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cbadenes/Library/CloudStorage/Dropbox/Trabajo/Carlos/Academia/Docencia/2024_25/UEX/Curso_PLN/material/4_sesiones_casos_de_uso/semantic-report-search/data/raw/"/>
    </mc:Choice>
  </mc:AlternateContent>
  <xr:revisionPtr revIDLastSave="0" documentId="8_{461A405D-209D-E24E-858D-63278BC0B9AE}" xr6:coauthVersionLast="47" xr6:coauthVersionMax="47" xr10:uidLastSave="{00000000-0000-0000-0000-000000000000}"/>
  <bookViews>
    <workbookView xWindow="0" yWindow="500" windowWidth="68800" windowHeight="28300" activeTab="13" xr2:uid="{00000000-000D-0000-FFFF-FFFF00000000}"/>
  </bookViews>
  <sheets>
    <sheet name="Consolidated" sheetId="1" r:id="rId1"/>
    <sheet name="Datamap" sheetId="2" r:id="rId2"/>
    <sheet name="Informed" sheetId="3" r:id="rId3"/>
    <sheet name="DataStewards" sheetId="4" r:id="rId4"/>
    <sheet name="DataOffice" sheetId="5" r:id="rId5"/>
    <sheet name="Controlling" sheetId="6" r:id="rId6"/>
    <sheet name="FB" sheetId="7" r:id="rId7"/>
    <sheet name="GeneralSecretary" sheetId="8" r:id="rId8"/>
    <sheet name="Marketing" sheetId="9" r:id="rId9"/>
    <sheet name="Operations" sheetId="10" r:id="rId10"/>
    <sheet name="Finance" sheetId="11" r:id="rId11"/>
    <sheet name="Commercial" sheetId="12" r:id="rId12"/>
    <sheet name="Hoja1" sheetId="13" r:id="rId13"/>
    <sheet name="People" sheetId="14" r:id="rId1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4" l="1"/>
  <c r="O677" i="12"/>
  <c r="O623" i="12"/>
  <c r="O572" i="12"/>
  <c r="O558" i="12"/>
  <c r="O556" i="12"/>
  <c r="O521" i="12"/>
  <c r="O479" i="12"/>
  <c r="O473" i="12"/>
  <c r="O433" i="12"/>
  <c r="O422" i="12"/>
  <c r="O397" i="12"/>
  <c r="O373" i="12"/>
  <c r="O334" i="12"/>
  <c r="O285" i="12"/>
  <c r="O264" i="12"/>
  <c r="O256" i="12"/>
  <c r="O235" i="12"/>
  <c r="O184" i="12"/>
  <c r="O172" i="12"/>
  <c r="O163" i="12"/>
  <c r="O23" i="11"/>
  <c r="O19" i="11"/>
  <c r="O17" i="11"/>
  <c r="O16" i="11"/>
  <c r="O14" i="11"/>
  <c r="O13" i="11"/>
  <c r="O12" i="11"/>
  <c r="O11" i="11"/>
  <c r="O6" i="11"/>
  <c r="O5" i="11"/>
  <c r="O3" i="11"/>
  <c r="O29" i="10"/>
  <c r="O28" i="10"/>
  <c r="O26" i="10"/>
  <c r="O25" i="10"/>
  <c r="O22" i="10"/>
  <c r="O5" i="10"/>
  <c r="O2" i="10"/>
  <c r="O10" i="9"/>
  <c r="O2" i="8"/>
  <c r="O27" i="7"/>
  <c r="O13" i="7"/>
  <c r="O10" i="7"/>
  <c r="O3" i="7"/>
  <c r="BT1706" i="1"/>
  <c r="BK1706" i="1"/>
  <c r="BT1652" i="1"/>
  <c r="BK1652" i="1"/>
  <c r="BT1601" i="1"/>
  <c r="BK1601" i="1"/>
  <c r="BT1587" i="1"/>
  <c r="BK1587" i="1"/>
  <c r="BT1585" i="1"/>
  <c r="BK1585" i="1"/>
  <c r="BT1550" i="1"/>
  <c r="BK1550" i="1"/>
  <c r="BT1508" i="1"/>
  <c r="BK1508" i="1"/>
  <c r="BT1502" i="1"/>
  <c r="BK1502" i="1"/>
  <c r="BT1462" i="1"/>
  <c r="BK1462" i="1"/>
  <c r="BT1451" i="1"/>
  <c r="BK1451" i="1"/>
  <c r="BT1426" i="1"/>
  <c r="BK1426" i="1"/>
  <c r="BT1402" i="1"/>
  <c r="BK1402" i="1"/>
  <c r="BT1363" i="1"/>
  <c r="BK1363" i="1"/>
  <c r="BT1314" i="1"/>
  <c r="BK1314" i="1"/>
  <c r="BT1293" i="1"/>
  <c r="BK1293" i="1"/>
  <c r="BT1285" i="1"/>
  <c r="BK1285" i="1"/>
  <c r="BT1264" i="1"/>
  <c r="BK1264" i="1"/>
  <c r="BT1213" i="1"/>
  <c r="BK1213" i="1"/>
  <c r="BT1201" i="1"/>
  <c r="BK1201" i="1"/>
  <c r="BT1192" i="1"/>
  <c r="BK1192" i="1"/>
  <c r="BT1030" i="1"/>
  <c r="BE1030" i="1"/>
  <c r="BT1029" i="1"/>
  <c r="AY1029" i="1"/>
  <c r="BT1028" i="1"/>
  <c r="AY1028" i="1"/>
  <c r="BT1026" i="1"/>
  <c r="AY1026" i="1"/>
  <c r="BT1025" i="1"/>
  <c r="AY1025" i="1"/>
  <c r="BT1022" i="1"/>
  <c r="AY1022" i="1"/>
  <c r="BT1005" i="1"/>
  <c r="AY1005" i="1"/>
  <c r="BT1002" i="1"/>
  <c r="AY1002" i="1"/>
  <c r="BT999" i="1"/>
  <c r="AS999" i="1"/>
  <c r="BT990" i="1"/>
  <c r="AM990" i="1"/>
  <c r="BT989" i="1"/>
  <c r="AG989" i="1"/>
  <c r="BT985" i="1"/>
  <c r="AG985" i="1"/>
  <c r="BT983" i="1"/>
  <c r="AG983" i="1"/>
  <c r="BT982" i="1"/>
  <c r="AG982" i="1"/>
  <c r="BT980" i="1"/>
  <c r="AG980" i="1"/>
  <c r="BT979" i="1"/>
  <c r="AG979" i="1"/>
  <c r="BT978" i="1"/>
  <c r="AG978" i="1"/>
  <c r="BT977" i="1"/>
  <c r="AG977" i="1"/>
  <c r="BT972" i="1"/>
  <c r="AG972" i="1"/>
  <c r="BT971" i="1"/>
  <c r="AG971" i="1"/>
  <c r="BT969" i="1"/>
  <c r="AG969" i="1"/>
  <c r="BT948" i="1"/>
  <c r="AA948" i="1"/>
  <c r="BT934" i="1"/>
  <c r="AA934" i="1"/>
  <c r="BT931" i="1"/>
  <c r="AA931" i="1"/>
  <c r="BT924" i="1"/>
  <c r="AA924" i="1"/>
</calcChain>
</file>

<file path=xl/sharedStrings.xml><?xml version="1.0" encoding="utf-8"?>
<sst xmlns="http://schemas.openxmlformats.org/spreadsheetml/2006/main" count="61493" uniqueCount="5861">
  <si>
    <t>Nick Name</t>
  </si>
  <si>
    <t>Name</t>
  </si>
  <si>
    <t>Definition</t>
  </si>
  <si>
    <t>IsDefinitionRichText</t>
  </si>
  <si>
    <t>Status</t>
  </si>
  <si>
    <t>Related Terms</t>
  </si>
  <si>
    <t>Synonyms</t>
  </si>
  <si>
    <t>Acronym</t>
  </si>
  <si>
    <t>Experts</t>
  </si>
  <si>
    <t>Stewards</t>
  </si>
  <si>
    <t>Resources</t>
  </si>
  <si>
    <t>Parent Term Name</t>
  </si>
  <si>
    <t>Term Template Names</t>
  </si>
  <si>
    <t>[Attribute][Data Office template]Asset type</t>
  </si>
  <si>
    <t>[Attribute][Data Office template]Calculation</t>
  </si>
  <si>
    <t>[Attribute][Data Office template]Domain</t>
  </si>
  <si>
    <t>[Attribute][Data Office template]GDPR</t>
  </si>
  <si>
    <t>[Attribute][Data Office template]Scope</t>
  </si>
  <si>
    <t>[Attribute][Data Office template]Subdomain</t>
  </si>
  <si>
    <t>[Attribute][Controlling and Strategic Planning]Asset type</t>
  </si>
  <si>
    <t>[Attribute][Controlling and Strategic Planning]Calculation</t>
  </si>
  <si>
    <t>[Attribute][Controlling and Strategic Planning]Domain</t>
  </si>
  <si>
    <t>[Attribute][Controlling and Strategic Planning]GDPR</t>
  </si>
  <si>
    <t>[Attribute][Controlling and Strategic Planning]Scope</t>
  </si>
  <si>
    <t>[Attribute][Controlling and Strategic Planning]Subdomain</t>
  </si>
  <si>
    <t>[Attribute][FB template]Asset type</t>
  </si>
  <si>
    <t>[Attribute][FB template]Calculation</t>
  </si>
  <si>
    <t>[Attribute][FB template]Domain</t>
  </si>
  <si>
    <t>[Attribute][FB template]GDPR</t>
  </si>
  <si>
    <t>[Attribute][FB template]Scope</t>
  </si>
  <si>
    <t>[Attribute][FB template]Subdomain</t>
  </si>
  <si>
    <t>[Attribute][Finance template]Asset type</t>
  </si>
  <si>
    <t>[Attribute][Finance template]Calculation</t>
  </si>
  <si>
    <t>[Attribute][Finance template]Domain</t>
  </si>
  <si>
    <t>[Attribute][Finance template]GDPR</t>
  </si>
  <si>
    <t>[Attribute][Finance template]Scope</t>
  </si>
  <si>
    <t>[Attribute][Finance template]Subdomain</t>
  </si>
  <si>
    <t>[Attribute][General Secretary template]Asset type</t>
  </si>
  <si>
    <t>[Attribute][General Secretary template]Calculation</t>
  </si>
  <si>
    <t>[Attribute][General Secretary template]Domain</t>
  </si>
  <si>
    <t>[Attribute][General Secretary template]GDPR</t>
  </si>
  <si>
    <t>[Attribute][General Secretary template]Scope</t>
  </si>
  <si>
    <t>[Attribute][General Secretary template]Subdomain</t>
  </si>
  <si>
    <t>[Attribute][Marketing template]Asset type</t>
  </si>
  <si>
    <t>[Attribute][Marketing template]Calculation</t>
  </si>
  <si>
    <t>[Attribute][Marketing template]Domain</t>
  </si>
  <si>
    <t>[Attribute][Marketing template]GDPR</t>
  </si>
  <si>
    <t>[Attribute][Marketing template]Scope</t>
  </si>
  <si>
    <t>[Attribute][Marketing template]Subdomain</t>
  </si>
  <si>
    <t>[Attribute][Operations and Global Transformation]Asset type</t>
  </si>
  <si>
    <t>[Attribute][Operations and Global Transformation]Calculation</t>
  </si>
  <si>
    <t>[Attribute][Operations and Global Transformation]Domain</t>
  </si>
  <si>
    <t>[Attribute][Operations and Global Transformation]GDPR</t>
  </si>
  <si>
    <t>[Attribute][Operations and Global Transformation]Scope</t>
  </si>
  <si>
    <t>[Attribute][Operations and Global Transformation]Subdomain</t>
  </si>
  <si>
    <t>[Attribute][People and Sustainable Business template]Asset type</t>
  </si>
  <si>
    <t>[Attribute][People and Sustainable Business template]Calculation</t>
  </si>
  <si>
    <t>[Attribute][People and Sustainable Business template]Domain</t>
  </si>
  <si>
    <t>[Attribute][People and Sustainable Business template]GDPR</t>
  </si>
  <si>
    <t>[Attribute][People and Sustainable Business template]Scope</t>
  </si>
  <si>
    <t>[Attribute][People and Sustainable Business template]Subdomain</t>
  </si>
  <si>
    <t>[Attribute][Commercial template]Asset type</t>
  </si>
  <si>
    <t>[Attribute][Commercial template]Calculation</t>
  </si>
  <si>
    <t>[Attribute][Commercial template]Domain</t>
  </si>
  <si>
    <t>[Attribute][Commercial template]GDPR</t>
  </si>
  <si>
    <t>[Attribute][Commercial template]Scope</t>
  </si>
  <si>
    <t>[Attribute][Commercial template]Subdomain</t>
  </si>
  <si>
    <t>Area</t>
  </si>
  <si>
    <t>Domain</t>
  </si>
  <si>
    <t>Subdomain</t>
  </si>
  <si>
    <t>GDPR</t>
  </si>
  <si>
    <t>Calculation</t>
  </si>
  <si>
    <t>Asset type</t>
  </si>
  <si>
    <t>Data Owner</t>
  </si>
  <si>
    <t>Previous Hotel Name</t>
  </si>
  <si>
    <t>Previous name of the hotel, with null values if there is no change in Hotel_Name</t>
  </si>
  <si>
    <t>True</t>
  </si>
  <si>
    <t>Approved</t>
  </si>
  <si>
    <t>jane13@walker.net:Data Owner Hotel Attribute;</t>
  </si>
  <si>
    <t>millerluke@hotmail.com:Data Steward;gwilliams@yahoo.com:Data Stewards;jane13@walker.net:Data Steward;aimee33@hotmail.com:Data Steward;</t>
  </si>
  <si>
    <t>Data Office template;</t>
  </si>
  <si>
    <t>Business Term</t>
  </si>
  <si>
    <t>Hotel Attribute</t>
  </si>
  <si>
    <t>No GDPR;</t>
  </si>
  <si>
    <t>Corporate</t>
  </si>
  <si>
    <t>Data Office</t>
  </si>
  <si>
    <t>No GDPR</t>
  </si>
  <si>
    <t>Tasha Hall</t>
  </si>
  <si>
    <t>Data Product Owner</t>
  </si>
  <si>
    <t>Data user who identifies data availability or analytics needs that can be translated into new use cases based on daily operations.</t>
  </si>
  <si>
    <t>jane13@walker.net:Data Owner Data Governance Tracking;</t>
  </si>
  <si>
    <t>jane13@walker.net:Data Steward;</t>
  </si>
  <si>
    <t>DO Management</t>
  </si>
  <si>
    <t>Data Governance Tracking</t>
  </si>
  <si>
    <t>Data Steward</t>
  </si>
  <si>
    <t>He/she is the reference person to contact for any questions regarding the understanding of the data. Responsible for the enrichment and maintenance of the Business Glossary and Data Catalogues for each use, and for ensuring the quality and correct lineage, as well as guaranteeing compliance with the governance processes of the data assigned to htheir Business Area.</t>
  </si>
  <si>
    <t>Change Name</t>
  </si>
  <si>
    <t>Indicated YES" for hotels with a change on the Hotel_Name at some point"</t>
  </si>
  <si>
    <t>SubBu</t>
  </si>
  <si>
    <t>The Data Office defines the Governance model and supports Business Areas in the implementation. The Data Office provides: 1) Data processing functions: normalization and Modelling (note that the data and infrastructure provisioning are within the scope of IT &amp;amp; Systems) &amp;amp; 2) Data and information consumption (currently under the Business Intelligence scope) 3) Support to the Business Areas in the implementation of the Data Governance Model: Ensure the adoption of governance processes in the areas, accompaniment in the Data Assets documentation process and support in the demand management and use cases prioritization 4) Alongside with functions oriented to deploy the Data Governance principles, policies and processes: set the strategy and vision, Data Governance Framework implementation and Change Management initiatives.</t>
  </si>
  <si>
    <t>Hotel Sub BU ID</t>
  </si>
  <si>
    <t>Geographic attribute based on sub-business unit hotel location (more detailed than Hotel_BU), but the value is an identifier of sub-business unit</t>
  </si>
  <si>
    <t>BUSE</t>
  </si>
  <si>
    <t>Business Unit Southern Europe</t>
  </si>
  <si>
    <t>Hotel City ID</t>
  </si>
  <si>
    <t>City identifier with 3 letter characters</t>
  </si>
  <si>
    <t>Responsible for the correct use of the business concepts of his/her Business Area and for ensuring that Data Governance objectives are met.</t>
  </si>
  <si>
    <t>DO;</t>
  </si>
  <si>
    <t>Hotel City</t>
  </si>
  <si>
    <t>Filter to display information by cities in which the hotels are located</t>
  </si>
  <si>
    <t>Hotel Name</t>
  </si>
  <si>
    <t>Filter to display information by hotel name</t>
  </si>
  <si>
    <t>Business Partner</t>
  </si>
  <si>
    <t>Profile with extensive knowledge of the objectives and needs of the Business Areas to be addressed through Data &amp;amp; Analytics. He/she manages communications between the Data Office and the Business Area, ensuring alignment and prioritization of data projects.</t>
  </si>
  <si>
    <t>BUNE</t>
  </si>
  <si>
    <t>Business Unit Northern Europe</t>
  </si>
  <si>
    <t>New Name as Of</t>
  </si>
  <si>
    <t>Date of a change in Hotel_Name, with null value if there is no change in Hotel_Name</t>
  </si>
  <si>
    <t>Hotel Sub Business Unit</t>
  </si>
  <si>
    <t>(Hotel SubBU) Filter to display information by Subregions in which the hotels are located</t>
  </si>
  <si>
    <t>Country ID</t>
  </si>
  <si>
    <t>Country where the hotel is located, with format ISO 3166-1 alpha-2</t>
  </si>
  <si>
    <t>Datamap</t>
  </si>
  <si>
    <t>Grouping of terms, data elements, or entities around domains and subdomains to organize and address specific business needs and provide clarity on data relationships and usage.</t>
  </si>
  <si>
    <t>BUAM</t>
  </si>
  <si>
    <t>Business Unit Americas</t>
  </si>
  <si>
    <t>Hotel Opening Year</t>
  </si>
  <si>
    <t>Year of the property opening</t>
  </si>
  <si>
    <t>Master Data Management</t>
  </si>
  <si>
    <t>Master Data Management (hereinafter, MDM) is a discipline in which organizations work centrally to ensure uniformity, accuracy, stewardship, semantic consistency and accountability of shared Master Data (hereinafter, MD) assets across the organization. MDM identifies the most important information of the company, creating a single source of truth (SSOT), and obtaining a global view of all the organization’s master data, which allows improving information exchanges and data utilization, and therefore, business processes.</t>
  </si>
  <si>
    <t>MDM;</t>
  </si>
  <si>
    <t>Data Governance</t>
  </si>
  <si>
    <t>Data Governance is a corporate function responsible for orchestrating PEOPLE, PROCESSES, and TECHNOLOGIES to enable organizations to leverage information as a corporate asset, creating BUSINESS VALUE through analytical capabilities while ensuring compliance with regulations.</t>
  </si>
  <si>
    <t>KPI</t>
  </si>
  <si>
    <t>Key Performance Indicator. Quantifiable measure of performance</t>
  </si>
  <si>
    <t>vmatthews@sanchez.com:Data Owner General Metadata;</t>
  </si>
  <si>
    <t>Metadata</t>
  </si>
  <si>
    <t>General metadata</t>
  </si>
  <si>
    <t>Edwin Butler</t>
  </si>
  <si>
    <t>Hotel Country</t>
  </si>
  <si>
    <t>Country of the location of the hotel</t>
  </si>
  <si>
    <t>PROV_DOUBT</t>
  </si>
  <si>
    <t>ALL_ACCOUNT_NETMIN_NET_RES_NET_INCOME_BEFORE_TAX_EBIT_EBITDA_FEE_EBITDA_A_O_EBITDA_B_O_EBITDA_B_L_GROSS_PROF_DIR_OP_EXP_OTH_OP_EXP_PROV_DOUBT</t>
  </si>
  <si>
    <t>PROV DOUBTFULL ACCOUNTS</t>
  </si>
  <si>
    <t>ablackburn@yahoo.com Business Glossary;</t>
  </si>
  <si>
    <t>alexandermaldonado@hotmail.com:Data Owner Accounts;</t>
  </si>
  <si>
    <t>gwilliams@yahoo.com:Data Steward;</t>
  </si>
  <si>
    <t>ALL_ACCOUNT_NETMIN_NET_RES_NET_INCOME_BEFORE_TAX_EBIT_EBITDA_FEE_EBITDA_A_O_EBITDA_B_O_EBITDA_B_L_GROSS_PROF_DIR_OP_EXP_OTH_OP_EXP</t>
  </si>
  <si>
    <t>Controlling and Strategic Planning;</t>
  </si>
  <si>
    <t>Management Control</t>
  </si>
  <si>
    <t>Accounts</t>
  </si>
  <si>
    <t>Controlling &amp; Strategic Planning</t>
  </si>
  <si>
    <t>Chelsea Peterson</t>
  </si>
  <si>
    <t>62910006</t>
  </si>
  <si>
    <t>ALL_ACCOUNT_NETMIN_NET_RES_NET_INCOME_BEFORE_TAX_EBIT_EBITDA_FEE_EBITDA_A_O_EBITDA_B_O_EBITDA_B_L_GROSS_PROF_DIR_OP_EXP_OTH_OP_EXP_COMM_RAP_62910_62910006</t>
  </si>
  <si>
    <t>F&amp;amp;B COMMISSIONS</t>
  </si>
  <si>
    <t>xmadden@hotmail.com Business Glossary;</t>
  </si>
  <si>
    <t>ALL_ACCOUNT_NETMIN_NET_RES_NET_INCOME_BEFORE_TAX_EBIT_EBITDA_FEE_EBITDA_A_O_EBITDA_B_O_EBITDA_B_L_GROSS_PROF_DIR_OP_EXP_OTH_OP_EXP_COMM_RAP_62910</t>
  </si>
  <si>
    <t>RN_DISTR</t>
  </si>
  <si>
    <t>Erroneous terms associated with alleged "MICE" and "DISTR" segments, which are erroneous segments</t>
  </si>
  <si>
    <t>Alert</t>
  </si>
  <si>
    <t>64010011</t>
  </si>
  <si>
    <t>ALL_ACCOUNT_NETMIN_NET_RES_NET_INCOME_BEFORE_TAX_EBIT_EBITDA_FEE_EBITDA_A_O_EBITDA_B_O_EBITDA_B_L_GROSS_PROF_DIR_OP_EXP_PAYR_INDEM_PAYCOST_R_OWN_LABOUR_64010_64010011</t>
  </si>
  <si>
    <t>UNIFORMS ALLOWANCES</t>
  </si>
  <si>
    <t>ALL_ACCOUNT_NETMIN_NET_RES_NET_INCOME_BEFORE_TAX_EBIT_EBITDA_FEE_EBITDA_A_O_EBITDA_B_O_EBITDA_B_L_GROSS_PROF_DIR_OP_EXP_PAYR_INDEM_PAYCOST_R_OWN_LABOUR_64010</t>
  </si>
  <si>
    <t>62715000</t>
  </si>
  <si>
    <t>ALL_ACCOUNT_NETMIN_NET_RES_NET_INCOME_BEFORE_TAX_EBIT_EBITDA_FEE_EBITDA_A_O_EBITDA_B_O_EBITDA_B_L_GROSS_PROF_DIR_OP_EXP_OTH_OP_EXP_RW_LOYALTY_62715000</t>
  </si>
  <si>
    <t>LOYALTY PROGRAMS THIRD PARTIES</t>
  </si>
  <si>
    <t>ALL_ACCOUNT_NETMIN_NET_RES_NET_INCOME_BEFORE_TAX_EBIT_EBITDA_FEE_EBITDA_A_O_EBITDA_B_O_EBITDA_B_L_GROSS_PROF_DIR_OP_EXP_OTH_OP_EXP_RW_LOYALTY</t>
  </si>
  <si>
    <t>62910001</t>
  </si>
  <si>
    <t>ALL_ACCOUNT_NETMIN_NET_RES_NET_INCOME_BEFORE_TAX_EBIT_EBITDA_FEE_EBITDA_A_O_EBITDA_B_O_EBITDA_B_L_GROSS_PROF_DIR_OP_EXP_OTH_OP_EXP_COMM_RAP_62910_62910001</t>
  </si>
  <si>
    <t>TRAVEL AGENCY FEES DIFFERENCES</t>
  </si>
  <si>
    <t>bryantjennifer@yahoo.com Business Glossary;</t>
  </si>
  <si>
    <t>IC_PAYROLL</t>
  </si>
  <si>
    <t>ALL_ACCOUNT_NETMIN_NET_RES_NET_INCOME_BEFORE_TAX_EBIT_EBITDA_FEE_EBITDA_A_O_EBITDA_B_O_EBITDA_B_L_GROSS_PROF_DIR_OP_EXP_PAYR_INDEM_PAYCOST_R_OWN_LABOUR_IC_PAYROLL</t>
  </si>
  <si>
    <t>IC PAYROLL</t>
  </si>
  <si>
    <t>ALL_ACCOUNT_NETMIN_NET_RES_NET_INCOME_BEFORE_TAX_EBIT_EBITDA_FEE_EBITDA_A_O_EBITDA_B_O_EBITDA_B_L_GROSS_PROF_DIR_OP_EXP_PAYR_INDEM_PAYCOST_R_OWN_LABOUR</t>
  </si>
  <si>
    <t>79806000</t>
  </si>
  <si>
    <t>ALL_ACCOUNT_NETMIN_NET_RES_NR_NET_RES_NR_BEL_EBI_IMP_FIX_79806000</t>
  </si>
  <si>
    <t>EXC OR APLIC IMPAIRMENT PROVISION USUFRUCT RIGHTS</t>
  </si>
  <si>
    <t>ALL_ACCOUNT_NETMIN_NET_RES_NR_NET_RES_NR_BEL_EBI_IMP_FIX</t>
  </si>
  <si>
    <t>BEFORE_TAX</t>
  </si>
  <si>
    <t>ALL_ACCOUNT_NETMIN_NET_RES_NET_INCOME_BEFORE_TAX</t>
  </si>
  <si>
    <t>RESULT BEFORE TAXES</t>
  </si>
  <si>
    <t>rwilliams@hotmail.com Business Glossary;</t>
  </si>
  <si>
    <t>ALL_ACCOUNT_NETMIN_NET_RES_NET_INCOME</t>
  </si>
  <si>
    <t>RN_CREW</t>
  </si>
  <si>
    <t>ALL_ACCOUNT_SEGMENTATION_RN_RN_CREW</t>
  </si>
  <si>
    <t>RN Crews</t>
  </si>
  <si>
    <t>erin94@gill.biz Business Glossary;</t>
  </si>
  <si>
    <t>ALL_ACCOUNT_SEGMENTATION_RN</t>
  </si>
  <si>
    <t>RENT_GFEE</t>
  </si>
  <si>
    <t>ALL_ACCOUNT_NETMIN_NET_RES_NET_INCOME_BEFORE_TAX_EBIT_EBITDA_FEE_EBITDA_A_O_EBITDA_B_O_EBITDA_B_L_OTHER_EXP_RENT_GFEE</t>
  </si>
  <si>
    <t>RENT EXTERNAL GUARANTEE FEE</t>
  </si>
  <si>
    <t>ALL_ACCOUNT_NETMIN_NET_RES_NET_INCOME_BEFORE_TAX_EBIT_EBITDA_FEE_EBITDA_A_O_EBITDA_B_O_EBITDA_B_L_OTHER_EXP</t>
  </si>
  <si>
    <t>BF_TRNC</t>
  </si>
  <si>
    <t>ALL_ACCOUNT_SEGMENTATION_BFAST_BF_TRNC</t>
  </si>
  <si>
    <t>Breakfast Transient</t>
  </si>
  <si>
    <t>darrenholden@gmail.com Business Glossary;</t>
  </si>
  <si>
    <t>ALL_ACCOUNT_SEGMENTATION_BFAST</t>
  </si>
  <si>
    <t>72720000</t>
  </si>
  <si>
    <t>ALL_ACCOUNT_NETMIN_NET_RES_NET_INCOME_BEFORE_TAX_EBIT_EBITDA_FEE_EBITDA_A_O_EBITDA_B_O_EBITDA_B_L_GROSS_PROF_DIR_OP_EXP_OTH_OP_EXP_RW_LOYALTY_72720_72720000</t>
  </si>
  <si>
    <t>IC NHWORLD INCOME</t>
  </si>
  <si>
    <t>ALL_ACCOUNT_NETMIN_NET_RES_NET_INCOME_BEFORE_TAX_EBIT_EBITDA_FEE_EBITDA_A_O_EBITDA_B_O_EBITDA_B_L_GROSS_PROF_DIR_OP_EXP_OTH_OP_EXP_RW_LOYALTY_72720</t>
  </si>
  <si>
    <t>60901000</t>
  </si>
  <si>
    <t>ALL_ACCOUNT_NETMIN_NET_RES_NET_INCOME_BEFORE_TAX_EBIT_EBITDA_FEE_EBITDA_A_O_EBITDA_B_O_EBITDA_B_L_GROSS_PROF_DIR_OP_EXP_OTH_OP_EXP_REBATES_60901000</t>
  </si>
  <si>
    <t>DISCOUNT/INCOME PER REBATES IC</t>
  </si>
  <si>
    <t>ALL_ACCOUNT_NETMIN_NET_RES_NET_INCOME_BEFORE_TAX_EBIT_EBITDA_FEE_EBITDA_A_O_EBITDA_B_O_EBITDA_B_L_GROSS_PROF_DIR_OP_EXP_OTH_OP_EXP_REBATES</t>
  </si>
  <si>
    <t>PER_RENTAL_EQUIP</t>
  </si>
  <si>
    <t>PERCENT_TOTAL_PER_RENTAL_EQUIP</t>
  </si>
  <si>
    <t>% Rental Equipments for Reinvoicement / Audiovisual</t>
  </si>
  <si>
    <t>PERCENT_TOTAL</t>
  </si>
  <si>
    <t>CONSUMPTION_OTHERENERGY</t>
  </si>
  <si>
    <t>ALL_ACCOUNT_DRIVERS_CONSUMPTION_OTHERENERGY</t>
  </si>
  <si>
    <t>Other Energy kWh Consumption</t>
  </si>
  <si>
    <t>ALL_ACCOUNT_DRIVERS</t>
  </si>
  <si>
    <t>EV_OTHE</t>
  </si>
  <si>
    <t>ALL_ACCOUNT_SEGMENTATION_EV_EV_OTHE</t>
  </si>
  <si>
    <t>Events Others</t>
  </si>
  <si>
    <t>ALL_ACCOUNT_SEGMENTATION_EV</t>
  </si>
  <si>
    <t>65000000</t>
  </si>
  <si>
    <t>ALL_ACCOUNT_NETMIN_NET_RES_NET_INCOME_BEFORE_TAX_EBIT_EBITDA_FEE_EBITDA_A_O_EBITDA_B_O_EBITDA_B_L_GROSS_PROF_DIR_OP_EXP_OTH_OP_EXP_PROV_DOUBT_65000000</t>
  </si>
  <si>
    <t>IRRECOVERABLE CREDIT COLLECTIONS</t>
  </si>
  <si>
    <t>Bad jodivalenzuela@gmail.com &amp; Global Transformation Business Glossary;</t>
  </si>
  <si>
    <t>ROOMS_REV</t>
  </si>
  <si>
    <t>ALL_ACCOUNT_NETMIN_NET_RES_NET_INCOME_BEFORE_TAX_EBIT_EBITDA_FEE_EBITDA_A_O_EBITDA_B_O_EBITDA_B_L_GROSS_PROF_TOT_REV_HOSP_REV_ACCOMODAT_ROOMS_REV</t>
  </si>
  <si>
    <t>ROOMS REVENUE</t>
  </si>
  <si>
    <t>sabrinalam@yahoo.com Business Glossary;</t>
  </si>
  <si>
    <t>ALL_ACCOUNT_NETMIN_NET_RES_NET_INCOME_BEFORE_TAX_EBIT_EBITDA_FEE_EBITDA_A_O_EBITDA_B_O_EBITDA_B_L_GROSS_PROF_TOT_REV_HOSP_REV_ACCOMODAT</t>
  </si>
  <si>
    <t>NR_NET_RES</t>
  </si>
  <si>
    <t>ALL_ACCOUNT_NETMIN_NET_RES_NR_NET_RES</t>
  </si>
  <si>
    <t>NR NET RESULT</t>
  </si>
  <si>
    <t>cunninghamstephanie@carter-carter.info Business Glossary;</t>
  </si>
  <si>
    <t>ALL_ACCOUNT_NETMIN_NET_RES</t>
  </si>
  <si>
    <t>62921000</t>
  </si>
  <si>
    <t>ALL_ACCOUNT_NETMIN_NET_RES_NET_INCOME_BEFORE_TAX_EBIT_EBITDA_FEE_EBITDA_A_O_EBITDA_B_O_EBITDA_B_L_GROSS_PROF_DIR_OP_EXP_OTH_OP_EXP_ROOM_OTH_OTHER_SUPP_62921000</t>
  </si>
  <si>
    <t>OFFICE SUPPLIES PRINTED MATERIAL</t>
  </si>
  <si>
    <t>ALL_ACCOUNT_NETMIN_NET_RES_NET_INCOME_BEFORE_TAX_EBIT_EBITDA_FEE_EBITDA_A_O_EBITDA_B_O_EBITDA_B_L_GROSS_PROF_DIR_OP_EXP_OTH_OP_EXP_ROOM_OTH_OTHER_SUPP</t>
  </si>
  <si>
    <t>70523000</t>
  </si>
  <si>
    <t>ALL_ACCOUNT_NETMIN_NET_RES_NET_INCOME_BEFORE_TAX_EBIT_EBITDA_FEE_EBITDA_A_O_EBITDA_B_O_EBITDA_B_L_GROSS_PROF_TOT_REV_CO_NOOPREV_GRANTS_OTH_70523000</t>
  </si>
  <si>
    <t>OTHER INCOME</t>
  </si>
  <si>
    <t>ALL_ACCOUNT_NETMIN_NET_RES_NET_INCOME_BEFORE_TAX_EBIT_EBITDA_FEE_EBITDA_A_O_EBITDA_B_O_EBITDA_B_L_GROSS_PROF_TOT_REV_CO_NOOPREV_GRANTS_OTH</t>
  </si>
  <si>
    <t>TREV_MECO</t>
  </si>
  <si>
    <t>ALL_ACCOUNT_SEGMENTATION_TREV_TREV_MECO</t>
  </si>
  <si>
    <t>TREV Meetings&amp;Conferences</t>
  </si>
  <si>
    <t>aarcher@gmail.com Business Glossary;</t>
  </si>
  <si>
    <t>ALL_ACCOUNT_SEGMENTATION_TREV</t>
  </si>
  <si>
    <t>68211000</t>
  </si>
  <si>
    <t>ALL_ACCOUNT_NETMIN_NET_RES_NET_INCOME_BEFORE_TAX_EBIT_TOT_AMORT_AMORT_TF_68211000</t>
  </si>
  <si>
    <t>BUILDINGS IMPROVEMENTS DEPRECIATION</t>
  </si>
  <si>
    <t>ALL_ACCOUNT_NETMIN_NET_RES_NET_INCOME_BEFORE_TAX_EBIT_TOT_AMORT_AMORT_TF</t>
  </si>
  <si>
    <t>TREV_OTHE</t>
  </si>
  <si>
    <t>ALL_ACCOUNT_SEGMENTATION_TREV_TREV_OTHE</t>
  </si>
  <si>
    <t>TREV Others</t>
  </si>
  <si>
    <t>amartinez@castillo.com Business Glossary;</t>
  </si>
  <si>
    <t>BF_OTHE</t>
  </si>
  <si>
    <t>ALL_ACCOUNT_SEGMENTATION_BFAST_BF_OTHE</t>
  </si>
  <si>
    <t>Breakfast Others</t>
  </si>
  <si>
    <t>dunnrodney@moreno.com Business Glossary;</t>
  </si>
  <si>
    <t>REST_TNCD</t>
  </si>
  <si>
    <t>ALL_ACCOUNT_SEGMENTATION_REST_REST_TNCD</t>
  </si>
  <si>
    <t>Rest Transient Discounted</t>
  </si>
  <si>
    <t>rfischer@mitchell-patterson.com Business Glossary;</t>
  </si>
  <si>
    <t>ALL_ACCOUNT_SEGMENTATION_REST</t>
  </si>
  <si>
    <t>63014000</t>
  </si>
  <si>
    <t>ALL_ACCOUNT_NETMIN_NET_RES_NET_INCOME_TAXES_63014000</t>
  </si>
  <si>
    <t>DT FOR PAYROLL PROVISION</t>
  </si>
  <si>
    <t>ALL_ACCOUNT_NETMIN_NET_RES_NET_INCOME_TAXES</t>
  </si>
  <si>
    <t>NR_GUEST_R</t>
  </si>
  <si>
    <t>ALL_ACCOUNT_DRIVERS_NR_GUEST_R</t>
  </si>
  <si>
    <t>Nr. Of Guests Per Room</t>
  </si>
  <si>
    <t>62910004</t>
  </si>
  <si>
    <t>ALL_ACCOUNT_NETMIN_NET_RES_NET_INCOME_BEFORE_TAX_EBIT_EBITDA_FEE_EBITDA_A_O_EBITDA_B_O_EBITDA_B_L_GROSS_PROF_DIR_OP_EXP_OTH_OP_EXP_COMM_RAP_62910_62910004</t>
  </si>
  <si>
    <t>COMMISSION DISPUTE &amp; CLAIMS ONYX</t>
  </si>
  <si>
    <t>veronica36@gmail.com Business Glossary;</t>
  </si>
  <si>
    <t>76280000</t>
  </si>
  <si>
    <t>ALL_ACCOUNT_NETMIN_NET_RES_NET_INCOME_BEFORE_TAX_FI_RESULT_INT_INCOME_76280000</t>
  </si>
  <si>
    <t>INTERCOMPANY EXCHANGE INCOME</t>
  </si>
  <si>
    <t>ALL_ACCOUNT_NETMIN_NET_RES_NET_INCOME_BEFORE_TAX_FI_RESULT_INT_INCOME</t>
  </si>
  <si>
    <t>62912000</t>
  </si>
  <si>
    <t>ALL_ACCOUNT_NETMIN_NET_RES_NET_INCOME_BEFORE_TAX_EBIT_EBITDA_FEE_EBITDA_A_O_EBITDA_B_O_EBITDA_B_L_GROSS_PROF_DIR_OP_EXP_OTH_OP_EXP_EXP_REINVO_62912000</t>
  </si>
  <si>
    <t>RENTAL EQUIPMENTS FOR REINVOICEMENT</t>
  </si>
  <si>
    <t>ALL_ACCOUNT_NETMIN_NET_RES_NET_INCOME_BEFORE_TAX_EBIT_EBITDA_FEE_EBITDA_A_O_EBITDA_B_O_EBITDA_B_L_GROSS_PROF_DIR_OP_EXP_OTH_OP_EXP_EXP_REINVO</t>
  </si>
  <si>
    <t>SER_FB</t>
  </si>
  <si>
    <t>ALL_ACCOUNT_DRIVERS_SER_FB</t>
  </si>
  <si>
    <t>F&amp;B Services</t>
  </si>
  <si>
    <t>kristenmiles@cruz.biz Business Glossary;</t>
  </si>
  <si>
    <t>64010001</t>
  </si>
  <si>
    <t>ALL_ACCOUNT_NETMIN_NET_RES_NET_INCOME_BEFORE_TAX_EBIT_EBITDA_FEE_EBITDA_A_O_EBITDA_B_O_EBITDA_B_L_GROSS_PROF_DIR_OP_EXP_PAYR_INDEM_PAYCOST_R_OWN_LABOUR_64010_64010001</t>
  </si>
  <si>
    <t>PROVISIONS 13-14 SALARY OR SIMILAR</t>
  </si>
  <si>
    <t>70170001</t>
  </si>
  <si>
    <t>ALL_ACCOUNT_NETMIN_NET_RES_NET_INCOME_BEFORE_TAX_EBIT_EBITDA_FEE_EBITDA_A_O_EBITDA_B_O_EBITDA_B_L_GROSS_PROF_TOT_REV_HOSP_REV_RESTAU_REV_70170_70170001</t>
  </si>
  <si>
    <t>MINIBAR SALES BEVERAGE</t>
  </si>
  <si>
    <t>coxtina@frazier.com Business Glossary;</t>
  </si>
  <si>
    <t>ALL_ACCOUNT_NETMIN_NET_RES_NET_INCOME_BEFORE_TAX_EBIT_EBITDA_FEE_EBITDA_A_O_EBITDA_B_O_EBITDA_B_L_GROSS_PROF_TOT_REV_HOSP_REV_RESTAU_REV_70170</t>
  </si>
  <si>
    <t>REST_TRPR</t>
  </si>
  <si>
    <t>ALL_ACCOUNT_SEGMENTATION_REST_REST_TRPR</t>
  </si>
  <si>
    <t>Rest Transient Programs</t>
  </si>
  <si>
    <t>simonjohn@gmail.com Business Glossary;</t>
  </si>
  <si>
    <t>60130000</t>
  </si>
  <si>
    <t>ALL_ACCOUNT_NETMIN_NET_RES_NET_INCOME_BEFORE_TAX_EBIT_EBITDA_FEE_EBITDA_A_O_EBITDA_B_O_EBITDA_B_L_GROSS_PROF_DIR_OP_EXP_OTH_OP_EXP_REST_OPEX_60130000</t>
  </si>
  <si>
    <t>STORE AND VENDING</t>
  </si>
  <si>
    <t>ALL_ACCOUNT_NETMIN_NET_RES_NET_INCOME_BEFORE_TAX_EBIT_EBITDA_FEE_EBITDA_A_O_EBITDA_B_O_EBITDA_B_L_GROSS_PROF_DIR_OP_EXP_OTH_OP_EXP_REST_OPEX</t>
  </si>
  <si>
    <t>64022000</t>
  </si>
  <si>
    <t>ALL_ACCOUNT_NETMIN_NET_RES_NET_INCOME_BEFORE_TAX_EBIT_EBITDA_FEE_EBITDA_A_O_EBITDA_B_O_EBITDA_B_L_GROSS_PROF_DIR_OP_EXP_PAYR_INDEM_PAYCOST_R_BONUS_64022000</t>
  </si>
  <si>
    <t>BONUS MBO RELEASE PREVIOUS YEAR</t>
  </si>
  <si>
    <t>ALL_ACCOUNT_NETMIN_NET_RES_NET_INCOME_BEFORE_TAX_EBIT_EBITDA_FEE_EBITDA_A_O_EBITDA_B_O_EBITDA_B_L_GROSS_PROF_DIR_OP_EXP_PAYR_INDEM_PAYCOST_R_BONUS</t>
  </si>
  <si>
    <t>62016000</t>
  </si>
  <si>
    <t>ALL_ACCOUNT_NETMIN_NET_RES_NET_INCOME_BEFORE_TAX_EBIT_EBITDA_FEE_EBITDA_A_O_EBITDA_B_O_EBITDA_B_L_GROSS_PROF_DIR_OP_EXP_PAYR_INDEM_PAYCOST_R_LABO_TEMP_IC_OUT_LAB_62016000</t>
  </si>
  <si>
    <t>IC OUTSIDE LABOUR PAYROLL EXPENSES</t>
  </si>
  <si>
    <t>ALL_ACCOUNT_NETMIN_NET_RES_NET_INCOME_BEFORE_TAX_EBIT_EBITDA_FEE_EBITDA_A_O_EBITDA_B_O_EBITDA_B_L_GROSS_PROF_DIR_OP_EXP_PAYR_INDEM_PAYCOST_R_LABO_TEMP_IC_OUT_LAB</t>
  </si>
  <si>
    <t>70160001</t>
  </si>
  <si>
    <t>ALL_ACCOUNT_NETMIN_NET_RES_NET_INCOME_BEFORE_TAX_EBIT_EBITDA_FEE_EBITDA_A_O_EBITDA_B_O_EBITDA_B_L_GROSS_PROF_TOT_REV_HOSP_REV_RESTAU_REV_70160_70160001</t>
  </si>
  <si>
    <t>BAR CAFE 1 SALES BEVERAGE</t>
  </si>
  <si>
    <t>sierrahouse@gmail.com Business Glossary;</t>
  </si>
  <si>
    <t>ALL_ACCOUNT_NETMIN_NET_RES_NET_INCOME_BEFORE_TAX_EBIT_EBITDA_FEE_EBITDA_A_O_EBITDA_B_O_EBITDA_B_L_GROSS_PROF_TOT_REV_HOSP_REV_RESTAU_REV_70160</t>
  </si>
  <si>
    <t>62923000</t>
  </si>
  <si>
    <t>ALL_ACCOUNT_NETMIN_NET_RES_NET_INCOME_BEFORE_TAX_EBIT_EBITDA_FEE_EBITDA_A_O_EBITDA_B_O_EBITDA_B_L_GROSS_PROF_DIR_OP_EXP_OTH_OP_EXP_EXT_ENTERT_62923000</t>
  </si>
  <si>
    <t>SUBSCRIPTIONS</t>
  </si>
  <si>
    <t>ALL_ACCOUNT_NETMIN_NET_RES_NET_INCOME_BEFORE_TAX_EBIT_EBITDA_FEE_EBITDA_A_O_EBITDA_B_O_EBITDA_B_L_GROSS_PROF_DIR_OP_EXP_OTH_OP_EXP_EXT_ENTERT</t>
  </si>
  <si>
    <t>NR_FIN_RES</t>
  </si>
  <si>
    <t>ALL_ACCOUNT_NETMIN_NET_RES_NR_NET_RES_NR_BEL_EBI_NR_FIN_RES</t>
  </si>
  <si>
    <t>NON RECURRING FINANCIAL RESULT</t>
  </si>
  <si>
    <t>ALL_ACCOUNT_NETMIN_NET_RES_NR_NET_RES_NR_BEL_EBI</t>
  </si>
  <si>
    <t>REST_BUGR</t>
  </si>
  <si>
    <t>ALL_ACCOUNT_SEGMENTATION_REST_REST_BUGR</t>
  </si>
  <si>
    <t>Rest Business Groups</t>
  </si>
  <si>
    <t>juliecole@hotmail.com Business Glossary;</t>
  </si>
  <si>
    <t>72700</t>
  </si>
  <si>
    <t>ALL_ACCOUNT_NETMIN_NET_RES_NET_INCOME_BEFORE_TAX_EBIT_EBITDA_FEE_EBITDA_A_O_EBITDA_B_O_EBITDA_B_L_GROSS_PROF_DIR_OP_EXP_OTH_OP_EXP_MKT_MERCH_72700</t>
  </si>
  <si>
    <t>IC MKTNG EXPENSES REINVOICEMENT</t>
  </si>
  <si>
    <t>ALL_ACCOUNT_NETMIN_NET_RES_NET_INCOME_BEFORE_TAX_EBIT_EBITDA_FEE_EBITDA_A_O_EBITDA_B_O_EBITDA_B_L_GROSS_PROF_DIR_OP_EXP_OTH_OP_EXP_MKT_MERCH</t>
  </si>
  <si>
    <t>68210000</t>
  </si>
  <si>
    <t>ALL_ACCOUNT_NETMIN_NET_RES_NET_INCOME_BEFORE_TAX_EBIT_TOT_AMORT_AMORT_TF_68210000</t>
  </si>
  <si>
    <t>BUILDINGS DEPRECIATION</t>
  </si>
  <si>
    <t>EBITDA_A_O</t>
  </si>
  <si>
    <t>ALL_ACCOUNT_NETMIN_NET_RES_NET_INCOME_BEFORE_TAX_EBIT_EBITDA_FEE_EBITDA_A_O</t>
  </si>
  <si>
    <t>EBITDA AFTER ONEROUS</t>
  </si>
  <si>
    <t>frankmclean@walters-shepard.com Business Glossary;</t>
  </si>
  <si>
    <t>ALL_ACCOUNT_NETMIN_NET_RES_NET_INCOME_BEFORE_TAX_EBIT_EBITDA_FEE</t>
  </si>
  <si>
    <t>62925000</t>
  </si>
  <si>
    <t>ALL_ACCOUNT_NETMIN_NET_RES_NET_INCOME_BEFORE_TAX_EBIT_EBITDA_FEE_EBITDA_A_O_EBITDA_B_O_EBITDA_B_L_GROSS_PROF_DIR_OP_EXP_OTH_OP_EXP_ROOM_OTH_OTHER_SUPP_62925000</t>
  </si>
  <si>
    <t>SPA UTILITIES</t>
  </si>
  <si>
    <t>EV_CREW</t>
  </si>
  <si>
    <t>ALL_ACCOUNT_SEGMENTATION_EV_EV_CREW</t>
  </si>
  <si>
    <t>Events Crews</t>
  </si>
  <si>
    <t>77900000</t>
  </si>
  <si>
    <t>ALL_ACCOUNT_NETMIN_NET_RES_NR_NET_RES_NR_EBITDA_NR_EXP_77900000</t>
  </si>
  <si>
    <t>INCOME FROM PREVIOUS YEARS</t>
  </si>
  <si>
    <t>ALL_ACCOUNT_NETMIN_NET_RES_NR_NET_RES_NR_EBITDA_NR_EXP</t>
  </si>
  <si>
    <t>64050000</t>
  </si>
  <si>
    <t>ALL_ACCOUNT_NETMIN_NET_RES_NET_INCOME_BEFORE_TAX_EBIT_EBITDA_FEE_EBITDA_A_O_EBITDA_B_O_EBITDA_B_L_GROSS_PROF_DIR_OP_EXP_PAYR_INDEM_PAYCOST_R_OWN_LABOUR_64050000</t>
  </si>
  <si>
    <t>HOLIDAYS ACCRUAL</t>
  </si>
  <si>
    <t>63019000</t>
  </si>
  <si>
    <t>ALL_ACCOUNT_NETMIN_NET_RES_NET_INCOME_TAXES_63019000</t>
  </si>
  <si>
    <t>DT IFRS 16</t>
  </si>
  <si>
    <t>62130000</t>
  </si>
  <si>
    <t>ALL_ACCOUNT_NETMIN_NET_RES_NET_INCOME_BEFORE_TAX_EBIT_EBITDA_FEE_EBITDA_A_O_EBITDA_B_O_EBITDA_B_L_GROSS_PROF_DIR_OP_EXP_OTH_OP_EXP_REST_OPEX_62130000</t>
  </si>
  <si>
    <t>MACHINERY &amp; INSTALLATIONS RENTS</t>
  </si>
  <si>
    <t>79816000</t>
  </si>
  <si>
    <t>ALL_ACCOUNT_NETMIN_NET_RES_NR_NET_RES_NR_BEL_EBI_IMP_FIX_79816000</t>
  </si>
  <si>
    <t>RE INV BUILDINGS EXEC OR APLIC</t>
  </si>
  <si>
    <t>74000000</t>
  </si>
  <si>
    <t>ALL_ACCOUNT_NETMIN_NET_RES_NR_NET_RES_NR_EBITDA_NR_REVENUE_74000000</t>
  </si>
  <si>
    <t>OPERATING SUBSIDIES</t>
  </si>
  <si>
    <t>ALL_ACCOUNT_NETMIN_NET_RES_NR_NET_RES_NR_EBITDA_NR_REVENUE</t>
  </si>
  <si>
    <t>79831000</t>
  </si>
  <si>
    <t>ALL_ACCOUNT_NETMIN_NET_RES_NR_NET_RES_NR_BEL_EBI_IMP_FIX_79831000</t>
  </si>
  <si>
    <t>ROU EXC OR APLIC IMPAIR PROV CONTRACTS</t>
  </si>
  <si>
    <t>62773000</t>
  </si>
  <si>
    <t>ALL_ACCOUNT_NETMIN_NET_RES_NET_INCOME_BEFORE_TAX_EBIT_EBITDA_FEE_EBITDA_A_O_EBITDA_B_O_EBITDA_B_L_GROSS_PROF_DIR_OP_EXP_OTH_OP_EXP_RW_LOYALTY_62773000</t>
  </si>
  <si>
    <t>Hotel DISCOVERY PROMO POINT INTRA-BRANDING REDEMPTION</t>
  </si>
  <si>
    <t>RREV_TRFT</t>
  </si>
  <si>
    <t>ALL_ACCOUNT_SEGMENTATION_RREV_RREV_TRFT</t>
  </si>
  <si>
    <t>RREV Transient FIT TTOO</t>
  </si>
  <si>
    <t>chelsea14@gmail.com Business Glossary;</t>
  </si>
  <si>
    <t>ALL_ACCOUNT_SEGMENTATION_RREV</t>
  </si>
  <si>
    <t>72010000</t>
  </si>
  <si>
    <t>ALL_ACCOUNT_NETMIN_NET_RES_NET_INCOME_BEFORE_TAX_EBIT_EBITDA_FEE_EBITDA_A_O_EBITDA_B_O_EBITDA_B_L_GROSS_PROF_DIR_OP_EXP_PAYR_INDEM_PAYCOST_R_OWN_LABOUR_IC_PAYROLL_72010000</t>
  </si>
  <si>
    <t>IC PAYROLL INCOME</t>
  </si>
  <si>
    <t>78252000</t>
  </si>
  <si>
    <t>ALL_ACCOUNT_NETMIN_NET_RES_NET_INCOME_BEFORE_TAX_EBIT_TOT_AMORT_AMORT_ROU_78252000</t>
  </si>
  <si>
    <t>FF&amp;E RIGHT OF USE DEPRECIATION INCOME</t>
  </si>
  <si>
    <t>ALL_ACCOUNT_NETMIN_NET_RES_NET_INCOME_BEFORE_TAX_EBIT_TOT_AMORT_AMORT_ROU</t>
  </si>
  <si>
    <t>LS_SLM</t>
  </si>
  <si>
    <t>CONFIG_LAST_SAVED_LS_SLM</t>
  </si>
  <si>
    <t>CONFIG_LAST_SAVED</t>
  </si>
  <si>
    <t>ALL_FTE_CH</t>
  </si>
  <si>
    <t>ALL_ACCOUNT_ALL_FTE_CH</t>
  </si>
  <si>
    <t>All FTE CONTRACTED HOURS</t>
  </si>
  <si>
    <t>ALL_ACCOUNT</t>
  </si>
  <si>
    <t>62505000</t>
  </si>
  <si>
    <t>ALL_ACCOUNT_NETMIN_NET_RES_NET_INCOME_BEFORE_TAX_EBIT_EBITDA_FEE_EBITDA_A_O_EBITDA_B_O_EBITDA_B_L_GROSS_PROF_DIR_OP_EXP_OTH_OP_EXP_OP_TAX_INS_62505000</t>
  </si>
  <si>
    <t>INSURANCE BUILDINGS &amp; BI 3RD PARTIES</t>
  </si>
  <si>
    <t>ALL_ACCOUNT_NETMIN_NET_RES_NET_INCOME_BEFORE_TAX_EBIT_EBITDA_FEE_EBITDA_A_O_EBITDA_B_O_EBITDA_B_L_GROSS_PROF_DIR_OP_EXP_OTH_OP_EXP_OP_TAX_INS</t>
  </si>
  <si>
    <t>FBREV</t>
  </si>
  <si>
    <t>ALL_ACCOUNT_SEGMENTATION_FBREV</t>
  </si>
  <si>
    <t>Draft</t>
  </si>
  <si>
    <t>Restaurant jesus74@hotmail.com Business Glossary;</t>
  </si>
  <si>
    <t>ALL_ACCOUNT_SEGMENTATION</t>
  </si>
  <si>
    <t>64025000</t>
  </si>
  <si>
    <t>ALL_ACCOUNT_NETMIN_NET_RES_NET_INCOME_BEFORE_TAX_EBIT_EBITDA_FEE_EBITDA_A_O_EBITDA_B_O_EBITDA_B_L_GROSS_PROF_DIR_OP_EXP_PAYR_INDEM_PAYCOST_R_BONUS_64025000</t>
  </si>
  <si>
    <t>OTHER BONUSES RELEASE PREVIOUS YEAR</t>
  </si>
  <si>
    <t>70271000</t>
  </si>
  <si>
    <t>ALL_ACCOUNT_NETMIN_NET_RES_NET_INCOME_BEFORE_TAX_EBIT_EBITDA_FEE_EBITDA_A_O_EBITDA_B_O_EBITDA_B_L_GROSS_PROF_TOT_REV_HOSP_REV_OTH_H_REV_OTHER_SERV_70271000</t>
  </si>
  <si>
    <t>CANCELLATION FEE</t>
  </si>
  <si>
    <t>farmerjames@yahoo.com Business Glossary;</t>
  </si>
  <si>
    <t>ALL_ACCOUNT_NETMIN_NET_RES_NET_INCOME_BEFORE_TAX_EBIT_EBITDA_FEE_EBITDA_A_O_EBITDA_B_O_EBITDA_B_L_GROSS_PROF_TOT_REV_HOSP_REV_OTH_H_REV_OTHER_SERV</t>
  </si>
  <si>
    <t>CONSUMPTION_WATER</t>
  </si>
  <si>
    <t>ALL_ACCOUNT_DRIVERS_CONSUMPTION_WATER</t>
  </si>
  <si>
    <t>Water m3 Consumption</t>
  </si>
  <si>
    <t>69803000</t>
  </si>
  <si>
    <t>ALL_ACCOUNT_NETMIN_NET_RES_NR_NET_RES_NR_BEL_EBI_IMP_FIX_69803000</t>
  </si>
  <si>
    <t>IMPAIRMENT PROVISION MACHINERY</t>
  </si>
  <si>
    <t>70120000</t>
  </si>
  <si>
    <t>ALL_ACCOUNT_NETMIN_NET_RES_NET_INCOME_BEFORE_TAX_EBIT_EBITDA_FEE_EBITDA_A_O_EBITDA_B_O_EBITDA_B_L_GROSS_PROF_TOT_REV_HOSP_REV_RESTAU_REV_70120_70120000</t>
  </si>
  <si>
    <t>BANQUETING SALES FOOD</t>
  </si>
  <si>
    <t>orowe@hotmail.com Business Glossary;</t>
  </si>
  <si>
    <t>ALL_ACCOUNT_NETMIN_NET_RES_NET_INCOME_BEFORE_TAX_EBIT_EBITDA_FEE_EBITDA_A_O_EBITDA_B_O_EBITDA_B_L_GROSS_PROF_TOT_REV_HOSP_REV_RESTAU_REV_70120</t>
  </si>
  <si>
    <t>PAYROLL_STATUS</t>
  </si>
  <si>
    <t>CONFIG_HOTEL_STATUS_PAYROLL_STATUS</t>
  </si>
  <si>
    <t>Payroll Hotel Status</t>
  </si>
  <si>
    <t>CONFIG_HOTEL_STATUS</t>
  </si>
  <si>
    <t>75400000</t>
  </si>
  <si>
    <t>ALL_ACCOUNT_NETMIN_NET_RES_NET_INCOME_BEFORE_TAX_EBIT_EBITDA_FEE_EBITDA_A_O_EBITDA_B_O_EBITDA_B_L_GROSS_PROF_TOT_REV_CO_NOOPREV_REB_THIRD_75400000</t>
  </si>
  <si>
    <t>OTHER SERVICES INCOME</t>
  </si>
  <si>
    <t>ALL_ACCOUNT_NETMIN_NET_RES_NET_INCOME_BEFORE_TAX_EBIT_EBITDA_FEE_EBITDA_A_O_EBITDA_B_O_EBITDA_B_L_GROSS_PROF_TOT_REV_CO_NOOPREV_REB_THIRD</t>
  </si>
  <si>
    <t>62800000</t>
  </si>
  <si>
    <t>ALL_ACCOUNT_NETMIN_NET_RES_NET_INCOME_BEFORE_TAX_EBIT_EBITDA_FEE_EBITDA_A_O_EBITDA_B_O_EBITDA_B_L_GROSS_PROF_DIR_OP_EXP_OTH_OP_EXP_ENERGY_UTI_WATER_62800000</t>
  </si>
  <si>
    <t>WATER</t>
  </si>
  <si>
    <t>aguilarmichael@hotmail.com Business Glossary;</t>
  </si>
  <si>
    <t>ALL_ACCOUNT_NETMIN_NET_RES_NET_INCOME_BEFORE_TAX_EBIT_EBITDA_FEE_EBITDA_A_O_EBITDA_B_O_EBITDA_B_L_GROSS_PROF_DIR_OP_EXP_OTH_OP_EXP_ENERGY_UTI_WATER</t>
  </si>
  <si>
    <t>62042000</t>
  </si>
  <si>
    <t>ALL_ACCOUNT_NETMIN_NET_RES_NET_INCOME_BEFORE_TAX_EBIT_EBITDA_FEE_IND_EXPENS_62042000</t>
  </si>
  <si>
    <t>RESERVATION FEES</t>
  </si>
  <si>
    <t>ALL_ACCOUNT_NETMIN_NET_RES_NET_INCOME_BEFORE_TAX_EBIT_EBITDA_FEE_IND_EXPENS</t>
  </si>
  <si>
    <t>76005000</t>
  </si>
  <si>
    <t>ALL_ACCOUNT_NETMIN_NET_RES_NET_INCOME_BEFORE_TAX_FI_RESULT_INC_DIVID_76005000</t>
  </si>
  <si>
    <t>IC INTERIM INVESTMENT INCOMES INT DIVIDEND</t>
  </si>
  <si>
    <t>ALL_ACCOUNT_NETMIN_NET_RES_NET_INCOME_BEFORE_TAX_FI_RESULT_INC_DIVID</t>
  </si>
  <si>
    <t>66400000</t>
  </si>
  <si>
    <t>ALL_ACCOUNT_NETMIN_NET_RES_NET_INCOME_BEFORE_TAX_FI_RESULT_INT_EXPENS_66400000</t>
  </si>
  <si>
    <t>ACTUALIZATION NET PRESENT VALUE (NPV)</t>
  </si>
  <si>
    <t>ALL_ACCOUNT_NETMIN_NET_RES_NET_INCOME_BEFORE_TAX_FI_RESULT_INT_EXPENS</t>
  </si>
  <si>
    <t>62750000</t>
  </si>
  <si>
    <t>ALL_ACCOUNT_NETMIN_NET_RES_NET_INCOME_BEFORE_TAX_EBIT_EBITDA_FEE_EBITDA_A_O_EBITDA_B_O_EBITDA_B_L_GROSS_PROF_DIR_OP_EXP_OTH_OP_EXP_MKT_MERCH_62750000</t>
  </si>
  <si>
    <t>COMPLIMENTARY SERVICES F&amp;B FOR GUESTS</t>
  </si>
  <si>
    <t>72041000</t>
  </si>
  <si>
    <t>ALL_ACCOUNT_NETMIN_NET_RES_NET_INCOME_BEFORE_TAX_EBIT_EBITDA_FEE_IND_EXPENS_72041000</t>
  </si>
  <si>
    <t>ADMIN FEES INCOME</t>
  </si>
  <si>
    <t>LS_SA</t>
  </si>
  <si>
    <t>CONFIG_LAST_SAVED_LS_SA</t>
  </si>
  <si>
    <t>62012000</t>
  </si>
  <si>
    <t>ALL_ACCOUNT_NETMIN_NET_RES_NET_INCOME_BEFORE_TAX_EBIT_EBITDA_FEE_EBITDA_A_O_EBITDA_B_O_EBITDA_B_L_GROSS_PROF_DIR_OP_EXP_PAYR_INDEM_INDEMNIZAT_IC_INDEM_62012000</t>
  </si>
  <si>
    <t>IC INDEMNIZATIONS EXPENSES</t>
  </si>
  <si>
    <t>ALL_ACCOUNT_NETMIN_NET_RES_NET_INCOME_BEFORE_TAX_EBIT_EBITDA_FEE_EBITDA_A_O_EBITDA_B_O_EBITDA_B_L_GROSS_PROF_DIR_OP_EXP_PAYR_INDEM_INDEMNIZAT_IC_INDEM</t>
  </si>
  <si>
    <t>62202000</t>
  </si>
  <si>
    <t>ALL_ACCOUNT_NETMIN_NET_RES_NET_INCOME_BEFORE_TAX_EBIT_EBITDA_FEE_EBITDA_A_O_EBITDA_B_O_EBITDA_B_L_GROSS_PROF_DIR_OP_EXP_OTH_OP_EXP_REPAIRS_62202000</t>
  </si>
  <si>
    <t>REP - WALLS &amp; FLOORS</t>
  </si>
  <si>
    <t>ALL_ACCOUNT_NETMIN_NET_RES_NET_INCOME_BEFORE_TAX_EBIT_EBITDA_FEE_EBITDA_A_O_EBITDA_B_O_EBITDA_B_L_GROSS_PROF_DIR_OP_EXP_OTH_OP_EXP_REPAIRS</t>
  </si>
  <si>
    <t>78262000</t>
  </si>
  <si>
    <t>ALL_ACCOUNT_NETMIN_NET_RES_NET_INCOME_BEFORE_TAX_EBIT_TOT_AMORT_AMORT_ROU_78262000</t>
  </si>
  <si>
    <t>HARDWARE RIGHT OF USE DEPRECIATION INCOME</t>
  </si>
  <si>
    <t>MISCELL</t>
  </si>
  <si>
    <t>ALL_ACCOUNT_NETMIN_NET_RES_NET_INCOME_BEFORE_TAX_EBIT_EBITDA_FEE_EBITDA_A_O_EBITDA_B_O_EBITDA_B_L_GROSS_PROF_DIR_OP_EXP_OTH_OP_EXP_MISCELL</t>
  </si>
  <si>
    <t>MISCELLANEOUS</t>
  </si>
  <si>
    <t>mark06@mccall-taylor.com Business Glossary;</t>
  </si>
  <si>
    <t>60902000</t>
  </si>
  <si>
    <t>ALL_ACCOUNT_NETMIN_NET_RES_NET_INCOME_BEFORE_TAX_EBIT_EBITDA_FEE_EBITDA_A_O_EBITDA_B_O_EBITDA_B_L_GROSS_PROF_DIR_OP_EXP_OTH_OP_EXP_REBATES_60902000</t>
  </si>
  <si>
    <t>DISCOUNT DUE TO COVID19</t>
  </si>
  <si>
    <t>62740000</t>
  </si>
  <si>
    <t>ALL_ACCOUNT_NETMIN_NET_RES_NET_INCOME_BEFORE_TAX_EBIT_EBITDA_FEE_EBITDA_A_O_EBITDA_B_O_EBITDA_B_L_GROSS_PROF_DIR_OP_EXP_OTH_OP_EXP_MKT_MERCH_62740000</t>
  </si>
  <si>
    <t>MKTNG FUNDS &amp; LISTING FEES THIRD PARTIES</t>
  </si>
  <si>
    <t>FTE_2_CH</t>
  </si>
  <si>
    <t>ALL_ACCOUNT_ALL_FTE_CH_FTE_OUT_CH_FTE_2_CH</t>
  </si>
  <si>
    <t>FTE Trainees CONTRACTED HOURS</t>
  </si>
  <si>
    <t>ALL_ACCOUNT_ALL_FTE_CH_FTE_OUT_CH</t>
  </si>
  <si>
    <t>70140</t>
  </si>
  <si>
    <t>ALL_ACCOUNT_NETMIN_NET_RES_NET_INCOME_BEFORE_TAX_EBIT_EBITDA_FEE_EBITDA_A_O_EBITDA_B_O_EBITDA_B_L_GROSS_PROF_TOT_REV_HOSP_REV_RESTAU_REV_70140</t>
  </si>
  <si>
    <t>ROOM SERVICE REVENUE</t>
  </si>
  <si>
    <t>janet14@gmail.com Business Glossary;</t>
  </si>
  <si>
    <t>ALL_ACCOUNT_NETMIN_NET_RES_NET_INCOME_BEFORE_TAX_EBIT_EBITDA_FEE_EBITDA_A_O_EBITDA_B_O_EBITDA_B_L_GROSS_PROF_TOT_REV_HOSP_REV_RESTAU_REV</t>
  </si>
  <si>
    <t>62180000</t>
  </si>
  <si>
    <t>ALL_ACCOUNT_NETMIN_NET_RES_NET_INCOME_BEFORE_TAX_EBIT_EBITDA_FEE_EBITDA_A_O_EBITDA_B_O_EBITDA_B_L_OTHER_EXP_RENT_GFEE_62180000</t>
  </si>
  <si>
    <t>GUARANTEE FEE</t>
  </si>
  <si>
    <t>RREV_CREW</t>
  </si>
  <si>
    <t>ALL_ACCOUNT_SEGMENTATION_RREV_RREV_CREW</t>
  </si>
  <si>
    <t>RREV Crews</t>
  </si>
  <si>
    <t>adam31@hotmail.com Business Glossary;</t>
  </si>
  <si>
    <t>TAXES</t>
  </si>
  <si>
    <t>edwardsmaureen@gmail.com Business Glossary;</t>
  </si>
  <si>
    <t>ADR_MICE</t>
  </si>
  <si>
    <t>76889000</t>
  </si>
  <si>
    <t>ALL_ACCOUNT_NETMIN_NET_RES_NET_INCOME_BEFORE_TAX_FI_RESULT_REI_76889000</t>
  </si>
  <si>
    <t>RECPAM IC</t>
  </si>
  <si>
    <t>ALL_ACCOUNT_NETMIN_NET_RES_NET_INCOME_BEFORE_TAX_FI_RESULT_REI</t>
  </si>
  <si>
    <t>PRICE_OTHERENERGY</t>
  </si>
  <si>
    <t>ALL_ACCOUNT_DRIVERS_PRICE_OTHERENERGY</t>
  </si>
  <si>
    <t>Other Energy Price / kWh</t>
  </si>
  <si>
    <t>67000000</t>
  </si>
  <si>
    <t>ALL_ACCOUNT_NETMIN_NET_RES_NR_NET_RES_NR_EBITDA_NR_REVENUE_67000000</t>
  </si>
  <si>
    <t>LOSSES ON INTANGIBLE ASSETS</t>
  </si>
  <si>
    <t>EV_TRNC</t>
  </si>
  <si>
    <t>ALL_ACCOUNT_SEGMENTATION_EV_EV_TRNC</t>
  </si>
  <si>
    <t>Events Transient</t>
  </si>
  <si>
    <t>RREV_LEGR</t>
  </si>
  <si>
    <t>ALL_ACCOUNT_SEGMENTATION_RREV_RREV_LEGR</t>
  </si>
  <si>
    <t>RREV Leisure Groups</t>
  </si>
  <si>
    <t>wwhitehead@hotmail.com Business Glossary;</t>
  </si>
  <si>
    <t>62735000</t>
  </si>
  <si>
    <t>ALL_ACCOUNT_NETMIN_NET_RES_NET_INCOME_BEFORE_TAX_EBIT_EBITDA_FEE_EBITDA_A_O_EBITDA_B_O_EBITDA_B_L_GROSS_PROF_DIR_OP_EXP_OTH_OP_EXP_MKT_MERCH_62735000</t>
  </si>
  <si>
    <t>MEDIA</t>
  </si>
  <si>
    <t>62089000</t>
  </si>
  <si>
    <t>ALL_ACCOUNT_NETMIN_NET_RES_NET_INCOME_BEFORE_TAX_EBIT_EBITDA_FEE_EBITDA_A_O_EBITDA_B_O_EBITDA_B_L_GROSS_PROF_DIR_OP_EXP_PAYR_INDEM_PAYCOST_R_BONUS_62089000</t>
  </si>
  <si>
    <t>NO GROUP COMPANY BONUS EXPENSES</t>
  </si>
  <si>
    <t>NR_GUEST</t>
  </si>
  <si>
    <t>ALL_ACCOUNT_DRIVERS_NR_GUEST</t>
  </si>
  <si>
    <t>Nr Guests</t>
  </si>
  <si>
    <t>mlambert@gmail.com Business Glossary;</t>
  </si>
  <si>
    <t>72260003</t>
  </si>
  <si>
    <t>ALL_ACCOUNT_NETMIN_NET_RES_NET_INCOME_BEFORE_TAX_EBIT_EBITDA_FEE_EBITDA_A_O_EBITDA_B_O_EBITDA_B_L_GROSS_PROF_DIR_OP_EXP_OTH_OP_EXP_IT_EXP_72260_72260003</t>
  </si>
  <si>
    <t>IC WIFI &amp; BC IC - HOTELS</t>
  </si>
  <si>
    <t>ALL_ACCOUNT_NETMIN_NET_RES_NET_INCOME_BEFORE_TAX_EBIT_EBITDA_FEE_EBITDA_A_O_EBITDA_B_O_EBITDA_B_L_GROSS_PROF_DIR_OP_EXP_OTH_OP_EXP_IT_EXP_72260</t>
  </si>
  <si>
    <t>RN_TRPR</t>
  </si>
  <si>
    <t>ALL_ACCOUNT_SEGMENTATION_RN_RN_TRPR</t>
  </si>
  <si>
    <t>RN Transient Programs</t>
  </si>
  <si>
    <t>william22@gmail.com Business Glossary;</t>
  </si>
  <si>
    <t>REST_OTHE</t>
  </si>
  <si>
    <t>ALL_ACCOUNT_SEGMENTATION_REST_REST_OTHE</t>
  </si>
  <si>
    <t>Rest Others</t>
  </si>
  <si>
    <t>blairapril@hotmail.com Business Glossary;</t>
  </si>
  <si>
    <t>72260</t>
  </si>
  <si>
    <t>IC IT EXPENSES REINVOICEMENT</t>
  </si>
  <si>
    <t>ALL_ACCOUNT_NETMIN_NET_RES_NET_INCOME_BEFORE_TAX_EBIT_EBITDA_FEE_EBITDA_A_O_EBITDA_B_O_EBITDA_B_L_GROSS_PROF_DIR_OP_EXP_OTH_OP_EXP_IT_EXP</t>
  </si>
  <si>
    <t>62110000</t>
  </si>
  <si>
    <t>ALL_ACCOUNT_NETMIN_NET_RES_NET_INCOME_BEFORE_TAX_EBIT_EBITDA_FEE_EBITDA_A_O_EBITDA_B_O_EBITDA_B_L_OTHER_EXP_RENT_GFEE_62110000</t>
  </si>
  <si>
    <t>STORE OFFICES RENTS</t>
  </si>
  <si>
    <t>FI_RESULT</t>
  </si>
  <si>
    <t>ALL_ACCOUNT_NETMIN_NET_RES_NET_INCOME_BEFORE_TAX_FI_RESULT</t>
  </si>
  <si>
    <t>FINANCIAL RESULT</t>
  </si>
  <si>
    <t>melvinwillis@gmail.com Business Glossary;</t>
  </si>
  <si>
    <t>ROOM_RES_S</t>
  </si>
  <si>
    <t>ROOM &amp; RESTAURANT SUPPLIES</t>
  </si>
  <si>
    <t>FTE_1_CH</t>
  </si>
  <si>
    <t>ALL_ACCOUNT_ALL_FTE_CH_FTE_OWN_CH_FTE_1_CH</t>
  </si>
  <si>
    <t>FTE Fixed Contract CONTRACTED HOURS</t>
  </si>
  <si>
    <t>ALL_ACCOUNT_ALL_FTE_CH_FTE_OWN_CH</t>
  </si>
  <si>
    <t>62301000</t>
  </si>
  <si>
    <t>ALL_ACCOUNT_NETMIN_NET_RES_NET_INCOME_BEFORE_TAX_EBIT_EBITDA_FEE_EBITDA_A_O_EBITDA_B_O_EBITDA_B_L_GROSS_PROF_DIR_OP_EXP_OTH_OP_EXP_PROF_SERV_62301000</t>
  </si>
  <si>
    <t>TAX ADVISORY</t>
  </si>
  <si>
    <t>ALL_ACCOUNT_NETMIN_NET_RES_NET_INCOME_BEFORE_TAX_EBIT_EBITDA_FEE_EBITDA_A_O_EBITDA_B_O_EBITDA_B_L_GROSS_PROF_DIR_OP_EXP_OTH_OP_EXP_PROF_SERV</t>
  </si>
  <si>
    <t>SER_OTHERS</t>
  </si>
  <si>
    <t>ALL_ACCOUNT_DRIVERS_SER_OTHERS</t>
  </si>
  <si>
    <t>Other Services</t>
  </si>
  <si>
    <t>lisaharris@murphy-erickson.com Business Glossary;</t>
  </si>
  <si>
    <t>64204000</t>
  </si>
  <si>
    <t>ALL_ACCOUNT_NETMIN_NET_RES_NET_INCOME_BEFORE_TAX_EBIT_EBITDA_FEE_EBITDA_A_O_EBITDA_B_O_EBITDA_B_L_GROSS_PROF_DIR_OP_EXP_PAYR_INDEM_PAYCOST_R_BONUS_64204000</t>
  </si>
  <si>
    <t>SOCIAL CHARGES OTHER BONUSES PAID OUT</t>
  </si>
  <si>
    <t>OTHER_SERV</t>
  </si>
  <si>
    <t>OTHER SERVICES REVENUE</t>
  </si>
  <si>
    <t>katherinecole@gmail.com Business Glossary;</t>
  </si>
  <si>
    <t>ALL_ACCOUNT_NETMIN_NET_RES_NET_INCOME_BEFORE_TAX_EBIT_EBITDA_FEE_EBITDA_A_O_EBITDA_B_O_EBITDA_B_L_GROSS_PROF_TOT_REV_HOSP_REV_OTH_H_REV</t>
  </si>
  <si>
    <t>72700005</t>
  </si>
  <si>
    <t>ALL_ACCOUNT_NETMIN_NET_RES_NET_INCOME_BEFORE_TAX_EBIT_EBITDA_FEE_EBITDA_A_O_EBITDA_B_O_EBITDA_B_L_GROSS_PROF_DIR_OP_EXP_OTH_OP_EXP_MKT_MERCH_72700_72700005</t>
  </si>
  <si>
    <t>IC RESEARCH</t>
  </si>
  <si>
    <t>70513000</t>
  </si>
  <si>
    <t>ALL_ACCOUNT_NETMIN_NET_RES_NET_INCOME_BEFORE_TAX_EBIT_EBITDA_FEE_EBITDA_A_O_EBITDA_B_O_EBITDA_B_L_GROSS_PROF_TOT_REV_HOSP_REV_OTH_H_REV_OTHER_SERV_70513000</t>
  </si>
  <si>
    <t>GOLF &amp; SPA MEMBERSHIP FEES</t>
  </si>
  <si>
    <t>darlenejohnson@meyers-jones.info Business Glossary;</t>
  </si>
  <si>
    <t>68223000</t>
  </si>
  <si>
    <t>ALL_ACCOUNT_NETMIN_NET_RES_NET_INCOME_BEFORE_TAX_EBIT_TOT_AMORT_AMORT_ROU_68223000</t>
  </si>
  <si>
    <t>GRANTS RIGHT OF USE DEPRECIATION</t>
  </si>
  <si>
    <t>62930000</t>
  </si>
  <si>
    <t>ALL_ACCOUNT_NETMIN_NET_RES_NET_INCOME_BEFORE_TAX_EBIT_EBITDA_FEE_EBITDA_A_O_EBITDA_B_O_EBITDA_B_L_GROSS_PROF_DIR_OP_EXP_PAYR_INDEM_PAYCOST_R_LABO_TEMP_62930000</t>
  </si>
  <si>
    <t>OUTSIDE LABOUR ( TEMPORARY WORKERS )</t>
  </si>
  <si>
    <t>ALL_ACCOUNT_NETMIN_NET_RES_NET_INCOME_BEFORE_TAX_EBIT_EBITDA_FEE_EBITDA_A_O_EBITDA_B_O_EBITDA_B_L_GROSS_PROF_DIR_OP_EXP_PAYR_INDEM_PAYCOST_R_LABO_TEMP</t>
  </si>
  <si>
    <t>GRANTS_OTH</t>
  </si>
  <si>
    <t>GRANTS AND OTHER NON OPERATIONAL REVENUE</t>
  </si>
  <si>
    <t>ALL_ACCOUNT_NETMIN_NET_RES_NET_INCOME_BEFORE_TAX_EBIT_EBITDA_FEE_EBITDA_A_O_EBITDA_B_O_EBITDA_B_L_GROSS_PROF_TOT_REV_CO_NOOPREV</t>
  </si>
  <si>
    <t>66340000</t>
  </si>
  <si>
    <t>ALL_ACCOUNT_NETMIN_NET_RES_NET_INCOME_BEFORE_TAX_FI_RESULT_INT_EXPENS_66340000</t>
  </si>
  <si>
    <t>CONVERTIBLE BONDS ARRANGEMENT EXPENSES AMORT</t>
  </si>
  <si>
    <t>LS_CS</t>
  </si>
  <si>
    <t>CONFIG_LAST_SAVED_LS_CS</t>
  </si>
  <si>
    <t>LS_CENTRAL_SERVICES</t>
  </si>
  <si>
    <t>62730000</t>
  </si>
  <si>
    <t>ALL_ACCOUNT_NETMIN_NET_RES_NET_INCOME_BEFORE_TAX_EBIT_EBITDA_FEE_EBITDA_A_O_EBITDA_B_O_EBITDA_B_L_GROSS_PROF_DIR_OP_EXP_OTH_OP_EXP_MKT_MERCH_62730000</t>
  </si>
  <si>
    <t>SPONSORS EVENTS &amp; FAIRS</t>
  </si>
  <si>
    <t>62041000</t>
  </si>
  <si>
    <t>ALL_ACCOUNT_NETMIN_NET_RES_NET_INCOME_BEFORE_TAX_EBIT_EBITDA_FEE_IND_EXPENS_62041000</t>
  </si>
  <si>
    <t>ADMIN FEES</t>
  </si>
  <si>
    <t>62340006</t>
  </si>
  <si>
    <t>ALL_ACCOUNT_NETMIN_NET_RES_NET_INCOME_BEFORE_TAX_EBIT_EBITDA_FEE_EBITDA_A_O_EBITDA_B_O_EBITDA_B_L_GROSS_PROF_DIR_OP_EXP_OTH_OP_EXP_PROF_SERV_62340_62340006</t>
  </si>
  <si>
    <t>TSA ADVISORY</t>
  </si>
  <si>
    <t>ALL_ACCOUNT_NETMIN_NET_RES_NET_INCOME_BEFORE_TAX_EBIT_EBITDA_FEE_EBITDA_A_O_EBITDA_B_O_EBITDA_B_L_GROSS_PROF_DIR_OP_EXP_OTH_OP_EXP_PROF_SERV_62340</t>
  </si>
  <si>
    <t>IMP_FIX</t>
  </si>
  <si>
    <t>IMPAIRMENT OF FIXED ASSETS</t>
  </si>
  <si>
    <t>68262000</t>
  </si>
  <si>
    <t>ALL_ACCOUNT_NETMIN_NET_RES_NET_INCOME_BEFORE_TAX_EBIT_TOT_AMORT_AMORT_ROU_68262000</t>
  </si>
  <si>
    <t>HARDWARE RIGHT OF USE DEPRECIATION</t>
  </si>
  <si>
    <t>63401000</t>
  </si>
  <si>
    <t>ALL_ACCOUNT_NETMIN_NET_RES_NR_NET_RES_NR_BEL_EBI_NR_TAXES_63401000</t>
  </si>
  <si>
    <t>NON RECURRING DEFERRED INCOME TAX ASSET DISPOSAL</t>
  </si>
  <si>
    <t>ALL_ACCOUNT_NETMIN_NET_RES_NR_NET_RES_NR_BEL_EBI_NR_TAXES</t>
  </si>
  <si>
    <t>COST</t>
  </si>
  <si>
    <t>CONFIG_TOT_TECNICAL_COST</t>
  </si>
  <si>
    <t>% COST</t>
  </si>
  <si>
    <t>CONFIG_TOT_TECNICAL</t>
  </si>
  <si>
    <t>68207000</t>
  </si>
  <si>
    <t>ALL_ACCOUNT_NETMIN_NET_RES_NET_INCOME_BEFORE_TAX_EBIT_TOT_AMORT_AMORT_TF_68207000</t>
  </si>
  <si>
    <t>IMPAIRMENT REVERSAL CONCESSIONS PATENTS TRADEMARK</t>
  </si>
  <si>
    <t>68203000</t>
  </si>
  <si>
    <t>ALL_ACCOUNT_NETMIN_NET_RES_NET_INCOME_BEFORE_TAX_EBIT_TOT_AMORT_AMORT_TF_68203000</t>
  </si>
  <si>
    <t>IMPAIRMENT REVERSAL MACHINERY</t>
  </si>
  <si>
    <t>C_SUPL_RS</t>
  </si>
  <si>
    <t>ALL_ACCOUNT_DRIVERS_C_SUPL_RS</t>
  </si>
  <si>
    <t>Cleaning Supplies cost per Room Sold</t>
  </si>
  <si>
    <t>LS_PAYROLL</t>
  </si>
  <si>
    <t>CONFIG_LAST_SAVED_LS_PAYROLL</t>
  </si>
  <si>
    <t>64200003</t>
  </si>
  <si>
    <t>ALL_ACCOUNT_NETMIN_NET_RES_NET_INCOME_BEFORE_TAX_EBIT_EBITDA_FEE_EBITDA_A_O_EBITDA_B_O_EBITDA_B_L_GROSS_PROF_DIR_OP_EXP_PAYR_INDEM_PAYCOST_R_OWN_LABOUR_64200_64200003</t>
  </si>
  <si>
    <t>OTHER LEVIES ON EMPLOYEES</t>
  </si>
  <si>
    <t>ALL_ACCOUNT_NETMIN_NET_RES_NET_INCOME_BEFORE_TAX_EBIT_EBITDA_FEE_EBITDA_A_O_EBITDA_B_O_EBITDA_B_L_GROSS_PROF_DIR_OP_EXP_PAYR_INDEM_PAYCOST_R_OWN_LABOUR_64200</t>
  </si>
  <si>
    <t>66306000</t>
  </si>
  <si>
    <t>ALL_ACCOUNT_NETMIN_NET_RES_NET_INCOME_BEFORE_TAX_FI_RESULT_INT_EXPENS_66306000</t>
  </si>
  <si>
    <t>BILATERAL LOANS ARRANGEMENT EXPENSES AMORTISATION</t>
  </si>
  <si>
    <t>68010000</t>
  </si>
  <si>
    <t>ALL_ACCOUNT_NETMIN_NET_RES_NET_INCOME_BEFORE_TAX_EBIT_TOT_AMORT_AMORT_IF_68010000</t>
  </si>
  <si>
    <t>INCORPORATION EXPENSES</t>
  </si>
  <si>
    <t>ALL_ACCOUNT_NETMIN_NET_RES_NET_INCOME_BEFORE_TAX_EBIT_TOT_AMORT_AMORT_IF</t>
  </si>
  <si>
    <t>61121000</t>
  </si>
  <si>
    <t>ALL_ACCOUNT_NETMIN_NET_RES_NET_INCOME_BEFORE_TAX_EBIT_EBITDA_FEE_EBITDA_A_O_EBITDA_B_O_EBITDA_B_L_GROSS_PROF_DIR_OP_EXP_OTH_OP_EXP_ROOM_OTH_OTHER_SUPP_61121000</t>
  </si>
  <si>
    <t>STORE AND VENDING INVENTORY VARIATION</t>
  </si>
  <si>
    <t>FTE_4_A</t>
  </si>
  <si>
    <t>ALL_ACCOUNT_ALL_FTE_A_FTE_OUT_A_FTE_4_A</t>
  </si>
  <si>
    <t>FTE Extra Labour ABSENTEEISM</t>
  </si>
  <si>
    <t>ALL_ACCOUNT_ALL_FTE_A_FTE_OUT_A</t>
  </si>
  <si>
    <t>62230000</t>
  </si>
  <si>
    <t>ALL_ACCOUNT_NETMIN_NET_RES_NET_INCOME_BEFORE_TAX_EBIT_EBITDA_FEE_EBITDA_A_O_EBITDA_B_O_EBITDA_B_L_GROSS_PROF_DIR_OP_EXP_OTH_OP_EXP_MAINT_OTH_62230000</t>
  </si>
  <si>
    <t>CONTRACT GARDENING</t>
  </si>
  <si>
    <t>ALL_ACCOUNT_NETMIN_NET_RES_NET_INCOME_BEFORE_TAX_EBIT_EBITDA_FEE_EBITDA_A_O_EBITDA_B_O_EBITDA_B_L_GROSS_PROF_DIR_OP_EXP_OTH_OP_EXP_MAINT_OTH</t>
  </si>
  <si>
    <t>72040000</t>
  </si>
  <si>
    <t>ALL_ACCOUNT_NETMIN_NET_RES_NET_INCOME_BEFORE_TAX_EBIT_EBITDA_FEE_EBITDA_A_O_EBITDA_B_O_EBITDA_B_L_GROSS_PROF_TOT_REV_HOSP_REV_OTH_H_REV_RECH_SERVI_72040000</t>
  </si>
  <si>
    <t>GUEST TRANSFER INCOME</t>
  </si>
  <si>
    <t>tboyd@durham-taylor.net Business Glossary;</t>
  </si>
  <si>
    <t>ALL_ACCOUNT_NETMIN_NET_RES_NET_INCOME_BEFORE_TAX_EBIT_EBITDA_FEE_EBITDA_A_O_EBITDA_B_O_EBITDA_B_L_GROSS_PROF_TOT_REV_HOSP_REV_OTH_H_REV_RECH_SERVI</t>
  </si>
  <si>
    <t>70110001</t>
  </si>
  <si>
    <t>ALL_ACCOUNT_NETMIN_NET_RES_NET_INCOME_BEFORE_TAX_EBIT_EBITDA_FEE_EBITDA_A_O_EBITDA_B_O_EBITDA_B_L_GROSS_PROF_TOT_REV_HOSP_REV_RESTAU_REV_70110_70110001</t>
  </si>
  <si>
    <t>RESTAURANT SALES BEVERAGE</t>
  </si>
  <si>
    <t>cunninghamdavid@yahoo.com Business Glossary;</t>
  </si>
  <si>
    <t>ALL_ACCOUNT_NETMIN_NET_RES_NET_INCOME_BEFORE_TAX_EBIT_EBITDA_FEE_EBITDA_A_O_EBITDA_B_O_EBITDA_B_L_GROSS_PROF_TOT_REV_HOSP_REV_RESTAU_REV_70110</t>
  </si>
  <si>
    <t>79300000</t>
  </si>
  <si>
    <t>ALL_ACCOUNT_NETMIN_NET_RES_NR_NET_RES_NR_EBITDA_NR_EXP_79300000</t>
  </si>
  <si>
    <t>EXC OR APL PROV REAL ESTATE STOCK DEPREC</t>
  </si>
  <si>
    <t>72700003</t>
  </si>
  <si>
    <t>ALL_ACCOUNT_NETMIN_NET_RES_NET_INCOME_BEFORE_TAX_EBIT_EBITDA_FEE_EBITDA_A_O_EBITDA_B_O_EBITDA_B_L_GROSS_PROF_DIR_OP_EXP_OTH_OP_EXP_MKT_MERCH_72700_72700003</t>
  </si>
  <si>
    <t>IC MKTNG FUNDS LISTING FEES IC - HOTELS</t>
  </si>
  <si>
    <t>OTH_OP_EXP</t>
  </si>
  <si>
    <t>OTHER OPERATIONAL EXPENSES</t>
  </si>
  <si>
    <t>hoovermatthew@garcia.com Business Glossary;</t>
  </si>
  <si>
    <t>ALL_ACCOUNT_NETMIN_NET_RES_NET_INCOME_BEFORE_TAX_EBIT_EBITDA_FEE_EBITDA_A_O_EBITDA_B_O_EBITDA_B_L_GROSS_PROF_DIR_OP_EXP</t>
  </si>
  <si>
    <t>PER_BRND_FEE_CST_IC</t>
  </si>
  <si>
    <t>PERCENT_TOTAL_PER_BRND_FEE_CST_IC</t>
  </si>
  <si>
    <t>% Brand Fee Cost IC / Total Revenue</t>
  </si>
  <si>
    <t>72063000</t>
  </si>
  <si>
    <t>ALL_ACCOUNT_NETMIN_NET_RES_NET_INCOME_BEFORE_TAX_EBIT_EBITDA_FEE_EBITDA_A_O_EBITDA_B_O_EBITDA_B_L_GROSS_PROF_DIR_OP_EXP_PAYR_INDEM_PAYCOST_R_OTHER_72063000</t>
  </si>
  <si>
    <t>NHUNIVERSITY INCOME</t>
  </si>
  <si>
    <t>ALL_ACCOUNT_NETMIN_NET_RES_NET_INCOME_BEFORE_TAX_EBIT_EBITDA_FEE_EBITDA_A_O_EBITDA_B_O_EBITDA_B_L_GROSS_PROF_DIR_OP_EXP_PAYR_INDEM_PAYCOST_R_OTHER</t>
  </si>
  <si>
    <t>62910002</t>
  </si>
  <si>
    <t>ALL_ACCOUNT_NETMIN_NET_RES_NET_INCOME_BEFORE_TAX_EBIT_EBITDA_FEE_EBITDA_A_O_EBITDA_B_O_EBITDA_B_L_GROSS_PROF_DIR_OP_EXP_OTH_OP_EXP_COMM_RAP_62910_62910002</t>
  </si>
  <si>
    <t>TRAVEL AGENCY FEES MANUAL</t>
  </si>
  <si>
    <t>martha85@hotmail.com Business Glossary;</t>
  </si>
  <si>
    <t>62036000</t>
  </si>
  <si>
    <t>ALL_ACCOUNT_NETMIN_NET_RES_NET_INCOME_BEFORE_TAX_EBIT_EBITDA_FEE_EBITDA_A_O_EBITDA_B_O_EBITDA_B_L_GROSS_PROF_DIR_OP_EXP_OTH_OP_EXP_MKT_MERCH_BRANDFEE_62036000</t>
  </si>
  <si>
    <t>BRAND FEE RELATED COMPANIES</t>
  </si>
  <si>
    <t>ALL_ACCOUNT_NETMIN_NET_RES_NET_INCOME_BEFORE_TAX_EBIT_EBITDA_FEE_EBITDA_A_O_EBITDA_B_O_EBITDA_B_L_GROSS_PROF_DIR_OP_EXP_OTH_OP_EXP_MKT_MERCH_BRANDFEE</t>
  </si>
  <si>
    <t>REI</t>
  </si>
  <si>
    <t>INFLATIONARY EFFECT ON RESULTS</t>
  </si>
  <si>
    <t>BF_COMP</t>
  </si>
  <si>
    <t>ALL_ACCOUNT_SEGMENTATION_BFAST_BF_COMP</t>
  </si>
  <si>
    <t>Breakfast Complimentary</t>
  </si>
  <si>
    <t>loganjohnson@martinez.com Business Glossary;</t>
  </si>
  <si>
    <t>66500000</t>
  </si>
  <si>
    <t>ALL_ACCOUNT_NETMIN_NET_RES_NET_INCOME_BEFORE_TAX_FI_RESULT_DERIV_66500000</t>
  </si>
  <si>
    <t>NON EFFICIENT DERIVATIVES EXPENSES</t>
  </si>
  <si>
    <t>ALL_ACCOUNT_NETMIN_NET_RES_NET_INCOME_BEFORE_TAX_FI_RESULT_DERIV</t>
  </si>
  <si>
    <t>79802000</t>
  </si>
  <si>
    <t>ALL_ACCOUNT_NETMIN_NET_RES_NR_NET_RES_NR_BEL_EBI_IMP_FIX_79802000</t>
  </si>
  <si>
    <t>EXC OR APLIC IMPAIRMENT PROVISION BUILDING</t>
  </si>
  <si>
    <t>FEES</t>
  </si>
  <si>
    <t>ALL_ACCOUNT_NETMIN_NET_RES_NET_INCOME_BEFORE_TAX_EBIT_EBITDA_FEE_EBITDA_A_O_EBITDA_B_O_EBITDA_B_L_GROSS_PROF_TOT_REV_CO_NOOPREV_FEES</t>
  </si>
  <si>
    <t>62340004</t>
  </si>
  <si>
    <t>ALL_ACCOUNT_NETMIN_NET_RES_NET_INCOME_BEFORE_TAX_EBIT_EBITDA_FEE_EBITDA_A_O_EBITDA_B_O_EBITDA_B_L_GROSS_PROF_DIR_OP_EXP_OTH_OP_EXP_PROF_SERV_62340_62340004</t>
  </si>
  <si>
    <t>OTHER ADVISORY RCF 2016</t>
  </si>
  <si>
    <t>62015000</t>
  </si>
  <si>
    <t>ALL_ACCOUNT_NETMIN_NET_RES_NET_INCOME_BEFORE_TAX_EBIT_EBITDA_FEE_EBITDA_A_O_EBITDA_B_O_EBITDA_B_L_GROSS_PROF_DIR_OP_EXP_PAYR_INDEM_PAYCOST_R_OWN_LABOUR_IC_PAYROLL_62015000</t>
  </si>
  <si>
    <t>IC PAYROLL EXPENSES COMPENSATION SAME COMPANY</t>
  </si>
  <si>
    <t>64210000</t>
  </si>
  <si>
    <t>ALL_ACCOUNT_NETMIN_NET_RES_NET_INCOME_BEFORE_TAX_EBIT_EBITDA_FEE_EBITDA_A_O_EBITDA_B_O_EBITDA_B_L_GROSS_PROF_DIR_OP_EXP_PAYR_INDEM_PAYCOST_R_LABO_TEMP_64210000</t>
  </si>
  <si>
    <t>SOCIAL SECURITY TEMPORARY</t>
  </si>
  <si>
    <t>60710000</t>
  </si>
  <si>
    <t>ALL_ACCOUNT_NETMIN_NET_RES_NET_INCOME_BEFORE_TAX_EBIT_EBITDA_FEE_EBITDA_A_O_EBITDA_B_O_EBITDA_B_L_GROSS_PROF_DIR_OP_EXP_OTH_OP_EXP_LAUND_EXP_60710000</t>
  </si>
  <si>
    <t>OWN LINEN REPLACEMENT</t>
  </si>
  <si>
    <t>ALL_ACCOUNT_NETMIN_NET_RES_NET_INCOME_BEFORE_TAX_EBIT_EBITDA_FEE_EBITDA_A_O_EBITDA_B_O_EBITDA_B_L_GROSS_PROF_DIR_OP_EXP_OTH_OP_EXP_LAUND_EXP</t>
  </si>
  <si>
    <t>LS_ACCOUNT</t>
  </si>
  <si>
    <t>CONFIG_LAST_SAVED_LS_ACCOUNT</t>
  </si>
  <si>
    <t>LS_ACCOUNT_MANAGEMENT</t>
  </si>
  <si>
    <t>TREV</t>
  </si>
  <si>
    <t>Total Revenue</t>
  </si>
  <si>
    <t>halelaura@gmail.com Business Glossary;</t>
  </si>
  <si>
    <t>68304000</t>
  </si>
  <si>
    <t>ALL_ACCOUNT_NETMIN_NET_RES_NET_INCOME_BEFORE_TAX_EBIT_TOT_AMORT_AMORT_ROU_68304000</t>
  </si>
  <si>
    <t>ROU IMPAIRMENT REVERSAL LEASE PREMIUM</t>
  </si>
  <si>
    <t>64000001</t>
  </si>
  <si>
    <t>ALL_ACCOUNT_NETMIN_NET_RES_NET_INCOME_BEFORE_TAX_EBIT_EBITDA_FEE_EBITDA_A_O_EBITDA_B_O_EBITDA_B_L_GROSS_PROF_DIR_OP_EXP_PAYR_INDEM_PAYCOST_R_OWN_LABOUR_64000_64000001</t>
  </si>
  <si>
    <t>PAID HOLIDAYS</t>
  </si>
  <si>
    <t>ALL_ACCOUNT_NETMIN_NET_RES_NET_INCOME_BEFORE_TAX_EBIT_EBITDA_FEE_EBITDA_A_O_EBITDA_B_O_EBITDA_B_L_GROSS_PROF_DIR_OP_EXP_PAYR_INDEM_PAYCOST_R_OWN_LABOUR_64000</t>
  </si>
  <si>
    <t>64930000</t>
  </si>
  <si>
    <t>ALL_ACCOUNT_NETMIN_NET_RES_NET_INCOME_BEFORE_TAX_EBIT_EBITDA_FEE_EBITDA_A_O_EBITDA_B_O_EBITDA_B_L_GROSS_PROF_DIR_OP_EXP_PAYR_INDEM_PAYCOST_R_OTHER_64930000</t>
  </si>
  <si>
    <t>TMS EMPLOYEE MEALS</t>
  </si>
  <si>
    <t>68301000</t>
  </si>
  <si>
    <t>ALL_ACCOUNT_NETMIN_NET_RES_NET_INCOME_BEFORE_TAX_EBIT_TOT_AMORT_AMORT_ROU_68301000</t>
  </si>
  <si>
    <t>ROU IMPAIRMENT REVERSAL RIGHT OF USE FROM CONTRACT</t>
  </si>
  <si>
    <t>67400000</t>
  </si>
  <si>
    <t>ALL_ACCOUNT_NETMIN_NET_RES_NR_NET_RES_NR_BEL_EBI_IMP_DISP_67400000</t>
  </si>
  <si>
    <t>LOSSES ON TREASURY STOCK</t>
  </si>
  <si>
    <t>ALL_ACCOUNT_NETMIN_NET_RES_NR_NET_RES_NR_BEL_EBI_IMP_DISP</t>
  </si>
  <si>
    <t>STATUS_CECOS</t>
  </si>
  <si>
    <t>CONFIG_STATUS_CECOS</t>
  </si>
  <si>
    <t>CONFIG</t>
  </si>
  <si>
    <t>64010010</t>
  </si>
  <si>
    <t>ALL_ACCOUNT_NETMIN_NET_RES_NET_INCOME_BEFORE_TAX_EBIT_EBITDA_FEE_EBITDA_A_O_EBITDA_B_O_EBITDA_B_L_GROSS_PROF_DIR_OP_EXP_PAYR_INDEM_PAYCOST_R_OWN_LABOUR_64010_64010010</t>
  </si>
  <si>
    <t>HEALTH ALLOWANCES</t>
  </si>
  <si>
    <t>62340002</t>
  </si>
  <si>
    <t>ALL_ACCOUNT_NETMIN_NET_RES_NET_INCOME_BEFORE_TAX_EBIT_EBITDA_FEE_EBITDA_A_O_EBITDA_B_O_EBITDA_B_L_GROSS_PROF_DIR_OP_EXP_OTH_OP_EXP_PROF_SERV_62340_62340002</t>
  </si>
  <si>
    <t>OTHER ADVISORY CABALLO PROJECT</t>
  </si>
  <si>
    <t>PRICE_ENERGYSERVICES</t>
  </si>
  <si>
    <t>ALL_ACCOUNT_DRIVERS_PRICE_ENERGYSERVICES</t>
  </si>
  <si>
    <t>Energy Services Price / kWh</t>
  </si>
  <si>
    <t>ALL_ACCOUNT_NETMIN_NET_RES_NET_INCOME_BEFORE_TAX_EBIT_EBITDA_FEE_EBITDA_A_O_EBITDA_B_O_EBITDA_B_L_GROSS_PROF_DIR_OP_EXP_OTH_OP_EXP_ENERGY_UTI</t>
  </si>
  <si>
    <t>TREV_LEGR</t>
  </si>
  <si>
    <t>ALL_ACCOUNT_SEGMENTATION_TREV_TREV_LEGR</t>
  </si>
  <si>
    <t>TREV Leisure Groups</t>
  </si>
  <si>
    <t>samantha16@alexander.org Business Glossary;</t>
  </si>
  <si>
    <t>62049000</t>
  </si>
  <si>
    <t>ALL_ACCOUNT_NETMIN_NET_RES_NET_INCOME_BEFORE_TAX_EBIT_EBITDA_FEE_EBITDA_A_O_EBITDA_B_O_EBITDA_B_L_OTHER_EXP_RENT_GFEE_62049000</t>
  </si>
  <si>
    <t>MANAGEMENT FEE RELATED COMPANIES ON REVENUE</t>
  </si>
  <si>
    <t>ADR_TRPR</t>
  </si>
  <si>
    <t>ALL_ACCOUNT_SEGMENTATION_ADR_ADR_TRPR</t>
  </si>
  <si>
    <t>ADR Transient Programs</t>
  </si>
  <si>
    <t>ALL_ACCOUNT_SEGMENTATION_ADR</t>
  </si>
  <si>
    <t>62915000</t>
  </si>
  <si>
    <t>ALL_ACCOUNT_NETMIN_NET_RES_NET_INCOME_BEFORE_TAX_EBIT_EBITDA_FEE_EBITDA_A_O_EBITDA_B_O_EBITDA_B_L_GROSS_PROF_DIR_OP_EXP_OTH_OP_EXP_EXP_REINVO_62915000</t>
  </si>
  <si>
    <t>PARKING EXPENSES FOR REINVOICEMENT</t>
  </si>
  <si>
    <t>ADR_BUGR</t>
  </si>
  <si>
    <t>ALL_ACCOUNT_SEGMENTATION_ADR_ADR_BUGR</t>
  </si>
  <si>
    <t>ADR Business Groups</t>
  </si>
  <si>
    <t>62952000</t>
  </si>
  <si>
    <t>ALL_ACCOUNT_NETMIN_NET_RES_NET_INCOME_BEFORE_TAX_EBIT_EBITDA_FEE_EBITDA_A_O_EBITDA_B_O_EBITDA_B_L_GROSS_PROF_DIR_OP_EXP_OTH_OP_EXP_EXT_ENTERT_62952000</t>
  </si>
  <si>
    <t>MUSIC ENTERTAINMENT</t>
  </si>
  <si>
    <t>66341000</t>
  </si>
  <si>
    <t>ALL_ACCOUNT_NETMIN_NET_RES_NET_INCOME_BEFORE_TAX_FI_RESULT_INT_EXPENS_66341000</t>
  </si>
  <si>
    <t>CONVERTIBLE BONDS INTEREST PAYMENT</t>
  </si>
  <si>
    <t>ADR_COMP</t>
  </si>
  <si>
    <t>ALL_ACCOUNT_SEGMENTATION_ADR_ADR_COMP</t>
  </si>
  <si>
    <t>ADR Complimentary</t>
  </si>
  <si>
    <t>ACCOMODAT</t>
  </si>
  <si>
    <t>ACCOMODATION</t>
  </si>
  <si>
    <t>anna76@gmail.com Business Glossary;</t>
  </si>
  <si>
    <t>ALL_ACCOUNT_NETMIN_NET_RES_NET_INCOME_BEFORE_TAX_EBIT_EBITDA_FEE_EBITDA_A_O_EBITDA_B_O_EBITDA_B_L_GROSS_PROF_TOT_REV_HOSP_REV</t>
  </si>
  <si>
    <t>PRICE_GAS</t>
  </si>
  <si>
    <t>ALL_ACCOUNT_DRIVERS_PRICE_GAS</t>
  </si>
  <si>
    <t>Gas Price / kWh</t>
  </si>
  <si>
    <t>68206000</t>
  </si>
  <si>
    <t>ALL_ACCOUNT_NETMIN_NET_RES_NET_INCOME_BEFORE_TAX_EBIT_TOT_AMORT_AMORT_TF_68206000</t>
  </si>
  <si>
    <t>IMPAIRMENT REVERSAL USUFRUCT RIGHTS</t>
  </si>
  <si>
    <t>76000000</t>
  </si>
  <si>
    <t>ALL_ACCOUNT_NETMIN_NET_RES_NET_INCOME_BEFORE_TAX_FI_RESULT_INC_DIVID_76000000</t>
  </si>
  <si>
    <t>IC INVESTMENT INCOMES FINAL DIVIDEND</t>
  </si>
  <si>
    <t>66280000</t>
  </si>
  <si>
    <t>ALL_ACCOUNT_NETMIN_NET_RES_NET_INCOME_BEFORE_TAX_FI_RESULT_INT_EXPENS_66280000</t>
  </si>
  <si>
    <t>INTERCOMPANY EXCHANGE LOSSES</t>
  </si>
  <si>
    <t>79833000</t>
  </si>
  <si>
    <t>ALL_ACCOUNT_NETMIN_NET_RES_NR_NET_RES_NR_BEL_EBI_IMP_FIX_79833000</t>
  </si>
  <si>
    <t>ROU EXC OR APLIC IMPAIR PROV CAPITAL GRANTS</t>
  </si>
  <si>
    <t>60101000</t>
  </si>
  <si>
    <t>ALL_ACCOUNT_NETMIN_NET_RES_NET_INCOME_BEFORE_TAX_EBIT_EBITDA_FEE_EBITDA_A_O_EBITDA_B_O_EBITDA_B_L_GROSS_PROF_DIR_OP_EXP_OTH_OP_EXP_FB_PURCHAS_60101000</t>
  </si>
  <si>
    <t>BEVERAGE</t>
  </si>
  <si>
    <t>ALL_ACCOUNT_NETMIN_NET_RES_NET_INCOME_BEFORE_TAX_EBIT_EBITDA_FEE_EBITDA_A_O_EBITDA_B_O_EBITDA_B_L_GROSS_PROF_DIR_OP_EXP_OTH_OP_EXP_FB_PURCHAS</t>
  </si>
  <si>
    <t>R_SUPL_RS</t>
  </si>
  <si>
    <t>ALL_ACCOUNT_DRIVERS_R_SUPL_RS</t>
  </si>
  <si>
    <t>Room Supplies cost per Room Sold</t>
  </si>
  <si>
    <t>70230000</t>
  </si>
  <si>
    <t>ALL_ACCOUNT_NETMIN_NET_RES_NET_INCOME_BEFORE_TAX_EBIT_EBITDA_FEE_EBITDA_A_O_EBITDA_B_O_EBITDA_B_L_GROSS_PROF_TOT_REV_HOSP_REV_OTH_H_REV_OTHER_SERV_70230000</t>
  </si>
  <si>
    <t>STORE SALES</t>
  </si>
  <si>
    <t>mlang@brown-davis.com Business Glossary;</t>
  </si>
  <si>
    <t>OT_WORK_EX</t>
  </si>
  <si>
    <t>OTHER WORK AND EXTERNAL</t>
  </si>
  <si>
    <t>69801000</t>
  </si>
  <si>
    <t>ALL_ACCOUNT_NETMIN_NET_RES_NR_NET_RES_NR_BEL_EBI_IMP_FIX_69801000</t>
  </si>
  <si>
    <t>IMPAIRMENT PROVISION LAND</t>
  </si>
  <si>
    <t>68202000</t>
  </si>
  <si>
    <t>ALL_ACCOUNT_NETMIN_NET_RES_NET_INCOME_BEFORE_TAX_EBIT_TOT_AMORT_AMORT_TF_68202000</t>
  </si>
  <si>
    <t>IMPAIRMENT REVERSAL BUILDING</t>
  </si>
  <si>
    <t>68120000</t>
  </si>
  <si>
    <t>ALL_ACCOUNT_NETMIN_NET_RES_NET_INCOME_BEFORE_TAX_EBIT_TOT_AMORT_AMORT_IF_68120000</t>
  </si>
  <si>
    <t>TRADEMARKS PATENTS AND KHOW-HOW DEPRECIATION</t>
  </si>
  <si>
    <t>67100000</t>
  </si>
  <si>
    <t>ALL_ACCOUNT_NETMIN_NET_RES_NR_NET_RES_NR_EBITDA_NR_REVENUE_67100000</t>
  </si>
  <si>
    <t>LOSSES ON TANGIBLE ASSETS</t>
  </si>
  <si>
    <t>68208000</t>
  </si>
  <si>
    <t>ALL_ACCOUNT_NETMIN_NET_RES_NET_INCOME_BEFORE_TAX_EBIT_TOT_AMORT_AMORT_TF_68208000</t>
  </si>
  <si>
    <t>IMPAIRMENT REVERSAL SOFTWARE APPLICATIONS</t>
  </si>
  <si>
    <t>IC_INDEM</t>
  </si>
  <si>
    <t>IC INDEMNIZATIONS</t>
  </si>
  <si>
    <t>ALL_ACCOUNT_NETMIN_NET_RES_NET_INCOME_BEFORE_TAX_EBIT_EBITDA_FEE_EBITDA_A_O_EBITDA_B_O_EBITDA_B_L_GROSS_PROF_DIR_OP_EXP_PAYR_INDEM_INDEMNIZAT</t>
  </si>
  <si>
    <t>PAYR_INDEM</t>
  </si>
  <si>
    <t>ALL_ACCOUNT_NETMIN_NET_RES_NET_INCOME_BEFORE_TAX_EBIT_EBITDA_FEE_EBITDA_A_O_EBITDA_B_O_EBITDA_B_L_GROSS_PROF_DIR_OP_EXP_PAYR_INDEM</t>
  </si>
  <si>
    <t>PAYROLL &amp; INDEMNIZATIONS</t>
  </si>
  <si>
    <t>thompsonchristina@hotmail.com Business Glossary;</t>
  </si>
  <si>
    <t>62935000</t>
  </si>
  <si>
    <t>ALL_ACCOUNT_NETMIN_NET_RES_NET_INCOME_BEFORE_TAX_EBIT_EBITDA_FEE_EBITDA_A_O_EBITDA_B_O_EBITDA_B_L_GROSS_PROF_DIR_OP_EXP_PAYR_INDEM_PAYCOST_R_LABO_TEMP_62935000</t>
  </si>
  <si>
    <t>OUTSOURCING SERVICE FEES</t>
  </si>
  <si>
    <t>OCCUPANCY</t>
  </si>
  <si>
    <t>CONFIG_TOT_TECNICAL_OCCUPANCY</t>
  </si>
  <si>
    <t>%OCCUPANCY</t>
  </si>
  <si>
    <t>61115000</t>
  </si>
  <si>
    <t>ALL_ACCOUNT_NETMIN_NET_RES_NET_INCOME_BEFORE_TAX_EBIT_EBITDA_FEE_EBITDA_A_O_EBITDA_B_O_EBITDA_B_L_GROSS_PROF_DIR_OP_EXP_OTH_OP_EXP_ROOM_OTH_ROOM_REST_61115000</t>
  </si>
  <si>
    <t>F&amp;B SUPPLIES INVENTORY VARIATION</t>
  </si>
  <si>
    <t>ALL_ACCOUNT_NETMIN_NET_RES_NET_INCOME_BEFORE_TAX_EBIT_EBITDA_FEE_EBITDA_A_O_EBITDA_B_O_EBITDA_B_L_GROSS_PROF_DIR_OP_EXP_OTH_OP_EXP_ROOM_OTH_ROOM_REST</t>
  </si>
  <si>
    <t>67150000</t>
  </si>
  <si>
    <t>ALL_ACCOUNT_NETMIN_NET_RES_NR_NET_RES_NR_BEL_EBI_NR_DEPREC_67150000</t>
  </si>
  <si>
    <t>LOSSES DUE TO SCRAPPING</t>
  </si>
  <si>
    <t>ALL_ACCOUNT_NETMIN_NET_RES_NR_NET_RES_NR_BEL_EBI_NR_DEPREC</t>
  </si>
  <si>
    <t>66315000</t>
  </si>
  <si>
    <t>ALL_ACCOUNT_NETMIN_NET_RES_NET_INCOME_BEFORE_TAX_FI_RESULT_INT_EXPENS_66315000</t>
  </si>
  <si>
    <t>INTEREST EXPENSE SUBORDINATED LOANS</t>
  </si>
  <si>
    <t>REST_OPEX</t>
  </si>
  <si>
    <t>REST OF OPEX (OTHER WORK AND EXTERNAL)</t>
  </si>
  <si>
    <t>stephen87@miller-williams.biz Business Glossary;</t>
  </si>
  <si>
    <t>69816000</t>
  </si>
  <si>
    <t>ALL_ACCOUNT_NETMIN_NET_RES_NR_NET_RES_NR_BEL_EBI_IMP_FIX_69816000</t>
  </si>
  <si>
    <t>REAL ESTATE INVESTMENT - BUILDINGS IMP PROV</t>
  </si>
  <si>
    <t>MAINT_OTH</t>
  </si>
  <si>
    <t>MAINTENANCE AND OTHER CONTRACTS</t>
  </si>
  <si>
    <t>wongcody@gmail.com Business Glossary;</t>
  </si>
  <si>
    <t>62810000</t>
  </si>
  <si>
    <t>ALL_ACCOUNT_NETMIN_NET_RES_NET_INCOME_BEFORE_TAX_EBIT_EBITDA_FEE_EBITDA_A_O_EBITDA_B_O_EBITDA_B_L_GROSS_PROF_DIR_OP_EXP_OTH_OP_EXP_ENERGY_UTI_GAS_62810000</t>
  </si>
  <si>
    <t>GAS</t>
  </si>
  <si>
    <t>stephanie70@gmail.com Business Glossary;</t>
  </si>
  <si>
    <t>ALL_ACCOUNT_NETMIN_NET_RES_NET_INCOME_BEFORE_TAX_EBIT_EBITDA_FEE_EBITDA_A_O_EBITDA_B_O_EBITDA_B_L_GROSS_PROF_DIR_OP_EXP_OTH_OP_EXP_ENERGY_UTI_GAS</t>
  </si>
  <si>
    <t>RE_TAX</t>
  </si>
  <si>
    <t>ALL_ACCOUNT_NETMIN_NET_RES_NET_INCOME_BEFORE_TAX_EBIT_EBITDA_FEE_EBITDA_A_O_EBITDA_B_O_EBITDA_B_L_OTHER_EXP_RE_TAX</t>
  </si>
  <si>
    <t>PROPERTY AND REAL ESTATE TAXES</t>
  </si>
  <si>
    <t>70130</t>
  </si>
  <si>
    <t>ALL_ACCOUNT_NETMIN_NET_RES_NET_INCOME_BEFORE_TAX_EBIT_EBITDA_FEE_EBITDA_A_O_EBITDA_B_O_EBITDA_B_L_GROSS_PROF_TOT_REV_HOSP_REV_RESTAU_REV_70130</t>
  </si>
  <si>
    <t>CATERING REVENUE</t>
  </si>
  <si>
    <t>lgomez@fuller.org Business Glossary;</t>
  </si>
  <si>
    <t>68205000</t>
  </si>
  <si>
    <t>ALL_ACCOUNT_NETMIN_NET_RES_NET_INCOME_BEFORE_TAX_EBIT_TOT_AMORT_AMORT_TF_68205000</t>
  </si>
  <si>
    <t>IMPAIRMENT REVERSAL OTHER</t>
  </si>
  <si>
    <t>77800000</t>
  </si>
  <si>
    <t>ALL_ACCOUNT_NETMIN_NET_RES_NR_NET_RES_NR_EBITDA_NR_REVENUE_77800000</t>
  </si>
  <si>
    <t>OTHER EXTRAORDINARY INCOMES</t>
  </si>
  <si>
    <t>60300000</t>
  </si>
  <si>
    <t>ALL_ACCOUNT_NETMIN_NET_RES_NET_INCOME_BEFORE_TAX_EBIT_EBITDA_FEE_EBITDA_A_O_EBITDA_B_O_EBITDA_B_L_GROSS_PROF_DIR_OP_EXP_OTH_OP_EXP_FB_PURCHAS_60300000</t>
  </si>
  <si>
    <t>IC F&amp;B PURCHASES</t>
  </si>
  <si>
    <t>72072000</t>
  </si>
  <si>
    <t>ALL_ACCOUNT_NETMIN_NET_RES_NET_INCOME_BEFORE_TAX_EBIT_EBITDA_FEE_EBITDA_A_O_EBITDA_B_O_EBITDA_B_L_GROSS_PROF_DIR_OP_EXP_OTH_OP_EXP_OP_TAX_INS_72072000</t>
  </si>
  <si>
    <t>IC INSURANCE REINVOICEMENT</t>
  </si>
  <si>
    <t>62702000</t>
  </si>
  <si>
    <t>ALL_ACCOUNT_NETMIN_NET_RES_NET_INCOME_BEFORE_TAX_EBIT_EBITDA_FEE_EBITDA_A_O_EBITDA_B_O_EBITDA_B_L_GROSS_PROF_DIR_OP_EXP_OTH_OP_EXP_MKT_MERCH_62702000</t>
  </si>
  <si>
    <t>IC BARTER COST</t>
  </si>
  <si>
    <t>IC_OUT_LAB</t>
  </si>
  <si>
    <t>IC OUTSIDE LABOUR PAYROLL</t>
  </si>
  <si>
    <t>RN</t>
  </si>
  <si>
    <t>Rooms Sold</t>
  </si>
  <si>
    <t>smithmatthew@hotmail.com Business Glossary;</t>
  </si>
  <si>
    <t>RREV</t>
  </si>
  <si>
    <t>Rooms Revenue</t>
  </si>
  <si>
    <t>gregmccall@frazier.com Business Glossary;</t>
  </si>
  <si>
    <t>NR_REVENUE</t>
  </si>
  <si>
    <t>NON RECURRING REVENUE</t>
  </si>
  <si>
    <t>obenjamin@sanders.com Business Glossary;</t>
  </si>
  <si>
    <t>ALL_ACCOUNT_NETMIN_NET_RES_NR_NET_RES_NR_EBITDA</t>
  </si>
  <si>
    <t>64920</t>
  </si>
  <si>
    <t>ALL_ACCOUNT_NETMIN_NET_RES_NET_INCOME_BEFORE_TAX_EBIT_EBITDA_FEE_EBITDA_A_O_EBITDA_B_O_EBITDA_B_L_GROSS_PROF_DIR_OP_EXP_PAYR_INDEM_PAYCOST_R_OTHER_64920</t>
  </si>
  <si>
    <t>OTHER STAFF EXP</t>
  </si>
  <si>
    <t>79400000</t>
  </si>
  <si>
    <t>ALL_ACCOUNT_NETMIN_NET_RES_NET_INCOME_BEFORE_TAX_EBIT_EBITDA_FEE_EBITDA_A_O_EBITDA_B_O_EBITDA_B_L_GROSS_PROF_DIR_OP_EXP_OTH_OP_EXP_PROV_DOUBT_79400000</t>
  </si>
  <si>
    <t>BAD DEBTS PROVISION REVERSION</t>
  </si>
  <si>
    <t>FTE_4</t>
  </si>
  <si>
    <t>ALL_ACCOUNT_ALL_FTE_FTE_OUT_FTE_4</t>
  </si>
  <si>
    <t>FTE Extra Labour</t>
  </si>
  <si>
    <t>michaelmartin@ford-walter.com Business Glossary;</t>
  </si>
  <si>
    <t>ALL_ACCOUNT_ALL_FTE_FTE_OUT</t>
  </si>
  <si>
    <t>63015000</t>
  </si>
  <si>
    <t>ALL_ACCOUNT_NETMIN_NET_RES_NET_INCOME_TAXES_63015000</t>
  </si>
  <si>
    <t>DT FOR DERIVATIVES</t>
  </si>
  <si>
    <t>PER_MNG_FEES_REV</t>
  </si>
  <si>
    <t>PERCENT_TOTAL_PER_MNG_FEES_REV</t>
  </si>
  <si>
    <t>%Management Fees on Revenue</t>
  </si>
  <si>
    <t>RN_TRFT</t>
  </si>
  <si>
    <t>ALL_ACCOUNT_SEGMENTATION_RN_RN_TRFT</t>
  </si>
  <si>
    <t>RN Transient FIT &amp; TTOO</t>
  </si>
  <si>
    <t>martinbrandy@hotmail.com Business Glossary;</t>
  </si>
  <si>
    <t>62911000</t>
  </si>
  <si>
    <t>ALL_ACCOUNT_NETMIN_NET_RES_NET_INCOME_BEFORE_TAX_EBIT_EBITDA_FEE_EBITDA_A_O_EBITDA_B_O_EBITDA_B_L_GROSS_PROF_DIR_OP_EXP_OTH_OP_EXP_COMM_RAP_62911000</t>
  </si>
  <si>
    <t>INCOME DISCOUNTS</t>
  </si>
  <si>
    <t>ALL_ACCOUNT_NETMIN_NET_RES_NET_INCOME_BEFORE_TAX_EBIT_EBITDA_FEE_EBITDA_A_O_EBITDA_B_O_EBITDA_B_L_GROSS_PROF_DIR_OP_EXP_OTH_OP_EXP_COMM_RAP</t>
  </si>
  <si>
    <t>RENT_OP_IN</t>
  </si>
  <si>
    <t>ALL_ACCOUNT_NETMIN_NET_RES_NET_INCOME_BEFORE_TAX_EBIT_EBITDA_FEE_EBITDA_A_O_EBITDA_B_O_EBITDA_B_L_GROSS_PROF_TOT_REV_HOSP_REV_OTH_H_REV_RENT_OP_IN</t>
  </si>
  <si>
    <t>RENT AND OTHER INCOME REVENUE</t>
  </si>
  <si>
    <t>zoesmith@yahoo.com Business Glossary;</t>
  </si>
  <si>
    <t>76220000</t>
  </si>
  <si>
    <t>ALL_ACCOUNT_NETMIN_NET_RES_NET_INCOME_BEFORE_TAX_FI_RESULT_INT_INCOME_76220000</t>
  </si>
  <si>
    <t>ASS COMPANIES INTEREST INCOME</t>
  </si>
  <si>
    <t>REST_CREW</t>
  </si>
  <si>
    <t>ALL_ACCOUNT_SEGMENTATION_REST_REST_CREW</t>
  </si>
  <si>
    <t>Rest Crews</t>
  </si>
  <si>
    <t>williamssara@carr.biz Business Glossary;</t>
  </si>
  <si>
    <t>62907000</t>
  </si>
  <si>
    <t>ALL_ACCOUNT_NETMIN_NET_RES_NET_INCOME_BEFORE_TAX_EBIT_EBITDA_FEE_EBITDA_A_O_EBITDA_B_O_EBITDA_B_L_GROSS_PROF_DIR_OP_EXP_OTH_OP_EXP_COMM_RAP_62907000</t>
  </si>
  <si>
    <t>COMMISSIONS CONSORTIA THIRD PARTIES</t>
  </si>
  <si>
    <t>70200000</t>
  </si>
  <si>
    <t>ALL_ACCOUNT_NETMIN_NET_RES_NET_INCOME_BEFORE_TAX_EBIT_EBITDA_FEE_EBITDA_A_O_EBITDA_B_O_EBITDA_B_L_GROSS_PROF_TOT_REV_HOSP_REV_EVENTS_70200000</t>
  </si>
  <si>
    <t>ROOM RENT SALES</t>
  </si>
  <si>
    <t>rgraham@dawson-nielsen.com Business Glossary;</t>
  </si>
  <si>
    <t>ALL_ACCOUNT_NETMIN_NET_RES_NET_INCOME_BEFORE_TAX_EBIT_EBITDA_FEE_EBITDA_A_O_EBITDA_B_O_EBITDA_B_L_GROSS_PROF_TOT_REV_HOSP_REV_EVENTS</t>
  </si>
  <si>
    <t>63017000</t>
  </si>
  <si>
    <t>ALL_ACCOUNT_NETMIN_NET_RES_NET_INCOME_TAXES_63017000</t>
  </si>
  <si>
    <t>DT FOR OTHER NON DEDUCTIBLE PROVISIONS</t>
  </si>
  <si>
    <t>72911000</t>
  </si>
  <si>
    <t>ALL_ACCOUNT_NETMIN_NET_RES_NET_INCOME_BEFORE_TAX_EBIT_EBITDA_FEE_EBITDA_A_O_EBITDA_B_O_EBITDA_B_L_GROSS_PROF_DIR_OP_EXP_OTH_OP_EXP_COMM_RAP_72911000</t>
  </si>
  <si>
    <t>IC INCOME DISCOUNTS REINVOICEMENT</t>
  </si>
  <si>
    <t>BF_DISTR</t>
  </si>
  <si>
    <t>66410000</t>
  </si>
  <si>
    <t>ALL_ACCOUNT_NETMIN_NET_RES_NET_INCOME_BEFORE_TAX_FI_RESULT_INT_EXPENS_66410000</t>
  </si>
  <si>
    <t>OPERATIONAL LEASES INTEREST EXPENSE</t>
  </si>
  <si>
    <t>62265000</t>
  </si>
  <si>
    <t>ALL_ACCOUNT_NETMIN_NET_RES_NET_INCOME_BEFORE_TAX_EBIT_EBITDA_FEE_EBITDA_A_O_EBITDA_B_O_EBITDA_B_L_GROSS_PROF_DIR_OP_EXP_OTH_OP_EXP_IT_EXP_62265000</t>
  </si>
  <si>
    <t>COMUNICATION LINES VPN THIRD PARTIES</t>
  </si>
  <si>
    <t>REST_TRFT</t>
  </si>
  <si>
    <t>ALL_ACCOUNT_SEGMENTATION_REST_REST_TRFT</t>
  </si>
  <si>
    <t>Rest Transient FIT &amp; TTOO</t>
  </si>
  <si>
    <t>ajones@hopkins.biz Business Glossary;</t>
  </si>
  <si>
    <t>MINORINT</t>
  </si>
  <si>
    <t>ALL_ACCOUNT_NETMIN_MINORINT</t>
  </si>
  <si>
    <t>MINORITY INTEREST</t>
  </si>
  <si>
    <t>zjames@brewer.org Business Glossary;</t>
  </si>
  <si>
    <t>ALL_ACCOUNT_NETMIN</t>
  </si>
  <si>
    <t>64900000</t>
  </si>
  <si>
    <t>ALL_ACCOUNT_NETMIN_NET_RES_NET_INCOME_BEFORE_TAX_EBIT_EBITDA_FEE_EBITDA_A_O_EBITDA_B_O_EBITDA_B_L_GROSS_PROF_DIR_OP_EXP_PAYR_INDEM_PAYCOST_R_OTHER_64900000</t>
  </si>
  <si>
    <t>UNIFORMS</t>
  </si>
  <si>
    <t>ADR_CORP</t>
  </si>
  <si>
    <t>ALL_ACCOUNT_SEGMENTATION_ADR_ADR_CORP</t>
  </si>
  <si>
    <t>ADR associated to Corporate (CORP) segment</t>
  </si>
  <si>
    <t>FB_CREW</t>
  </si>
  <si>
    <t>ALL_ACCOUNT_SEGMENTATION_FBREV_FB_CREW</t>
  </si>
  <si>
    <t>F&amp;B Crews</t>
  </si>
  <si>
    <t>whitney85@johnson.com Business Glossary;</t>
  </si>
  <si>
    <t>FTE_5_CH</t>
  </si>
  <si>
    <t>ALL_ACCOUNT_ALL_FTE_CH_FTE_OUT_CH_FTE_5_CH</t>
  </si>
  <si>
    <t>FTE Outside Labour CONTRACTED HOURS</t>
  </si>
  <si>
    <t>RN_BUGR</t>
  </si>
  <si>
    <t>ALL_ACCOUNT_SEGMENTATION_RN_RN_BUGR</t>
  </si>
  <si>
    <t>RN Business Groups</t>
  </si>
  <si>
    <t>carrmichelle@yahoo.com Business Glossary;</t>
  </si>
  <si>
    <t>68215000</t>
  </si>
  <si>
    <t>ALL_ACCOUNT_NETMIN_NET_RES_NET_INCOME_BEFORE_TAX_EBIT_TOT_AMORT_AMORT_TF_68215000</t>
  </si>
  <si>
    <t>REAL ESTATE INVESTMENT - LAND DEPRECIATION</t>
  </si>
  <si>
    <t>IC_OUTSIDE_LABOUR</t>
  </si>
  <si>
    <t>FTE_2_A</t>
  </si>
  <si>
    <t>ALL_ACCOUNT_ALL_FTE_A_FTE_OUT_A_FTE_2_A</t>
  </si>
  <si>
    <t>FTE Trainees ABSENTEEISM</t>
  </si>
  <si>
    <t>68100000</t>
  </si>
  <si>
    <t>ALL_ACCOUNT_NETMIN_NET_RES_NET_INCOME_BEFORE_TAX_EBIT_TOT_AMORT_AMORT_ROU_68100000</t>
  </si>
  <si>
    <t>OTHER INTANGIBLE RIGHT OF USE DEPRECIATION</t>
  </si>
  <si>
    <t>60000000</t>
  </si>
  <si>
    <t>ALL_ACCOUNT_NETMIN_NET_RES_NET_INCOME_BEFORE_TAX_EBIT_EBITDA_FEE_EBITDA_A_O_EBITDA_B_O_EBITDA_B_L_GROSS_PROF_DIR_OP_EXP_OTH_OP_EXP_ROOM_OTH_RE_COST_60000000</t>
  </si>
  <si>
    <t>REAL ESTATE COST OF SALES</t>
  </si>
  <si>
    <t>ALL_ACCOUNT_NETMIN_NET_RES_NET_INCOME_BEFORE_TAX_EBIT_EBITDA_FEE_EBITDA_A_O_EBITDA_B_O_EBITDA_B_L_GROSS_PROF_DIR_OP_EXP_OTH_OP_EXP_ROOM_OTH_RE_COST</t>
  </si>
  <si>
    <t>62770001</t>
  </si>
  <si>
    <t>ALL_ACCOUNT_NETMIN_NET_RES_NET_INCOME_BEFORE_TAX_EBIT_EBITDA_FEE_EBITDA_A_O_EBITDA_B_O_EBITDA_B_L_GROSS_PROF_DIR_OP_EXP_OTH_OP_EXP_RW_LOYALTY_62770_62770001</t>
  </si>
  <si>
    <t>Hotel REWARDS BELOW OCCUPANCY RATIO</t>
  </si>
  <si>
    <t>ALL_ACCOUNT_NETMIN_NET_RES_NET_INCOME_BEFORE_TAX_EBIT_EBITDA_FEE_EBITDA_A_O_EBITDA_B_O_EBITDA_B_L_GROSS_PROF_DIR_OP_EXP_OTH_OP_EXP_RW_LOYALTY_62770</t>
  </si>
  <si>
    <t>RN_OTHE</t>
  </si>
  <si>
    <t>ALL_ACCOUNT_SEGMENTATION_RN_RN_OTHE</t>
  </si>
  <si>
    <t>RN Others</t>
  </si>
  <si>
    <t>thomasphilip@simon-bray.biz Business Glossary;</t>
  </si>
  <si>
    <t>72260004</t>
  </si>
  <si>
    <t>ALL_ACCOUNT_NETMIN_NET_RES_NET_INCOME_BEFORE_TAX_EBIT_EBITDA_FEE_EBITDA_A_O_EBITDA_B_O_EBITDA_B_L_GROSS_PROF_DIR_OP_EXP_OTH_OP_EXP_IT_EXP_72260_72260004</t>
  </si>
  <si>
    <t>IC HARDWARE SUPPORT &amp; OPERATION MAINTENANCE IC HOT</t>
  </si>
  <si>
    <t>ADR_TRNC</t>
  </si>
  <si>
    <t>ALL_ACCOUNT_SEGMENTATION_ADR_ADR_TRNC</t>
  </si>
  <si>
    <t>ADR Transient</t>
  </si>
  <si>
    <t>FB_TRPR</t>
  </si>
  <si>
    <t>ALL_ACCOUNT_SEGMENTATION_FBREV_FB_TRPR</t>
  </si>
  <si>
    <t>F&amp;B Transient Programs</t>
  </si>
  <si>
    <t>kmunoz@peterson.com Business Glossary;</t>
  </si>
  <si>
    <t>66320000</t>
  </si>
  <si>
    <t>ALL_ACCOUNT_NETMIN_NET_RES_NET_INCOME_BEFORE_TAX_FI_RESULT_INT_EXPENS_66320000</t>
  </si>
  <si>
    <t>LEASING INTEREST</t>
  </si>
  <si>
    <t>FTE_OWN_A</t>
  </si>
  <si>
    <t>ALL_ACCOUNT_ALL_FTE_A_FTE_OWN_A</t>
  </si>
  <si>
    <t>FTE Own Labour ABSENTEEISM</t>
  </si>
  <si>
    <t>ALL_ACCOUNT_ALL_FTE_A</t>
  </si>
  <si>
    <t>75401000</t>
  </si>
  <si>
    <t>ALL_ACCOUNT_NETMIN_NET_RES_NET_INCOME_BEFORE_TAX_EBIT_EBITDA_FEE_EBITDA_A_O_EBITDA_B_O_EBITDA_B_L_GROSS_PROF_TOT_REV_CO_NOOPREV_FEES_75401000</t>
  </si>
  <si>
    <t>MGMNT FEES INCOME ON REVENUE THIRD PARTIES</t>
  </si>
  <si>
    <t>79900000</t>
  </si>
  <si>
    <t>ALL_ACCOUNT_NETMIN_NET_RES_NR_NET_RES_NR_EBITDA_NR_EXP_79900000</t>
  </si>
  <si>
    <t>EXC OR APLIC OTHER PROVISIONS</t>
  </si>
  <si>
    <t>NET_INCOME</t>
  </si>
  <si>
    <t>NET INCOME</t>
  </si>
  <si>
    <t>mahoneymichael@hotmail.com Business Glossary;</t>
  </si>
  <si>
    <t>64010002</t>
  </si>
  <si>
    <t>ALL_ACCOUNT_NETMIN_NET_RES_NET_INCOME_BEFORE_TAX_EBIT_EBITDA_FEE_EBITDA_A_O_EBITDA_B_O_EBITDA_B_L_GROSS_PROF_DIR_OP_EXP_PAYR_INDEM_PAYCOST_R_OWN_LABOUR_64010_64010002</t>
  </si>
  <si>
    <t>PROVISIONS HOLIDAYS</t>
  </si>
  <si>
    <t>72065000</t>
  </si>
  <si>
    <t>ALL_ACCOUNT_NETMIN_NET_RES_NET_INCOME_BEFORE_TAX_EBIT_EBITDA_FEE_EBITDA_A_O_EBITDA_B_O_EBITDA_B_L_GROSS_PROF_DIR_OP_EXP_OTH_OP_EXP_RW_LOYALTY_72065000</t>
  </si>
  <si>
    <t>IC LOYALTY PRGMS INCOME</t>
  </si>
  <si>
    <t>62906000</t>
  </si>
  <si>
    <t>ALL_ACCOUNT_NETMIN_NET_RES_NET_INCOME_BEFORE_TAX_EBIT_EBITDA_FEE_EBITDA_A_O_EBITDA_B_O_EBITDA_B_L_GROSS_PROF_DIR_OP_EXP_OTH_OP_EXP_COMM_RAP_62906000</t>
  </si>
  <si>
    <t>COMMISSIONS GDS THIRD PARTIES</t>
  </si>
  <si>
    <t>EV_CORP</t>
  </si>
  <si>
    <t>ALL_ACCOUNT_SEGMENTATION_EV_EV_CORP</t>
  </si>
  <si>
    <t>Event Revenue associated to Corporate (CORP) segment</t>
  </si>
  <si>
    <t>RREV_CORP</t>
  </si>
  <si>
    <t>ALL_ACCOUNT_SEGMENTATION_RREV_RREV_CORP</t>
  </si>
  <si>
    <t>Room Revenue associated to Corporate (CORP) segment</t>
  </si>
  <si>
    <t>wmccoy@gmail.com Business Glossary;</t>
  </si>
  <si>
    <t>70205000</t>
  </si>
  <si>
    <t>ALL_ACCOUNT_NETMIN_NET_RES_NET_INCOME_BEFORE_TAX_EBIT_EBITDA_FEE_EBITDA_A_O_EBITDA_B_O_EBITDA_B_L_GROSS_PROF_TOT_REV_HOSP_REV_OTH_H_REV_RENT_OP_IN_70205_70205000</t>
  </si>
  <si>
    <t>REINVOICED VENUES RESTAURANT</t>
  </si>
  <si>
    <t>gregory95@james-williams.net Business Glossary;</t>
  </si>
  <si>
    <t>ALL_ACCOUNT_NETMIN_NET_RES_NET_INCOME_BEFORE_TAX_EBIT_EBITDA_FEE_EBITDA_A_O_EBITDA_B_O_EBITDA_B_L_GROSS_PROF_TOT_REV_HOSP_REV_OTH_H_REV_RENT_OP_IN_70205</t>
  </si>
  <si>
    <t>66200000</t>
  </si>
  <si>
    <t>ALL_ACCOUNT_NETMIN_NET_RES_NET_INCOME_BEFORE_TAX_FI_RESULT_INT_IC_66200000</t>
  </si>
  <si>
    <t>GROUP COMPANIES INTERESTS</t>
  </si>
  <si>
    <t>ALL_ACCOUNT_NETMIN_NET_RES_NET_INCOME_BEFORE_TAX_FI_RESULT_INT_IC</t>
  </si>
  <si>
    <t>ASSCLHFS</t>
  </si>
  <si>
    <t>ALL_ACCOUNT_NETMIN_NET_RES_NR_NET_RES_NR_BEL_EBI_ASSCLHFS</t>
  </si>
  <si>
    <t>ASSETS CLASSIFIED AS HELD FOR SALE</t>
  </si>
  <si>
    <t>76888000</t>
  </si>
  <si>
    <t>ALL_ACCOUNT_NETMIN_NET_RES_NET_INCOME_BEFORE_TAX_FI_RESULT_REI_76888000</t>
  </si>
  <si>
    <t>RECPAM</t>
  </si>
  <si>
    <t>72013000</t>
  </si>
  <si>
    <t>ALL_ACCOUNT_NETMIN_NET_RES_NET_INCOME_BEFORE_TAX_EBIT_EBITDA_FEE_EBITDA_A_O_EBITDA_B_O_EBITDA_B_L_GROSS_PROF_DIR_OP_EXP_PAYR_INDEM_PAYCOST_R_OTHER_IC_OTHER_72013000</t>
  </si>
  <si>
    <t>IC OTHER PAYROLL INCOME</t>
  </si>
  <si>
    <t>ALL_ACCOUNT_NETMIN_NET_RES_NET_INCOME_BEFORE_TAX_EBIT_EBITDA_FEE_EBITDA_A_O_EBITDA_B_O_EBITDA_B_L_GROSS_PROF_DIR_OP_EXP_PAYR_INDEM_PAYCOST_R_OTHER_IC_OTHER</t>
  </si>
  <si>
    <t>63100000</t>
  </si>
  <si>
    <t>ALL_ACCOUNT_NETMIN_NET_RES_NET_INCOME_BEFORE_TAX_EBIT_EBITDA_FEE_EBITDA_A_O_EBITDA_B_O_EBITDA_B_L_OTHER_EXP_RE_TAX_63100000</t>
  </si>
  <si>
    <t>PROPERTY TAXES</t>
  </si>
  <si>
    <t>64010004</t>
  </si>
  <si>
    <t>ALL_ACCOUNT_NETMIN_NET_RES_NET_INCOME_BEFORE_TAX_EBIT_EBITDA_FEE_EBITDA_A_O_EBITDA_B_O_EBITDA_B_L_GROSS_PROF_DIR_OP_EXP_PAYR_INDEM_PAYCOST_R_OWN_LABOUR_64010_64010004</t>
  </si>
  <si>
    <t>PROVISIONS VARIABLE SALARIES</t>
  </si>
  <si>
    <t>64200</t>
  </si>
  <si>
    <t>SOCIAL SECURITY PERMANENT</t>
  </si>
  <si>
    <t>64920004</t>
  </si>
  <si>
    <t>ALL_ACCOUNT_NETMIN_NET_RES_NET_INCOME_BEFORE_TAX_EBIT_EBITDA_FEE_EBITDA_A_O_EBITDA_B_O_EBITDA_B_L_GROSS_PROF_DIR_OP_EXP_PAYR_INDEM_PAYCOST_R_OTHER_64920_64920004</t>
  </si>
  <si>
    <t>GIFTS TO EMPLOYEES</t>
  </si>
  <si>
    <t>69805000</t>
  </si>
  <si>
    <t>ALL_ACCOUNT_NETMIN_NET_RES_NR_NET_RES_NR_BEL_EBI_IMP_FIX_69805000</t>
  </si>
  <si>
    <t>IMPAIRMENT PROVISION OTHER</t>
  </si>
  <si>
    <t>PAYROLL_IC_STATUS</t>
  </si>
  <si>
    <t>CONFIG_HOTEL_STATUS_PAYROLL_IC_STATUS</t>
  </si>
  <si>
    <t>Payroll IC Hotel Status</t>
  </si>
  <si>
    <t>64010005</t>
  </si>
  <si>
    <t>ALL_ACCOUNT_NETMIN_NET_RES_NET_INCOME_BEFORE_TAX_EBIT_EBITDA_FEE_EBITDA_A_O_EBITDA_B_O_EBITDA_B_L_GROSS_PROF_DIR_OP_EXP_PAYR_INDEM_PAYCOST_R_OWN_LABOUR_64010_64010005</t>
  </si>
  <si>
    <t>PAID OTHER EXTRA WORK</t>
  </si>
  <si>
    <t>ONER_CONTR</t>
  </si>
  <si>
    <t>ALL_ACCOUNT_NETMIN_NET_RES_NET_INCOME_BEFORE_TAX_EBIT_EBITDA_FEE_EBITDA_A_O_ONER_CONTR</t>
  </si>
  <si>
    <t>ONEROUS CONTRACTS</t>
  </si>
  <si>
    <t>flemingjoseph@hotmail.com Business Glossary;</t>
  </si>
  <si>
    <t>63120000</t>
  </si>
  <si>
    <t>ALL_ACCOUNT_NETMIN_NET_RES_NET_INCOME_BEFORE_TAX_EBIT_EBITDA_FEE_EBITDA_A_O_EBITDA_B_O_EBITDA_B_L_GROSS_PROF_DIR_OP_EXP_OTH_OP_EXP_OP_TAX_INS_63120000</t>
  </si>
  <si>
    <t>OTHER TAXES</t>
  </si>
  <si>
    <t>77000000</t>
  </si>
  <si>
    <t>ALL_ACCOUNT_NETMIN_NET_RES_NR_NET_RES_NR_EBITDA_NR_REVENUE_77000000</t>
  </si>
  <si>
    <t>GAINS ON THE DISPOSAL OF INTANGIBLE FIXED ASSETS</t>
  </si>
  <si>
    <t>62266000</t>
  </si>
  <si>
    <t>ALL_ACCOUNT_NETMIN_NET_RES_NET_INCOME_BEFORE_TAX_EBIT_EBITDA_FEE_EBITDA_A_O_EBITDA_B_O_EBITDA_B_L_GROSS_PROF_DIR_OP_EXP_OTH_OP_EXP_IT_EXP_62266000</t>
  </si>
  <si>
    <t>WORK SITE SUPPORT &amp; PP</t>
  </si>
  <si>
    <t>REB_THIRD</t>
  </si>
  <si>
    <t>REBATES THIRD PARTIES</t>
  </si>
  <si>
    <t>66900000</t>
  </si>
  <si>
    <t>ALL_ACCOUNT_NETMIN_NET_RES_NET_INCOME_BEFORE_TAX_EBIT_EBITDA_FEE_EBITDA_A_O_EBITDA_B_O_EBITDA_B_L_GROSS_PROF_DIR_OP_EXP_OTH_OP_EXP_BANK_EXP_66900000</t>
  </si>
  <si>
    <t>CREDIT CARD COMMISSIONS</t>
  </si>
  <si>
    <t>ALL_ACCOUNT_NETMIN_NET_RES_NET_INCOME_BEFORE_TAX_EBIT_EBITDA_FEE_EBITDA_A_O_EBITDA_B_O_EBITDA_B_L_GROSS_PROF_DIR_OP_EXP_OTH_OP_EXP_BANK_EXP</t>
  </si>
  <si>
    <t>69611000</t>
  </si>
  <si>
    <t>ALL_ACCOUNT_NETMIN_NET_RES_NR_NET_RES_NR_BEL_EBI_IMP_DISP_69611000</t>
  </si>
  <si>
    <t>INVESTMENT PROV SHORT TERM NON GROUP HOLDINGS</t>
  </si>
  <si>
    <t>BFT_COVERS</t>
  </si>
  <si>
    <t>ALL_ACCOUNT_DRIVERS_BFT_COVERS</t>
  </si>
  <si>
    <t>Breakfast Covers</t>
  </si>
  <si>
    <t>dennis19@martin-jordan.biz Business Glossary;</t>
  </si>
  <si>
    <t>62300000</t>
  </si>
  <si>
    <t>ALL_ACCOUNT_NETMIN_NET_RES_NET_INCOME_BEFORE_TAX_EBIT_EBITDA_FEE_EBITDA_A_O_EBITDA_B_O_EBITDA_B_L_GROSS_PROF_DIR_OP_EXP_OTH_OP_EXP_PROF_SERV_62300000</t>
  </si>
  <si>
    <t>AUDIT FEE</t>
  </si>
  <si>
    <t>72702000</t>
  </si>
  <si>
    <t>ALL_ACCOUNT_NETMIN_NET_RES_NET_INCOME_BEFORE_TAX_EBIT_EBITDA_FEE_EBITDA_A_O_EBITDA_B_O_EBITDA_B_L_GROSS_PROF_DIR_OP_EXP_OTH_OP_EXP_MKT_MERCH_72702000</t>
  </si>
  <si>
    <t>IC BARTER INCOME</t>
  </si>
  <si>
    <t>70140001</t>
  </si>
  <si>
    <t>ALL_ACCOUNT_NETMIN_NET_RES_NET_INCOME_BEFORE_TAX_EBIT_EBITDA_FEE_EBITDA_A_O_EBITDA_B_O_EBITDA_B_L_GROSS_PROF_TOT_REV_HOSP_REV_RESTAU_REV_70140_70140001</t>
  </si>
  <si>
    <t>ROOM SERVICE SALES BEVERAGE</t>
  </si>
  <si>
    <t>mayjasmine@gmail.com Business Glossary;</t>
  </si>
  <si>
    <t>63300000</t>
  </si>
  <si>
    <t>ALL_ACCOUNT_NETMIN_NET_RES_NET_INCOME_TAXES_63300000</t>
  </si>
  <si>
    <t>CIT ADJUSTMENTS</t>
  </si>
  <si>
    <t>79832000</t>
  </si>
  <si>
    <t>ALL_ACCOUNT_NETMIN_NET_RES_NR_NET_RES_NR_BEL_EBI_IMP_FIX_79832000</t>
  </si>
  <si>
    <t>ROU EXC OR APLIC IMPAIR PROV BENEFICIAL USER</t>
  </si>
  <si>
    <t>FB_CORP</t>
  </si>
  <si>
    <t>ALL_ACCOUNT_SEGMENTATION_FBREV_FB_CORP</t>
  </si>
  <si>
    <t>F&amp;B Trans. Corp. Cont.</t>
  </si>
  <si>
    <t>garyclark@gmail.com Business Glossary;</t>
  </si>
  <si>
    <t>75402000</t>
  </si>
  <si>
    <t>ALL_ACCOUNT_NETMIN_NET_RES_NET_INCOME_BEFORE_TAX_EBIT_EBITDA_FEE_EBITDA_A_O_EBITDA_B_O_EBITDA_B_L_GROSS_PROF_TOT_REV_CO_NOOPREV_FEES_75402000</t>
  </si>
  <si>
    <t>MGMNT FEES INCOME ON RESULTSTHIRD PARTIES</t>
  </si>
  <si>
    <t>69804000</t>
  </si>
  <si>
    <t>ALL_ACCOUNT_NETMIN_NET_RES_NR_NET_RES_NR_BEL_EBI_IMP_FIX_69804000</t>
  </si>
  <si>
    <t>IMPAIRMENT PROVISION FURNITURE</t>
  </si>
  <si>
    <t>PER_FOOD_REST</t>
  </si>
  <si>
    <t>PERCENT_TOTAL_PER_FOOD_REST</t>
  </si>
  <si>
    <t>%F&amp;B Food Revenue Restaurant</t>
  </si>
  <si>
    <t>62340000</t>
  </si>
  <si>
    <t>ALL_ACCOUNT_NETMIN_NET_RES_NET_INCOME_BEFORE_TAX_EBIT_EBITDA_FEE_EBITDA_A_O_EBITDA_B_O_EBITDA_B_L_GROSS_PROF_DIR_OP_EXP_OTH_OP_EXP_PROF_SERV_62340_62340000</t>
  </si>
  <si>
    <t>OTHER ADVISORY</t>
  </si>
  <si>
    <t>64201000</t>
  </si>
  <si>
    <t>ALL_ACCOUNT_NETMIN_NET_RES_NET_INCOME_BEFORE_TAX_EBIT_EBITDA_FEE_EBITDA_A_O_EBITDA_B_O_EBITDA_B_L_GROSS_PROF_DIR_OP_EXP_PAYR_INDEM_PAYCOST_R_BONUS_64201000</t>
  </si>
  <si>
    <t>SOCIAL CHARGES MBO PAID OUT</t>
  </si>
  <si>
    <t>62330000</t>
  </si>
  <si>
    <t>ALL_ACCOUNT_NETMIN_NET_RES_NET_INCOME_BEFORE_TAX_EBIT_EBITDA_FEE_EBITDA_A_O_EBITDA_B_O_EBITDA_B_L_GROSS_PROF_DIR_OP_EXP_OTH_OP_EXP_PROF_SERV_62330000</t>
  </si>
  <si>
    <t>LITIGATION EXPENSES</t>
  </si>
  <si>
    <t>70205004</t>
  </si>
  <si>
    <t>ALL_ACCOUNT_NETMIN_NET_RES_NET_INCOME_BEFORE_TAX_EBIT_EBITDA_FEE_EBITDA_A_O_EBITDA_B_O_EBITDA_B_L_GROSS_PROF_TOT_REV_HOSP_REV_OTH_H_REV_RENT_OP_IN_70205_70205004</t>
  </si>
  <si>
    <t>REINVOICED VENUES OTHERS</t>
  </si>
  <si>
    <t>LABO_TEMP</t>
  </si>
  <si>
    <t>OUTSIDE LABOUR AND TEMPORARY STAFF</t>
  </si>
  <si>
    <t>lorikelly@fitzgerald.com Business Glossary;</t>
  </si>
  <si>
    <t>ALL_ACCOUNT_NETMIN_NET_RES_NET_INCOME_BEFORE_TAX_EBIT_EBITDA_FEE_EBITDA_A_O_EBITDA_B_O_EBITDA_B_L_GROSS_PROF_DIR_OP_EXP_PAYR_INDEM_PAYCOST_R</t>
  </si>
  <si>
    <t>68272000</t>
  </si>
  <si>
    <t>ALL_ACCOUNT_NETMIN_NET_RES_NET_INCOME_BEFORE_TAX_EBIT_TOT_AMORT_AMORT_ROU_68272000</t>
  </si>
  <si>
    <t>VEHICLES RIGHT OF USE DEPRECIATION</t>
  </si>
  <si>
    <t>69400000</t>
  </si>
  <si>
    <t>ALL_ACCOUNT_NETMIN_NET_RES_NET_INCOME_BEFORE_TAX_EBIT_EBITDA_FEE_EBITDA_A_O_EBITDA_B_O_EBITDA_B_L_GROSS_PROF_DIR_OP_EXP_OTH_OP_EXP_PROV_DOUBT_69400000</t>
  </si>
  <si>
    <t>PROVISION FOR BAD DEBTS</t>
  </si>
  <si>
    <t>68260000</t>
  </si>
  <si>
    <t>ALL_ACCOUNT_NETMIN_NET_RES_NET_INCOME_BEFORE_TAX_EBIT_TOT_AMORT_AMORT_TF_68260000</t>
  </si>
  <si>
    <t>HARDWARE EQUIPMENT DEPRECIATION</t>
  </si>
  <si>
    <t>76400000</t>
  </si>
  <si>
    <t>ALL_ACCOUNT_NETMIN_NET_RES_NET_INCOME_BEFORE_TAX_FI_RESULT_INT_INCOME_76400000</t>
  </si>
  <si>
    <t>RENTS IN ADVANCE UPDATE INCOME</t>
  </si>
  <si>
    <t>62745000</t>
  </si>
  <si>
    <t>ALL_ACCOUNT_NETMIN_NET_RES_NET_INCOME_BEFORE_TAX_EBIT_EBITDA_FEE_EBITDA_A_O_EBITDA_B_O_EBITDA_B_L_GROSS_PROF_DIR_OP_EXP_OTH_OP_EXP_MKT_MERCH_62745000</t>
  </si>
  <si>
    <t>RESEARCH</t>
  </si>
  <si>
    <t>75405000</t>
  </si>
  <si>
    <t>ALL_ACCOUNT_NETMIN_NET_RES_NET_INCOME_BEFORE_TAX_EBIT_EBITDA_FEE_EBITDA_A_O_EBITDA_B_O_EBITDA_B_L_GROSS_PROF_TOT_REV_CO_NOOPREV_FEES_75405000</t>
  </si>
  <si>
    <t>MANAGEMENT FEE RELATED COMPANIES INCOME ON RESULTS</t>
  </si>
  <si>
    <t>ADR_TRFT</t>
  </si>
  <si>
    <t>ALL_ACCOUNT_SEGMENTATION_ADR_ADR_TRFT</t>
  </si>
  <si>
    <t>ADR Transient FIT &amp; TTOO</t>
  </si>
  <si>
    <t>61122000</t>
  </si>
  <si>
    <t>ALL_ACCOUNT_NETMIN_NET_RES_NET_INCOME_BEFORE_TAX_EBIT_EBITDA_FEE_EBITDA_A_O_EBITDA_B_O_EBITDA_B_L_GROSS_PROF_DIR_OP_EXP_OTH_OP_EXP_ROOM_OTH_OTHER_SUPP_61122000</t>
  </si>
  <si>
    <t>OFFICE SUPPLIES PRINTED MATERIAL INV VARIATION</t>
  </si>
  <si>
    <t>ROOM_O_REV</t>
  </si>
  <si>
    <t>RENT ROOMS &amp; OTHER FB REVENUE</t>
  </si>
  <si>
    <t>PRICE_GASOIL</t>
  </si>
  <si>
    <t>ALL_ACCOUNT_DRIVERS_PRICE_GASOIL</t>
  </si>
  <si>
    <t>Gasoil Price / kWh</t>
  </si>
  <si>
    <t>62842000</t>
  </si>
  <si>
    <t>ALL_ACCOUNT_NETMIN_NET_RES_NET_INCOME_BEFORE_TAX_EBIT_EBITDA_FEE_EBITDA_A_O_EBITDA_B_O_EBITDA_B_L_GROSS_PROF_DIR_OP_EXP_OTH_OP_EXP_EXT_ENTERT_62842000</t>
  </si>
  <si>
    <t>MOBILE TELEPHONE THIRD PARTIES</t>
  </si>
  <si>
    <t>CT_OFFI_RE</t>
  </si>
  <si>
    <t>CENTRAL OFFICES AND NOT OPERATIONAL REVE</t>
  </si>
  <si>
    <t>67300000</t>
  </si>
  <si>
    <t>ALL_ACCOUNT_NETMIN_NET_RES_NR_NET_RES_NR_BEL_EBI_IMP_DISP_67300000</t>
  </si>
  <si>
    <t>LOSSES ON OTHER INVESTMENTS</t>
  </si>
  <si>
    <t>PER_STORE_VNDING</t>
  </si>
  <si>
    <t>PERCENT_TOTAL_PER_STORE_VNDING</t>
  </si>
  <si>
    <t>% Store &amp; Vending  / Store Sales &amp; Vending Sales</t>
  </si>
  <si>
    <t>ALL_FTE</t>
  </si>
  <si>
    <t>ALL_ACCOUNT_ALL_FTE</t>
  </si>
  <si>
    <t>All FTE</t>
  </si>
  <si>
    <t>NR_DEPREC</t>
  </si>
  <si>
    <t>NON RECURRENT DEPRECIATION</t>
  </si>
  <si>
    <t>62190000</t>
  </si>
  <si>
    <t>ALL_ACCOUNT_NETMIN_NET_RES_NET_INCOME_BEFORE_TAX_EBIT_EBITDA_FEE_EBITDA_A_O_ONER_CONTR_62190000</t>
  </si>
  <si>
    <t>APPLICATION OF ONEROUS CONTRACTS PROVISION</t>
  </si>
  <si>
    <t>FB_COMP</t>
  </si>
  <si>
    <t>ALL_ACCOUNT_SEGMENTATION_FBREV_FB_COMP</t>
  </si>
  <si>
    <t>F&amp;amp;B Complimentary</t>
  </si>
  <si>
    <t>rachel58@yahoo.com Business Glossary;</t>
  </si>
  <si>
    <t>68252000</t>
  </si>
  <si>
    <t>ALL_ACCOUNT_NETMIN_NET_RES_NET_INCOME_BEFORE_TAX_EBIT_TOT_AMORT_AMORT_ROU_68252000</t>
  </si>
  <si>
    <t>FF&amp;E RIGHT OF USE DEPRECIATION</t>
  </si>
  <si>
    <t>64206000</t>
  </si>
  <si>
    <t>ALL_ACCOUNT_NETMIN_NET_RES_NET_INCOME_BEFORE_TAX_EBIT_EBITDA_FEE_EBITDA_A_O_EBITDA_B_O_EBITDA_B_L_GROSS_PROF_DIR_OP_EXP_PAYR_INDEM_PAYCOST_R_BONUS_64206000</t>
  </si>
  <si>
    <t>SOCIAL CHARGES OTHER BONUSES PREVIOUS YEAR</t>
  </si>
  <si>
    <t>LAST_SAVED</t>
  </si>
  <si>
    <t>66301000</t>
  </si>
  <si>
    <t>ALL_ACCOUNT_NETMIN_NET_RES_NET_INCOME_BEFORE_TAX_FI_RESULT_INT_EXPENS_66301000</t>
  </si>
  <si>
    <t>MORTGAGE LOANS ARRANGEMENT EXPENSES AMORTISATION</t>
  </si>
  <si>
    <t>SER_PARK</t>
  </si>
  <si>
    <t>ALL_ACCOUNT_DRIVERS_SER_PARK</t>
  </si>
  <si>
    <t>Parking Services</t>
  </si>
  <si>
    <t>vrollins@torres.com Business Glossary;</t>
  </si>
  <si>
    <t>64000</t>
  </si>
  <si>
    <t>PERMANENT STAFF</t>
  </si>
  <si>
    <t>AMORT_ROU</t>
  </si>
  <si>
    <t>AMORTIZACION ROU</t>
  </si>
  <si>
    <t>ALL_ACCOUNT_NETMIN_NET_RES_NET_INCOME_BEFORE_TAX_EBIT_TOT_AMORT</t>
  </si>
  <si>
    <t>62059000</t>
  </si>
  <si>
    <t>ALL_ACCOUNT_NETMIN_NET_RES_NET_INCOME_BEFORE_TAX_EBIT_EBITDA_FEE_EBITDA_A_O_EBITDA_B_O_EBITDA_B_L_GROSS_PROF_DIR_OP_EXP_PAYR_INDEM_PAYCOST_R_LABO_TEMP_62059000</t>
  </si>
  <si>
    <t>NO GROUP OUTSIDE LABOUR AND TEMP STAFF EXPENSE</t>
  </si>
  <si>
    <t>ROOM_OTH</t>
  </si>
  <si>
    <t>ALL_ACCOUNT_NETMIN_NET_RES_NET_INCOME_BEFORE_TAX_EBIT_EBITDA_FEE_EBITDA_A_O_EBITDA_B_O_EBITDA_B_L_GROSS_PROF_DIR_OP_EXP_OTH_OP_EXP_ROOM_OTH</t>
  </si>
  <si>
    <t>ROOM, RESTAURANT AND OTHER SUPPLIES</t>
  </si>
  <si>
    <t>ahunt@yahoo.com Business Glossary;</t>
  </si>
  <si>
    <t>79810000</t>
  </si>
  <si>
    <t>ALL_ACCOUNT_NETMIN_NET_RES_NR_NET_RES_NR_BEL_EBI_IMP_FIX_79810000</t>
  </si>
  <si>
    <t>AUC IMP EXEC OR APLIC</t>
  </si>
  <si>
    <t>70195000</t>
  </si>
  <si>
    <t>ALL_ACCOUNT_NETMIN_NET_RES_NET_INCOME_BEFORE_TAX_EBIT_EBITDA_FEE_EBITDA_A_O_EBITDA_B_O_EBITDA_B_L_GROSS_PROF_DIR_OP_EXP_OTH_OP_EXP_FB_PURCHAS_70195000</t>
  </si>
  <si>
    <t>IC F&amp;B SALES</t>
  </si>
  <si>
    <t>63400000</t>
  </si>
  <si>
    <t>ALL_ACCOUNT_NETMIN_NET_RES_NR_NET_RES_NR_BEL_EBI_NR_TAXES_63400000</t>
  </si>
  <si>
    <t>NON RECURRING CURRENT INCOME TAX ASSET DISPOSAL</t>
  </si>
  <si>
    <t>REST_DISTR</t>
  </si>
  <si>
    <t>FTE_2</t>
  </si>
  <si>
    <t>ALL_ACCOUNT_ALL_FTE_FTE_OUT_FTE_2</t>
  </si>
  <si>
    <t>FTE Trainees</t>
  </si>
  <si>
    <t>dylansilva@bush.com Business Glossary;</t>
  </si>
  <si>
    <t>75404000</t>
  </si>
  <si>
    <t>ALL_ACCOUNT_NETMIN_NET_RES_NET_INCOME_BEFORE_TAX_EBIT_EBITDA_FEE_EBITDA_A_O_EBITDA_B_O_EBITDA_B_L_GROSS_PROF_TOT_REV_CO_NOOPREV_FEES_75404000</t>
  </si>
  <si>
    <t>MANAGEMENT FEE RELATED COMPANIES INCOME ON REVENUE</t>
  </si>
  <si>
    <t>RREV_TRNC</t>
  </si>
  <si>
    <t>ALL_ACCOUNT_SEGMENTATION_RREV_RREV_TRNC</t>
  </si>
  <si>
    <t>RREV Transient</t>
  </si>
  <si>
    <t>haley92@miller-johnson.com Business Glossary;</t>
  </si>
  <si>
    <t>62060000</t>
  </si>
  <si>
    <t>ALL_ACCOUNT_NETMIN_NET_RES_NET_INCOME_BEFORE_TAX_EBIT_EBITDA_FEE_EBITDA_A_O_EBITDA_B_O_EBITDA_B_L_OTHER_EXP_RENT_IC_62060000</t>
  </si>
  <si>
    <t>IC RENT</t>
  </si>
  <si>
    <t>ALL_ACCOUNT_NETMIN_NET_RES_NET_INCOME_BEFORE_TAX_EBIT_EBITDA_FEE_EBITDA_A_O_EBITDA_B_O_EBITDA_B_L_OTHER_EXP_RENT_IC</t>
  </si>
  <si>
    <t>76315000</t>
  </si>
  <si>
    <t>ALL_ACCOUNT_NETMIN_NET_RES_NET_INCOME_BEFORE_TAX_FI_RESULT_INT_INCOME_76315000</t>
  </si>
  <si>
    <t>INCONME DEPOSITS &amp; REM AC</t>
  </si>
  <si>
    <t>62914000</t>
  </si>
  <si>
    <t>ALL_ACCOUNT_NETMIN_NET_RES_NET_INCOME_BEFORE_TAX_EBIT_EBITDA_FEE_EBITDA_A_O_EBITDA_B_O_EBITDA_B_L_GROSS_PROF_DIR_OP_EXP_OTH_OP_EXP_EXP_REINVO_62914000</t>
  </si>
  <si>
    <t>EXPENSES FOR REINVOICEMENT TO GUESTS</t>
  </si>
  <si>
    <t>CAPITALIZ</t>
  </si>
  <si>
    <t>ALL_ACCOUNT_NETMIN_NET_RES_NET_INCOME_BEFORE_TAX_EBIT_EBITDA_FEE_EBITDA_A_O_EBITDA_B_O_EBITDA_B_L_GROSS_PROF_TOT_REV_CO_NOOPREV_CAPITALIZ</t>
  </si>
  <si>
    <t>CAPITALIZATIONS</t>
  </si>
  <si>
    <t>LS_01</t>
  </si>
  <si>
    <t>CONFIG_LAST_SAVED_LS_01</t>
  </si>
  <si>
    <t>62310000</t>
  </si>
  <si>
    <t>ALL_ACCOUNT_NETMIN_NET_RES_NET_INCOME_BEFORE_TAX_EBIT_EBITDA_FEE_EBITDA_A_O_EBITDA_B_O_EBITDA_B_L_GROSS_PROF_DIR_OP_EXP_OTH_OP_EXP_PROF_SERV_62310000</t>
  </si>
  <si>
    <t>STAFF ADVISORY</t>
  </si>
  <si>
    <t>IND_EXPENS</t>
  </si>
  <si>
    <t>INDIRECT EXPENSES</t>
  </si>
  <si>
    <t>rflores@yahoo.com Business Glossary;</t>
  </si>
  <si>
    <t>70140000</t>
  </si>
  <si>
    <t>ALL_ACCOUNT_NETMIN_NET_RES_NET_INCOME_BEFORE_TAX_EBIT_EBITDA_FEE_EBITDA_A_O_EBITDA_B_O_EBITDA_B_L_GROSS_PROF_TOT_REV_HOSP_REV_RESTAU_REV_70140_70140000</t>
  </si>
  <si>
    <t>ROOM SERVICE SALES FOOD</t>
  </si>
  <si>
    <t>elizabeth32@hotmail.com Business Glossary;</t>
  </si>
  <si>
    <t>FB_TNCD</t>
  </si>
  <si>
    <t>ALL_ACCOUNT_SEGMENTATION_FBREV_FB_TNCD</t>
  </si>
  <si>
    <t>F&amp;B Transient Discounted</t>
  </si>
  <si>
    <t>anthonyday@johns.biz Business Glossary;</t>
  </si>
  <si>
    <t>RESASSOC</t>
  </si>
  <si>
    <t>ALL_ACCOUNT_NETMIN_NET_RES_NET_INCOME_BEFORE_TAX_FI_RESULT_RESASSOC</t>
  </si>
  <si>
    <t>RESULT IN ASSOCIATES</t>
  </si>
  <si>
    <t>PER_EXTR_CNTER</t>
  </si>
  <si>
    <t>PERCENT_TOTAL_PER_EXTR_CNTER</t>
  </si>
  <si>
    <t>% External Centers F&amp;B cost   / Reinvoiced Restaurants</t>
  </si>
  <si>
    <t>66330000</t>
  </si>
  <si>
    <t>ALL_ACCOUNT_NETMIN_NET_RES_NET_INCOME_BEFORE_TAX_FI_RESULT_INT_EXPENS_66330000</t>
  </si>
  <si>
    <t>INTEREST EXPENSES CREDIT LINES</t>
  </si>
  <si>
    <t>FTE_5_A</t>
  </si>
  <si>
    <t>ALL_ACCOUNT_ALL_FTE_A_FTE_OUT_A_FTE_5_A</t>
  </si>
  <si>
    <t>FTE Outside Labour ABSENTEEISM</t>
  </si>
  <si>
    <t>70501000</t>
  </si>
  <si>
    <t>ALL_ACCOUNT_NETMIN_NET_RES_NET_INCOME_BEFORE_TAX_EBIT_EBITDA_FEE_EBITDA_A_O_EBITDA_B_O_EBITDA_B_L_GROSS_PROF_TOT_REV_HOSP_REV_OTH_H_REV_OTHER_SERV_70501000</t>
  </si>
  <si>
    <t>GOLF RENTS</t>
  </si>
  <si>
    <t>zerickson@smith-taylor.biz Business Glossary;</t>
  </si>
  <si>
    <t>ADR_OTHE</t>
  </si>
  <si>
    <t>ALL_ACCOUNT_SEGMENTATION_ADR_ADR_OTHE</t>
  </si>
  <si>
    <t>ADR Others</t>
  </si>
  <si>
    <t>FTE_G_A</t>
  </si>
  <si>
    <t>ALL_ACCOUNT_ALL_FTE_A_FTE_OWN_A_FTE_G_A</t>
  </si>
  <si>
    <t>FTE Global Employee ABSENTEEISM</t>
  </si>
  <si>
    <t>60140000</t>
  </si>
  <si>
    <t>ALL_ACCOUNT_NETMIN_NET_RES_NET_INCOME_BEFORE_TAX_EBIT_EBITDA_FEE_EBITDA_A_O_EBITDA_B_O_EBITDA_B_L_GROSS_PROF_DIR_OP_EXP_OTH_OP_EXP_REST_OPEX_60140000</t>
  </si>
  <si>
    <t>PERSONAL PROTECTIVE EQUIPMENT</t>
  </si>
  <si>
    <t>SER_PARKIN</t>
  </si>
  <si>
    <t>NET_RES</t>
  </si>
  <si>
    <t>NET RESULT</t>
  </si>
  <si>
    <t>ycunningham@schneider.com Business Glossary;</t>
  </si>
  <si>
    <t>62245000</t>
  </si>
  <si>
    <t>ALL_ACCOUNT_NETMIN_NET_RES_NET_INCOME_BEFORE_TAX_EBIT_EBITDA_FEE_EBITDA_A_O_EBITDA_B_O_EBITDA_B_L_GROSS_PROF_DIR_OP_EXP_OTH_OP_EXP_MAINT_OTH_62245000</t>
  </si>
  <si>
    <t>GARBAGE REMOVAL SERVICES</t>
  </si>
  <si>
    <t>72069000</t>
  </si>
  <si>
    <t>ALL_ACCOUNT_NETMIN_NET_RES_NET_INCOME_BEFORE_TAX_EBIT_EBITDA_FEE_EBITDA_A_O_EBITDA_B_O_EBITDA_B_L_GROSS_PROF_DIR_OP_EXP_PAYR_INDEM_INDEMNIZAT_72069000</t>
  </si>
  <si>
    <t>NO GROUP COMPANY INDEMNIZATIONS INCOME</t>
  </si>
  <si>
    <t>64920002</t>
  </si>
  <si>
    <t>ALL_ACCOUNT_NETMIN_NET_RES_NET_INCOME_BEFORE_TAX_EBIT_EBITDA_FEE_EBITDA_A_O_EBITDA_B_O_EBITDA_B_L_GROSS_PROF_DIR_OP_EXP_PAYR_INDEM_PAYCOST_R_OTHER_64920_64920002</t>
  </si>
  <si>
    <t>EMPLOYEE LUNCH VOUCHERS</t>
  </si>
  <si>
    <t>62205000</t>
  </si>
  <si>
    <t>ALL_ACCOUNT_NETMIN_NET_RES_NET_INCOME_BEFORE_TAX_EBIT_EBITDA_FEE_EBITDA_A_O_EBITDA_B_O_EBITDA_B_L_GROSS_PROF_DIR_OP_EXP_OTH_OP_EXP_REPAIRS_62205000</t>
  </si>
  <si>
    <t>REP - OTHER INSTALLATIONS</t>
  </si>
  <si>
    <t>66325000</t>
  </si>
  <si>
    <t>ALL_ACCOUNT_NETMIN_NET_RES_NET_INCOME_BEFORE_TAX_FI_RESULT_INT_EXPENS_66325000</t>
  </si>
  <si>
    <t>INTEREST EXPENSES SYNDICATED LOANS</t>
  </si>
  <si>
    <t>68302000</t>
  </si>
  <si>
    <t>ALL_ACCOUNT_NETMIN_NET_RES_NET_INCOME_BEFORE_TAX_EBIT_TOT_AMORT_AMORT_ROU_68302000</t>
  </si>
  <si>
    <t>ROU IMPAIRMENT REVERSAL RIGHT OF BENEFICIAL USE</t>
  </si>
  <si>
    <t>64010003</t>
  </si>
  <si>
    <t>ALL_ACCOUNT_NETMIN_NET_RES_NET_INCOME_BEFORE_TAX_EBIT_EBITDA_FEE_EBITDA_A_O_EBITDA_B_O_EBITDA_B_L_GROSS_PROF_DIR_OP_EXP_PAYR_INDEM_PAYCOST_R_OWN_LABOUR_64010_64010003</t>
  </si>
  <si>
    <t>PROVISIONS EOY BONUSES</t>
  </si>
  <si>
    <t>70003000</t>
  </si>
  <si>
    <t>ALL_ACCOUNT_NETMIN_NET_RES_NET_INCOME_BEFORE_TAX_EBIT_EBITDA_FEE_EBITDA_A_O_EBITDA_B_O_EBITDA_B_L_GROSS_PROF_TOT_REV_HOSP_REV_OTH_H_REV_GARAGE_REV_70003000</t>
  </si>
  <si>
    <t>PARKING SALES</t>
  </si>
  <si>
    <t>ALL_ACCOUNT_NETMIN_NET_RES_NET_INCOME_BEFORE_TAX_EBIT_EBITDA_FEE_EBITDA_A_O_EBITDA_B_O_EBITDA_B_L_GROSS_PROF_TOT_REV_HOSP_REV_OTH_H_REV_GARAGE_REV</t>
  </si>
  <si>
    <t>64200001</t>
  </si>
  <si>
    <t>ALL_ACCOUNT_NETMIN_NET_RES_NET_INCOME_BEFORE_TAX_EBIT_EBITDA_FEE_EBITDA_A_O_EBITDA_B_O_EBITDA_B_L_GROSS_PROF_DIR_OP_EXP_PAYR_INDEM_PAYCOST_R_OWN_LABOUR_64200_64200001</t>
  </si>
  <si>
    <t>PROVISIONS SOCIAL SECURITY PERMANENT</t>
  </si>
  <si>
    <t>77810000</t>
  </si>
  <si>
    <t>ALL_ACCOUNT_NETMIN_NET_RES_NR_NET_RES_NR_EBITDA_NR_REVENUE_77810000</t>
  </si>
  <si>
    <t>INDEMNIZATION RECEIVED FROM INSURANCE</t>
  </si>
  <si>
    <t>62268000</t>
  </si>
  <si>
    <t>ALL_ACCOUNT_NETMIN_NET_RES_NET_INCOME_BEFORE_TAX_EBIT_EBITDA_FEE_EBITDA_A_O_EBITDA_B_O_EBITDA_B_L_GROSS_PROF_DIR_OP_EXP_OTH_OP_EXP_IT_EXP_62268000</t>
  </si>
  <si>
    <t>IT SERVICES FEES PER TRANSACTIONS</t>
  </si>
  <si>
    <t>68240000</t>
  </si>
  <si>
    <t>ALL_ACCOUNT_NETMIN_NET_RES_NET_INCOME_BEFORE_TAX_EBIT_TOT_AMORT_AMORT_TF_68240000</t>
  </si>
  <si>
    <t>HOUSEHOLD EQUIPMENT DEPRECIATION</t>
  </si>
  <si>
    <t>IC_INDEMNIZATIONS</t>
  </si>
  <si>
    <t>RREV_BUGR</t>
  </si>
  <si>
    <t>ALL_ACCOUNT_SEGMENTATION_RREV_RREV_BUGR</t>
  </si>
  <si>
    <t>RREV Business Groups</t>
  </si>
  <si>
    <t>nwilliams@adams.info Business Glossary;</t>
  </si>
  <si>
    <t>PER_CREDIT_CARD</t>
  </si>
  <si>
    <t>PERCENT_TOTAL_PER_CREDIT_CARD</t>
  </si>
  <si>
    <t>% Credit Card Commissions / Total Revenue</t>
  </si>
  <si>
    <t>70110002</t>
  </si>
  <si>
    <t>ALL_ACCOUNT_NETMIN_NET_RES_NET_INCOME_BEFORE_TAX_EBIT_EBITDA_FEE_EBITDA_A_O_EBITDA_B_O_EBITDA_B_L_GROSS_PROF_TOT_REV_HOSP_REV_RESTAU_REV_70110_70110002</t>
  </si>
  <si>
    <t>RESTAURANT 2 SALES FOOD</t>
  </si>
  <si>
    <t>michaelhenry@johnson.com Business Glossary;</t>
  </si>
  <si>
    <t>79834000</t>
  </si>
  <si>
    <t>ALL_ACCOUNT_NETMIN_NET_RES_NR_NET_RES_NR_BEL_EBI_IMP_FIX_79834000</t>
  </si>
  <si>
    <t>ROU EXC OR APLIC IMPAIR PROV LEASE PREMIUM</t>
  </si>
  <si>
    <t>EV_MECO</t>
  </si>
  <si>
    <t>ALL_ACCOUNT_SEGMENTATION_EV_EV_MECO</t>
  </si>
  <si>
    <t>Events Meetings&amp;Conferences</t>
  </si>
  <si>
    <t>FB_MECO</t>
  </si>
  <si>
    <t>ALL_ACCOUNT_SEGMENTATION_FBREV_FB_MECO</t>
  </si>
  <si>
    <t>F&amp;B Meetings&amp;Conferences</t>
  </si>
  <si>
    <t>obaker@hotmail.com Business Glossary;</t>
  </si>
  <si>
    <t>CONSUMPTION_ENERGYSERVICES</t>
  </si>
  <si>
    <t>ALL_ACCOUNT_DRIVERS_CONSUMPTION_ENERGYSERVICES</t>
  </si>
  <si>
    <t>Energy Services kWh Consumption</t>
  </si>
  <si>
    <t>73200000</t>
  </si>
  <si>
    <t>ALL_ACCOUNT_NETMIN_NET_RES_NET_INCOME_BEFORE_TAX_EBIT_EBITDA_FEE_EBITDA_A_O_EBITDA_B_O_EBITDA_B_L_GROSS_PROF_TOT_REV_CO_NOOPREV_CAPITALIZ_73200000</t>
  </si>
  <si>
    <t>WORKS PERFORMED FOR THE ASSETS</t>
  </si>
  <si>
    <t>70215000</t>
  </si>
  <si>
    <t>ALL_ACCOUNT_NETMIN_NET_RES_NET_INCOME_BEFORE_TAX_EBIT_EBITDA_FEE_EBITDA_A_O_EBITDA_B_O_EBITDA_B_L_GROSS_PROF_TOT_REV_HOSP_REV_EVENTS_70215000</t>
  </si>
  <si>
    <t>ECOMEETINGS SALES</t>
  </si>
  <si>
    <t>kevinlynch@gmail.com Business Glossary;</t>
  </si>
  <si>
    <t>62951000</t>
  </si>
  <si>
    <t>ALL_ACCOUNT_NETMIN_NET_RES_NET_INCOME_BEFORE_TAX_EBIT_EBITDA_FEE_EBITDA_A_O_EBITDA_B_O_EBITDA_B_L_GROSS_PROF_DIR_OP_EXP_OTH_OP_EXP_EXT_ENTERT_62951000</t>
  </si>
  <si>
    <t>PAY TV &amp; INTERNET EXPENSES</t>
  </si>
  <si>
    <t>62037000</t>
  </si>
  <si>
    <t>ALL_ACCOUNT_NETMIN_NET_RES_NET_INCOME_BEFORE_TAX_EBIT_EBITDA_FEE_EBITDA_A_O_EBITDA_B_O_EBITDA_B_L_GROSS_PROF_DIR_OP_EXP_OTH_OP_EXP_MKT_MERCH_BRANDFEE_62037000</t>
  </si>
  <si>
    <t>BRAND FEE COST IC</t>
  </si>
  <si>
    <t>PRICE_ELECTRICITY</t>
  </si>
  <si>
    <t>ALL_ACCOUNT_DRIVERS_PRICE_ELECTRICITY</t>
  </si>
  <si>
    <t>Electricity Price / kWh</t>
  </si>
  <si>
    <t>LS_MENU</t>
  </si>
  <si>
    <t>CONFIG_LAST_SAVED_LS_MENU</t>
  </si>
  <si>
    <t>72016000</t>
  </si>
  <si>
    <t>ALL_ACCOUNT_NETMIN_NET_RES_NET_INCOME_BEFORE_TAX_EBIT_EBITDA_FEE_EBITDA_A_O_EBITDA_B_O_EBITDA_B_L_GROSS_PROF_DIR_OP_EXP_PAYR_INDEM_PAYCOST_R_LABO_TEMP_IC_OUT_LAB_72016000</t>
  </si>
  <si>
    <t>IC OUTSIDE LABOUR PAYROLL INCOME</t>
  </si>
  <si>
    <t>64205000</t>
  </si>
  <si>
    <t>ALL_ACCOUNT_NETMIN_NET_RES_NET_INCOME_BEFORE_TAX_EBIT_EBITDA_FEE_EBITDA_A_O_EBITDA_B_O_EBITDA_B_L_GROSS_PROF_DIR_OP_EXP_PAYR_INDEM_PAYCOST_R_BONUS_64205000</t>
  </si>
  <si>
    <t>SOCIAL CHARGES OTHER BONUSES CURRENT YEAR</t>
  </si>
  <si>
    <t>LS_CENTRAL_INPUT</t>
  </si>
  <si>
    <t>CONFIG_LAST_SAVED_LS_CENTRAL_INPUT</t>
  </si>
  <si>
    <t>LS_CENTRAL_INPUT_HOTEL_BUD</t>
  </si>
  <si>
    <t>72099000</t>
  </si>
  <si>
    <t>ALL_ACCOUNT_NETMIN_NET_RES_NET_INCOME_BEFORE_TAX_EBIT_EBITDA_FEE_EBITDA_A_O_EBITDA_B_O_EBITDA_B_L_GROSS_PROF_DIR_OP_EXP_PAYR_INDEM_PAYCOST_R_OWN_LABOUR_72099000</t>
  </si>
  <si>
    <t>NO GROUP COMPANY PAYROLL INCOME</t>
  </si>
  <si>
    <t>68303000</t>
  </si>
  <si>
    <t>ALL_ACCOUNT_NETMIN_NET_RES_NET_INCOME_BEFORE_TAX_EBIT_TOT_AMORT_AMORT_ROU_68303000</t>
  </si>
  <si>
    <t>ROU IMPAIRMENT REVERSAL CAPITAL GRANTS</t>
  </si>
  <si>
    <t>62140000</t>
  </si>
  <si>
    <t>ALL_ACCOUNT_NETMIN_NET_RES_NET_INCOME_BEFORE_TAX_EBIT_EBITDA_FEE_EBITDA_A_O_EBITDA_B_O_EBITDA_B_L_GROSS_PROF_DIR_OP_EXP_OTH_OP_EXP_REST_OPEX_62140000</t>
  </si>
  <si>
    <t>PERSONAL PROTECTIVE EQUIPMENT INVENTORY VARIATION</t>
  </si>
  <si>
    <t>IT_EXP</t>
  </si>
  <si>
    <t>IT_EXPENSES</t>
  </si>
  <si>
    <t>riverstimothy@hotmail.com Business Glossary;</t>
  </si>
  <si>
    <t>72721001</t>
  </si>
  <si>
    <t>ALL_ACCOUNT_NETMIN_NET_RES_NET_INCOME_BEFORE_TAX_EBIT_EBITDA_FEE_EBITDA_A_O_EBITDA_B_O_EBITDA_B_L_GROSS_PROF_DIR_OP_EXP_OTH_OP_EXP_RW_LOYALTY_72721_72721001</t>
  </si>
  <si>
    <t>EXCHANGE NO SHOWS FOR REWARDS</t>
  </si>
  <si>
    <t>ALL_ACCOUNT_NETMIN_NET_RES_NET_INCOME_BEFORE_TAX_EBIT_EBITDA_FEE_EBITDA_A_O_EBITDA_B_O_EBITDA_B_L_GROSS_PROF_DIR_OP_EXP_OTH_OP_EXP_RW_LOYALTY_72721</t>
  </si>
  <si>
    <t>SER_LAUND</t>
  </si>
  <si>
    <t>ALL_ACCOUNT_DRIVERS_SER_LAUND</t>
  </si>
  <si>
    <t>Laundry</t>
  </si>
  <si>
    <t>62120000</t>
  </si>
  <si>
    <t>ALL_ACCOUNT_NETMIN_NET_RES_NET_INCOME_BEFORE_TAX_EBIT_EBITDA_FEE_EBITDA_A_O_EBITDA_B_O_EBITDA_B_L_OTHER_EXP_RENT_GFEE_62120000</t>
  </si>
  <si>
    <t>PARKING RENTS</t>
  </si>
  <si>
    <t>76900000</t>
  </si>
  <si>
    <t>ALL_ACCOUNT_NETMIN_NET_RES_NET_INCOME_BEFORE_TAX_FI_RESULT_INT_INCOME_76900000</t>
  </si>
  <si>
    <t>OTHER FINANCIAL INCOME</t>
  </si>
  <si>
    <t>77100000</t>
  </si>
  <si>
    <t>ALL_ACCOUNT_NETMIN_NET_RES_NR_NET_RES_NR_EBITDA_NR_REVENUE_77100000</t>
  </si>
  <si>
    <t>GAINS ON THE DISPOSAL OF TANGIBLE FIXED ASSETS</t>
  </si>
  <si>
    <t>NR_EBITDA</t>
  </si>
  <si>
    <t>NON RECURRENT EBITDA</t>
  </si>
  <si>
    <t>bakerjerry@gmail.com Business Glossary;</t>
  </si>
  <si>
    <t>72935000</t>
  </si>
  <si>
    <t>ALL_ACCOUNT_NETMIN_NET_RES_NET_INCOME_BEFORE_TAX_EBIT_EBITDA_FEE_EBITDA_A_O_EBITDA_B_O_EBITDA_B_L_GROSS_PROF_DIR_OP_EXP_PAYR_INDEM_PAYCOST_R_LABO_TEMP_72935000</t>
  </si>
  <si>
    <t>IC OUTSOURCING LABOUR INCOME</t>
  </si>
  <si>
    <t>INDEMNIZAT</t>
  </si>
  <si>
    <t>INDEMNIZATIONS</t>
  </si>
  <si>
    <t>michaeldavis@hotmail.com Business Glossary;</t>
  </si>
  <si>
    <t>76300000</t>
  </si>
  <si>
    <t>ALL_ACCOUNT_NETMIN_NET_RES_NET_INCOME_BEFORE_TAX_FI_RESULT_INT_INCOME_76300000</t>
  </si>
  <si>
    <t>INTEREST INCOME</t>
  </si>
  <si>
    <t>68230000</t>
  </si>
  <si>
    <t>ALL_ACCOUNT_NETMIN_NET_RES_NET_INCOME_BEFORE_TAX_EBIT_TOT_AMORT_AMORT_TF_68230000</t>
  </si>
  <si>
    <t>OTHER INSTALLATIONS DEPRECIATION</t>
  </si>
  <si>
    <t>79000000</t>
  </si>
  <si>
    <t>ALL_ACCOUNT_NETMIN_NET_RES_NR_NET_RES_NR_EBITDA_NR_EXP_79000000</t>
  </si>
  <si>
    <t>EXC OR APLIC  OF THE RESERVE FOR CHARGES AND LIAB</t>
  </si>
  <si>
    <t>62031000</t>
  </si>
  <si>
    <t>ALL_ACCOUNT_NETMIN_NET_RES_NET_INCOME_BEFORE_TAX_EBIT_EBITDA_FEE_IND_EXPENS_62031000</t>
  </si>
  <si>
    <t>INTERGROUP INCENTIVE FEES ON RESULTS</t>
  </si>
  <si>
    <t>68204000</t>
  </si>
  <si>
    <t>ALL_ACCOUNT_NETMIN_NET_RES_NET_INCOME_BEFORE_TAX_EBIT_TOT_AMORT_AMORT_TF_68204000</t>
  </si>
  <si>
    <t>IMPAIRMENT REVERSAL FURNITURE</t>
  </si>
  <si>
    <t>72012000</t>
  </si>
  <si>
    <t>ALL_ACCOUNT_NETMIN_NET_RES_NET_INCOME_BEFORE_TAX_EBIT_EBITDA_FEE_EBITDA_A_O_EBITDA_B_O_EBITDA_B_L_GROSS_PROF_DIR_OP_EXP_PAYR_INDEM_INDEMNIZAT_IC_INDEM_72012000</t>
  </si>
  <si>
    <t>IC INDEMNIZATIONS INCOME</t>
  </si>
  <si>
    <t>69806000</t>
  </si>
  <si>
    <t>ALL_ACCOUNT_NETMIN_NET_RES_NR_NET_RES_NR_BEL_EBI_IMP_FIX_69806000</t>
  </si>
  <si>
    <t>IMPAIRMENT PROVISION USUFRUCT RIGHTS</t>
  </si>
  <si>
    <t>FTE_OWN</t>
  </si>
  <si>
    <t>ALL_ACCOUNT_ALL_FTE_FTE_OWN</t>
  </si>
  <si>
    <t>FTE - Own Labour</t>
  </si>
  <si>
    <t>brendagonzalez@atkins.org Business Glossary;</t>
  </si>
  <si>
    <t>FTE_G_CH</t>
  </si>
  <si>
    <t>ALL_ACCOUNT_ALL_FTE_CH_FTE_OWN_CH_FTE_G_CH</t>
  </si>
  <si>
    <t>FTE Global Employee CONTRACTED HOURS</t>
  </si>
  <si>
    <t>ADR_TNCD</t>
  </si>
  <si>
    <t>ALL_ACCOUNT_SEGMENTATION_ADR_ADR_TNCD</t>
  </si>
  <si>
    <t>ADR Transient Discounted</t>
  </si>
  <si>
    <t>ADR_MECO</t>
  </si>
  <si>
    <t>ALL_ACCOUNT_SEGMENTATION_ADR_ADR_MECO</t>
  </si>
  <si>
    <t>ADR Meetings&amp;Conferences</t>
  </si>
  <si>
    <t>RREV_MECO</t>
  </si>
  <si>
    <t>ALL_ACCOUNT_SEGMENTATION_RREV_RREV_MECO</t>
  </si>
  <si>
    <t>RREV Meetings&amp;Conferences</t>
  </si>
  <si>
    <t>velazquezanita@yahoo.com Business Glossary;</t>
  </si>
  <si>
    <t>EBIT</t>
  </si>
  <si>
    <t>ALL_ACCOUNT_NETMIN_NET_RES_NET_INCOME_BEFORE_TAX_EBIT</t>
  </si>
  <si>
    <t>allentyler@hill-smith.com Business Glossary;</t>
  </si>
  <si>
    <t>63010000</t>
  </si>
  <si>
    <t>ALL_ACCOUNT_NETMIN_NET_RES_NET_INCOME_TAXES_63010000</t>
  </si>
  <si>
    <t>DEFERRED INCOME TAX</t>
  </si>
  <si>
    <t>LS_GEN</t>
  </si>
  <si>
    <t>CONFIG_LAST_SAVED_LS_GEN</t>
  </si>
  <si>
    <t>62033000</t>
  </si>
  <si>
    <t>ALL_ACCOUNT_NETMIN_NET_RES_NET_INCOME_BEFORE_TAX_EBIT_EBITDA_FEE_IND_EXPENS_62033000</t>
  </si>
  <si>
    <t>IC MANAGEMENT FEE ON REVENUE (MANAGED HOTELS)</t>
  </si>
  <si>
    <t>PER_GUEST_TRANSFER</t>
  </si>
  <si>
    <t>PERCENT_TOTAL_PER_GUEST_TRANSFER</t>
  </si>
  <si>
    <t>% Guest Transfer Expenses  / Guest Transfer Income</t>
  </si>
  <si>
    <t>BF_SALES</t>
  </si>
  <si>
    <t>ALL_ACCOUNT_NETMIN_NET_RES_NET_INCOME_BEFORE_TAX_EBIT_EBITDA_FEE_EBITDA_A_O_EBITDA_B_O_EBITDA_B_L_GROSS_PROF_TOT_REV_HOSP_REV_BF_SALES</t>
  </si>
  <si>
    <t>BREAKFAST SALES</t>
  </si>
  <si>
    <t>jonesashley@gmail.com Business Glossary;</t>
  </si>
  <si>
    <t>62079000</t>
  </si>
  <si>
    <t>ALL_ACCOUNT_NETMIN_NET_RES_NET_INCOME_BEFORE_TAX_EBIT_EBITDA_FEE_EBITDA_A_O_EBITDA_B_O_EBITDA_B_L_GROSS_PROF_DIR_OP_EXP_PAYR_INDEM_PAYCOST_R_OTHER_62079000</t>
  </si>
  <si>
    <t>NO GROUP COMPANY OTHER PAYROLL EXPENSES</t>
  </si>
  <si>
    <t>72260002</t>
  </si>
  <si>
    <t>ALL_ACCOUNT_NETMIN_NET_RES_NET_INCOME_BEFORE_TAX_EBIT_EBITDA_FEE_EBITDA_A_O_EBITDA_B_O_EBITDA_B_L_GROSS_PROF_DIR_OP_EXP_OTH_OP_EXP_IT_EXP_72260_72260002</t>
  </si>
  <si>
    <t>IC WORK SITE SUPPORT &amp; PP IC - HOTELS</t>
  </si>
  <si>
    <t>73000000</t>
  </si>
  <si>
    <t>ALL_ACCOUNT_NETMIN_NET_RES_NR_NET_RES_NR_BEL_EBI_NR_DEPREC_73000000</t>
  </si>
  <si>
    <t>START-UP EXPENSES CAPITALIZED</t>
  </si>
  <si>
    <t>78152000</t>
  </si>
  <si>
    <t>ALL_ACCOUNT_NETMIN_NET_RES_NET_INCOME_BEFORE_TAX_EBIT_TOT_AMORT_AMORT_ROU_78152000</t>
  </si>
  <si>
    <t>SOFTWARE RIGHT OF USE DEPRECIATION INCOME</t>
  </si>
  <si>
    <t>CAN_RE_FEE</t>
  </si>
  <si>
    <t>CANON, REVENUE RELATED FEE IC</t>
  </si>
  <si>
    <t>EVENTS</t>
  </si>
  <si>
    <t>theresadixon@gmail.com Business Glossary;</t>
  </si>
  <si>
    <t>OTHEREXP_STATUS</t>
  </si>
  <si>
    <t>CONFIG_HOTEL_STATUS_OTHEREXP_STATUS</t>
  </si>
  <si>
    <t>Other Expenses Status</t>
  </si>
  <si>
    <t>FTE_7_A</t>
  </si>
  <si>
    <t>ALL_ACCOUNT_ALL_FTE_A_FTE_OWN_A_FTE_7_A</t>
  </si>
  <si>
    <t>FTE Temporary ABSENTEEISM</t>
  </si>
  <si>
    <t>70130001</t>
  </si>
  <si>
    <t>ALL_ACCOUNT_NETMIN_NET_RES_NET_INCOME_BEFORE_TAX_EBIT_EBITDA_FEE_EBITDA_A_O_EBITDA_B_O_EBITDA_B_L_GROSS_PROF_TOT_REV_HOSP_REV_RESTAU_REV_70130_70130001</t>
  </si>
  <si>
    <t>CATERING SALES BEVERAGE</t>
  </si>
  <si>
    <t>62910000</t>
  </si>
  <si>
    <t>ALL_ACCOUNT_NETMIN_NET_RES_NET_INCOME_BEFORE_TAX_EBIT_EBITDA_FEE_EBITDA_A_O_EBITDA_B_O_EBITDA_B_L_GROSS_PROF_DIR_OP_EXP_OTH_OP_EXP_COMM_RAP_62910_62910000</t>
  </si>
  <si>
    <t>TRAVEL AGENCY FEES</t>
  </si>
  <si>
    <t>jvalencia@gmail.com Business Glossary;</t>
  </si>
  <si>
    <t>BF_TRFT</t>
  </si>
  <si>
    <t>ALL_ACCOUNT_SEGMENTATION_BFAST_BF_TRFT</t>
  </si>
  <si>
    <t>Breakfast Transient FIT &amp; TTOO</t>
  </si>
  <si>
    <t>juliacastillo@yahoo.com Business Glossary;</t>
  </si>
  <si>
    <t>BFT_ADR</t>
  </si>
  <si>
    <t>ALL_ACCOUNT_DRIVERS_BFT_ADR</t>
  </si>
  <si>
    <t>Breakfast ADR</t>
  </si>
  <si>
    <t>70400000</t>
  </si>
  <si>
    <t>ALL_ACCOUNT_NETMIN_NET_RES_NET_INCOME_BEFORE_TAX_EBIT_EBITDA_FEE_EBITDA_A_O_EBITDA_B_O_EBITDA_B_L_GROSS_PROF_TOT_REV_CO_NOOPREV_GRANTS_OTH_70400000</t>
  </si>
  <si>
    <t>REAL ESTATE SALES</t>
  </si>
  <si>
    <t>62040000</t>
  </si>
  <si>
    <t>ALL_ACCOUNT_NETMIN_NET_RES_NET_INCOME_BEFORE_TAX_EBIT_EBITDA_FEE_IND_EXPENS_62040000</t>
  </si>
  <si>
    <t>OTHER FEES</t>
  </si>
  <si>
    <t>78272000</t>
  </si>
  <si>
    <t>ALL_ACCOUNT_NETMIN_NET_RES_NET_INCOME_BEFORE_TAX_EBIT_TOT_AMORT_AMORT_ROU_78272000</t>
  </si>
  <si>
    <t>VEHICLES RIGHT OF USE DEPRECIATION INCOME</t>
  </si>
  <si>
    <t>79808000</t>
  </si>
  <si>
    <t>ALL_ACCOUNT_NETMIN_NET_RES_NR_NET_RES_NR_BEL_EBI_IMP_FIX_79808000</t>
  </si>
  <si>
    <t>EXC OR APLIC IMPAIRMENT PROVISION SOFTWARE APP</t>
  </si>
  <si>
    <t>FB_TRNC</t>
  </si>
  <si>
    <t>ALL_ACCOUNT_SEGMENTATION_FBREV_FB_TRNC</t>
  </si>
  <si>
    <t>F&amp;B Transient</t>
  </si>
  <si>
    <t>xsalazar@gmail.com Business Glossary;</t>
  </si>
  <si>
    <t>69808000</t>
  </si>
  <si>
    <t>ALL_ACCOUNT_NETMIN_NET_RES_NR_NET_RES_NR_BEL_EBI_IMP_FIX_69808000</t>
  </si>
  <si>
    <t>IMPAIRMENT PROVISION SOFTWARE APPLICATIONS</t>
  </si>
  <si>
    <t>64202000</t>
  </si>
  <si>
    <t>ALL_ACCOUNT_NETMIN_NET_RES_NET_INCOME_BEFORE_TAX_EBIT_EBITDA_FEE_EBITDA_A_O_EBITDA_B_O_EBITDA_B_L_GROSS_PROF_DIR_OP_EXP_PAYR_INDEM_PAYCOST_R_BONUS_64202000</t>
  </si>
  <si>
    <t>SOCIAL CHARGES MBO CURRENT YEAR</t>
  </si>
  <si>
    <t>RREV_MICE</t>
  </si>
  <si>
    <t>70205002</t>
  </si>
  <si>
    <t>ALL_ACCOUNT_NETMIN_NET_RES_NET_INCOME_BEFORE_TAX_EBIT_EBITDA_FEE_EBITDA_A_O_EBITDA_B_O_EBITDA_B_L_GROSS_PROF_TOT_REV_HOSP_REV_OTH_H_REV_RENT_OP_IN_70205_70205002</t>
  </si>
  <si>
    <t>REINVOICED VENUES BANQUETING</t>
  </si>
  <si>
    <t>62510000</t>
  </si>
  <si>
    <t>ALL_ACCOUNT_NETMIN_NET_RES_NET_INCOME_BEFORE_TAX_EBIT_EBITDA_FEE_EBITDA_A_O_EBITDA_B_O_EBITDA_B_L_GROSS_PROF_DIR_OP_EXP_OTH_OP_EXP_OP_TAX_INS_62510000</t>
  </si>
  <si>
    <t>INSURANCE LIABILITIES THIRD PARTIES</t>
  </si>
  <si>
    <t>72715000</t>
  </si>
  <si>
    <t>ALL_ACCOUNT_NETMIN_NET_RES_NET_INCOME_BEFORE_TAX_EBIT_EBITDA_FEE_EBITDA_A_O_EBITDA_B_O_EBITDA_B_L_GROSS_PROF_DIR_OP_EXP_OTH_OP_EXP_RW_LOYALTY_72715000</t>
  </si>
  <si>
    <t>LOYALTY PROGRAMS THIRD PARTIES INCOME</t>
  </si>
  <si>
    <t>PER_BEV_BANQ</t>
  </si>
  <si>
    <t>PERCENT_TOTAL_PER_BEV_BANQ</t>
  </si>
  <si>
    <t>%F&amp;B Beverage Revenue Banqueting</t>
  </si>
  <si>
    <t>CECOS_PAYROLL</t>
  </si>
  <si>
    <t>CONFIG_STATUS_CECOS_CECOS_PAYROLL</t>
  </si>
  <si>
    <t>70500000</t>
  </si>
  <si>
    <t>ALL_ACCOUNT_NETMIN_NET_RES_NET_INCOME_BEFORE_TAX_EBIT_EBITDA_FEE_EBITDA_A_O_EBITDA_B_O_EBITDA_B_L_GROSS_PROF_TOT_REV_HOSP_REV_OTH_H_REV_OTHER_SERV_70500000</t>
  </si>
  <si>
    <t>GREEN FEES</t>
  </si>
  <si>
    <t>vincent73@hotmail.com Business Glossary;</t>
  </si>
  <si>
    <t>62410000</t>
  </si>
  <si>
    <t>ALL_ACCOUNT_NETMIN_NET_RES_NET_INCOME_BEFORE_TAX_EBIT_EBITDA_FEE_EBITDA_A_O_EBITDA_B_O_EBITDA_B_L_GROSS_PROF_DIR_OP_EXP_OTH_OP_EXP_REST_OPEX_62410000</t>
  </si>
  <si>
    <t>ADDITIONAL SURCHARGES ON INVOICES</t>
  </si>
  <si>
    <t>EBITDA_FEE</t>
  </si>
  <si>
    <t>EBITDA AFTER MNGMT FEES AND RENT</t>
  </si>
  <si>
    <t>ryan56@hotmail.com Business Glossary;</t>
  </si>
  <si>
    <t>60905000</t>
  </si>
  <si>
    <t>ALL_ACCOUNT_NETMIN_NET_RES_NET_INCOME_BEFORE_TAX_EBIT_EBITDA_FEE_EBITDA_A_O_EBITDA_B_O_EBITDA_B_L_GROSS_PROF_DIR_OP_EXP_OTH_OP_EXP_REBATES_60905000</t>
  </si>
  <si>
    <t>REBATES - SIGNING FEES</t>
  </si>
  <si>
    <t>RESTAU_REV</t>
  </si>
  <si>
    <t>RESTAURANT REVENUE</t>
  </si>
  <si>
    <t>castillokelly@yahoo.com Business Glossary;F&amp;B Revenue;</t>
  </si>
  <si>
    <t>78212000</t>
  </si>
  <si>
    <t>ALL_ACCOUNT_NETMIN_NET_RES_NET_INCOME_BEFORE_TAX_EBIT_TOT_AMORT_AMORT_ROU_78212000</t>
  </si>
  <si>
    <t>BUILDINGS RIGHTS OF USE DEPRECIATION INCOME</t>
  </si>
  <si>
    <t>62840000</t>
  </si>
  <si>
    <t>ALL_ACCOUNT_NETMIN_NET_RES_NET_INCOME_BEFORE_TAX_EBIT_EBITDA_FEE_EBITDA_A_O_EBITDA_B_O_EBITDA_B_L_GROSS_PROF_DIR_OP_EXP_OTH_OP_EXP_EXT_ENTERT_62840000</t>
  </si>
  <si>
    <t>FIX TELEPHONE THIRD PARTIES</t>
  </si>
  <si>
    <t>BF_CREW</t>
  </si>
  <si>
    <t>ALL_ACCOUNT_SEGMENTATION_BFAST_BF_CREW</t>
  </si>
  <si>
    <t>Breakfast Crews</t>
  </si>
  <si>
    <t>sarah25@perez-becker.biz Business Glossary;</t>
  </si>
  <si>
    <t>SER_OTHER</t>
  </si>
  <si>
    <t>62035000</t>
  </si>
  <si>
    <t>ALL_ACCOUNT_NETMIN_NET_RES_NET_INCOME_BEFORE_TAX_EBIT_EBITDA_FEE_EBITDA_A_O_EBITDA_B_O_EBITDA_B_L_GROSS_PROF_DIR_OP_EXP_OTH_OP_EXP_MKT_MERCH_BRANDFEE_62035000</t>
  </si>
  <si>
    <t>BRAND FEES THIRD PARTIES</t>
  </si>
  <si>
    <t>EV_COMP</t>
  </si>
  <si>
    <t>ALL_ACCOUNT_SEGMENTATION_EV_EV_COMP</t>
  </si>
  <si>
    <t>Events Complimentary</t>
  </si>
  <si>
    <t>RREV_COMP</t>
  </si>
  <si>
    <t>ALL_ACCOUNT_SEGMENTATION_RREV_RREV_COMP</t>
  </si>
  <si>
    <t>RREV Complimentary</t>
  </si>
  <si>
    <t>62910</t>
  </si>
  <si>
    <t>62725000</t>
  </si>
  <si>
    <t>ALL_ACCOUNT_NETMIN_NET_RES_NET_INCOME_BEFORE_TAX_EBIT_EBITDA_FEE_EBITDA_A_O_EBITDA_B_O_EBITDA_B_L_GROSS_PROF_DIR_OP_EXP_OTH_OP_EXP_MKT_MERCH_62725000</t>
  </si>
  <si>
    <t>MARKETING AGENCIES CREATIVITY &amp; PROD 3RD PARTIES</t>
  </si>
  <si>
    <t>79809000</t>
  </si>
  <si>
    <t>ALL_ACCOUNT_NETMIN_NET_RES_NR_NET_RES_NR_BEL_EBI_IMP_FIX_79809000</t>
  </si>
  <si>
    <t>EXC OR APLIC IMPAIRMENT PROVISION OTHER RIGHTS</t>
  </si>
  <si>
    <t>PER_MNG_FEES_RES</t>
  </si>
  <si>
    <t>PERCENT_TOTAL_PER_MNG_FEES_RES</t>
  </si>
  <si>
    <t>%Management Fees on Results</t>
  </si>
  <si>
    <t>62030000</t>
  </si>
  <si>
    <t>ALL_ACCOUNT_NETMIN_NET_RES_NET_INCOME_BEFORE_TAX_EBIT_EBITDA_FEE_IND_EXPENS_62030000</t>
  </si>
  <si>
    <t>INTERGROUP MGMNT FEES ON REVENUE</t>
  </si>
  <si>
    <t>FTE_E_CH</t>
  </si>
  <si>
    <t>ALL_ACCOUNT_ALL_FTE_CH_FTE_OWN_CH_FTE_E_CH</t>
  </si>
  <si>
    <t>FTE Expatriate CONTRACTED HOURS</t>
  </si>
  <si>
    <t>64920005</t>
  </si>
  <si>
    <t>ALL_ACCOUNT_NETMIN_NET_RES_NET_INCOME_BEFORE_TAX_EBIT_EBITDA_FEE_EBITDA_A_O_EBITDA_B_O_EBITDA_B_L_GROSS_PROF_DIR_OP_EXP_PAYR_INDEM_PAYCOST_R_OTHER_64920_64920005</t>
  </si>
  <si>
    <t>RENDERED OTHER PERSONNEL SERVICES</t>
  </si>
  <si>
    <t>FB_LEGR</t>
  </si>
  <si>
    <t>ALL_ACCOUNT_SEGMENTATION_FBREV_FB_LEGR</t>
  </si>
  <si>
    <t>F&amp;B Leisure Groups</t>
  </si>
  <si>
    <t>kwhitney@hotmail.com Business Glossary;</t>
  </si>
  <si>
    <t>FTE_3</t>
  </si>
  <si>
    <t>ALL_ACCOUNT_ALL_FTE_FTE_OUT_FTE_3</t>
  </si>
  <si>
    <t>FTE Apprentice</t>
  </si>
  <si>
    <t>fshaw@edwards.com Business Glossary;</t>
  </si>
  <si>
    <t>63013000</t>
  </si>
  <si>
    <t>ALL_ACCOUNT_NETMIN_NET_RES_NET_INCOME_TAXES_63013000</t>
  </si>
  <si>
    <t>DT FOR DIFFERENCES IN TAX AND ACCOUNTING AMORT</t>
  </si>
  <si>
    <t>70100000</t>
  </si>
  <si>
    <t>ALL_ACCOUNT_NETMIN_NET_RES_NET_INCOME_BEFORE_TAX_EBIT_EBITDA_FEE_EBITDA_A_O_EBITDA_B_O_EBITDA_B_L_GROSS_PROF_TOT_REV_HOSP_REV_BF_SALES_70100000</t>
  </si>
  <si>
    <t>60790000</t>
  </si>
  <si>
    <t>ALL_ACCOUNT_NETMIN_NET_RES_NET_INCOME_BEFORE_TAX_EBIT_EBITDA_FEE_EBITDA_A_O_EBITDA_B_O_EBITDA_B_L_GROSS_PROF_TOT_REV_HOSP_REV_OTH_H_REV_RENT_OP_IN_60790000</t>
  </si>
  <si>
    <t>REINV. RESTAURANT COST (NET)</t>
  </si>
  <si>
    <t>79815000</t>
  </si>
  <si>
    <t>ALL_ACCOUNT_NETMIN_NET_RES_NR_NET_RES_NR_BEL_EBI_IMP_FIX_79815000</t>
  </si>
  <si>
    <t>RE INV - LAND EXEC OR APLIC</t>
  </si>
  <si>
    <t>77830000</t>
  </si>
  <si>
    <t>ALL_ACCOUNT_NETMIN_NET_RES_NR_NET_RES_NR_EBITDA_NR_REVENUE_77830000</t>
  </si>
  <si>
    <t>ASSET DISPOSAL INCOME</t>
  </si>
  <si>
    <t>BFT_COVERS_EXT</t>
  </si>
  <si>
    <t>ALL_ACCOUNT_DRIVERS_BFT_COVERS_EXT</t>
  </si>
  <si>
    <t>Breakfast Covers External</t>
  </si>
  <si>
    <t>62520000</t>
  </si>
  <si>
    <t>ALL_ACCOUNT_NETMIN_NET_RES_NET_INCOME_BEFORE_TAX_EBIT_EBITDA_FEE_EBITDA_A_O_EBITDA_B_O_EBITDA_B_L_GROSS_PROF_DIR_OP_EXP_OTH_OP_EXP_OP_TAX_INS_62520000</t>
  </si>
  <si>
    <t>INSURANCE VEHICLES</t>
  </si>
  <si>
    <t>PER_BEV_REST</t>
  </si>
  <si>
    <t>PERCENT_TOTAL_PER_BEV_REST</t>
  </si>
  <si>
    <t>%F&amp;B Beverage Revenue Restaurant</t>
  </si>
  <si>
    <t>61120000</t>
  </si>
  <si>
    <t>ALL_ACCOUNT_NETMIN_NET_RES_NET_INCOME_BEFORE_TAX_EBIT_EBITDA_FEE_EBITDA_A_O_EBITDA_B_O_EBITDA_B_L_GROSS_PROF_DIR_OP_EXP_OTH_OP_EXP_ROOM_OTH_OTHER_SUPP_61120000</t>
  </si>
  <si>
    <t>CLEANING SUPPLIES &amp; OTHER INVENTORY VARIATION</t>
  </si>
  <si>
    <t>62960000</t>
  </si>
  <si>
    <t>ALL_ACCOUNT_NETMIN_NET_RES_NET_INCOME_BEFORE_TAX_EBIT_EBITDA_FEE_EBITDA_A_O_EBITDA_B_O_EBITDA_B_L_GROSS_PROF_DIR_OP_EXP_OTH_OP_EXP_MKT_MERCH_62960000</t>
  </si>
  <si>
    <t>IINTERNATIONAL SALES OFFICES EXPENSES</t>
  </si>
  <si>
    <t>68300000</t>
  </si>
  <si>
    <t>ALL_ACCOUNT_NETMIN_NET_RES_NET_INCOME_BEFORE_TAX_EBIT_TOT_AMORT_AMORT_ROU_68300000</t>
  </si>
  <si>
    <t>ROU IMPAIRMENT REVERSAL</t>
  </si>
  <si>
    <t>62945000</t>
  </si>
  <si>
    <t>ALL_ACCOUNT_NETMIN_NET_RES_NET_INCOME_BEFORE_TAX_EBIT_EBITDA_FEE_EBITDA_A_O_EBITDA_B_O_EBITDA_B_L_GROSS_PROF_DIR_OP_EXP_PAYR_INDEM_PAYCOST_R_OTHER_62945000</t>
  </si>
  <si>
    <t>VEHICLE LEASING</t>
  </si>
  <si>
    <t>REST_LEGR</t>
  </si>
  <si>
    <t>ALL_ACCOUNT_SEGMENTATION_REST_REST_LEGR</t>
  </si>
  <si>
    <t>Rest Leisure Groups</t>
  </si>
  <si>
    <t>ostewart@joyce-johnston.com Business Glossary;</t>
  </si>
  <si>
    <t>70520000</t>
  </si>
  <si>
    <t>ALL_ACCOUNT_NETMIN_NET_RES_NET_INCOME_BEFORE_TAX_EBIT_EBITDA_FEE_EBITDA_A_O_EBITDA_B_O_EBITDA_B_L_GROSS_PROF_TOT_REV_HOSP_REV_OTH_H_REV_RENT_OP_IN_70520000</t>
  </si>
  <si>
    <t>RENTS INCOME</t>
  </si>
  <si>
    <t>bakerjessica@gmail.com Business Glossary;</t>
  </si>
  <si>
    <t>64203000</t>
  </si>
  <si>
    <t>ALL_ACCOUNT_NETMIN_NET_RES_NET_INCOME_BEFORE_TAX_EBIT_EBITDA_FEE_EBITDA_A_O_EBITDA_B_O_EBITDA_B_L_GROSS_PROF_DIR_OP_EXP_PAYR_INDEM_PAYCOST_R_BONUS_64203000</t>
  </si>
  <si>
    <t>SOCIAL CHARGES MBO RELEASE PREVIOUS YEAR</t>
  </si>
  <si>
    <t>72067000</t>
  </si>
  <si>
    <t>ALL_ACCOUNT_NETMIN_NET_RES_NET_INCOME_BEFORE_TAX_EBIT_EBITDA_FEE_EBITDA_A_O_EBITDA_B_O_EBITDA_B_L_GROSS_PROF_DIR_OP_EXP_OTH_OP_EXP_COMM_RAP_72067000</t>
  </si>
  <si>
    <t>IC COMMISSIONS CONSORTIA</t>
  </si>
  <si>
    <t>69820000</t>
  </si>
  <si>
    <t>ALL_ACCOUNT_NETMIN_NET_RES_NR_NET_RES_NR_BEL_EBI_IMP_FIX_69820000</t>
  </si>
  <si>
    <t>IMPAIRMENT OF LINEARIZATION</t>
  </si>
  <si>
    <t>OP_TAX_INS</t>
  </si>
  <si>
    <t>OPERATIONAL TAXES AND INSURANCE</t>
  </si>
  <si>
    <t>lauradiaz@benton.biz Business Glossary;</t>
  </si>
  <si>
    <t>70512000</t>
  </si>
  <si>
    <t>ALL_ACCOUNT_NETMIN_NET_RES_NET_INCOME_BEFORE_TAX_EBIT_EBITDA_FEE_EBITDA_A_O_EBITDA_B_O_EBITDA_B_L_GROSS_PROF_TOT_REV_HOSP_REV_OTH_H_REV_OTHER_SERV_70512000</t>
  </si>
  <si>
    <t>INCOME FROM SPA &amp; GOLF COURSES</t>
  </si>
  <si>
    <t>darrenjacobs@miller.com Business Glossary;</t>
  </si>
  <si>
    <t>72050000</t>
  </si>
  <si>
    <t>ALL_ACCOUNT_NETMIN_NET_RES_NET_INCOME_BEFORE_TAX_EBIT_EBITDA_FEE_EBITDA_A_O_EBITDA_B_O_EBITDA_B_L_OTHER_EXP_RENT_IC_72050000</t>
  </si>
  <si>
    <t>IC RENT INCOME</t>
  </si>
  <si>
    <t>62048000</t>
  </si>
  <si>
    <t>ALL_ACCOUNT_NETMIN_NET_RES_NET_INCOME_BEFORE_TAX_EBIT_EBITDA_FEE_IND_EXPENS_62048000</t>
  </si>
  <si>
    <t>IC BOOKINGS OFFICE FEES</t>
  </si>
  <si>
    <t>67864000</t>
  </si>
  <si>
    <t>ALL_ACCOUNT_NETMIN_NET_RES_NR_NET_RES_NR_EBITDA_NR_EXP_67864000</t>
  </si>
  <si>
    <t>NON RECURRING PAYROLL</t>
  </si>
  <si>
    <t>PER_FOOD_EXT</t>
  </si>
  <si>
    <t>PERCENT_TOTAL_PER_FOOD_EXT</t>
  </si>
  <si>
    <t>%F&amp;B Food Revenue External</t>
  </si>
  <si>
    <t>69810000</t>
  </si>
  <si>
    <t>ALL_ACCOUNT_NETMIN_NET_RES_NET_INCOME_BEFORE_TAX_EBIT_EBITDA_FEE_EBITDA_A_O_ONER_CONTR_69810000</t>
  </si>
  <si>
    <t>62360000</t>
  </si>
  <si>
    <t>ALL_ACCOUNT_NETMIN_NET_RES_NET_INCOME_BEFORE_TAX_EBIT_EBITDA_FEE_EBITDA_A_O_EBITDA_B_O_EBITDA_B_L_GROSS_PROF_DIR_OP_EXP_OTH_OP_EXP_PROF_SERV_62360000</t>
  </si>
  <si>
    <t>BOARD OF DIRECTORS &amp; OTHER KM FEES</t>
  </si>
  <si>
    <t>70205</t>
  </si>
  <si>
    <t>REINVOICED VENUES</t>
  </si>
  <si>
    <t>RN_MECO</t>
  </si>
  <si>
    <t>ALL_ACCOUNT_SEGMENTATION_RN_RN_MECO</t>
  </si>
  <si>
    <t>RN Meetings&amp;Conferences</t>
  </si>
  <si>
    <t>ljones@perez.biz Business Glossary;</t>
  </si>
  <si>
    <t>61125000</t>
  </si>
  <si>
    <t>ALL_ACCOUNT_NETMIN_NET_RES_NET_INCOME_BEFORE_TAX_EBIT_EBITDA_FEE_EBITDA_A_O_EBITDA_B_O_EBITDA_B_L_GROSS_PROF_DIR_OP_EXP_OTH_OP_EXP_ENERGY_UTI_GAS_61125000</t>
  </si>
  <si>
    <t>GASOIL INVENTORY VARIATION</t>
  </si>
  <si>
    <t>grahampatrick@gmail.com Business Glossary;</t>
  </si>
  <si>
    <t>GARAGE_REV</t>
  </si>
  <si>
    <t>GARAGE REVENUE</t>
  </si>
  <si>
    <t>aguilarjane@yahoo.com Business Glossary;</t>
  </si>
  <si>
    <t>TREV_DISTR</t>
  </si>
  <si>
    <t>LS_PAYROLL_IC</t>
  </si>
  <si>
    <t>CONFIG_LAST_SAVED_LS_PAYROLL_IC</t>
  </si>
  <si>
    <t>REST_CORP</t>
  </si>
  <si>
    <t>ALL_ACCOUNT_SEGMENTATION_REST_REST_CORP</t>
  </si>
  <si>
    <t>Other Revenues associated to Corporate (CORP) segment</t>
  </si>
  <si>
    <t>caitlindavis@gmail.com Business Glossary;</t>
  </si>
  <si>
    <t>66800000</t>
  </si>
  <si>
    <t>ALL_ACCOUNT_NETMIN_NET_RES_NET_INCOME_BEFORE_TAX_FI_RESULT_INT_EXPENS_66800000</t>
  </si>
  <si>
    <t>EXCHANGE LOSSES</t>
  </si>
  <si>
    <t>77150000</t>
  </si>
  <si>
    <t>ALL_ACCOUNT_NETMIN_NET_RES_NR_NET_RES_NR_EBITDA_NR_REVENUE_77150000</t>
  </si>
  <si>
    <t>GAINS ON THE DISPOSAL OF REAL ESTATE INVESTMENTS</t>
  </si>
  <si>
    <t>66336000</t>
  </si>
  <si>
    <t>ALL_ACCOUNT_NETMIN_NET_RES_NET_INCOME_BEFORE_TAX_FI_RESULT_INT_EXPENS_66336000</t>
  </si>
  <si>
    <t>HIGH YIELD BONDS INTEREST PAYMENT</t>
  </si>
  <si>
    <t>70000000</t>
  </si>
  <si>
    <t>ALL_ACCOUNT_NETMIN_NET_RES_NET_INCOME_BEFORE_TAX_EBIT_EBITDA_FEE_EBITDA_A_O_EBITDA_B_O_EBITDA_B_L_GROSS_PROF_TOT_REV_HOSP_REV_ACCOMODAT_ROOMS_REV_70000000</t>
  </si>
  <si>
    <t>ROOM SALES</t>
  </si>
  <si>
    <t>70220000</t>
  </si>
  <si>
    <t>ALL_ACCOUNT_NETMIN_NET_RES_NET_INCOME_BEFORE_TAX_EBIT_EBITDA_FEE_EBITDA_A_O_EBITDA_B_O_EBITDA_B_L_GROSS_PROF_TOT_REV_HOSP_REV_OTH_H_REV_OTHER_SERV_70220000</t>
  </si>
  <si>
    <t>PAY TV &amp; INTERNET SALES</t>
  </si>
  <si>
    <t>andrew29@taylor.com Business Glossary;</t>
  </si>
  <si>
    <t>69807000</t>
  </si>
  <si>
    <t>ALL_ACCOUNT_NETMIN_NET_RES_NR_NET_RES_NR_BEL_EBI_IMP_FIX_69807000</t>
  </si>
  <si>
    <t>IMPAIRMENT PROVISION CONCESSIONS PATENTS TRADEMARK</t>
  </si>
  <si>
    <t>66328000</t>
  </si>
  <si>
    <t>ALL_ACCOUNT_NETMIN_NET_RES_NET_INCOME_BEFORE_TAX_FI_RESULT_INT_EXPENS_66328000</t>
  </si>
  <si>
    <t>UNSECURED SYNDICATED LOAN ARRANGING EXPENSES</t>
  </si>
  <si>
    <t>ROOMS_AV</t>
  </si>
  <si>
    <t>ALL_ACCOUNT_DRIVERS_ROOMS_AV</t>
  </si>
  <si>
    <t>Rooms Available</t>
  </si>
  <si>
    <t>hromero@garcia.info Business Glossary;</t>
  </si>
  <si>
    <t>64010009</t>
  </si>
  <si>
    <t>ALL_ACCOUNT_NETMIN_NET_RES_NET_INCOME_BEFORE_TAX_EBIT_EBITDA_FEE_EBITDA_A_O_EBITDA_B_O_EBITDA_B_L_GROSS_PROF_DIR_OP_EXP_PAYR_INDEM_PAYCOST_R_OWN_LABOUR_64010_64010009</t>
  </si>
  <si>
    <t>TRAVEL ALLOWANCES</t>
  </si>
  <si>
    <t>70110003</t>
  </si>
  <si>
    <t>ALL_ACCOUNT_NETMIN_NET_RES_NET_INCOME_BEFORE_TAX_EBIT_EBITDA_FEE_EBITDA_A_O_EBITDA_B_O_EBITDA_B_L_GROSS_PROF_TOT_REV_HOSP_REV_RESTAU_REV_70110_70110003</t>
  </si>
  <si>
    <t>RESTAURANT 2 SALES BEVERAGE</t>
  </si>
  <si>
    <t>emily40@yahoo.com Business Glossary;</t>
  </si>
  <si>
    <t>63501000</t>
  </si>
  <si>
    <t>ALL_ACCOUNT_NETMIN_NET_RES_NR_NET_RES_NR_BEL_EBI_NR_TAXES_63501000</t>
  </si>
  <si>
    <t>NON RECURRING DEFERRED INCOME TAX OTHER</t>
  </si>
  <si>
    <t>62262000</t>
  </si>
  <si>
    <t>ALL_ACCOUNT_NETMIN_NET_RES_NET_INCOME_BEFORE_TAX_EBIT_EBITDA_FEE_EBITDA_A_O_EBITDA_B_O_EBITDA_B_L_GROSS_PROF_DIR_OP_EXP_OTH_OP_EXP_IT_EXP_62262000</t>
  </si>
  <si>
    <t>SOFTWARE LICENSES MAINTENANCE</t>
  </si>
  <si>
    <t>INT_INCOME</t>
  </si>
  <si>
    <t>FB_TRFT</t>
  </si>
  <si>
    <t>ALL_ACCOUNT_SEGMENTATION_FBREV_FB_TRFT</t>
  </si>
  <si>
    <t>F&amp;B Transient FIT &amp; TTOO</t>
  </si>
  <si>
    <t>spencermorgan@yahoo.com Business Glossary;</t>
  </si>
  <si>
    <t>MAINT_CLEA</t>
  </si>
  <si>
    <t>MAINTENANCE AND CLEANING</t>
  </si>
  <si>
    <t>70170000</t>
  </si>
  <si>
    <t>ALL_ACCOUNT_NETMIN_NET_RES_NET_INCOME_BEFORE_TAX_EBIT_EBITDA_FEE_EBITDA_A_O_EBITDA_B_O_EBITDA_B_L_GROSS_PROF_TOT_REV_HOSP_REV_RESTAU_REV_70170_70170000</t>
  </si>
  <si>
    <t>MINIBAR SALES FOOD</t>
  </si>
  <si>
    <t>gmiller@yahoo.com Business Glossary;</t>
  </si>
  <si>
    <t>IMP_FIN</t>
  </si>
  <si>
    <t>IMPAIRMENT AND DISPOSAL OF FIN ASSETS</t>
  </si>
  <si>
    <t>70120</t>
  </si>
  <si>
    <t>BANQUETING REVENUE</t>
  </si>
  <si>
    <t>lorrainefloyd@yahoo.com Business Glossary;</t>
  </si>
  <si>
    <t>61110000</t>
  </si>
  <si>
    <t>ALL_ACCOUNT_NETMIN_NET_RES_NET_INCOME_BEFORE_TAX_EBIT_EBITDA_FEE_EBITDA_A_O_EBITDA_B_O_EBITDA_B_L_GROSS_PROF_DIR_OP_EXP_OTH_OP_EXP_ROOM_OTH_ROOM_REST_61110000</t>
  </si>
  <si>
    <t>ROOM SUPPLIES INVENTORY VARIATION</t>
  </si>
  <si>
    <t>76100000</t>
  </si>
  <si>
    <t>ALL_ACCOUNT_NETMIN_NET_RES_NET_INCOME_BEFORE_TAX_FI_RESULT_INT_INCOME_76100000</t>
  </si>
  <si>
    <t>FIXED-INCOME SECURITIES</t>
  </si>
  <si>
    <t>62220000</t>
  </si>
  <si>
    <t>ALL_ACCOUNT_NETMIN_NET_RES_NET_INCOME_BEFORE_TAX_EBIT_EBITDA_FEE_EBITDA_A_O_EBITDA_B_O_EBITDA_B_L_GROSS_PROF_DIR_OP_EXP_OTH_OP_EXP_MAINT_OTH_62220000</t>
  </si>
  <si>
    <t>CONTRACT CLEANING</t>
  </si>
  <si>
    <t>79901000</t>
  </si>
  <si>
    <t>ALL_ACCOUNT_NETMIN_NET_RES_NET_INCOME_BEFORE_TAX_EBIT_EBITDA_FEE_EBITDA_A_O_EBITDA_B_O_EBITDA_B_L_GROSS_PROF_DIR_OP_EXP_OTH_OP_EXP_REST_OPEX_79901000</t>
  </si>
  <si>
    <t>PROVISION EXCESS</t>
  </si>
  <si>
    <t>SER_MINIBA</t>
  </si>
  <si>
    <t>Minibar Services</t>
  </si>
  <si>
    <t>63500000</t>
  </si>
  <si>
    <t>ALL_ACCOUNT_NETMIN_NET_RES_NR_NET_RES_NR_BEL_EBI_NR_TAXES_63500000</t>
  </si>
  <si>
    <t>NON RECURRING CURRENT INCOME TAX OTHER</t>
  </si>
  <si>
    <t>TREV_BUGR</t>
  </si>
  <si>
    <t>ALL_ACCOUNT_SEGMENTATION_TREV_TREV_BUGR</t>
  </si>
  <si>
    <t>TREV Business Groups</t>
  </si>
  <si>
    <t>ewright@johnson-cummings.com Business Glossary;</t>
  </si>
  <si>
    <t>BF_TNCD</t>
  </si>
  <si>
    <t>ALL_ACCOUNT_SEGMENTATION_BFAST_BF_TNCD</t>
  </si>
  <si>
    <t>Breakfast Transient Discounted</t>
  </si>
  <si>
    <t>pwalker@yahoo.com Business Glossary;</t>
  </si>
  <si>
    <t>62931000</t>
  </si>
  <si>
    <t>ALL_ACCOUNT_NETMIN_NET_RES_NET_INCOME_BEFORE_TAX_EBIT_EBITDA_FEE_EBITDA_A_O_EBITDA_B_O_EBITDA_B_L_GROSS_PROF_DIR_OP_EXP_OTH_OP_EXP_EXT_ENTERT_62931000</t>
  </si>
  <si>
    <t>SECURITY SERVICES</t>
  </si>
  <si>
    <t>63111000</t>
  </si>
  <si>
    <t>ALL_ACCOUNT_NETMIN_NET_RES_NR_NET_RES_NR_EBITDA_NR_EXP_63111000</t>
  </si>
  <si>
    <t>NON RECURRING OPERATING TAX</t>
  </si>
  <si>
    <t>EV</t>
  </si>
  <si>
    <t>Events Revenue</t>
  </si>
  <si>
    <t>64010008</t>
  </si>
  <si>
    <t>ALL_ACCOUNT_NETMIN_NET_RES_NET_INCOME_BEFORE_TAX_EBIT_EBITDA_FEE_EBITDA_A_O_EBITDA_B_O_EBITDA_B_L_GROSS_PROF_DIR_OP_EXP_PAYR_INDEM_PAYCOST_R_OWN_LABOUR_64010_64010008</t>
  </si>
  <si>
    <t>RECEIVED SUBSIDIES</t>
  </si>
  <si>
    <t>79600000</t>
  </si>
  <si>
    <t>ALL_ACCOUNT_NETMIN_NET_RES_NR_NET_RES_NR_BEL_EBI_IMP_DISP_79600000</t>
  </si>
  <si>
    <t>EXC OR APL INVESTMENT PROVISION LONG TERM</t>
  </si>
  <si>
    <t>62830000</t>
  </si>
  <si>
    <t>ALL_ACCOUNT_NETMIN_NET_RES_NET_INCOME_BEFORE_TAX_EBIT_EBITDA_FEE_EBITDA_A_O_EBITDA_B_O_EBITDA_B_L_GROSS_PROF_DIR_OP_EXP_OTH_OP_EXP_ENERGY_UTI_ELECTRIC_62830000</t>
  </si>
  <si>
    <t>ELECTRICITY</t>
  </si>
  <si>
    <t>cthomas@yahoo.com Business Glossary;</t>
  </si>
  <si>
    <t>ALL_ACCOUNT_NETMIN_NET_RES_NET_INCOME_BEFORE_TAX_EBIT_EBITDA_FEE_EBITDA_A_O_EBITDA_B_O_EBITDA_B_L_GROSS_PROF_DIR_OP_EXP_OTH_OP_EXP_ENERGY_UTI_ELECTRIC</t>
  </si>
  <si>
    <t>78100000</t>
  </si>
  <si>
    <t>ALL_ACCOUNT_NETMIN_NET_RES_NET_INCOME_BEFORE_TAX_EBIT_TOT_AMORT_AMORT_ROU_78100000</t>
  </si>
  <si>
    <t>OTHER INTANGIBLE RIGHT OF USE DEPRECIATION INCOME</t>
  </si>
  <si>
    <t>RN_COMP</t>
  </si>
  <si>
    <t>ALL_ACCOUNT_SEGMENTATION_RN_RN_COMP</t>
  </si>
  <si>
    <t>RN Complimentary</t>
  </si>
  <si>
    <t>jgreene@hotmail.com Business Glossary;</t>
  </si>
  <si>
    <t>72089000</t>
  </si>
  <si>
    <t>ALL_ACCOUNT_NETMIN_NET_RES_NET_INCOME_BEFORE_TAX_EBIT_EBITDA_FEE_EBITDA_A_O_EBITDA_B_O_EBITDA_B_L_GROSS_PROF_DIR_OP_EXP_PAYR_INDEM_PAYCOST_R_BONUS_72089000</t>
  </si>
  <si>
    <t>NO GROUP COMPANY BONUS INCOME</t>
  </si>
  <si>
    <t>62910003</t>
  </si>
  <si>
    <t>ALL_ACCOUNT_NETMIN_NET_RES_NET_INCOME_BEFORE_TAX_EBIT_EBITDA_FEE_EBITDA_A_O_EBITDA_B_O_EBITDA_B_L_GROSS_PROF_DIR_OP_EXP_OTH_OP_EXP_COMM_RAP_62910_62910003</t>
  </si>
  <si>
    <t>WPS TRAVEL AGENCY FEES DIFFERENCES</t>
  </si>
  <si>
    <t>kevinholmes@martinez.com Business Glossary;</t>
  </si>
  <si>
    <t>RENT_IC</t>
  </si>
  <si>
    <t>RENT IC</t>
  </si>
  <si>
    <t>PER_BEV_EXT</t>
  </si>
  <si>
    <t>PERCENT_TOTAL_PER_BEV_EXT</t>
  </si>
  <si>
    <t>%F&amp;B Beverage Revenue External</t>
  </si>
  <si>
    <t>76800000</t>
  </si>
  <si>
    <t>ALL_ACCOUNT_NETMIN_NET_RES_NET_INCOME_BEFORE_TAX_FI_RESULT_INT_INCOME_76800000</t>
  </si>
  <si>
    <t>EXCHANGE INCOME</t>
  </si>
  <si>
    <t>64100000</t>
  </si>
  <si>
    <t>ALL_ACCOUNT_NETMIN_NET_RES_NET_INCOME_BEFORE_TAX_EBIT_EBITDA_FEE_EBITDA_A_O_EBITDA_B_O_EBITDA_B_L_GROSS_PROF_DIR_OP_EXP_PAYR_INDEM_INDEMNIZAT_64100000</t>
  </si>
  <si>
    <t>SEVERANCE PAYMENTS</t>
  </si>
  <si>
    <t>69300000</t>
  </si>
  <si>
    <t>ALL_ACCOUNT_NETMIN_NET_RES_NR_NET_RES_NR_EBITDA_NR_EXP_69300000</t>
  </si>
  <si>
    <t>NON RECURRING SEVERANCE PAYMENTS</t>
  </si>
  <si>
    <t>64200002</t>
  </si>
  <si>
    <t>ALL_ACCOUNT_NETMIN_NET_RES_NET_INCOME_BEFORE_TAX_EBIT_EBITDA_FEE_EBITDA_A_O_EBITDA_B_O_EBITDA_B_L_GROSS_PROF_DIR_OP_EXP_PAYR_INDEM_PAYCOST_R_OWN_LABOUR_64200_64200002</t>
  </si>
  <si>
    <t>LOCAL WAGE TAXES</t>
  </si>
  <si>
    <t>70240000</t>
  </si>
  <si>
    <t>ALL_ACCOUNT_NETMIN_NET_RES_NET_INCOME_BEFORE_TAX_EBIT_EBITDA_FEE_EBITDA_A_O_EBITDA_B_O_EBITDA_B_L_GROSS_PROF_TOT_REV_HOSP_REV_OTH_H_REV_OTHER_SERV_70240000</t>
  </si>
  <si>
    <t>VENDING SALES</t>
  </si>
  <si>
    <t>mmyers@crawford-jackson.com Business Glossary;</t>
  </si>
  <si>
    <t>70160</t>
  </si>
  <si>
    <t>BAR REVENUE</t>
  </si>
  <si>
    <t>kimberlyhampton@saunders.com Business Glossary;</t>
  </si>
  <si>
    <t>62221000</t>
  </si>
  <si>
    <t>ALL_ACCOUNT_NETMIN_NET_RES_NET_INCOME_BEFORE_TAX_EBIT_EBITDA_FEE_EBITDA_A_O_EBITDA_B_O_EBITDA_B_L_GROSS_PROF_DIR_OP_EXP_OTH_OP_EXP_MAINT_OTH_62221000</t>
  </si>
  <si>
    <t>FUMIGATION &amp; EXTERMINING</t>
  </si>
  <si>
    <t>66300000</t>
  </si>
  <si>
    <t>ALL_ACCOUNT_NETMIN_NET_RES_NET_INCOME_BEFORE_TAX_FI_RESULT_INT_EXPENS_66300000</t>
  </si>
  <si>
    <t>INTEREST EXPENSE MORTGAGE LOANS</t>
  </si>
  <si>
    <t>72048000</t>
  </si>
  <si>
    <t>ALL_ACCOUNT_NETMIN_NET_RES_NET_INCOME_BEFORE_TAX_EBIT_EBITDA_FEE_IND_EXPENS_72048000</t>
  </si>
  <si>
    <t>IC BOOKINGS OFFICE INCOME</t>
  </si>
  <si>
    <t>75100000</t>
  </si>
  <si>
    <t>ALL_ACCOUNT_NETMIN_NET_RES_NET_INCOME_BEFORE_TAX_EBIT_EBITDA_FEE_EBITDA_A_O_EBITDA_B_O_EBITDA_B_L_GROSS_PROF_DIR_OP_EXP_PAYR_INDEM_PAYCOST_R_OWN_LABOUR_75100000</t>
  </si>
  <si>
    <t>STAFF SERVICES CHARGED TO OTHER COMPANIES</t>
  </si>
  <si>
    <t>Total account</t>
  </si>
  <si>
    <t>70170</t>
  </si>
  <si>
    <t>MINIBAR REVENUE</t>
  </si>
  <si>
    <t>tracy40@peters.info Business Glossary;</t>
  </si>
  <si>
    <t>62099000</t>
  </si>
  <si>
    <t>ALL_ACCOUNT_NETMIN_NET_RES_NET_INCOME_BEFORE_TAX_EBIT_EBITDA_FEE_EBITDA_A_O_EBITDA_B_O_EBITDA_B_L_GROSS_PROF_DIR_OP_EXP_PAYR_INDEM_PAYCOST_R_OWN_LABOUR_62099000</t>
  </si>
  <si>
    <t>NO GROUP COMPANY PAYROLL EXPENSES</t>
  </si>
  <si>
    <t>FTE_OWN_CH</t>
  </si>
  <si>
    <t>FTE Own Labour CONTRACTED HOURS</t>
  </si>
  <si>
    <t>60720000</t>
  </si>
  <si>
    <t>ALL_ACCOUNT_NETMIN_NET_RES_NET_INCOME_BEFORE_TAX_EBIT_EBITDA_FEE_EBITDA_A_O_EBITDA_B_O_EBITDA_B_L_GROSS_PROF_DIR_OP_EXP_OTH_OP_EXP_LAUND_EXP_60720000</t>
  </si>
  <si>
    <t>DRY CLEANING</t>
  </si>
  <si>
    <t>EXP_REINVO</t>
  </si>
  <si>
    <t>EXPENSES FOR REINVOICEMENT</t>
  </si>
  <si>
    <t>ROOM_REST</t>
  </si>
  <si>
    <t>jenniferwhite@hotmail.com Business Glossary;</t>
  </si>
  <si>
    <t>RN_TRNC</t>
  </si>
  <si>
    <t>ALL_ACCOUNT_SEGMENTATION_RN_RN_TRNC</t>
  </si>
  <si>
    <t>RN Transient</t>
  </si>
  <si>
    <t>cynthiawilliamson@hotmail.com Business Glossary;</t>
  </si>
  <si>
    <t>64200000</t>
  </si>
  <si>
    <t>ALL_ACCOUNT_NETMIN_NET_RES_NET_INCOME_BEFORE_TAX_EBIT_EBITDA_FEE_EBITDA_A_O_EBITDA_B_O_EBITDA_B_L_GROSS_PROF_DIR_OP_EXP_PAYR_INDEM_PAYCOST_R_OWN_LABOUR_64200_64200000</t>
  </si>
  <si>
    <t>62105000</t>
  </si>
  <si>
    <t>ALL_ACCOUNT_NETMIN_NET_RES_NET_INCOME_BEFORE_TAX_EBIT_EBITDA_FEE_EBITDA_A_O_EBITDA_B_O_EBITDA_B_L_OTHER_EXP_RENT_GFEE_62105000</t>
  </si>
  <si>
    <t>VARIABLE HOTEL RENTS</t>
  </si>
  <si>
    <t>72720</t>
  </si>
  <si>
    <t>68216000</t>
  </si>
  <si>
    <t>ALL_ACCOUNT_NETMIN_NET_RES_NET_INCOME_BEFORE_TAX_EBIT_TOT_AMORT_AMORT_TF_68216000</t>
  </si>
  <si>
    <t>REAL ESTATE INVESTMENT - BUILDINGS DEPRECIATION</t>
  </si>
  <si>
    <t>FTE_</t>
  </si>
  <si>
    <t>Erroneous term created by error in BPC system</t>
  </si>
  <si>
    <t>70900000</t>
  </si>
  <si>
    <t>ALL_ACCOUNT_NETMIN_NET_RES_NET_INCOME_BEFORE_TAX_EBIT_EBITDA_FEE_EBITDA_A_O_EBITDA_B_O_EBITDA_B_L_GROSS_PROF_DIR_OP_EXP_OTH_OP_EXP_COMM_RAP_70900000</t>
  </si>
  <si>
    <t>RAPPELS THIRD PARTIES</t>
  </si>
  <si>
    <t>RN_SER</t>
  </si>
  <si>
    <t>ALL_ACCOUNT_DRIVERS_RN_SER</t>
  </si>
  <si>
    <t>Room Nights Produced</t>
  </si>
  <si>
    <t>fjohnson@bridges.com Business Glossary;</t>
  </si>
  <si>
    <t>PER_PARKNG_EXP</t>
  </si>
  <si>
    <t>PERCENT_TOTAL_PER_PARKNG_EXP</t>
  </si>
  <si>
    <t>% Parking Expenses for Reivoicement / Parking Sales</t>
  </si>
  <si>
    <t>ENERGY_UTI</t>
  </si>
  <si>
    <t>ENERGY &amp; UTILITIES</t>
  </si>
  <si>
    <t>johnsawyer@walker.net Business Glossary;</t>
  </si>
  <si>
    <t>60780000</t>
  </si>
  <si>
    <t>ALL_ACCOUNT_NETMIN_NET_RES_NET_INCOME_BEFORE_TAX_EBIT_EBITDA_FEE_EBITDA_A_O_EBITDA_B_O_EBITDA_B_L_GROSS_PROF_DIR_OP_EXP_OTH_OP_EXP_EXP_REINVO_60780000</t>
  </si>
  <si>
    <t>EXTERNAL CENTERS F&amp;B COST</t>
  </si>
  <si>
    <t>62032000</t>
  </si>
  <si>
    <t>ALL_ACCOUNT_NETMIN_NET_RES_NET_INCOME_BEFORE_TAX_EBIT_EBITDA_FEE_IND_EXPENS_62032000</t>
  </si>
  <si>
    <t>INTERGROUP MARKETING FEES</t>
  </si>
  <si>
    <t>SER_MEETIN</t>
  </si>
  <si>
    <t>Meetings Room Services</t>
  </si>
  <si>
    <t>REST_MECO</t>
  </si>
  <si>
    <t>ALL_ACCOUNT_SEGMENTATION_REST_REST_MECO</t>
  </si>
  <si>
    <t>Rest Meetings&amp;Conferences</t>
  </si>
  <si>
    <t>nicole57@hotmail.com Business Glossary;</t>
  </si>
  <si>
    <t>DIR_OP_EXP</t>
  </si>
  <si>
    <t>DIRECT OPERATIONAL EXPENSES</t>
  </si>
  <si>
    <t>nathanbridges@kim.info Business Glossary;</t>
  </si>
  <si>
    <t>ALL_ACCOUNT_NETMIN_NET_RES_NET_INCOME_BEFORE_TAX_EBIT_EBITDA_FEE_EBITDA_A_O_EBITDA_B_O_EBITDA_B_L_GROSS_PROF</t>
  </si>
  <si>
    <t>70522000</t>
  </si>
  <si>
    <t>ALL_ACCOUNT_NETMIN_NET_RES_NET_INCOME_BEFORE_TAX_EBIT_EBITDA_FEE_EBITDA_A_O_EBITDA_B_O_EBITDA_B_L_GROSS_PROF_TOT_REV_HOSP_REV_ACCOMODAT_DAY_NSHOW_70522000</t>
  </si>
  <si>
    <t>DAY USE INCOME</t>
  </si>
  <si>
    <t>ALL_ACCOUNT_NETMIN_NET_RES_NET_INCOME_BEFORE_TAX_EBIT_EBITDA_FEE_EBITDA_A_O_EBITDA_B_O_EBITDA_B_L_GROSS_PROF_TOT_REV_HOSP_REV_ACCOMODAT_DAY_NSHOW</t>
  </si>
  <si>
    <t>66326000</t>
  </si>
  <si>
    <t>ALL_ACCOUNT_NETMIN_NET_RES_NET_INCOME_BEFORE_TAX_FI_RESULT_INT_EXPENS_66326000</t>
  </si>
  <si>
    <t>SYNDICATED LOANS ARRANGEMENT EXPENSES AMORTISATION</t>
  </si>
  <si>
    <t>62020000</t>
  </si>
  <si>
    <t>ALL_ACCOUNT_NETMIN_NET_RES_NET_INCOME_BEFORE_TAX_EBIT_EBITDA_FEE_EBITDA_A_O_EBITDA_B_O_EBITDA_B_L_GROSS_PROF_DIR_OP_EXP_OTH_OP_EXP_REST_OPEX_62020000</t>
  </si>
  <si>
    <t>CRS EXPENSES COST PER WORKING SITE</t>
  </si>
  <si>
    <t>72700004</t>
  </si>
  <si>
    <t>ALL_ACCOUNT_NETMIN_NET_RES_NET_INCOME_BEFORE_TAX_EBIT_EBITDA_FEE_EBITDA_A_O_EBITDA_B_O_EBITDA_B_L_GROSS_PROF_DIR_OP_EXP_OTH_OP_EXP_MKT_MERCH_72700_72700004</t>
  </si>
  <si>
    <t>IC MKTNG AGENCIES CREATIVITY &amp; PROD</t>
  </si>
  <si>
    <t>63600000</t>
  </si>
  <si>
    <t>ALL_ACCOUNT_NETMIN_NET_RES_NET_INCOME_TAXES_63600000</t>
  </si>
  <si>
    <t>TAX REPAYMENT</t>
  </si>
  <si>
    <t>69811000</t>
  </si>
  <si>
    <t>ALL_ACCOUNT_NETMIN_NET_RES_NR_NET_RES_NR_BEL_EBI_IMP_FIX_69811000</t>
  </si>
  <si>
    <t>AUC IMP PROV</t>
  </si>
  <si>
    <t>63016000</t>
  </si>
  <si>
    <t>ALL_ACCOUNT_NETMIN_NET_RES_NET_INCOME_TAXES_63016000</t>
  </si>
  <si>
    <t>DT FOR INTEREST BARRIER</t>
  </si>
  <si>
    <t>69834000</t>
  </si>
  <si>
    <t>ALL_ACCOUNT_NETMIN_NET_RES_NR_NET_RES_NR_BEL_EBI_IMP_FIX_69834000</t>
  </si>
  <si>
    <t>ROU IMPAIRMENT PROVISION LEASE PREMIUM</t>
  </si>
  <si>
    <t>RREV_OTHE</t>
  </si>
  <si>
    <t>ALL_ACCOUNT_SEGMENTATION_RREV_RREV_OTHE</t>
  </si>
  <si>
    <t>RREV Others</t>
  </si>
  <si>
    <t>jeffreywilson@finley.info Business Glossary;</t>
  </si>
  <si>
    <t>60110000</t>
  </si>
  <si>
    <t>ALL_ACCOUNT_NETMIN_NET_RES_NET_INCOME_BEFORE_TAX_EBIT_EBITDA_FEE_EBITDA_A_O_EBITDA_B_O_EBITDA_B_L_GROSS_PROF_DIR_OP_EXP_OTH_OP_EXP_ROOM_OTH_ROOM_REST_60110000</t>
  </si>
  <si>
    <t>ROOM SUPPLIES</t>
  </si>
  <si>
    <t>INT_IC</t>
  </si>
  <si>
    <t>INTEREST IC</t>
  </si>
  <si>
    <t>EV_TNCD</t>
  </si>
  <si>
    <t>ALL_ACCOUNT_SEGMENTATION_EV_EV_TNCD</t>
  </si>
  <si>
    <t>Events Transient Discounted</t>
  </si>
  <si>
    <t>TREV_TNCD</t>
  </si>
  <si>
    <t>ALL_ACCOUNT_SEGMENTATION_TREV_TREV_TNCD</t>
  </si>
  <si>
    <t>TREV Transient Discounted</t>
  </si>
  <si>
    <t>janet06@miller.org Business Glossary;</t>
  </si>
  <si>
    <t>62267000</t>
  </si>
  <si>
    <t>ALL_ACCOUNT_NETMIN_NET_RES_NET_INCOME_BEFORE_TAX_EBIT_EBITDA_FEE_EBITDA_A_O_EBITDA_B_O_EBITDA_B_L_GROSS_PROF_DIR_OP_EXP_OTH_OP_EXP_IT_EXP_62267000</t>
  </si>
  <si>
    <t>WIFI &amp; BC THIRD PARTIES</t>
  </si>
  <si>
    <t>62835000</t>
  </si>
  <si>
    <t>ALL_ACCOUNT_NETMIN_NET_RES_NET_INCOME_BEFORE_TAX_EBIT_EBITDA_FEE_EBITDA_A_O_EBITDA_B_O_EBITDA_B_L_GROSS_PROF_DIR_OP_EXP_OTH_OP_EXP_ENERGY_UTI_ELECTRIC_62835000</t>
  </si>
  <si>
    <t>ENERGY SERVICES</t>
  </si>
  <si>
    <t>cynthiayu@hotmail.com Business Glossary;</t>
  </si>
  <si>
    <t>EBITDA_B_T</t>
  </si>
  <si>
    <t>EBITDA BEFORE MNGMT FEES AND RENT IC</t>
  </si>
  <si>
    <t>LAUND_EXP</t>
  </si>
  <si>
    <t>LAUNDRY &amp; RELATED EXPENSES</t>
  </si>
  <si>
    <t>iparker@jones.com Business Glossary;</t>
  </si>
  <si>
    <t>62370000</t>
  </si>
  <si>
    <t>ALL_ACCOUNT_NETMIN_NET_RES_NET_INCOME_BEFORE_TAX_EBIT_EBITDA_FEE_EBITDA_A_O_EBITDA_B_O_EBITDA_B_L_GROSS_PROF_DIR_OP_EXP_OTH_OP_EXP_PROF_SERV_62370000</t>
  </si>
  <si>
    <t>EXPENSES DIF CRITERIUM HESPERIA</t>
  </si>
  <si>
    <t>72071000</t>
  </si>
  <si>
    <t>ALL_ACCOUNT_NETMIN_NET_RES_NET_INCOME_BEFORE_TAX_EBIT_EBITDA_FEE_EBITDA_A_O_EBITDA_B_O_EBITDA_B_L_GROSS_PROF_DIR_OP_EXP_OTH_OP_EXP_EXT_ENTERT_72071000</t>
  </si>
  <si>
    <t>IC TELEPHONE REINVOICEMENT</t>
  </si>
  <si>
    <t>77200000</t>
  </si>
  <si>
    <t>ALL_ACCOUNT_NETMIN_NET_RES_NR_NET_RES_NR_BEL_EBI_NR_FIN_RES_77200000</t>
  </si>
  <si>
    <t>GAINS ON THE DISPOSAL OF INTERCOMPANY INVESTMENTS</t>
  </si>
  <si>
    <t>TREV_TRPR</t>
  </si>
  <si>
    <t>ALL_ACCOUNT_SEGMENTATION_TREV_TREV_TRPR</t>
  </si>
  <si>
    <t>TREV Transient Programs</t>
  </si>
  <si>
    <t>xjensen@miller-johnson.com Business Glossary;</t>
  </si>
  <si>
    <t>62770</t>
  </si>
  <si>
    <t>Hotel WORLD EXPENSE</t>
  </si>
  <si>
    <t>64000003</t>
  </si>
  <si>
    <t>ALL_ACCOUNT_NETMIN_NET_RES_NET_INCOME_BEFORE_TAX_EBIT_EBITDA_FEE_EBITDA_A_O_EBITDA_B_O_EBITDA_B_L_GROSS_PROF_DIR_OP_EXP_PAYR_INDEM_PAYCOST_R_OWN_LABOUR_64000_64000003</t>
  </si>
  <si>
    <t>PAID EOY BONUSES GUARANTEED</t>
  </si>
  <si>
    <t>ALL_FTE_A</t>
  </si>
  <si>
    <t>All FTE ABSENTEEISM</t>
  </si>
  <si>
    <t>62770000</t>
  </si>
  <si>
    <t>ALL_ACCOUNT_NETMIN_NET_RES_NET_INCOME_BEFORE_TAX_EBIT_EBITDA_FEE_EBITDA_A_O_EBITDA_B_O_EBITDA_B_L_GROSS_PROF_DIR_OP_EXP_OTH_OP_EXP_RW_LOYALTY_62770_62770000</t>
  </si>
  <si>
    <t>FTE_OUT_CH</t>
  </si>
  <si>
    <t>FTE_3_CH</t>
  </si>
  <si>
    <t>ALL_ACCOUNT_ALL_FTE_CH_FTE_OUT_CH_FTE_3_CH</t>
  </si>
  <si>
    <t>FTE Apprentice CONTRACTED HOURS</t>
  </si>
  <si>
    <t>GROSS_PROF</t>
  </si>
  <si>
    <t>GROSS OPERATING PROFIT</t>
  </si>
  <si>
    <t>eric41@west.biz Business Glossary;</t>
  </si>
  <si>
    <t>ALL_ACCOUNT_NETMIN_NET_RES_NET_INCOME_BEFORE_TAX_EBIT_EBITDA_FEE_EBITDA_A_O_EBITDA_B_O_EBITDA_B_L</t>
  </si>
  <si>
    <t>MENU_STATUS</t>
  </si>
  <si>
    <t>CONFIG_HOTEL_STATUS_MENU_STATUS</t>
  </si>
  <si>
    <t>Menu Hotel Status</t>
  </si>
  <si>
    <t>76010000</t>
  </si>
  <si>
    <t>ALL_ACCOUNT_NETMIN_NET_RES_NET_INCOME_BEFORE_TAX_FI_RESULT_INC_DIVID_76010000</t>
  </si>
  <si>
    <t>ASSOCIATED COMPANY INVESTMENTS INCOMES</t>
  </si>
  <si>
    <t>69833000</t>
  </si>
  <si>
    <t>ALL_ACCOUNT_NETMIN_NET_RES_NR_NET_RES_NR_BEL_EBI_IMP_FIX_69833000</t>
  </si>
  <si>
    <t>ROU IMPAIRMENT PROVISION CAPITAL GRANTS</t>
  </si>
  <si>
    <t>67900000</t>
  </si>
  <si>
    <t>ALL_ACCOUNT_NETMIN_NET_RES_NR_NET_RES_NR_EBITDA_NR_EXP_67900000</t>
  </si>
  <si>
    <t>LOSSES FROM PREVIOUS YEARS</t>
  </si>
  <si>
    <t>70110</t>
  </si>
  <si>
    <t>benjaminbarber@cooper.com Business Glossary;</t>
  </si>
  <si>
    <t>72060000</t>
  </si>
  <si>
    <t>ALL_ACCOUNT_NETMIN_NET_RES_NET_INCOME_BEFORE_TAX_EBIT_EBITDA_FEE_EBITDA_A_O_EBITDA_B_O_EBITDA_B_L_GROSS_PROF_DIR_OP_EXP_OTH_OP_EXP_REST_OPEX_72060000</t>
  </si>
  <si>
    <t>IC EXPENSES REINVOICING</t>
  </si>
  <si>
    <t>62900000</t>
  </si>
  <si>
    <t>ALL_ACCOUNT_NETMIN_NET_RES_NET_INCOME_BEFORE_TAX_EBIT_EBITDA_FEE_EBITDA_A_O_EBITDA_B_O_EBITDA_B_L_GROSS_PROF_DIR_OP_EXP_OTH_OP_EXP_MKT_MERCH_62900000</t>
  </si>
  <si>
    <t>TRADEMARKS &amp; TRADE NAMES</t>
  </si>
  <si>
    <t>66370000</t>
  </si>
  <si>
    <t>ALL_ACCOUNT_NETMIN_NET_RES_NET_INCOME_BEFORE_TAX_FI_RESULT_INT_EXPENS_66370000</t>
  </si>
  <si>
    <t>ONEROUS CONTRACTS PROV FINANCIAL EFFECT</t>
  </si>
  <si>
    <t>62340005</t>
  </si>
  <si>
    <t>ALL_ACCOUNT_NETMIN_NET_RES_NET_INCOME_BEFORE_TAX_EBIT_EBITDA_FEE_EBITDA_A_O_EBITDA_B_O_EBITDA_B_L_GROSS_PROF_DIR_OP_EXP_OTH_OP_EXP_PROF_SERV_62340_62340005</t>
  </si>
  <si>
    <t>ADVISORY FEES DIRECTORS</t>
  </si>
  <si>
    <t>OTHE_EXTRA</t>
  </si>
  <si>
    <t>OTHER EXTRAORDINARY RESULTS</t>
  </si>
  <si>
    <t>76500000</t>
  </si>
  <si>
    <t>ALL_ACCOUNT_NETMIN_NET_RES_NET_INCOME_BEFORE_TAX_FI_RESULT_DERIV_76500000</t>
  </si>
  <si>
    <t>NON EFFICIENT DERIVATIVES INCOME</t>
  </si>
  <si>
    <t>BF_MICE</t>
  </si>
  <si>
    <t>TREV_TRNC</t>
  </si>
  <si>
    <t>ALL_ACCOUNT_SEGMENTATION_TREV_TREV_TRNC</t>
  </si>
  <si>
    <t>TREV Transient</t>
  </si>
  <si>
    <t>jeremy94@gmail.com Business Glossary;</t>
  </si>
  <si>
    <t>62954000</t>
  </si>
  <si>
    <t>ALL_ACCOUNT_NETMIN_NET_RES_NET_INCOME_BEFORE_TAX_EBIT_EBITDA_FEE_EBITDA_A_O_EBITDA_B_O_EBITDA_B_L_GROSS_PROF_DIR_OP_EXP_OTH_OP_EXP_REST_OPEX_62954000</t>
  </si>
  <si>
    <t>CARBON EMISSION OFFSETTING</t>
  </si>
  <si>
    <t>PER_BRND_FEE_RLTD_CMPNY</t>
  </si>
  <si>
    <t>PERCENT_TOTAL_PER_BRND_FEE_RLTD_CMPNY</t>
  </si>
  <si>
    <t>% Brand Fee Related Companies / Total Revenue</t>
  </si>
  <si>
    <t>TOT_TECNICAL</t>
  </si>
  <si>
    <t>Total Tecnical</t>
  </si>
  <si>
    <t>63020000</t>
  </si>
  <si>
    <t>ALL_ACCOUNT_NETMIN_NET_RES_NET_INCOME_TAXES_63020000</t>
  </si>
  <si>
    <t>NON CURRENT INCOME TAX</t>
  </si>
  <si>
    <t>62235000</t>
  </si>
  <si>
    <t>ALL_ACCOUNT_NETMIN_NET_RES_NET_INCOME_BEFORE_TAX_EBIT_EBITDA_FEE_EBITDA_A_O_EBITDA_B_O_EBITDA_B_L_GROSS_PROF_DIR_OP_EXP_OTH_OP_EXP_MAINT_OTH_62235000</t>
  </si>
  <si>
    <t>CONDOMINIUM EXPENSES</t>
  </si>
  <si>
    <t>EV_TRPR</t>
  </si>
  <si>
    <t>ALL_ACCOUNT_SEGMENTATION_EV_EV_TRPR</t>
  </si>
  <si>
    <t>Events Transient Programs</t>
  </si>
  <si>
    <t>REST_MICE</t>
  </si>
  <si>
    <t>68162000</t>
  </si>
  <si>
    <t>ALL_ACCOUNT_NETMIN_NET_RES_NET_INCOME_BEFORE_TAX_EBIT_TOT_AMORT_AMORT_ROU_68162000</t>
  </si>
  <si>
    <t>LEASE AGREEMENTS CAP ROU DEPR</t>
  </si>
  <si>
    <t>61101000</t>
  </si>
  <si>
    <t>ALL_ACCOUNT_NETMIN_NET_RES_NET_INCOME_BEFORE_TAX_EBIT_EBITDA_FEE_EBITDA_A_O_EBITDA_B_O_EBITDA_B_L_GROSS_PROF_DIR_OP_EXP_OTH_OP_EXP_FB_PURCHAS_61101000</t>
  </si>
  <si>
    <t>BEVERAGE INVENTORY VARIATION</t>
  </si>
  <si>
    <t>69802000</t>
  </si>
  <si>
    <t>ALL_ACCOUNT_NETMIN_NET_RES_NR_NET_RES_NR_BEL_EBI_IMP_FIX_69802000</t>
  </si>
  <si>
    <t>IMPAIRMENT PROVISION BUILDING</t>
  </si>
  <si>
    <t>78222000</t>
  </si>
  <si>
    <t>ALL_ACCOUNT_NETMIN_NET_RES_NET_INCOME_BEFORE_TAX_EBIT_TOT_AMORT_AMORT_ROU_78222000</t>
  </si>
  <si>
    <t>TECHNICAL INSTALLATIONS RIGHT OF USE DEPR INCOME</t>
  </si>
  <si>
    <t>62263000</t>
  </si>
  <si>
    <t>ALL_ACCOUNT_NETMIN_NET_RES_NET_INCOME_BEFORE_TAX_EBIT_EBITDA_FEE_EBITDA_A_O_EBITDA_B_O_EBITDA_B_L_GROSS_PROF_DIR_OP_EXP_OTH_OP_EXP_IT_EXP_62263000</t>
  </si>
  <si>
    <t>SOFTWARE SUPPORT &amp; OPERATION MAINT 3RD PARTIES</t>
  </si>
  <si>
    <t>DRIVERS</t>
  </si>
  <si>
    <t>64000002</t>
  </si>
  <si>
    <t>ALL_ACCOUNT_NETMIN_NET_RES_NET_INCOME_BEFORE_TAX_EBIT_EBITDA_FEE_EBITDA_A_O_EBITDA_B_O_EBITDA_B_L_GROSS_PROF_DIR_OP_EXP_PAYR_INDEM_PAYCOST_R_OWN_LABOUR_64000_64000002</t>
  </si>
  <si>
    <t>PAID 13-14 SALARY OR SIMILAR</t>
  </si>
  <si>
    <t>63018000</t>
  </si>
  <si>
    <t>ALL_ACCOUNT_NETMIN_NET_RES_NET_INCOME_TAXES_63018000</t>
  </si>
  <si>
    <t>CARRY FORWARD TAX LOSSES</t>
  </si>
  <si>
    <t>62207000</t>
  </si>
  <si>
    <t>ALL_ACCOUNT_NETMIN_NET_RES_NET_INCOME_BEFORE_TAX_EBIT_EBITDA_FEE_EBITDA_A_O_EBITDA_B_O_EBITDA_B_L_GROSS_PROF_DIR_OP_EXP_OTH_OP_EXP_REPAIRS_62207000</t>
  </si>
  <si>
    <t>SMALL REPAIRS &amp; MATERIAL</t>
  </si>
  <si>
    <t>FTE_G</t>
  </si>
  <si>
    <t>ALL_ACCOUNT_ALL_FTE_FTE_OWN_FTE_G</t>
  </si>
  <si>
    <t>FTE Global Employee</t>
  </si>
  <si>
    <t>lesliesilva@brown-kaiser.info Business Glossary;</t>
  </si>
  <si>
    <t>HOTEL_ROOMS</t>
  </si>
  <si>
    <t>CONFIG_TOT_TECNICAL_HOTEL_ROOMS</t>
  </si>
  <si>
    <t>HOTEL ROOMS</t>
  </si>
  <si>
    <t>FTE_7_CH</t>
  </si>
  <si>
    <t>ALL_ACCOUNT_ALL_FTE_CH_FTE_OWN_CH_FTE_7_CH</t>
  </si>
  <si>
    <t>FTE Temporary CONTRACTED HOURS</t>
  </si>
  <si>
    <t>72731000</t>
  </si>
  <si>
    <t>ALL_ACCOUNT_NETMIN_NET_RES_NET_INCOME_BEFORE_TAX_EBIT_EBITDA_FEE_EBITDA_A_O_EBITDA_B_O_EBITDA_B_L_GROSS_PROF_DIR_OP_EXP_OTH_OP_EXP_RW_LOYALTY_72731000</t>
  </si>
  <si>
    <t>Hotel GIFT CARD PROMOTIONAL DISCOUNT</t>
  </si>
  <si>
    <t>62131000</t>
  </si>
  <si>
    <t>ALL_ACCOUNT_NETMIN_NET_RES_NET_INCOME_BEFORE_TAX_EBIT_EBITDA_FEE_EBITDA_A_O_EBITDA_B_O_62131000</t>
  </si>
  <si>
    <t>LINEAR RENT ADJUSTMENTS</t>
  </si>
  <si>
    <t>paul01@yahoo.com Business Glossary;</t>
  </si>
  <si>
    <t>ALL_ACCOUNT_NETMIN_NET_RES_NET_INCOME_BEFORE_TAX_EBIT_EBITDA_FEE_EBITDA_A_O_EBITDA_B_O</t>
  </si>
  <si>
    <t>NETMIN</t>
  </si>
  <si>
    <t>NET OPERATING RESULT AFTER MINORITY</t>
  </si>
  <si>
    <t>nicolewilson@wright-soto.com Business Glossary;</t>
  </si>
  <si>
    <t>67800000</t>
  </si>
  <si>
    <t>ALL_ACCOUNT_NETMIN_NET_RES_NR_NET_RES_NR_EBITDA_NR_EXP_67800000</t>
  </si>
  <si>
    <t>OTHER EXTRAORDINARY EXPENSES</t>
  </si>
  <si>
    <t>63110000</t>
  </si>
  <si>
    <t>ALL_ACCOUNT_NETMIN_NET_RES_NET_INCOME_BEFORE_TAX_EBIT_EBITDA_FEE_EBITDA_A_O_EBITDA_B_O_EBITDA_B_L_GROSS_PROF_DIR_OP_EXP_OTH_OP_EXP_OP_TAX_INS_63110000</t>
  </si>
  <si>
    <t>OPERATING TAX</t>
  </si>
  <si>
    <t>COMM_RAP</t>
  </si>
  <si>
    <t>COMMISSION AND RAPPELS</t>
  </si>
  <si>
    <t>coopernathaniel@hotmail.com Business Glossary;</t>
  </si>
  <si>
    <t>64023000</t>
  </si>
  <si>
    <t>ALL_ACCOUNT_NETMIN_NET_RES_NET_INCOME_BEFORE_TAX_EBIT_EBITDA_FEE_EBITDA_A_O_EBITDA_B_O_EBITDA_B_L_GROSS_PROF_DIR_OP_EXP_PAYR_INDEM_PAYCOST_R_BONUS_64023000</t>
  </si>
  <si>
    <t>OTHER BONUSES PAID OUT</t>
  </si>
  <si>
    <t>OTHER</t>
  </si>
  <si>
    <t>morganandrea@odonnell.com Business Glossary;</t>
  </si>
  <si>
    <t>RREV_TRPR</t>
  </si>
  <si>
    <t>ALL_ACCOUNT_SEGMENTATION_RREV_RREV_TRPR</t>
  </si>
  <si>
    <t>RREV Transient Programs</t>
  </si>
  <si>
    <t>mauricecarney@hotmail.com Business Glossary;</t>
  </si>
  <si>
    <t>60115000</t>
  </si>
  <si>
    <t>ALL_ACCOUNT_NETMIN_NET_RES_NET_INCOME_BEFORE_TAX_EBIT_EBITDA_FEE_EBITDA_A_O_EBITDA_B_O_EBITDA_B_L_GROSS_PROF_DIR_OP_EXP_OTH_OP_EXP_ROOM_OTH_ROOM_REST_60115000</t>
  </si>
  <si>
    <t>RESTAURANT SUPPLIES</t>
  </si>
  <si>
    <t>FTE_5</t>
  </si>
  <si>
    <t>ALL_ACCOUNT_ALL_FTE_FTE_OUT_FTE_5</t>
  </si>
  <si>
    <t>FTE Outside Labour</t>
  </si>
  <si>
    <t>kingdalton@gmail.com Business Glossary;</t>
  </si>
  <si>
    <t>62919000</t>
  </si>
  <si>
    <t>ALL_ACCOUNT_NETMIN_NET_RES_NET_INCOME_BEFORE_TAX_EBIT_EBITDA_FEE_EBITDA_A_O_EBITDA_B_O_EBITDA_B_L_GROSS_PROF_DIR_OP_EXP_OTH_OP_EXP_REST_OPEX_62919000</t>
  </si>
  <si>
    <t>DIFFERENCES &amp; ROUNDUPS</t>
  </si>
  <si>
    <t>70270000</t>
  </si>
  <si>
    <t>ALL_ACCOUNT_NETMIN_NET_RES_NET_INCOME_BEFORE_TAX_EBIT_EBITDA_FEE_EBITDA_A_O_EBITDA_B_O_EBITDA_B_L_GROSS_PROF_TOT_REV_HOSP_REV_OTH_H_REV_OTHER_SERV_70270000</t>
  </si>
  <si>
    <t>OTHER REVENUE</t>
  </si>
  <si>
    <t>yjohnson@reed.com Business Glossary;</t>
  </si>
  <si>
    <t>ACCOUNT_NONE</t>
  </si>
  <si>
    <t>None account associated</t>
  </si>
  <si>
    <t>TREV_CREW</t>
  </si>
  <si>
    <t>ALL_ACCOUNT_SEGMENTATION_TREV_TREV_CREW</t>
  </si>
  <si>
    <t>TREV Crews</t>
  </si>
  <si>
    <t>raymondlynch@gonzales.com Business Glossary;</t>
  </si>
  <si>
    <t>72721</t>
  </si>
  <si>
    <t>PROMOTIONS Hotel REWARDS INCOME</t>
  </si>
  <si>
    <t>REST_TRNC</t>
  </si>
  <si>
    <t>ALL_ACCOUNT_SEGMENTATION_REST_REST_TRNC</t>
  </si>
  <si>
    <t>Rest Transient</t>
  </si>
  <si>
    <t>stevenedwards@hill.com Business Glossary;</t>
  </si>
  <si>
    <t>68130000</t>
  </si>
  <si>
    <t>ALL_ACCOUNT_NETMIN_NET_RES_NET_INCOME_BEFORE_TAX_EBIT_TOT_AMORT_AMORT_IF_68130000</t>
  </si>
  <si>
    <t>GOODWILL DEPRECIATION</t>
  </si>
  <si>
    <t>EV_LEGR</t>
  </si>
  <si>
    <t>ALL_ACCOUNT_SEGMENTATION_EV_EV_LEGR</t>
  </si>
  <si>
    <t>Events Leisure Groups</t>
  </si>
  <si>
    <t>66000000</t>
  </si>
  <si>
    <t>ALL_ACCOUNT_NETMIN_NET_RES_NET_INCOME_BEFORE_TAX_FI_RESULT_INT_EXPENS_66000000</t>
  </si>
  <si>
    <t>FINANCIAL EXPENSES FROM DISCOUNTED PROVISIONS</t>
  </si>
  <si>
    <t>69000000</t>
  </si>
  <si>
    <t>ALL_ACCOUNT_NETMIN_NET_RES_NR_NET_RES_NR_EBITDA_NR_EXP_69000000</t>
  </si>
  <si>
    <t>RESERVE FOR CHARGES AND LIABILITIES</t>
  </si>
  <si>
    <t>62320000</t>
  </si>
  <si>
    <t>ALL_ACCOUNT_NETMIN_NET_RES_NET_INCOME_BEFORE_TAX_EBIT_EBITDA_FEE_EBITDA_A_O_EBITDA_B_O_EBITDA_B_L_GROSS_PROF_DIR_OP_EXP_OTH_OP_EXP_PROF_SERV_62320000</t>
  </si>
  <si>
    <t>LEGAL ADVISORY</t>
  </si>
  <si>
    <t>62950000</t>
  </si>
  <si>
    <t>ALL_ACCOUNT_NETMIN_NET_RES_NET_INCOME_BEFORE_TAX_EBIT_EBITDA_FEE_EBITDA_A_O_EBITDA_B_O_EBITDA_B_L_GROSS_PROF_DIR_OP_EXP_OTH_OP_EXP_EXT_ENTERT_62950000</t>
  </si>
  <si>
    <t>TV AND RADIO LICENSES</t>
  </si>
  <si>
    <t>69830000</t>
  </si>
  <si>
    <t>ALL_ACCOUNT_NETMIN_NET_RES_NR_NET_RES_NR_BEL_EBI_IMP_FIX_69830000</t>
  </si>
  <si>
    <t>ROU IMPAIRMENT PROVISION</t>
  </si>
  <si>
    <t>CO_NOOPREV</t>
  </si>
  <si>
    <t>CENTRAL OFFICES NOT OPERATIONAL REVENUE</t>
  </si>
  <si>
    <t>ALL_ACCOUNT_NETMIN_NET_RES_NET_INCOME_BEFORE_TAX_EBIT_EBITDA_FEE_EBITDA_A_O_EBITDA_B_O_EBITDA_B_L_GROSS_PROF_TOT_REV</t>
  </si>
  <si>
    <t>62132000</t>
  </si>
  <si>
    <t>ALL_ACCOUNT_NETMIN_NET_RES_NET_INCOME_BEFORE_TAX_EBIT_EBITDA_FEE_EBITDA_A_O_EBITDA_B_O_EBITDA_B_L_OTHER_EXP_RENT_GFEE_62132000</t>
  </si>
  <si>
    <t>LINEAR RENT ADJUSTMENTS DEFERRAL</t>
  </si>
  <si>
    <t>REBATES</t>
  </si>
  <si>
    <t>kyle50@carr.com Business Glossary;</t>
  </si>
  <si>
    <t>62820000</t>
  </si>
  <si>
    <t>ALL_ACCOUNT_NETMIN_NET_RES_NET_INCOME_BEFORE_TAX_EBIT_EBITDA_FEE_EBITDA_A_O_EBITDA_B_O_EBITDA_B_L_GROSS_PROF_DIR_OP_EXP_OTH_OP_EXP_ENERGY_UTI_GAS_62820000</t>
  </si>
  <si>
    <t>OTHER ENERGY</t>
  </si>
  <si>
    <t>tiffany88@grimes-davis.net Business Glossary;</t>
  </si>
  <si>
    <t>70521000</t>
  </si>
  <si>
    <t>ALL_ACCOUNT_NETMIN_NET_RES_NET_INCOME_BEFORE_TAX_EBIT_EBITDA_FEE_EBITDA_A_O_EBITDA_B_O_EBITDA_B_L_GROSS_PROF_TOT_REV_HOSP_REV_ACCOMODAT_DAY_NSHOW_70521000</t>
  </si>
  <si>
    <t>NO SHOWS INCOME</t>
  </si>
  <si>
    <t>60900000</t>
  </si>
  <si>
    <t>ALL_ACCOUNT_NETMIN_NET_RES_NET_INCOME_BEFORE_TAX_EBIT_EBITDA_FEE_EBITDA_A_O_EBITDA_B_O_EBITDA_B_L_GROSS_PROF_DIR_OP_EXP_OTH_OP_EXP_REBATES_60900000</t>
  </si>
  <si>
    <t>DISCOUNT/INCOME PER REBATES</t>
  </si>
  <si>
    <t>FTE_X</t>
  </si>
  <si>
    <t>62203000</t>
  </si>
  <si>
    <t>ALL_ACCOUNT_NETMIN_NET_RES_NET_INCOME_BEFORE_TAX_EBIT_EBITDA_FEE_EBITDA_A_O_EBITDA_B_O_EBITDA_B_L_GROSS_PROF_DIR_OP_EXP_OTH_OP_EXP_REPAIRS_62203000</t>
  </si>
  <si>
    <t>REP - ELECTRIC INSTALLATIONS &amp; EQUIPMENT</t>
  </si>
  <si>
    <t>CONSUMPTION_CARBONFOOTPRINT</t>
  </si>
  <si>
    <t>ALL_ACCOUNT_DRIVERS_CONSUMPTION_CARBONFOOTPRINT</t>
  </si>
  <si>
    <t>Carbon Footprint kg Co2 Consumption</t>
  </si>
  <si>
    <t>62100000</t>
  </si>
  <si>
    <t>ALL_ACCOUNT_NETMIN_NET_RES_NET_INCOME_BEFORE_TAX_EBIT_EBITDA_FEE_EBITDA_A_O_EBITDA_B_O_EBITDA_B_L_OTHER_EXP_RENT_GFEE_62100000</t>
  </si>
  <si>
    <t>FIX HOTEL RENTS</t>
  </si>
  <si>
    <t>TOT_REV</t>
  </si>
  <si>
    <t>TOTAL REVENUE</t>
  </si>
  <si>
    <t>millertiffany@yahoo.com Business Glossary;</t>
  </si>
  <si>
    <t>62980000</t>
  </si>
  <si>
    <t>ALL_ACCOUNT_NETMIN_NET_RES_NET_INCOME_BEFORE_TAX_EBIT_EBITDA_FEE_EBITDA_A_O_EBITDA_B_O_EBITDA_B_L_GROSS_PROF_DIR_OP_EXP_OTH_OP_EXP_TRAVEL_EXP_62980000</t>
  </si>
  <si>
    <t>CHARGES INTERNAL COMPLIMENTARY</t>
  </si>
  <si>
    <t>ALL_ACCOUNT_NETMIN_NET_RES_NET_INCOME_BEFORE_TAX_EBIT_EBITDA_FEE_EBITDA_A_O_EBITDA_B_O_EBITDA_B_L_GROSS_PROF_DIR_OP_EXP_OTH_OP_EXP_TRAVEL_EXP</t>
  </si>
  <si>
    <t>LAUNDRY_COST</t>
  </si>
  <si>
    <t>ALL_ACCOUNT_DRIVERS_LAUNDRY_COST</t>
  </si>
  <si>
    <t>Laundry Cost per Room Night</t>
  </si>
  <si>
    <t>john64@johnson.com Business Glossary;</t>
  </si>
  <si>
    <t>SER_OTROOM</t>
  </si>
  <si>
    <t>ALL_ACCOUNT_DRIVERS_SER_OTROOM</t>
  </si>
  <si>
    <t>Other Room Services</t>
  </si>
  <si>
    <t>logan84@logan.net Business Glossary;</t>
  </si>
  <si>
    <t>EBITDA_B_O</t>
  </si>
  <si>
    <t>EBITDA BEFORE MNGMT FEES AND ONEROUS</t>
  </si>
  <si>
    <t>carla66@aguilar-king.com Business Glossary;</t>
  </si>
  <si>
    <t>BF_MECO</t>
  </si>
  <si>
    <t>ALL_ACCOUNT_SEGMENTATION_BFAST_BF_MECO</t>
  </si>
  <si>
    <t>Breakfast Meetings&amp;Conferences</t>
  </si>
  <si>
    <t>berickson@yahoo.com Business Glossary;</t>
  </si>
  <si>
    <t>CONSUMPTION_GAS</t>
  </si>
  <si>
    <t>ALL_ACCOUNT_DRIVERS_CONSUMPTION_GAS</t>
  </si>
  <si>
    <t>Gas kWh Consumption</t>
  </si>
  <si>
    <t>TOT_AMORT</t>
  </si>
  <si>
    <t>TOTAL AMORTIZATION</t>
  </si>
  <si>
    <t>halllindsey@johnson-miller.com Business Glossary;</t>
  </si>
  <si>
    <t>72066000</t>
  </si>
  <si>
    <t>ALL_ACCOUNT_NETMIN_NET_RES_NET_INCOME_BEFORE_TAX_EBIT_EBITDA_FEE_EBITDA_A_O_EBITDA_B_O_EBITDA_B_L_GROSS_PROF_DIR_OP_EXP_OTH_OP_EXP_COMM_RAP_72066000</t>
  </si>
  <si>
    <t>IC COMMISSIONS GDS</t>
  </si>
  <si>
    <t>FTE_3_A</t>
  </si>
  <si>
    <t>ALL_ACCOUNT_ALL_FTE_A_FTE_OUT_A_FTE_3_A</t>
  </si>
  <si>
    <t>FTE Apprentice ABSENTEEISM</t>
  </si>
  <si>
    <t>69809000</t>
  </si>
  <si>
    <t>ALL_ACCOUNT_NETMIN_NET_RES_NR_NET_RES_NR_BEL_EBI_IMP_FIX_69809000</t>
  </si>
  <si>
    <t>IMPAIRMENT PROVISION OTHER RIGHTS</t>
  </si>
  <si>
    <t>SER_PHONE</t>
  </si>
  <si>
    <t>ALL_ACCOUNT_DRIVERS_SER_PHONE</t>
  </si>
  <si>
    <t>Telephone</t>
  </si>
  <si>
    <t>WEB_MEDIA</t>
  </si>
  <si>
    <t>ALL_ACCOUNT_NETMIN_NET_RES_NET_INCOME_BEFORE_TAX_EBIT_EBITDA_FEE_EBITDA_A_O_EBITDA_B_O_EBITDA_B_L_GROSS_PROF_DIR_OP_EXP_OTH_OP_EXP_WEB_MEDIA</t>
  </si>
  <si>
    <t>WEB MEDIA</t>
  </si>
  <si>
    <t>susansmith@fox-martinez.com Business Glossary;</t>
  </si>
  <si>
    <t>72079000</t>
  </si>
  <si>
    <t>ALL_ACCOUNT_NETMIN_NET_RES_NET_INCOME_BEFORE_TAX_EBIT_EBITDA_FEE_EBITDA_A_O_EBITDA_B_O_EBITDA_B_L_GROSS_PROF_DIR_OP_EXP_PAYR_INDEM_PAYCOST_R_OTHER_72079000</t>
  </si>
  <si>
    <t>NO GROUP COMPANY OTHER PAYROLL INCOME</t>
  </si>
  <si>
    <t>NR_EXP</t>
  </si>
  <si>
    <t>NON RECURRING EXPENSES</t>
  </si>
  <si>
    <t>joseph67@hotmail.com Business Glossary;</t>
  </si>
  <si>
    <t>RE_COST</t>
  </si>
  <si>
    <t>70205003</t>
  </si>
  <si>
    <t>ALL_ACCOUNT_NETMIN_NET_RES_NET_INCOME_BEFORE_TAX_EBIT_EBITDA_FEE_EBITDA_A_O_EBITDA_B_O_EBITDA_B_L_GROSS_PROF_TOT_REV_HOSP_REV_OTH_H_REV_RENT_OP_IN_70205_70205003</t>
  </si>
  <si>
    <t>REINVOICED VENUES ROOM SERVICES</t>
  </si>
  <si>
    <t>69815000</t>
  </si>
  <si>
    <t>ALL_ACCOUNT_NETMIN_NET_RES_NR_NET_RES_NR_BEL_EBI_IMP_FIX_69815000</t>
  </si>
  <si>
    <t>REAL ESTATE INVESTMENT - LAND IMP PROV</t>
  </si>
  <si>
    <t>61100000</t>
  </si>
  <si>
    <t>ALL_ACCOUNT_NETMIN_NET_RES_NET_INCOME_BEFORE_TAX_EBIT_EBITDA_FEE_EBITDA_A_O_EBITDA_B_O_EBITDA_B_L_GROSS_PROF_DIR_OP_EXP_OTH_OP_EXP_FB_PURCHAS_61100000</t>
  </si>
  <si>
    <t>FOOD INVENTORY VARIATION</t>
  </si>
  <si>
    <t>62400000</t>
  </si>
  <si>
    <t>ALL_ACCOUNT_NETMIN_NET_RES_NET_INCOME_BEFORE_TAX_EBIT_EBITDA_FEE_EBITDA_A_O_EBITDA_B_O_EBITDA_B_L_GROSS_PROF_DIR_OP_EXP_OTH_OP_EXP_EXT_ENTERT_62400000</t>
  </si>
  <si>
    <t>SHUTTLES &amp; TRANSPORTS</t>
  </si>
  <si>
    <t>62700000</t>
  </si>
  <si>
    <t>ALL_ACCOUNT_NETMIN_NET_RES_NET_INCOME_BEFORE_TAX_EBIT_EBITDA_FEE_EBITDA_A_O_EBITDA_B_O_EBITDA_B_L_GROSS_PROF_DIR_OP_EXP_OTH_OP_EXP_MKT_MERCH_62700000</t>
  </si>
  <si>
    <t>BARTER</t>
  </si>
  <si>
    <t>68209000</t>
  </si>
  <si>
    <t>ALL_ACCOUNT_NETMIN_NET_RES_NET_INCOME_BEFORE_TAX_EBIT_TOT_AMORT_AMORT_TF_68209000</t>
  </si>
  <si>
    <t>IMPAIRMENT REVERSAL OTHER RIGHTS</t>
  </si>
  <si>
    <t>66335000</t>
  </si>
  <si>
    <t>ALL_ACCOUNT_NETMIN_NET_RES_NET_INCOME_BEFORE_TAX_FI_RESULT_INT_EXPENS_66335000</t>
  </si>
  <si>
    <t>HIGH YIELD BONDS ARRANGEMENT EXPENSES AMORT</t>
  </si>
  <si>
    <t>68152000</t>
  </si>
  <si>
    <t>ALL_ACCOUNT_NETMIN_NET_RES_NET_INCOME_BEFORE_TAX_EBIT_TOT_AMORT_AMORT_ROU_68152000</t>
  </si>
  <si>
    <t>SOFTWARE RIGHT OF USE DEPRECIATION</t>
  </si>
  <si>
    <t>FB_BUGR</t>
  </si>
  <si>
    <t>ALL_ACCOUNT_SEGMENTATION_FBREV_FB_BUGR</t>
  </si>
  <si>
    <t>F&amp;B Business Groups</t>
  </si>
  <si>
    <t>jennadickerson@harris-hernandez.com Business Glossary;</t>
  </si>
  <si>
    <t>70190000</t>
  </si>
  <si>
    <t>ALL_ACCOUNT_NETMIN_NET_RES_NET_INCOME_BEFORE_TAX_EBIT_EBITDA_FEE_EBITDA_A_O_EBITDA_B_O_EBITDA_B_L_GROSS_PROF_TOT_REV_HOSP_REV_RESTAU_REV_70190000</t>
  </si>
  <si>
    <t>OTHER F&amp;B SALES FOOD</t>
  </si>
  <si>
    <t>REVPAR</t>
  </si>
  <si>
    <t>CONFIG_TOT_TECNICAL_REVPAR</t>
  </si>
  <si>
    <t>77500000</t>
  </si>
  <si>
    <t>ALL_ACCOUNT_NETMIN_NET_RES_NR_NET_RES_NR_EBITDA_NR_REVENUE_77500000</t>
  </si>
  <si>
    <t>CAPITAL SUBSIDIES TRANSFERED TO  PNL STAFF</t>
  </si>
  <si>
    <t>EBITDA_B_L</t>
  </si>
  <si>
    <t>EBITDA BEFORE LINEARIZATION</t>
  </si>
  <si>
    <t>andreawright@white.biz Business Glossary;</t>
  </si>
  <si>
    <t>IMP_DISP</t>
  </si>
  <si>
    <t>IMP &amp; DISPOSAL FINANCIAL ASSETS</t>
  </si>
  <si>
    <t>RN_MICE</t>
  </si>
  <si>
    <t>62941000</t>
  </si>
  <si>
    <t>ALL_ACCOUNT_NETMIN_NET_RES_NET_INCOME_BEFORE_TAX_EBIT_EBITDA_FEE_EBITDA_A_O_EBITDA_B_O_EBITDA_B_L_GROSS_PROF_DIR_OP_EXP_OTH_OP_EXP_REST_OPEX_62941000</t>
  </si>
  <si>
    <t>MAIL &amp; COURIER</t>
  </si>
  <si>
    <t>LS_OTHER_EXP</t>
  </si>
  <si>
    <t>CONFIG_LAST_SAVED_LS_OTHER_EXP</t>
  </si>
  <si>
    <t>SER_BAR</t>
  </si>
  <si>
    <t>ALL_ACCOUNT_DRIVERS_SER_BAR</t>
  </si>
  <si>
    <t>Bar Services</t>
  </si>
  <si>
    <t>katherineanderson@maldonado.com Business Glossary;</t>
  </si>
  <si>
    <t>62771000</t>
  </si>
  <si>
    <t>ALL_ACCOUNT_NETMIN_NET_RES_NET_INCOME_BEFORE_TAX_EBIT_EBITDA_FEE_EBITDA_A_O_EBITDA_B_O_EBITDA_B_L_GROSS_PROF_DIR_OP_EXP_OTH_OP_EXP_RW_LOYALTY_62771000</t>
  </si>
  <si>
    <t>Hotel REWARDS PROMOTION EXPENSES</t>
  </si>
  <si>
    <t>79803000</t>
  </si>
  <si>
    <t>ALL_ACCOUNT_NETMIN_NET_RES_NR_NET_RES_NR_BEL_EBI_IMP_FIX_79803000</t>
  </si>
  <si>
    <t>EXC OR APLIC IMPAIRMENT PROVISION MACHINERY</t>
  </si>
  <si>
    <t>CONSUMPTION_GASOIL</t>
  </si>
  <si>
    <t>ALL_ACCOUNT_DRIVERS_CONSUMPTION_GASOIL</t>
  </si>
  <si>
    <t>Gasoil kWh Consumption</t>
  </si>
  <si>
    <t>69600000</t>
  </si>
  <si>
    <t>ALL_ACCOUNT_NETMIN_NET_RES_NR_NET_RES_NR_BEL_EBI_IMP_DISP_69600000</t>
  </si>
  <si>
    <t>INVESTMENT PROVISIONS LONG TERM</t>
  </si>
  <si>
    <t>64010</t>
  </si>
  <si>
    <t>EXTRA PAYROLL PROVISIONS</t>
  </si>
  <si>
    <t>72042000</t>
  </si>
  <si>
    <t>ALL_ACCOUNT_NETMIN_NET_RES_NET_INCOME_BEFORE_TAX_EBIT_EBITDA_FEE_IND_EXPENS_72042000</t>
  </si>
  <si>
    <t>RESERVATION FEES INCOME</t>
  </si>
  <si>
    <t>72031000</t>
  </si>
  <si>
    <t>ALL_ACCOUNT_NETMIN_NET_RES_NET_INCOME_BEFORE_TAX_EBIT_EBITDA_FEE_IND_EXPENS_72031000</t>
  </si>
  <si>
    <t>INCENTIVE FEES ON RESULTS</t>
  </si>
  <si>
    <t>BF_BUGR</t>
  </si>
  <si>
    <t>ALL_ACCOUNT_SEGMENTATION_BFAST_BF_BUGR</t>
  </si>
  <si>
    <t>Breakfast Business Groups</t>
  </si>
  <si>
    <t>mtyler@jenkins.net Business Glossary;</t>
  </si>
  <si>
    <t>62340001</t>
  </si>
  <si>
    <t>ALL_ACCOUNT_NETMIN_NET_RES_NET_INCOME_BEFORE_TAX_EBIT_EBITDA_FEE_EBITDA_A_O_EBITDA_B_O_EBITDA_B_L_GROSS_PROF_DIR_OP_EXP_OTH_OP_EXP_PROF_SERV_62340_62340001</t>
  </si>
  <si>
    <t>OTHER ADVISORY JV CHINA PROJECT</t>
  </si>
  <si>
    <t>ADR_LEGR</t>
  </si>
  <si>
    <t>ALL_ACCOUNT_SEGMENTATION_ADR_ADR_LEGR</t>
  </si>
  <si>
    <t>ADR Leisure Groups</t>
  </si>
  <si>
    <t>RREV_TNCD</t>
  </si>
  <si>
    <t>ALL_ACCOUNT_SEGMENTATION_RREV_RREV_TNCD</t>
  </si>
  <si>
    <t>RREV Transient Discounted</t>
  </si>
  <si>
    <t>64021000</t>
  </si>
  <si>
    <t>ALL_ACCOUNT_NETMIN_NET_RES_NET_INCOME_BEFORE_TAX_EBIT_EBITDA_FEE_EBITDA_A_O_EBITDA_B_O_EBITDA_B_L_GROSS_PROF_DIR_OP_EXP_PAYR_INDEM_PAYCOST_R_BONUS_64021000</t>
  </si>
  <si>
    <t>BONUS MBO PROVISIONS CURRENT YEAR</t>
  </si>
  <si>
    <t>REVENUE_STATUS</t>
  </si>
  <si>
    <t>CONFIG_HOTEL_STATUS_REVENUE_STATUS</t>
  </si>
  <si>
    <t>Revenue Hotel Status</t>
  </si>
  <si>
    <t>BFAST</t>
  </si>
  <si>
    <t>Breakfast</t>
  </si>
  <si>
    <t>Breakfast jesus74@hotmail.com Business Glossary;</t>
  </si>
  <si>
    <t>masonchristy@palmer.com Business Glossary;</t>
  </si>
  <si>
    <t>66360000</t>
  </si>
  <si>
    <t>ALL_ACCOUNT_NETMIN_NET_RES_NET_INCOME_BEFORE_TAX_FI_RESULT_INT_EXPENS_66360000</t>
  </si>
  <si>
    <t>SHAREHOLDERS LOAN INTEREST</t>
  </si>
  <si>
    <t>72043000</t>
  </si>
  <si>
    <t>ALL_ACCOUNT_NETMIN_NET_RES_NET_INCOME_BEFORE_TAX_EBIT_EBITDA_FEE_IND_EXPENS_72043000</t>
  </si>
  <si>
    <t>MARKETING FEES INCOME</t>
  </si>
  <si>
    <t>OPE_DAYS</t>
  </si>
  <si>
    <t>ALL_ACCOUNT_DRIVERS_OPE_DAYS</t>
  </si>
  <si>
    <t>Operating Days</t>
  </si>
  <si>
    <t>paulfox@gmail.com Business Glossary;</t>
  </si>
  <si>
    <t>68250000</t>
  </si>
  <si>
    <t>ALL_ACCOUNT_NETMIN_NET_RES_NET_INCOME_BEFORE_TAX_EBIT_TOT_AMORT_AMORT_TF_68250000</t>
  </si>
  <si>
    <t>FITTINGS DEPRECIATION</t>
  </si>
  <si>
    <t>ADR_CREW</t>
  </si>
  <si>
    <t>ALL_ACCOUNT_SEGMENTATION_ADR_ADR_CREW</t>
  </si>
  <si>
    <t>ADR Crews</t>
  </si>
  <si>
    <t>67151000</t>
  </si>
  <si>
    <t>ALL_ACCOUNT_NETMIN_NET_RES_NR_NET_RES_NR_EBITDA_NR_REVENUE_67151000</t>
  </si>
  <si>
    <t>LOSSES DUE TO SCRAPPING IFRS16</t>
  </si>
  <si>
    <t>68270000</t>
  </si>
  <si>
    <t>ALL_ACCOUNT_NETMIN_NET_RES_NET_INCOME_BEFORE_TAX_EBIT_TOT_AMORT_AMORT_TF_68270000</t>
  </si>
  <si>
    <t>VEHICLES DEPRECIATION</t>
  </si>
  <si>
    <t>AVG_ROOMS</t>
  </si>
  <si>
    <t>ALL_ACCOUNT_DRIVERS_AVG_ROOMS</t>
  </si>
  <si>
    <t>Average Rooms</t>
  </si>
  <si>
    <t>62201000</t>
  </si>
  <si>
    <t>ALL_ACCOUNT_NETMIN_NET_RES_NET_INCOME_BEFORE_TAX_EBIT_EBITDA_FEE_EBITDA_A_O_EBITDA_B_O_EBITDA_B_L_GROSS_PROF_DIR_OP_EXP_OTH_OP_EXP_REPAIRS_62201000</t>
  </si>
  <si>
    <t>REP - FURNITURE &amp; TEXTILES REPLACEMENT</t>
  </si>
  <si>
    <t>62210000</t>
  </si>
  <si>
    <t>ALL_ACCOUNT_NETMIN_NET_RES_NET_INCOME_BEFORE_TAX_EBIT_EBITDA_FEE_EBITDA_A_O_EBITDA_B_O_EBITDA_B_L_GROSS_PROF_DIR_OP_EXP_OTH_OP_EXP_MAINT_OTH_62210000</t>
  </si>
  <si>
    <t>MAINTENANCE CONTRACTS</t>
  </si>
  <si>
    <t>72032000</t>
  </si>
  <si>
    <t>ALL_ACCOUNT_NETMIN_NET_RES_NET_INCOME_BEFORE_TAX_EBIT_EBITDA_FEE_IND_EXPENS_72032000</t>
  </si>
  <si>
    <t>DAY_NSHOW</t>
  </si>
  <si>
    <t>DAY USE &amp; NO SHOW</t>
  </si>
  <si>
    <t>patelrachel@smith.com Business Glossary;</t>
  </si>
  <si>
    <t>RECH_SERVI</t>
  </si>
  <si>
    <t>RECHARGED SERVICES</t>
  </si>
  <si>
    <t>acraig@yahoo.com Business Glossary;</t>
  </si>
  <si>
    <t>FTE_E</t>
  </si>
  <si>
    <t>ALL_ACCOUNT_ALL_FTE_FTE_OWN_FTE_E</t>
  </si>
  <si>
    <t>FTE Expatriate</t>
  </si>
  <si>
    <t>jessica29@gmail.com Business Glossary;</t>
  </si>
  <si>
    <t>62932000</t>
  </si>
  <si>
    <t>ALL_ACCOUNT_NETMIN_NET_RES_NET_INCOME_BEFORE_TAX_EBIT_EBITDA_FEE_EBITDA_A_O_EBITDA_B_O_EBITDA_B_L_GROSS_PROF_DIR_OP_EXP_OTH_OP_EXP_REST_OPEX_62932000</t>
  </si>
  <si>
    <t>INVOICES WITH MISSING PACKING SLIP</t>
  </si>
  <si>
    <t>72033000</t>
  </si>
  <si>
    <t>ALL_ACCOUNT_NETMIN_NET_RES_NET_INCOME_BEFORE_TAX_EBIT_EBITDA_FEE_IND_EXPENS_72033000</t>
  </si>
  <si>
    <t>IC MANAGEMENT FEE ON REVENUE ( MANAGED HOTELS)</t>
  </si>
  <si>
    <t>62530000</t>
  </si>
  <si>
    <t>ALL_ACCOUNT_NETMIN_NET_RES_NET_INCOME_BEFORE_TAX_EBIT_EBITDA_FEE_EBITDA_A_O_EBITDA_B_O_EBITDA_B_L_GROSS_PROF_DIR_OP_EXP_OTH_OP_EXP_OP_TAX_INS_62530000</t>
  </si>
  <si>
    <t>INSURANCE LIFE</t>
  </si>
  <si>
    <t>70120001</t>
  </si>
  <si>
    <t>ALL_ACCOUNT_NETMIN_NET_RES_NET_INCOME_BEFORE_TAX_EBIT_EBITDA_FEE_EBITDA_A_O_EBITDA_B_O_EBITDA_B_L_GROSS_PROF_TOT_REV_HOSP_REV_RESTAU_REV_70120_70120001</t>
  </si>
  <si>
    <t>BANQUETING SALES BEVERAGE</t>
  </si>
  <si>
    <t>gillbrian@steele.info Business Glossary;</t>
  </si>
  <si>
    <t>79801000</t>
  </si>
  <si>
    <t>ALL_ACCOUNT_NETMIN_NET_RES_NR_NET_RES_NR_BEL_EBI_IMP_FIX_79801000</t>
  </si>
  <si>
    <t>EXC OR APLIC IMPAIRMENT PROVISION LAND</t>
  </si>
  <si>
    <t>LS_CL</t>
  </si>
  <si>
    <t>CONFIG_LAST_SAVED_LS_CL</t>
  </si>
  <si>
    <t>70514000</t>
  </si>
  <si>
    <t>ALL_ACCOUNT_NETMIN_NET_RES_NET_INCOME_BEFORE_TAX_EBIT_EBITDA_FEE_EBITDA_A_O_EBITDA_B_O_EBITDA_B_L_GROSS_PROF_TOT_REV_HOSP_REV_OTH_H_REV_OTHER_SERV_70514000</t>
  </si>
  <si>
    <t>OTHER GOLF / SPA INCOME</t>
  </si>
  <si>
    <t>alexander25@howard.com Business Glossary;</t>
  </si>
  <si>
    <t>64020000</t>
  </si>
  <si>
    <t>ALL_ACCOUNT_NETMIN_NET_RES_NET_INCOME_BEFORE_TAX_EBIT_EBITDA_FEE_EBITDA_A_O_EBITDA_B_O_EBITDA_B_L_GROSS_PROF_DIR_OP_EXP_PAYR_INDEM_PAYCOST_R_BONUS_64020000</t>
  </si>
  <si>
    <t>BONUS MBO</t>
  </si>
  <si>
    <t>62922000</t>
  </si>
  <si>
    <t>ALL_ACCOUNT_NETMIN_NET_RES_NET_INCOME_BEFORE_TAX_EBIT_EBITDA_FEE_EBITDA_A_O_EBITDA_B_O_EBITDA_B_L_GROSS_PROF_DIR_OP_EXP_OTH_OP_EXP_ROOM_OTH_OTHER_SUPP_62922000</t>
  </si>
  <si>
    <t>HOUSEWARE &amp; KITCHENWARE</t>
  </si>
  <si>
    <t>68222000</t>
  </si>
  <si>
    <t>ALL_ACCOUNT_NETMIN_NET_RES_NET_INCOME_BEFORE_TAX_EBIT_TOT_AMORT_AMORT_ROU_68222000</t>
  </si>
  <si>
    <t>TECHNICAL INSTALLATIONS RIGHT OF USE DEPRECIATION</t>
  </si>
  <si>
    <t>OWN_LABOUR</t>
  </si>
  <si>
    <t>OWN LABOUR</t>
  </si>
  <si>
    <t>mendozajessica@franklin.info Business Glossary;</t>
  </si>
  <si>
    <t>64000006</t>
  </si>
  <si>
    <t>ALL_ACCOUNT_NETMIN_NET_RES_NET_INCOME_BEFORE_TAX_EBIT_EBITDA_FEE_EBITDA_A_O_EBITDA_B_O_EBITDA_B_L_GROSS_PROF_DIR_OP_EXP_PAYR_INDEM_PAYCOST_R_OWN_LABOUR_64000_64000006</t>
  </si>
  <si>
    <t>RENDERED PERSONEL SERVICES</t>
  </si>
  <si>
    <t>62825000</t>
  </si>
  <si>
    <t>ALL_ACCOUNT_NETMIN_NET_RES_NET_INCOME_BEFORE_TAX_EBIT_EBITDA_FEE_EBITDA_A_O_EBITDA_B_O_EBITDA_B_L_GROSS_PROF_DIR_OP_EXP_OTH_OP_EXP_ENERGY_UTI_GAS_62825000</t>
  </si>
  <si>
    <t>GASOIL</t>
  </si>
  <si>
    <t>staylor@hotmail.com Business Glossary;</t>
  </si>
  <si>
    <t>64010007</t>
  </si>
  <si>
    <t>ALL_ACCOUNT_NETMIN_NET_RES_NET_INCOME_BEFORE_TAX_EBIT_EBITDA_FEE_EBITDA_A_O_EBITDA_B_O_EBITDA_B_L_GROSS_PROF_DIR_OP_EXP_PAYR_INDEM_PAYCOST_R_OWN_LABOUR_64010_64010007</t>
  </si>
  <si>
    <t>PAID REWARDS</t>
  </si>
  <si>
    <t>ELECTRIC</t>
  </si>
  <si>
    <t>62350000</t>
  </si>
  <si>
    <t>ALL_ACCOUNT_NETMIN_NET_RES_NET_INCOME_BEFORE_TAX_EBIT_EBITDA_FEE_EBITDA_A_O_EBITDA_B_O_EBITDA_B_L_GROSS_PROF_DIR_OP_EXP_OTH_OP_EXP_PROF_SERV_62350000</t>
  </si>
  <si>
    <t>F&amp;B ADVISORY</t>
  </si>
  <si>
    <t>79804000</t>
  </si>
  <si>
    <t>ALL_ACCOUNT_NETMIN_NET_RES_NR_NET_RES_NR_BEL_EBI_IMP_FIX_79804000</t>
  </si>
  <si>
    <t>EXC OR APLIC IMPAIRMENT PROVISION FURNITURE</t>
  </si>
  <si>
    <t>62206000</t>
  </si>
  <si>
    <t>ALL_ACCOUNT_NETMIN_NET_RES_NET_INCOME_BEFORE_TAX_EBIT_EBITDA_FEE_EBITDA_A_O_EBITDA_B_O_EBITDA_B_L_GROSS_PROF_DIR_OP_EXP_OTH_OP_EXP_REPAIRS_62206000</t>
  </si>
  <si>
    <t>REP - KITCHEN &amp; F&amp;B EQUIPMENT</t>
  </si>
  <si>
    <t>62540000</t>
  </si>
  <si>
    <t>ALL_ACCOUNT_NETMIN_NET_RES_NET_INCOME_BEFORE_TAX_EBIT_EBITDA_FEE_EBITDA_A_O_EBITDA_B_O_EBITDA_B_L_GROSS_PROF_DIR_OP_EXP_OTH_OP_EXP_OP_TAX_INS_62540000</t>
  </si>
  <si>
    <t>INSURANCE CLAIMS</t>
  </si>
  <si>
    <t>73100000</t>
  </si>
  <si>
    <t>ALL_ACCOUNT_NETMIN_NET_RES_NR_NET_RES_NR_BEL_EBI_NR_FIN_RES_73100000</t>
  </si>
  <si>
    <t>FINANCIAL EXPENSES CAPITALIZED</t>
  </si>
  <si>
    <t>72700002</t>
  </si>
  <si>
    <t>ALL_ACCOUNT_NETMIN_NET_RES_NET_INCOME_BEFORE_TAX_EBIT_EBITDA_FEE_EBITDA_A_O_EBITDA_B_O_EBITDA_B_L_GROSS_PROF_DIR_OP_EXP_OTH_OP_EXP_MKT_MERCH_72700_72700002</t>
  </si>
  <si>
    <t>IC IC MEDIA</t>
  </si>
  <si>
    <t>63000000</t>
  </si>
  <si>
    <t>ALL_ACCOUNT_NETMIN_NET_RES_NET_INCOME_TAXES_63000000</t>
  </si>
  <si>
    <t>CURRENT INCOME TAX</t>
  </si>
  <si>
    <t>68200000</t>
  </si>
  <si>
    <t>ALL_ACCOUNT_NETMIN_NET_RES_NET_INCOME_BEFORE_TAX_EBIT_TOT_AMORT_AMORT_TF_68200000</t>
  </si>
  <si>
    <t>IMPAIRMENT REVERSAL</t>
  </si>
  <si>
    <t>BRANDFEE</t>
  </si>
  <si>
    <t>BRAND FEES</t>
  </si>
  <si>
    <t>72260001</t>
  </si>
  <si>
    <t>ALL_ACCOUNT_NETMIN_NET_RES_NET_INCOME_BEFORE_TAX_EBIT_EBITDA_FEE_EBITDA_A_O_EBITDA_B_O_EBITDA_B_L_GROSS_PROF_DIR_OP_EXP_OTH_OP_EXP_IT_EXP_72260_72260001</t>
  </si>
  <si>
    <t>IC COMUNICATION LINES &amp; VPN IC - HOTELS</t>
  </si>
  <si>
    <t>LS_IFRS</t>
  </si>
  <si>
    <t>CONFIG_LAST_SAVED_LS_IFRS</t>
  </si>
  <si>
    <t>PRICE_WATER</t>
  </si>
  <si>
    <t>ALL_ACCOUNT_DRIVERS_PRICE_WATER</t>
  </si>
  <si>
    <t>Water Price / m3</t>
  </si>
  <si>
    <t>72037000</t>
  </si>
  <si>
    <t>ALL_ACCOUNT_NETMIN_NET_RES_NET_INCOME_BEFORE_TAX_EBIT_EBITDA_FEE_EBITDA_A_O_EBITDA_B_O_EBITDA_B_L_GROSS_PROF_DIR_OP_EXP_OTH_OP_EXP_MKT_MERCH_BRANDFEE_72037000</t>
  </si>
  <si>
    <t>BRAND FEE INCOME IC</t>
  </si>
  <si>
    <t>77300000</t>
  </si>
  <si>
    <t>ALL_ACCOUNT_NETMIN_NET_RES_NR_NET_RES_NR_BEL_EBI_NR_FIN_RES_77300000</t>
  </si>
  <si>
    <t>GAINS ON THE DISPOSAL OF OTHER INVESTMENTS</t>
  </si>
  <si>
    <t>BF_CORP</t>
  </si>
  <si>
    <t>ALL_ACCOUNT_SEGMENTATION_BFAST_BF_CORP</t>
  </si>
  <si>
    <t>Breakfast Trans. Corp. Cont.</t>
  </si>
  <si>
    <t>melissa96@yahoo.com Business Glossary;</t>
  </si>
  <si>
    <t>HOSP_REV</t>
  </si>
  <si>
    <t>HOSPITALITY REVENUE</t>
  </si>
  <si>
    <t>emily93@gmail.com Business Glossary;</t>
  </si>
  <si>
    <t>72720001</t>
  </si>
  <si>
    <t>ALL_ACCOUNT_NETMIN_NET_RES_NET_INCOME_BEFORE_TAX_EBIT_EBITDA_FEE_EBITDA_A_O_EBITDA_B_O_EBITDA_B_L_GROSS_PROF_DIR_OP_EXP_OTH_OP_EXP_RW_LOYALTY_72720_72720001</t>
  </si>
  <si>
    <t>Hotel REWARDS INCOME BELOW OCCUPANCY RATIO</t>
  </si>
  <si>
    <t>62047000</t>
  </si>
  <si>
    <t>ALL_ACCOUNT_NETMIN_NET_RES_NET_INCOME_BEFORE_TAX_EBIT_EBITDA_FEE_EBITDA_A_O_EBITDA_B_O_EBITDA_B_L_OTHER_EXP_RENT_GFEE_62047000</t>
  </si>
  <si>
    <t>MANAGEMENT FEE RELATED COMPANIES ON RESULTS</t>
  </si>
  <si>
    <t>60100000</t>
  </si>
  <si>
    <t>ALL_ACCOUNT_NETMIN_NET_RES_NET_INCOME_BEFORE_TAX_EBIT_EBITDA_FEE_EBITDA_A_O_EBITDA_B_O_EBITDA_B_L_GROSS_PROF_DIR_OP_EXP_OTH_OP_EXP_FB_PURCHAS_60100000</t>
  </si>
  <si>
    <t>FOOD</t>
  </si>
  <si>
    <t>OTHER_SUPP</t>
  </si>
  <si>
    <t>OTHER SUPPLIES</t>
  </si>
  <si>
    <t>josephjackson@gmail.com Business Glossary;</t>
  </si>
  <si>
    <t>72260005</t>
  </si>
  <si>
    <t>ALL_ACCOUNT_NETMIN_NET_RES_NET_INCOME_BEFORE_TAX_EBIT_EBITDA_FEE_EBITDA_A_O_EBITDA_B_O_EBITDA_B_L_GROSS_PROF_DIR_OP_EXP_OTH_OP_EXP_IT_EXP_72260_72260005</t>
  </si>
  <si>
    <t>IC INCOME IT SERVICES FEES PER TRANSACTIONS</t>
  </si>
  <si>
    <t>BF_LEGR</t>
  </si>
  <si>
    <t>ALL_ACCOUNT_SEGMENTATION_BFAST_BF_LEGR</t>
  </si>
  <si>
    <t>Breakfast Leisure Groups</t>
  </si>
  <si>
    <t>jonathon47@hotmail.com Business Glossary;</t>
  </si>
  <si>
    <t>ADR</t>
  </si>
  <si>
    <t>69831000</t>
  </si>
  <si>
    <t>ALL_ACCOUNT_NETMIN_NET_RES_NR_NET_RES_NR_BEL_EBI_IMP_FIX_69831000</t>
  </si>
  <si>
    <t>ROU IMPAIRMENT PROVISIO RIGHT OF USE FROM CONTRACT</t>
  </si>
  <si>
    <t>68150000</t>
  </si>
  <si>
    <t>ALL_ACCOUNT_NETMIN_NET_RES_NET_INCOME_BEFORE_TAX_EBIT_TOT_AMORT_AMORT_IF_68150000</t>
  </si>
  <si>
    <t>SOFTWARE DEPRECIATION</t>
  </si>
  <si>
    <t>REST</t>
  </si>
  <si>
    <t>tammyellis@smith.com Business Glossary;</t>
  </si>
  <si>
    <t>TREV_CORP</t>
  </si>
  <si>
    <t>ALL_ACCOUNT_SEGMENTATION_TREV_TREV_CORP</t>
  </si>
  <si>
    <t>Total Revenue associated to Corporate (CORP) segment</t>
  </si>
  <si>
    <t>petersenjay@gmail.com Business Glossary;</t>
  </si>
  <si>
    <t>NR_TAXES</t>
  </si>
  <si>
    <t>NR TAXES</t>
  </si>
  <si>
    <t>62726000</t>
  </si>
  <si>
    <t>ALL_ACCOUNT_NETMIN_NET_RES_NET_INCOME_BEFORE_TAX_EBIT_EBITDA_FEE_EBITDA_A_O_EBITDA_B_O_EBITDA_B_L_GROSS_PROF_DIR_OP_EXP_OTH_OP_EXP_MKT_MERCH_62726000</t>
  </si>
  <si>
    <t>TMS REQUEST FOR CLIENTS</t>
  </si>
  <si>
    <t>72260000</t>
  </si>
  <si>
    <t>ALL_ACCOUNT_NETMIN_NET_RES_NET_INCOME_BEFORE_TAX_EBIT_EBITDA_FEE_EBITDA_A_O_EBITDA_B_O_EBITDA_B_L_GROSS_PROF_DIR_OP_EXP_OTH_OP_EXP_IT_EXP_72260_72260000</t>
  </si>
  <si>
    <t>61149000</t>
  </si>
  <si>
    <t>ALL_ACCOUNT_NETMIN_NET_RES_NET_INCOME_BEFORE_TAX_EBIT_EBITDA_FEE_EBITDA_A_O_EBITDA_B_O_EBITDA_B_L_GROSS_PROF_DIR_OP_EXP_OTH_OP_EXP_ROOM_OTH_ROOM_REST_61149000</t>
  </si>
  <si>
    <t>PERSONAL PROTECTION EQUIPMENT INV VAR</t>
  </si>
  <si>
    <t>64920000</t>
  </si>
  <si>
    <t>ALL_ACCOUNT_NETMIN_NET_RES_NET_INCOME_BEFORE_TAX_EBIT_EBITDA_FEE_EBITDA_A_O_EBITDA_B_O_EBITDA_B_L_GROSS_PROF_DIR_OP_EXP_PAYR_INDEM_PAYCOST_R_OTHER_64920_64920000</t>
  </si>
  <si>
    <t>OTHER STAFF EXPENSES</t>
  </si>
  <si>
    <t>PER_BRND_FEE_THRD_PRT</t>
  </si>
  <si>
    <t>PERCENT_TOTAL_PER_BRND_FEE_THRD_PRT</t>
  </si>
  <si>
    <t>% Brand Fee Third Parties / Total Revenue</t>
  </si>
  <si>
    <t>72700001</t>
  </si>
  <si>
    <t>ALL_ACCOUNT_NETMIN_NET_RES_NET_INCOME_BEFORE_TAX_EBIT_EBITDA_FEE_EBITDA_A_O_EBITDA_B_O_EBITDA_B_L_GROSS_PROF_DIR_OP_EXP_OTH_OP_EXP_MKT_MERCH_72700_72700001</t>
  </si>
  <si>
    <t>IC IC SPONSORS EVENTS &amp; FAIRS</t>
  </si>
  <si>
    <t>76320000</t>
  </si>
  <si>
    <t>ALL_ACCOUNT_NETMIN_NET_RES_NET_INCOME_BEFORE_TAX_FI_RESULT_INT_INCOME_76320000</t>
  </si>
  <si>
    <t>INCOME FROM SUBORDINATED LOANS (ONLY LHI)</t>
  </si>
  <si>
    <t>62250000</t>
  </si>
  <si>
    <t>ALL_ACCOUNT_NETMIN_NET_RES_NET_INCOME_BEFORE_TAX_EBIT_EBITDA_FEE_EBITDA_A_O_EBITDA_B_O_EBITDA_B_L_GROSS_PROF_DIR_OP_EXP_OTH_OP_EXP_REST_OPEX_62250000</t>
  </si>
  <si>
    <t>VEHICLE MAINTENANCE</t>
  </si>
  <si>
    <t>IC_OTHER</t>
  </si>
  <si>
    <t>IC OTHER PAYROLL</t>
  </si>
  <si>
    <t>66910000</t>
  </si>
  <si>
    <t>ALL_ACCOUNT_NETMIN_NET_RES_NET_INCOME_BEFORE_TAX_EBIT_EBITDA_FEE_EBITDA_A_O_EBITDA_B_O_EBITDA_B_L_GROSS_PROF_DIR_OP_EXP_OTH_OP_EXP_BANK_EXP_66910000</t>
  </si>
  <si>
    <t>BANK CHARGES THIRD PARTIES</t>
  </si>
  <si>
    <t>MKT_MERCH</t>
  </si>
  <si>
    <t>MARKETING AND MERCHANDISING</t>
  </si>
  <si>
    <t>chelsea40@ewing.com Business Glossary;</t>
  </si>
  <si>
    <t>62936000</t>
  </si>
  <si>
    <t>ALL_ACCOUNT_NETMIN_NET_RES_NET_INCOME_BEFORE_TAX_EBIT_EBITDA_FEE_EBITDA_A_O_EBITDA_B_O_EBITDA_B_L_GROSS_PROF_DIR_OP_EXP_PAYR_INDEM_PAYCOST_R_LABO_TEMP_62936000</t>
  </si>
  <si>
    <t>RELATED OUTSOURCING SERVICE FEES</t>
  </si>
  <si>
    <t>68212000</t>
  </si>
  <si>
    <t>ALL_ACCOUNT_NETMIN_NET_RES_NET_INCOME_BEFORE_TAX_EBIT_TOT_AMORT_AMORT_ROU_68212000</t>
  </si>
  <si>
    <t>BUILDINGS RIGHTS OF USE DEPRECIATION</t>
  </si>
  <si>
    <t>62011000</t>
  </si>
  <si>
    <t>ALL_ACCOUNT_NETMIN_NET_RES_NET_INCOME_BEFORE_TAX_EBIT_EBITDA_FEE_EBITDA_A_O_EBITDA_B_O_EBITDA_B_L_GROSS_PROF_DIR_OP_EXP_PAYR_INDEM_PAYCOST_R_BONUS_IC_BONUS_62011000</t>
  </si>
  <si>
    <t>IC BONUS EXPENSES</t>
  </si>
  <si>
    <t>ALL_ACCOUNT_NETMIN_NET_RES_NET_INCOME_BEFORE_TAX_EBIT_EBITDA_FEE_EBITDA_A_O_EBITDA_B_O_EBITDA_B_L_GROSS_PROF_DIR_OP_EXP_PAYR_INDEM_PAYCOST_R_BONUS_IC_BONUS</t>
  </si>
  <si>
    <t>TREV_COMP</t>
  </si>
  <si>
    <t>ALL_ACCOUNT_SEGMENTATION_TREV_TREV_COMP</t>
  </si>
  <si>
    <t>TREV Complimentary</t>
  </si>
  <si>
    <t>phillipporter@yahoo.com Business Glossary;</t>
  </si>
  <si>
    <t>62965000</t>
  </si>
  <si>
    <t>ALL_ACCOUNT_NETMIN_NET_RES_NET_INCOME_BEFORE_TAX_EBIT_EBITDA_FEE_EBITDA_A_O_EBITDA_B_O_EBITDA_B_L_GROSS_PROF_DIR_OP_EXP_OTH_OP_EXP_MKT_MERCH_62965000</t>
  </si>
  <si>
    <t>INSTITUTIONAL RELATIONS</t>
  </si>
  <si>
    <t>62772000</t>
  </si>
  <si>
    <t>ALL_ACCOUNT_NETMIN_NET_RES_NET_INCOME_BEFORE_TAX_EBIT_EBITDA_FEE_EBITDA_A_O_EBITDA_B_O_EBITDA_B_L_GROSS_PROF_DIR_OP_EXP_OTH_OP_EXP_RW_LOYALTY_62772000</t>
  </si>
  <si>
    <t>Hotel DISCOVERY POINTS FEES</t>
  </si>
  <si>
    <t>FTE_OUT_A</t>
  </si>
  <si>
    <t>70002000</t>
  </si>
  <si>
    <t>ALL_ACCOUNT_NETMIN_NET_RES_NET_INCOME_BEFORE_TAX_EBIT_EBITDA_FEE_EBITDA_A_O_EBITDA_B_O_EBITDA_B_L_GROSS_PROF_TOT_REV_HOSP_REV_OTH_H_REV_OTHER_SERV_70002000</t>
  </si>
  <si>
    <t>LAUNDRY SALES</t>
  </si>
  <si>
    <t>perkinskimberly@hotmail.com Business Glossary;</t>
  </si>
  <si>
    <t>69610000</t>
  </si>
  <si>
    <t>ALL_ACCOUNT_NETMIN_NET_RES_NR_NET_RES_NR_BEL_EBI_IMP_DISP_69610000</t>
  </si>
  <si>
    <t>INVESTMENT PROV SHORT TERM</t>
  </si>
  <si>
    <t>64000000</t>
  </si>
  <si>
    <t>ALL_ACCOUNT_NETMIN_NET_RES_NET_INCOME_BEFORE_TAX_EBIT_EBITDA_FEE_EBITDA_A_O_EBITDA_B_O_EBITDA_B_L_GROSS_PROF_DIR_OP_EXP_PAYR_INDEM_PAYCOST_R_OWN_LABOUR_64000_64000000</t>
  </si>
  <si>
    <t>79610000</t>
  </si>
  <si>
    <t>ALL_ACCOUNT_NETMIN_NET_RES_NR_NET_RES_NR_BEL_EBI_IMP_DISP_79610000</t>
  </si>
  <si>
    <t>EXC OR APL INVESTMENT PROVISION SHORT TERM</t>
  </si>
  <si>
    <t>FTE_1_A</t>
  </si>
  <si>
    <t>ALL_ACCOUNT_ALL_FTE_A_FTE_OWN_A_FTE_1_A</t>
  </si>
  <si>
    <t>FTE Fixed Contract ABSENTEEISM</t>
  </si>
  <si>
    <t>AMORT_IF</t>
  </si>
  <si>
    <t>AMORTIZATION IFA</t>
  </si>
  <si>
    <t>76020000</t>
  </si>
  <si>
    <t>ALL_ACCOUNT_NETMIN_NET_RES_NET_INCOME_BEFORE_TAX_FI_RESULT_INC_DIVID_76020000</t>
  </si>
  <si>
    <t>NON-GROUP INVESTMENTS INCOMES</t>
  </si>
  <si>
    <t>62340003</t>
  </si>
  <si>
    <t>ALL_ACCOUNT_NETMIN_NET_RES_NET_INCOME_BEFORE_TAX_EBIT_EBITDA_FEE_EBITDA_A_O_EBITDA_B_O_EBITDA_B_L_GROSS_PROF_DIR_OP_EXP_OTH_OP_EXP_PROF_SERV_62340_62340003</t>
  </si>
  <si>
    <t>OTHER ADVISORY HYB 2016</t>
  </si>
  <si>
    <t>72068000</t>
  </si>
  <si>
    <t>ALL_ACCOUNT_NETMIN_NET_RES_NET_INCOME_BEFORE_TAX_EBIT_EBITDA_FEE_EBITDA_A_O_EBITDA_B_O_EBITDA_B_L_GROSS_PROF_DIR_OP_EXP_OTH_OP_EXP_WEB_MEDIA_72068000</t>
  </si>
  <si>
    <t>IC COMMISSIONS WEB</t>
  </si>
  <si>
    <t>INC_DIVID</t>
  </si>
  <si>
    <t>INCOME DIVIDENS</t>
  </si>
  <si>
    <t>66220000</t>
  </si>
  <si>
    <t>ALL_ACCOUNT_NETMIN_NET_RES_NET_INCOME_BEFORE_TAX_FI_RESULT_INT_EXPENS_66220000</t>
  </si>
  <si>
    <t>ASSOCIATED COMPANIES INTEREST</t>
  </si>
  <si>
    <t>69832000</t>
  </si>
  <si>
    <t>ALL_ACCOUNT_NETMIN_NET_RES_NR_NET_RES_NR_BEL_EBI_IMP_FIX_69832000</t>
  </si>
  <si>
    <t>ROU IMPAIRMENT PROVISION RIGHTS OF BENEFICIAL USE</t>
  </si>
  <si>
    <t>EV_BUGR</t>
  </si>
  <si>
    <t>ALL_ACCOUNT_SEGMENTATION_EV_EV_BUGR</t>
  </si>
  <si>
    <t>Events Business Groups</t>
  </si>
  <si>
    <t>BANK_EXP</t>
  </si>
  <si>
    <t>BANK, FINANCIAL AND CREDIT CARD EXPENSES</t>
  </si>
  <si>
    <t>alexisschmidt@rodgers-harrell.biz Business Glossary;</t>
  </si>
  <si>
    <t>64920003</t>
  </si>
  <si>
    <t>ALL_ACCOUNT_NETMIN_NET_RES_NET_INCOME_BEFORE_TAX_EBIT_EBITDA_FEE_EBITDA_A_O_EBITDA_B_O_EBITDA_B_L_GROSS_PROF_DIR_OP_EXP_PAYR_INDEM_PAYCOST_R_OTHER_64920_64920003</t>
  </si>
  <si>
    <t>BENEFIT IN KIND</t>
  </si>
  <si>
    <t>OTHER_EXP</t>
  </si>
  <si>
    <t>OTHER DIRECT EXPENSES</t>
  </si>
  <si>
    <t>jack27@hernandez.com Business Glossary;</t>
  </si>
  <si>
    <t>ADR_DISTR</t>
  </si>
  <si>
    <t>FTE_7</t>
  </si>
  <si>
    <t>ALL_ACCOUNT_ALL_FTE_FTE_OWN_FTE_7</t>
  </si>
  <si>
    <t>FTE Temporary</t>
  </si>
  <si>
    <t>grahamcassandra@holland.biz Business Glossary;</t>
  </si>
  <si>
    <t>TREV_TRFT</t>
  </si>
  <si>
    <t>ALL_ACCOUNT_SEGMENTATION_TREV_TREV_TRFT</t>
  </si>
  <si>
    <t>TREV Transient FIT &amp; TTOO</t>
  </si>
  <si>
    <t>cynthia93@hotmail.com Business Glossary;</t>
  </si>
  <si>
    <t>DERIV</t>
  </si>
  <si>
    <t>DERIVATIVES</t>
  </si>
  <si>
    <t>62929000</t>
  </si>
  <si>
    <t>ALL_ACCOUNT_NETMIN_NET_RES_NET_INCOME_BEFORE_TAX_EBIT_EBITDA_FEE_EBITDA_A_O_EBITDA_B_O_EBITDA_B_L_GROSS_PROF_DIR_OP_EXP_OTH_OP_EXP_MISCELL_62929000</t>
  </si>
  <si>
    <t>LS_REVENUE</t>
  </si>
  <si>
    <t>CONFIG_LAST_SAVED_LS_REVENUE</t>
  </si>
  <si>
    <t>OTH_H_REV</t>
  </si>
  <si>
    <t>OTHER HOTEL REVENUES</t>
  </si>
  <si>
    <t>teresa54@rowland-lynch.com Business Glossary;</t>
  </si>
  <si>
    <t>64030000</t>
  </si>
  <si>
    <t>ALL_ACCOUNT_NETMIN_NET_RES_NET_INCOME_BEFORE_TAX_EBIT_EBITDA_FEE_EBITDA_A_O_EBITDA_B_O_EBITDA_B_L_GROSS_PROF_DIR_OP_EXP_PAYR_INDEM_PAYCOST_R_LABO_TEMP_64030000</t>
  </si>
  <si>
    <t>TEMPORARY STAFF</t>
  </si>
  <si>
    <t>66350000</t>
  </si>
  <si>
    <t>ALL_ACCOUNT_NETMIN_NET_RES_NET_INCOME_BEFORE_TAX_FI_RESULT_INT_EXPENS_66350000</t>
  </si>
  <si>
    <t>OTHER FINANCIAL INTEREST EXPENSE NON LOANS</t>
  </si>
  <si>
    <t>64026000</t>
  </si>
  <si>
    <t>ALL_ACCOUNT_NETMIN_NET_RES_NET_INCOME_BEFORE_TAX_EBIT_EBITDA_FEE_EBITDA_A_O_EBITDA_B_O_EBITDA_B_L_GROSS_PROF_DIR_OP_EXP_PAYR_INDEM_PAYCOST_R_BONUS_64026000</t>
  </si>
  <si>
    <t>INCENTIVE LONG TERM (ILT)</t>
  </si>
  <si>
    <t>DAY_USE</t>
  </si>
  <si>
    <t>DAY USE</t>
  </si>
  <si>
    <t>72030000</t>
  </si>
  <si>
    <t>ALL_ACCOUNT_NETMIN_NET_RES_NET_INCOME_BEFORE_TAX_EBIT_EBITDA_FEE_IND_EXPENS_72030000</t>
  </si>
  <si>
    <t>MANAGEMENT FEES ON REVENUE</t>
  </si>
  <si>
    <t>66100000</t>
  </si>
  <si>
    <t>ALL_ACCOUNT_NETMIN_NET_RES_NET_INCOME_BEFORE_TAX_FI_RESULT_INT_EXPENS_66100000</t>
  </si>
  <si>
    <t>INTEREST ON DEBENTURES AND OTHER TRADE SECURITIES</t>
  </si>
  <si>
    <t>63200000</t>
  </si>
  <si>
    <t>ALL_ACCOUNT_NETMIN_NET_RES_NET_INCOME_BEFORE_TAX_EBIT_EBITDA_FEE_EBITDA_A_O_EBITDA_B_O_EBITDA_B_L_GROSS_PROF_DIR_OP_EXP_OTH_OP_EXP_OP_TAX_INS_63200000</t>
  </si>
  <si>
    <t>VAT ADJUSTMENTS</t>
  </si>
  <si>
    <t>66327000</t>
  </si>
  <si>
    <t>ALL_ACCOUNT_NETMIN_NET_RES_NET_INCOME_BEFORE_TAX_FI_RESULT_INT_EXPENS_66327000</t>
  </si>
  <si>
    <t>INTEREST EXPENSE UNSECURED SYNDICATED LOAN</t>
  </si>
  <si>
    <t>62195000</t>
  </si>
  <si>
    <t>ALL_ACCOUNT_NETMIN_NET_RES_NR_NET_RES_NR_BEL_EBI_IMP_FIX_62195000</t>
  </si>
  <si>
    <t>APPLICATION OF LINEARIZATIONS IMPAIRMENT</t>
  </si>
  <si>
    <t>79807000</t>
  </si>
  <si>
    <t>ALL_ACCOUNT_NETMIN_NET_RES_NR_NET_RES_NR_BEL_EBI_IMP_FIX_79807000</t>
  </si>
  <si>
    <t>EXC OR APLIC IMP PRO CONCESSIONS PATENTS TRADEMARK</t>
  </si>
  <si>
    <t>72722000</t>
  </si>
  <si>
    <t>ALL_ACCOUNT_NETMIN_NET_RES_NET_INCOME_BEFORE_TAX_EBIT_EBITDA_FEE_EBITDA_A_O_EBITDA_B_O_EBITDA_B_L_GROSS_PROF_DIR_OP_EXP_OTH_OP_EXP_RW_LOYALTY_72722000</t>
  </si>
  <si>
    <t>Hotel DISCOVERY REDEMPTION INCOME</t>
  </si>
  <si>
    <t>66305000</t>
  </si>
  <si>
    <t>ALL_ACCOUNT_NETMIN_NET_RES_NET_INCOME_BEFORE_TAX_FI_RESULT_INT_EXPENS_66305000</t>
  </si>
  <si>
    <t>INTEREST EXPENSE BILATERAL LOANS</t>
  </si>
  <si>
    <t>TE_3_A</t>
  </si>
  <si>
    <t>PER_FB_FCST</t>
  </si>
  <si>
    <t>PERCENT_TOTAL_PER_FB_FCST</t>
  </si>
  <si>
    <t>%F&amp;B Revenue Fcst</t>
  </si>
  <si>
    <t>NR_BEL_EBI</t>
  </si>
  <si>
    <t>NR BELOW EBITDA</t>
  </si>
  <si>
    <t>elliskaren@gmail.com Business Glossary;</t>
  </si>
  <si>
    <t>70205001</t>
  </si>
  <si>
    <t>ALL_ACCOUNT_NETMIN_NET_RES_NET_INCOME_BEFORE_TAX_EBIT_EBITDA_FEE_EBITDA_A_O_EBITDA_B_O_EBITDA_B_L_GROSS_PROF_TOT_REV_HOSP_REV_OTH_H_REV_RENT_OP_IN_70205_70205001</t>
  </si>
  <si>
    <t>REINVOICED VENUES BREAKFAST</t>
  </si>
  <si>
    <t>62050000</t>
  </si>
  <si>
    <t>ALL_ACCOUNT_NETMIN_NET_RES_NET_INCOME_BEFORE_TAX_EBIT_EBITDA_FEE_EBITDA_A_O_EBITDA_B_O_EBITDA_B_L_GROSS_PROF_DIR_OP_EXP_OTH_OP_EXP_EXP_REINVO_62050000</t>
  </si>
  <si>
    <t>GUEST TRANSFER EXPENSES</t>
  </si>
  <si>
    <t>EXT_ENTERT</t>
  </si>
  <si>
    <t>EXTERNAL SERVICES and ENTERTAINMENT</t>
  </si>
  <si>
    <t>afranklin@hotmail.com Business Glossary;</t>
  </si>
  <si>
    <t>62970000</t>
  </si>
  <si>
    <t>ALL_ACCOUNT_NETMIN_NET_RES_NET_INCOME_BEFORE_TAX_EBIT_EBITDA_FEE_EBITDA_A_O_EBITDA_B_O_EBITDA_B_L_GROSS_PROF_DIR_OP_EXP_OTH_OP_EXP_REBATES_62970000</t>
  </si>
  <si>
    <t>PURCHASING GOAL COMMISSIONS</t>
  </si>
  <si>
    <t>IC_BONUS</t>
  </si>
  <si>
    <t>IC BONUS</t>
  </si>
  <si>
    <t>64010006</t>
  </si>
  <si>
    <t>ALL_ACCOUNT_NETMIN_NET_RES_NET_INCOME_BEFORE_TAX_EBIT_EBITDA_FEE_EBITDA_A_O_EBITDA_B_O_EBITDA_B_L_GROSS_PROF_DIR_OP_EXP_PAYR_INDEM_PAYCOST_R_OWN_LABOUR_64010_64010006</t>
  </si>
  <si>
    <t>PAID ILLNESS</t>
  </si>
  <si>
    <t>62908000</t>
  </si>
  <si>
    <t>ALL_ACCOUNT_NETMIN_NET_RES_NET_INCOME_BEFORE_TAX_EBIT_EBITDA_FEE_EBITDA_A_O_EBITDA_B_O_EBITDA_B_L_GROSS_PROF_DIR_OP_EXP_OTH_OP_EXP_WEB_MEDIA_62908000</t>
  </si>
  <si>
    <t>COMMISSIONS WEB THIRD PARTIES</t>
  </si>
  <si>
    <t>68110000</t>
  </si>
  <si>
    <t>ALL_ACCOUNT_NETMIN_NET_RES_NET_INCOME_BEFORE_TAX_EBIT_TOT_AMORT_AMORT_IF_68110000</t>
  </si>
  <si>
    <t>CONCESSIONS AND LICENCES DEPRECIATION</t>
  </si>
  <si>
    <t>70160000</t>
  </si>
  <si>
    <t>ALL_ACCOUNT_NETMIN_NET_RES_NET_INCOME_BEFORE_TAX_EBIT_EBITDA_FEE_EBITDA_A_O_EBITDA_B_O_EBITDA_B_L_GROSS_PROF_TOT_REV_HOSP_REV_RESTAU_REV_70160_70160000</t>
  </si>
  <si>
    <t>BAR CAFE 1 SALES FOOD</t>
  </si>
  <si>
    <t>rmiranda@hess.com Business Glossary;</t>
  </si>
  <si>
    <t>62940000</t>
  </si>
  <si>
    <t>ALL_ACCOUNT_NETMIN_NET_RES_NET_INCOME_BEFORE_TAX_EBIT_EBITDA_FEE_EBITDA_A_O_EBITDA_B_O_EBITDA_B_L_GROSS_PROF_DIR_OP_EXP_OTH_OP_EXP_TRAVEL_EXP_62940000</t>
  </si>
  <si>
    <t>TRAVEL EXPENSES</t>
  </si>
  <si>
    <t>64300000</t>
  </si>
  <si>
    <t>ALL_ACCOUNT_NETMIN_NET_RES_NET_INCOME_BEFORE_TAX_EBIT_EBITDA_FEE_EBITDA_A_O_EBITDA_B_O_EBITDA_B_L_GROSS_PROF_DIR_OP_EXP_PAYR_INDEM_PAYCOST_R_OWN_LABOUR_64300000</t>
  </si>
  <si>
    <t>PENSIONS &amp; RETIREMENTS</t>
  </si>
  <si>
    <t>66316000</t>
  </si>
  <si>
    <t>ALL_ACCOUNT_NETMIN_NET_RES_NET_INCOME_BEFORE_TAX_FI_RESULT_INT_EXPENS_66316000</t>
  </si>
  <si>
    <t>SUBORDINATED LOANS ARRANGEMENT EXPENSES AMORT</t>
  </si>
  <si>
    <t>62920000</t>
  </si>
  <si>
    <t>ALL_ACCOUNT_NETMIN_NET_RES_NET_INCOME_BEFORE_TAX_EBIT_EBITDA_FEE_EBITDA_A_O_EBITDA_B_O_EBITDA_B_L_GROSS_PROF_DIR_OP_EXP_OTH_OP_EXP_ROOM_OTH_OTHER_SUPP_62920000</t>
  </si>
  <si>
    <t>CLEANING SUPPLIES</t>
  </si>
  <si>
    <t>SER_MEET</t>
  </si>
  <si>
    <t>ALL_ACCOUNT_DRIVERS_SER_MEET</t>
  </si>
  <si>
    <t>uphillips@cohen.com Business Glossary;</t>
  </si>
  <si>
    <t>TELEPH_REV</t>
  </si>
  <si>
    <t>ALL_ACCOUNT_NETMIN_NET_RES_NET_INCOME_BEFORE_TAX_EBIT_EBITDA_FEE_EBITDA_A_O_EBITDA_B_O_EBITDA_B_L_GROSS_PROF_TOT_REV_HOSP_REV_OTH_H_REV_TELEPH_REV</t>
  </si>
  <si>
    <t>TELEPHONE REVENUE</t>
  </si>
  <si>
    <t>reidwilliam@hotmail.com Business Glossary;</t>
  </si>
  <si>
    <t>FB_OTHE</t>
  </si>
  <si>
    <t>ALL_ACCOUNT_SEGMENTATION_FBREV_FB_OTHE</t>
  </si>
  <si>
    <t>F&amp;B Others</t>
  </si>
  <si>
    <t>williamsalexis@beasley.biz Business Glossary;</t>
  </si>
  <si>
    <t>77151000</t>
  </si>
  <si>
    <t>ALL_ACCOUNT_NETMIN_NET_RES_NR_NET_RES_NR_EBITDA_NR_REVENUE_77151000</t>
  </si>
  <si>
    <t>GAIN DUE TO SCRAPPING IFRS16</t>
  </si>
  <si>
    <t>BONUS</t>
  </si>
  <si>
    <t>edwardslori@gmail.com Business Glossary;</t>
  </si>
  <si>
    <t>PAYCOST_R</t>
  </si>
  <si>
    <t>PAYCOST - PAYROLL COSTS</t>
  </si>
  <si>
    <t>brandongutierrez@gmail.com Business Glossary;</t>
  </si>
  <si>
    <t>TRAVEL_EXP</t>
  </si>
  <si>
    <t>uanderson@phillips.net Business Glossary;</t>
  </si>
  <si>
    <t>AMORT_TF</t>
  </si>
  <si>
    <t>AMORTIZATION TFA</t>
  </si>
  <si>
    <t>EV_TRFT</t>
  </si>
  <si>
    <t>ALL_ACCOUNT_SEGMENTATION_EV_EV_TRFT</t>
  </si>
  <si>
    <t>Events Transient FIT &amp; TTOO</t>
  </si>
  <si>
    <t>62910005</t>
  </si>
  <si>
    <t>ALL_ACCOUNT_NETMIN_NET_RES_NET_INCOME_BEFORE_TAX_EBIT_EBITDA_FEE_EBITDA_A_O_EBITDA_B_O_EBITDA_B_L_GROSS_PROF_DIR_OP_EXP_OTH_OP_EXP_COMM_RAP_62910_62910005</t>
  </si>
  <si>
    <t>TRAVEL AGENCY COMMISSIONS T2</t>
  </si>
  <si>
    <t>jjohns@pugh.com Business Glossary;</t>
  </si>
  <si>
    <t>RN_TNCD</t>
  </si>
  <si>
    <t>ALL_ACCOUNT_SEGMENTATION_RN_RN_TNCD</t>
  </si>
  <si>
    <t>RN Transient Discounted</t>
  </si>
  <si>
    <t>FTE_OUT</t>
  </si>
  <si>
    <t>FTE - Outside Labour</t>
  </si>
  <si>
    <t>qroberts@powell.com Business Glossary;</t>
  </si>
  <si>
    <t>62390000</t>
  </si>
  <si>
    <t>ALL_ACCOUNT_NETMIN_NET_RES_NET_INCOME_BEFORE_TAX_EBIT_EBITDA_FEE_EBITDA_A_O_EBITDA_B_O_EBITDA_B_L_GROSS_PROF_DIR_OP_EXP_OTH_OP_EXP_PROF_SERV_62390000</t>
  </si>
  <si>
    <t>TRANSLATION SERVICES</t>
  </si>
  <si>
    <t>LS_IT</t>
  </si>
  <si>
    <t>CONFIG_LAST_SAVED_LS_IT</t>
  </si>
  <si>
    <t>76200000</t>
  </si>
  <si>
    <t>ALL_ACCOUNT_NETMIN_NET_RES_NET_INCOME_BEFORE_TAX_FI_RESULT_INT_IC_76200000</t>
  </si>
  <si>
    <t>GROUP COMPANY INTEREST INCOME</t>
  </si>
  <si>
    <t>SER_OTMEET</t>
  </si>
  <si>
    <t>ALL_ACCOUNT_DRIVERS_SER_OTMEET</t>
  </si>
  <si>
    <t>Other Meetings Services</t>
  </si>
  <si>
    <t>fowlereric@wall.com Business Glossary;</t>
  </si>
  <si>
    <t>64000005</t>
  </si>
  <si>
    <t>ALL_ACCOUNT_NETMIN_NET_RES_NET_INCOME_BEFORE_TAX_EBIT_EBITDA_FEE_EBITDA_A_O_EBITDA_B_O_EBITDA_B_L_GROSS_PROF_DIR_OP_EXP_PAYR_INDEM_PAYCOST_R_OWN_LABOUR_64000_64000005</t>
  </si>
  <si>
    <t>HOLIDAYS AND ADD PAYMENTS MADE WHEN LEAVING</t>
  </si>
  <si>
    <t>70130000</t>
  </si>
  <si>
    <t>ALL_ACCOUNT_NETMIN_NET_RES_NET_INCOME_BEFORE_TAX_EBIT_EBITDA_FEE_EBITDA_A_O_EBITDA_B_O_EBITDA_B_L_GROSS_PROF_TOT_REV_HOSP_REV_RESTAU_REV_70130_70130000</t>
  </si>
  <si>
    <t>CATERING SALES FOOD</t>
  </si>
  <si>
    <t>adam52@lane-brown.com Business Glossary;</t>
  </si>
  <si>
    <t>HOTEL_STATUS</t>
  </si>
  <si>
    <t>Hotel Status</t>
  </si>
  <si>
    <t>70210000</t>
  </si>
  <si>
    <t>ALL_ACCOUNT_NETMIN_NET_RES_NET_INCOME_BEFORE_TAX_EBIT_EBITDA_FEE_EBITDA_A_O_EBITDA_B_O_EBITDA_B_L_GROSS_PROF_TOT_REV_HOSP_REV_EVENTS_70210000</t>
  </si>
  <si>
    <t>AUDIOVISUAL RENTS</t>
  </si>
  <si>
    <t>shannon77@fox.biz Business Glossary;</t>
  </si>
  <si>
    <t>BF_TRPR</t>
  </si>
  <si>
    <t>ALL_ACCOUNT_SEGMENTATION_BFAST_BF_TRPR</t>
  </si>
  <si>
    <t>Breakfast Transient Programs</t>
  </si>
  <si>
    <t>ostone@gmail.com Business Glossary;</t>
  </si>
  <si>
    <t>62204000</t>
  </si>
  <si>
    <t>ALL_ACCOUNT_NETMIN_NET_RES_NET_INCOME_BEFORE_TAX_EBIT_EBITDA_FEE_EBITDA_A_O_EBITDA_B_O_EBITDA_B_L_GROSS_PROF_DIR_OP_EXP_OTH_OP_EXP_REPAIRS_62204000</t>
  </si>
  <si>
    <t>REP - THERMAL AND WATER INSTALLATIONS</t>
  </si>
  <si>
    <t>72059000</t>
  </si>
  <si>
    <t>ALL_ACCOUNT_NETMIN_NET_RES_NET_INCOME_BEFORE_TAX_EBIT_EBITDA_FEE_EBITDA_A_O_EBITDA_B_O_EBITDA_B_L_GROSS_PROF_DIR_OP_EXP_PAYR_INDEM_PAYCOST_R_LABO_TEMP_72059000</t>
  </si>
  <si>
    <t>NO GROUP OUTSIDE LABOUR AND TEMP STAFF INCOME</t>
  </si>
  <si>
    <t>68142000</t>
  </si>
  <si>
    <t>ALL_ACCOUNT_NETMIN_NET_RES_NET_INCOME_BEFORE_TAX_EBIT_TOT_AMORT_AMORT_ROU_68142000</t>
  </si>
  <si>
    <t>RIGHTS OF BENEFICIAL ROU DEPR</t>
  </si>
  <si>
    <t>64920001</t>
  </si>
  <si>
    <t>ALL_ACCOUNT_NETMIN_NET_RES_NET_INCOME_BEFORE_TAX_EBIT_EBITDA_FEE_EBITDA_A_O_EBITDA_B_O_EBITDA_B_L_GROSS_PROF_DIR_OP_EXP_PAYR_INDEM_PAYCOST_R_OTHER_64920_64920001</t>
  </si>
  <si>
    <t>EMPLOYEE MEALS</t>
  </si>
  <si>
    <t>CONSUMPTION_ELECTRICITY</t>
  </si>
  <si>
    <t>ALL_ACCOUNT_DRIVERS_CONSUMPTION_ELECTRICITY</t>
  </si>
  <si>
    <t>Electricity kWh Consumption</t>
  </si>
  <si>
    <t>REPAIRS</t>
  </si>
  <si>
    <t>eddie12@gmail.com Business Glossary;</t>
  </si>
  <si>
    <t>64910000</t>
  </si>
  <si>
    <t>ALL_ACCOUNT_NETMIN_NET_RES_NET_INCOME_BEFORE_TAX_EBIT_EBITDA_FEE_EBITDA_A_O_EBITDA_B_O_EBITDA_B_L_GROSS_PROF_DIR_OP_EXP_PAYR_INDEM_PAYCOST_R_OTHER_64910000</t>
  </si>
  <si>
    <t>Hotel UNIVERSITY - PROF TRAINING FOR EMPLOYMENT</t>
  </si>
  <si>
    <t>68220000</t>
  </si>
  <si>
    <t>ALL_ACCOUNT_NETMIN_NET_RES_NET_INCOME_BEFORE_TAX_EBIT_TOT_AMORT_AMORT_TF_68220000</t>
  </si>
  <si>
    <t>TECHNICAL INST AND MACHINERY DEPR</t>
  </si>
  <si>
    <t>62264000</t>
  </si>
  <si>
    <t>ALL_ACCOUNT_NETMIN_NET_RES_NET_INCOME_BEFORE_TAX_EBIT_EBITDA_FEE_EBITDA_A_O_EBITDA_B_O_EBITDA_B_L_GROSS_PROF_DIR_OP_EXP_OTH_OP_EXP_IT_EXP_62264000</t>
  </si>
  <si>
    <t>HARDWARE SUPPORT &amp; OPERATION MAINTENANCE</t>
  </si>
  <si>
    <t>68251000</t>
  </si>
  <si>
    <t>ALL_ACCOUNT_NETMIN_NET_RES_NET_INCOME_BEFORE_TAX_EBIT_TOT_AMORT_AMORT_TF_68251000</t>
  </si>
  <si>
    <t>FURNITURE DEPRECIATION</t>
  </si>
  <si>
    <t>60700000</t>
  </si>
  <si>
    <t>ALL_ACCOUNT_NETMIN_NET_RES_NET_INCOME_BEFORE_TAX_EBIT_EBITDA_FEE_EBITDA_A_O_EBITDA_B_O_EBITDA_B_L_GROSS_PROF_DIR_OP_EXP_OTH_OP_EXP_LAUND_EXP_60700000</t>
  </si>
  <si>
    <t>LAUNDRY</t>
  </si>
  <si>
    <t>62924000</t>
  </si>
  <si>
    <t>ALL_ACCOUNT_NETMIN_NET_RES_NET_INCOME_BEFORE_TAX_EBIT_EBITDA_FEE_EBITDA_A_O_EBITDA_B_O_EBITDA_B_L_GROSS_PROF_DIR_OP_EXP_OTH_OP_EXP_ROOM_OTH_OTHER_SUPP_62924000</t>
  </si>
  <si>
    <t>DECORATION</t>
  </si>
  <si>
    <t>75403000</t>
  </si>
  <si>
    <t>ALL_ACCOUNT_NETMIN_NET_RES_NET_INCOME_BEFORE_TAX_EBIT_EBITDA_FEE_EBITDA_A_O_EBITDA_B_O_EBITDA_B_L_GROSS_PROF_TOT_REV_CO_NOOPREV_FEES_75403000</t>
  </si>
  <si>
    <t>MGMNT FEES BRAND USE &amp; MARKETING (THIRD PARTIES)</t>
  </si>
  <si>
    <t>RN_CORP</t>
  </si>
  <si>
    <t>ALL_ACCOUNT_SEGMENTATION_RN_RN_CORP</t>
  </si>
  <si>
    <t>Room Nights associated to Corporate (CORP) segment</t>
  </si>
  <si>
    <t>FTE_4_CH</t>
  </si>
  <si>
    <t>ALL_ACCOUNT_ALL_FTE_CH_FTE_OUT_CH_FTE_4_CH</t>
  </si>
  <si>
    <t>FTE Extra Labour CONTRACTED HOURS</t>
  </si>
  <si>
    <t>RW_LOYALTY</t>
  </si>
  <si>
    <t>REWARDS &amp; LOYALTY PROGRAMS</t>
  </si>
  <si>
    <t>hnewman@jones.info Business Glossary;</t>
  </si>
  <si>
    <t>FB_PURCHAS</t>
  </si>
  <si>
    <t>F&amp;B PURCHASES</t>
  </si>
  <si>
    <t>julie97@hotmail.com Business Glossary;</t>
  </si>
  <si>
    <t>79800000</t>
  </si>
  <si>
    <t>ALL_ACCOUNT_NETMIN_NET_RES_NR_NET_RES_NR_BEL_EBI_IMP_FIX_79800000</t>
  </si>
  <si>
    <t>EXC OR APLIC IMPAIRMENT PROVISION</t>
  </si>
  <si>
    <t>61123000</t>
  </si>
  <si>
    <t>ALL_ACCOUNT_NETMIN_NET_RES_NET_INCOME_BEFORE_TAX_EBIT_EBITDA_FEE_EBITDA_A_O_EBITDA_B_O_EBITDA_B_L_GROSS_PROF_DIR_OP_EXP_OTH_OP_EXP_ROOM_OTH_OTHER_SUPP_61123000</t>
  </si>
  <si>
    <t>SPA UTILITIES INVENTORY VARIATION</t>
  </si>
  <si>
    <t>62340008</t>
  </si>
  <si>
    <t>ALL_ACCOUNT_NETMIN_NET_RES_NET_INCOME_BEFORE_TAX_EBIT_EBITDA_FEE_EBITDA_A_O_EBITDA_B_O_EBITDA_B_L_GROSS_PROF_DIR_OP_EXP_OTH_OP_EXP_PROF_SERV_62340_62340008</t>
  </si>
  <si>
    <t>OTHER ADVISORY 2</t>
  </si>
  <si>
    <t>64040000</t>
  </si>
  <si>
    <t>ALL_ACCOUNT_NETMIN_NET_RES_NET_INCOME_BEFORE_TAX_EBIT_EBITDA_FEE_EBITDA_A_O_EBITDA_B_O_EBITDA_B_L_GROSS_PROF_DIR_OP_EXP_PAYR_INDEM_PAYCOST_R_OWN_LABOUR_64040000</t>
  </si>
  <si>
    <t>HOLIDAYS TAKEN</t>
  </si>
  <si>
    <t>INT_EXPENS</t>
  </si>
  <si>
    <t>INTEREST EXPENSES</t>
  </si>
  <si>
    <t>TREV_MICE</t>
  </si>
  <si>
    <t>SER_RESTR</t>
  </si>
  <si>
    <t>ALL_ACCOUNT_DRIVERS_SER_RESTR</t>
  </si>
  <si>
    <t>Reinvoiced Restaurant Services</t>
  </si>
  <si>
    <t>72700000</t>
  </si>
  <si>
    <t>ALL_ACCOUNT_NETMIN_NET_RES_NET_INCOME_BEFORE_TAX_EBIT_EBITDA_FEE_EBITDA_A_O_EBITDA_B_O_EBITDA_B_L_GROSS_PROF_DIR_OP_EXP_OTH_OP_EXP_MKT_MERCH_72700_72700000</t>
  </si>
  <si>
    <t>RREV_DISTR</t>
  </si>
  <si>
    <t>62069000</t>
  </si>
  <si>
    <t>ALL_ACCOUNT_NETMIN_NET_RES_NET_INCOME_BEFORE_TAX_EBIT_EBITDA_FEE_EBITDA_A_O_EBITDA_B_O_EBITDA_B_L_GROSS_PROF_DIR_OP_EXP_PAYR_INDEM_INDEMNIZAT_62069000</t>
  </si>
  <si>
    <t>NO GROUP COMPANY INDEMNIZATIONS EXPENSES</t>
  </si>
  <si>
    <t>64024000</t>
  </si>
  <si>
    <t>ALL_ACCOUNT_NETMIN_NET_RES_NET_INCOME_BEFORE_TAX_EBIT_EBITDA_FEE_EBITDA_A_O_EBITDA_B_O_EBITDA_B_L_GROSS_PROF_DIR_OP_EXP_PAYR_INDEM_PAYCOST_R_BONUS_64024000</t>
  </si>
  <si>
    <t>OTHER BONUSES PROVISIONS CURRENT YEAR</t>
  </si>
  <si>
    <t>PER_TRAV_AG_FEES</t>
  </si>
  <si>
    <t>PERCENT_TOTAL_PER_TRAV_AG_FEES</t>
  </si>
  <si>
    <t>% Travel Agency Fees / (Accomodation + Breakfast Sales)</t>
  </si>
  <si>
    <t>SER_MINBAR</t>
  </si>
  <si>
    <t>ALL_ACCOUNT_DRIVERS_SER_MINBAR</t>
  </si>
  <si>
    <t>kimberlyjohnson@yahoo.com Business Glossary;</t>
  </si>
  <si>
    <t>REST_COMP</t>
  </si>
  <si>
    <t>ALL_ACCOUNT_SEGMENTATION_REST_REST_COMP</t>
  </si>
  <si>
    <t>Rest Complimentary</t>
  </si>
  <si>
    <t>laura03@hotmail.com Business Glossary;</t>
  </si>
  <si>
    <t>72721000</t>
  </si>
  <si>
    <t>ALL_ACCOUNT_NETMIN_NET_RES_NET_INCOME_BEFORE_TAX_EBIT_EBITDA_FEE_EBITDA_A_O_EBITDA_B_O_EBITDA_B_L_GROSS_PROF_DIR_OP_EXP_OTH_OP_EXP_RW_LOYALTY_72721_72721000</t>
  </si>
  <si>
    <t>FTE_1</t>
  </si>
  <si>
    <t>ALL_ACCOUNT_ALL_FTE_FTE_OWN_FTE_1</t>
  </si>
  <si>
    <t>FTE Fixed Contract</t>
  </si>
  <si>
    <t>brodriguez@sanchez.com Business Glossary;</t>
  </si>
  <si>
    <t>63011000</t>
  </si>
  <si>
    <t>ALL_ACCOUNT_NETMIN_NET_RES_NET_INCOME_TAXES_63011000</t>
  </si>
  <si>
    <t>DT FOR ACCOUNTING PORTFOLIO DEPRECIATION</t>
  </si>
  <si>
    <t>62340007</t>
  </si>
  <si>
    <t>ALL_ACCOUNT_NETMIN_NET_RES_NET_INCOME_BEFORE_TAX_EBIT_EBITDA_FEE_EBITDA_A_O_EBITDA_B_O_EBITDA_B_L_GROSS_PROF_DIR_OP_EXP_OTH_OP_EXP_PROF_SERV_62340_62340007</t>
  </si>
  <si>
    <t>OTHER ADVISORY HYB 2017</t>
  </si>
  <si>
    <t>70110000</t>
  </si>
  <si>
    <t>ALL_ACCOUNT_NETMIN_NET_RES_NET_INCOME_BEFORE_TAX_EBIT_EBITDA_FEE_EBITDA_A_O_EBITDA_B_O_EBITDA_B_L_GROSS_PROF_TOT_REV_HOSP_REV_RESTAU_REV_70110_70110000</t>
  </si>
  <si>
    <t>RESTAURANT SALES FOOD</t>
  </si>
  <si>
    <t>larry56@smith-macdonald.net Business Glossary;</t>
  </si>
  <si>
    <t>69601000</t>
  </si>
  <si>
    <t>ALL_ACCOUNT_NETMIN_NET_RES_NR_NET_RES_NR_BEL_EBI_IMP_DISP_69601000</t>
  </si>
  <si>
    <t>INVESTMENT PROV LONG TERM NON GROUP HOLDINGS</t>
  </si>
  <si>
    <t>68160000</t>
  </si>
  <si>
    <t>ALL_ACCOUNT_NETMIN_NET_RES_NET_INCOME_BEFORE_TAX_EBIT_TOT_AMORT_AMORT_IF_68160000</t>
  </si>
  <si>
    <t>LEASE AGREEMENTS CAPITALISATION DEPRECIATION</t>
  </si>
  <si>
    <t>FTE_E_A</t>
  </si>
  <si>
    <t>ALL_ACCOUNT_ALL_FTE_A_FTE_OWN_A_FTE_E_A</t>
  </si>
  <si>
    <t>FTE Expatriate ABSENTEEISM</t>
  </si>
  <si>
    <t>70250000</t>
  </si>
  <si>
    <t>ALL_ACCOUNT_NETMIN_NET_RES_NET_INCOME_BEFORE_TAX_EBIT_EBITDA_FEE_EBITDA_A_O_EBITDA_B_O_EBITDA_B_L_GROSS_PROF_TOT_REV_HOSP_REV_OTH_H_REV_RECH_SERVI_70250000</t>
  </si>
  <si>
    <t>RECHARGED EXPENSES TO GUESTS</t>
  </si>
  <si>
    <t>dunlaphector@yahoo.com Business Glossary;</t>
  </si>
  <si>
    <t>Total Percentage</t>
  </si>
  <si>
    <t>64010000</t>
  </si>
  <si>
    <t>ALL_ACCOUNT_NETMIN_NET_RES_NET_INCOME_BEFORE_TAX_EBIT_EBITDA_FEE_EBITDA_A_O_EBITDA_B_O_EBITDA_B_L_GROSS_PROF_DIR_OP_EXP_PAYR_INDEM_PAYCOST_R_OWN_LABOUR_64010_64010000</t>
  </si>
  <si>
    <t>76410000</t>
  </si>
  <si>
    <t>ALL_ACCOUNT_NETMIN_NET_RES_NET_INCOME_BEFORE_TAX_FI_RESULT_INT_INCOME_76410000</t>
  </si>
  <si>
    <t>OPERATIONAL LEASES INTEREST INCOME</t>
  </si>
  <si>
    <t>70001000</t>
  </si>
  <si>
    <t>ALL_ACCOUNT_NETMIN_NET_RES_NET_INCOME_BEFORE_TAX_EBIT_EBITDA_FEE_EBITDA_A_O_EBITDA_B_O_EBITDA_B_L_GROSS_PROF_TOT_REV_HOSP_REV_OTH_H_REV_TELEPH_REV_70001000</t>
  </si>
  <si>
    <t>TELEPHONE SALES</t>
  </si>
  <si>
    <t>PER_FOOD_BANQ</t>
  </si>
  <si>
    <t>PERCENT_TOTAL_PER_FOOD_BANQ</t>
  </si>
  <si>
    <t>%F&amp;B Food Revenue Banqueting</t>
  </si>
  <si>
    <t>62013000</t>
  </si>
  <si>
    <t>ALL_ACCOUNT_NETMIN_NET_RES_NET_INCOME_BEFORE_TAX_EBIT_EBITDA_FEE_EBITDA_A_O_EBITDA_B_O_EBITDA_B_L_GROSS_PROF_DIR_OP_EXP_PAYR_INDEM_PAYCOST_R_OTHER_IC_OTHER_62013000</t>
  </si>
  <si>
    <t>IC OTHER PAYROLL EXPENSES</t>
  </si>
  <si>
    <t>62010000</t>
  </si>
  <si>
    <t>ALL_ACCOUNT_NETMIN_NET_RES_NET_INCOME_BEFORE_TAX_EBIT_EBITDA_FEE_EBITDA_A_O_EBITDA_B_O_EBITDA_B_L_GROSS_PROF_DIR_OP_EXP_PAYR_INDEM_PAYCOST_R_OWN_LABOUR_IC_PAYROLL_62010000</t>
  </si>
  <si>
    <t>IC PAYROLL EXPENSES</t>
  </si>
  <si>
    <t>67200000</t>
  </si>
  <si>
    <t>ALL_ACCOUNT_NETMIN_NET_RES_NR_NET_RES_NR_BEL_EBI_NR_FIN_RES_67200000</t>
  </si>
  <si>
    <t>LOSSES ON INTERCOMPANY INVESTMENTS</t>
  </si>
  <si>
    <t>72011000</t>
  </si>
  <si>
    <t>ALL_ACCOUNT_NETMIN_NET_RES_NET_INCOME_BEFORE_TAX_EBIT_EBITDA_FEE_EBITDA_A_O_EBITDA_B_O_EBITDA_B_L_GROSS_PROF_DIR_OP_EXP_PAYR_INDEM_PAYCOST_R_BONUS_IC_BONUS_72011000</t>
  </si>
  <si>
    <t>IC BONUS INCOME</t>
  </si>
  <si>
    <t>64911000</t>
  </si>
  <si>
    <t>ALL_ACCOUNT_NETMIN_NET_RES_NET_INCOME_BEFORE_TAX_EBIT_EBITDA_FEE_EBITDA_A_O_EBITDA_B_O_EBITDA_B_L_GROSS_PROF_DIR_OP_EXP_PAYR_INDEM_PAYCOST_R_OTHER_64911000</t>
  </si>
  <si>
    <t>EXTERNAL TRAINING EXPENSES</t>
  </si>
  <si>
    <t>68140000</t>
  </si>
  <si>
    <t>ALL_ACCOUNT_NETMIN_NET_RES_NET_INCOME_BEFORE_TAX_EBIT_TOT_AMORT_AMORT_IF_68140000</t>
  </si>
  <si>
    <t>BENEFICIAL USE DEPRECIATION</t>
  </si>
  <si>
    <t>62340</t>
  </si>
  <si>
    <t>72936000</t>
  </si>
  <si>
    <t>ALL_ACCOUNT_NETMIN_NET_RES_NET_INCOME_BEFORE_TAX_EBIT_EBITDA_FEE_EBITDA_A_O_EBITDA_B_O_EBITDA_B_L_GROSS_PROF_DIR_OP_EXP_PAYR_INDEM_PAYCOST_R_LABO_TEMP_72936000</t>
  </si>
  <si>
    <t>RELATED OUTSOURCING LABOUR INCOME</t>
  </si>
  <si>
    <t>79805000</t>
  </si>
  <si>
    <t>ALL_ACCOUNT_NETMIN_NET_RES_NR_NET_RES_NR_BEL_EBI_IMP_FIX_79805000</t>
  </si>
  <si>
    <t>EXC OR APLIC IMPAIRMENT PROVISION OTHER</t>
  </si>
  <si>
    <t>PROF_SERV</t>
  </si>
  <si>
    <t>PROFFESSIONAL SERVICES</t>
  </si>
  <si>
    <t>aavila@gmail.com Business Glossary;</t>
  </si>
  <si>
    <t>69800000</t>
  </si>
  <si>
    <t>ALL_ACCOUNT_NETMIN_NET_RES_NR_NET_RES_NR_BEL_EBI_IMP_FIX_69800000</t>
  </si>
  <si>
    <t>IMPAIRMENT PROVISION</t>
  </si>
  <si>
    <t>RN_LEGR</t>
  </si>
  <si>
    <t>ALL_ACCOUNT_SEGMENTATION_RN_RN_LEGR</t>
  </si>
  <si>
    <t>RN Leisure Groups</t>
  </si>
  <si>
    <t>wnewton@lang.com Business Glossary;</t>
  </si>
  <si>
    <t>68291000</t>
  </si>
  <si>
    <t>ALL_ACCOUNT_NETMIN_NET_RES_NET_INCOME_BEFORE_TAX_EBIT_TOT_AMORT_AMORT_TF_68291000</t>
  </si>
  <si>
    <t>REAL ESTATE DEPRECIATION</t>
  </si>
  <si>
    <t>SEGMENTATION</t>
  </si>
  <si>
    <t>63012000</t>
  </si>
  <si>
    <t>ALL_ACCOUNT_NETMIN_NET_RES_NET_INCOME_TAXES_63012000</t>
  </si>
  <si>
    <t>DT FOR ASSET IMPAIRMENT/ONEROUS PROVISION</t>
  </si>
  <si>
    <t>PER_MKG_FEES_REV</t>
  </si>
  <si>
    <t>PERCENT_TOTAL_PER_MKG_FEES_REV</t>
  </si>
  <si>
    <t>%Marketing Fees on Revenue</t>
  </si>
  <si>
    <t>Stewarding</t>
  </si>
  <si>
    <t>Department responsible for maintaining cleanliness, organization, and proper functioning of the kitchen and dining areas</t>
  </si>
  <si>
    <t>lyonspeter@howard-dennis.org:Data Owner Outlet;</t>
  </si>
  <si>
    <t>gwilliams@yahoo.com:Data  Steward;</t>
  </si>
  <si>
    <t>FB template;</t>
  </si>
  <si>
    <t>Outlets</t>
  </si>
  <si>
    <t>Business Area</t>
  </si>
  <si>
    <t>Outlet</t>
  </si>
  <si>
    <t>F&amp;B</t>
  </si>
  <si>
    <t>Sharon Cook</t>
  </si>
  <si>
    <t>Average Cover Rate (ACR)</t>
  </si>
  <si>
    <t>ACR is the revenue produced per cover served</t>
  </si>
  <si>
    <t>F&amp;B jesus74@hotmail.com Business Glossary;Covers;</t>
  </si>
  <si>
    <t>ACR;</t>
  </si>
  <si>
    <t>lyonspeter@howard-dennis.org:Data Owner F&amp;B KPI;</t>
  </si>
  <si>
    <t>Metric</t>
  </si>
  <si>
    <t>F&amp;B General</t>
  </si>
  <si>
    <t>F&amp;B KPI</t>
  </si>
  <si>
    <t>Covers</t>
  </si>
  <si>
    <t>Numer of diners</t>
  </si>
  <si>
    <t>Average Cover Rate (ACR);</t>
  </si>
  <si>
    <t>Rest and Management</t>
  </si>
  <si>
    <t>Processes and systems involved in overseeing and ensuring the smooth operation of the hotel’s food and beverage outlets</t>
  </si>
  <si>
    <t>Service</t>
  </si>
  <si>
    <t>Service the outlet is open : All Day, Dinner, Lunch, Breakfast, Afternoon</t>
  </si>
  <si>
    <t>lyonspeter@howard-dennis.org:Data Owner Outlet occupancy;</t>
  </si>
  <si>
    <t>Outlet occupancy</t>
  </si>
  <si>
    <t>Venue</t>
  </si>
  <si>
    <t>Synonim of outlet used for accountability USALI format</t>
  </si>
  <si>
    <t>Outlet;</t>
  </si>
  <si>
    <t>Beverage (Product)</t>
  </si>
  <si>
    <t>Refers to beverages offered at the hotel, including both alcoholic and non-alcoholic beverages. This may include: Spirits, Wines, Mineral water, Soft Drinks, Beers,  Coffe / Tea and Juices.</t>
  </si>
  <si>
    <t>Product family;</t>
  </si>
  <si>
    <t>lyonspeter@howard-dennis.org:Data Owner F&amp;B Products;</t>
  </si>
  <si>
    <t>F&amp;B Products</t>
  </si>
  <si>
    <t>Tickets</t>
  </si>
  <si>
    <t>Tickets of sales produced in POS module</t>
  </si>
  <si>
    <t>Ticket anomalies;</t>
  </si>
  <si>
    <t>lyonspeter@howard-dennis.org:Data Owner Tickets;</t>
  </si>
  <si>
    <t>POS</t>
  </si>
  <si>
    <t>POS Manual Price</t>
  </si>
  <si>
    <t>Monitor the use of Generic items and Open prices in POS system versus the total sales of the outlets to ensure an acceptable ratio</t>
  </si>
  <si>
    <t>lyonspeter@howard-dennis.org:Data Owner POS Manual Price;</t>
  </si>
  <si>
    <t>QUEST SharePoint:https://nhhotelgroup.sharepoint.com/sites/TEAMS_QUEST_2022;</t>
  </si>
  <si>
    <t>Pricing</t>
  </si>
  <si>
    <t>Room charge</t>
  </si>
  <si>
    <t>Room charge payment method for paying the bill</t>
  </si>
  <si>
    <t>Cargo;</t>
  </si>
  <si>
    <t>Charge;</t>
  </si>
  <si>
    <t>lyonspeter@howard-dennis.org:Data Owner Payments;</t>
  </si>
  <si>
    <t>Payments</t>
  </si>
  <si>
    <t>Invitation</t>
  </si>
  <si>
    <t xml:space="preserve">Sale that have not produced any money due to applicance of an invitation policy following allowed invitations by the company standards. All sale with a defined price and units but not final revenue production. </t>
  </si>
  <si>
    <t>VIP Treatment;</t>
  </si>
  <si>
    <t>lyonspeter@howard-dennis.org:Data Owner Invitations;</t>
  </si>
  <si>
    <t>Invitations</t>
  </si>
  <si>
    <t>Revenue per Day</t>
  </si>
  <si>
    <t>Average Revenue produced per number of open days</t>
  </si>
  <si>
    <t>Distinct areas or locations within a hotel that offer specific services or products.</t>
  </si>
  <si>
    <t>Bar Cafeteria;Lobby Bar;Venue;Fast Food;Casual;Bar Restaurant;Thematic;Cocktail Bar;Pool Beach Bar;Fine Dinning;</t>
  </si>
  <si>
    <t>Casual</t>
  </si>
  <si>
    <t>Outlet category for casual food type</t>
  </si>
  <si>
    <t>Fast Food</t>
  </si>
  <si>
    <t>Outlet category for fast-food restaurant</t>
  </si>
  <si>
    <t>Hosted Diner</t>
  </si>
  <si>
    <t>Diner that is an actual guest of the hotel</t>
  </si>
  <si>
    <t>In-House Diner;</t>
  </si>
  <si>
    <t>Kitchen</t>
  </si>
  <si>
    <t>Area where food is prepared and cooked for guests</t>
  </si>
  <si>
    <t>VIP Treatment</t>
  </si>
  <si>
    <t>Invitations related to VIP standards stablished by the company. Normally are marked by Invitiation VIP code on invitation reason and include a VIP material (VIP 1, VIP 2, VIP 3, etc.)</t>
  </si>
  <si>
    <t>Invitation;</t>
  </si>
  <si>
    <t>Daily hours</t>
  </si>
  <si>
    <t>Number of hours that an Outlets is opened</t>
  </si>
  <si>
    <t>Revenue per Avaliable Seat Hour (revPASH);</t>
  </si>
  <si>
    <t>Bar Cafeteria</t>
  </si>
  <si>
    <t>Outlet category for generic Bar/Cafeteria type</t>
  </si>
  <si>
    <t>Family (Product)</t>
  </si>
  <si>
    <t>Refers to the big product categories offered: Beverage (Product), Food (Product), Miscellanous (Product)</t>
  </si>
  <si>
    <t>Product family</t>
  </si>
  <si>
    <t>Type of product family, following the hierarchy of products: Food, Beverage, Miscellaneous or Spa</t>
  </si>
  <si>
    <t>Beverage (Product);Food (Product);Miscellaneous (Product);</t>
  </si>
  <si>
    <t>Cargo</t>
  </si>
  <si>
    <t>Room charge;</t>
  </si>
  <si>
    <t>Product combination</t>
  </si>
  <si>
    <t xml:space="preserve">Product combination shows information about products frequently found together in the same ticket. Product combination uses tickets information to see products that customers used to ask togheter, and shows the ratio of customers that ask for the same products. </t>
  </si>
  <si>
    <t>Seats</t>
  </si>
  <si>
    <t>Seats available for outlet / room / area</t>
  </si>
  <si>
    <t>Revenue per Avaliable Seat Hour (revPASH)</t>
  </si>
  <si>
    <t>Shows the performance of the seating space for generating revenue. A higher RevPASH show a better performance.</t>
  </si>
  <si>
    <t>F&amp;B jesus74@hotmail.com Business Glossary;Daily hours;Days open;Seats;</t>
  </si>
  <si>
    <t>revPASH;</t>
  </si>
  <si>
    <t>Thematic</t>
  </si>
  <si>
    <t>Outlet category for themed restaurant</t>
  </si>
  <si>
    <t>In-House Diner</t>
  </si>
  <si>
    <t>Hosted Diner;</t>
  </si>
  <si>
    <t>Pool Beach Bar</t>
  </si>
  <si>
    <t>Outlet category for pool or beach bar type</t>
  </si>
  <si>
    <t xml:space="preserve">POS  </t>
  </si>
  <si>
    <t>Point of Sales is a tool to control the hotel's outlet or production centers</t>
  </si>
  <si>
    <t>Non-Hosted Diner</t>
  </si>
  <si>
    <t>Diner that is not an actual guest of the hotel</t>
  </si>
  <si>
    <t>Outside Diner;</t>
  </si>
  <si>
    <t>Spa (Product)</t>
  </si>
  <si>
    <t>Refers to products related wtih SPA category on SAP, that can be sold to our costumers</t>
  </si>
  <si>
    <t>Outside Diner</t>
  </si>
  <si>
    <t>Non-Hosted Diner;</t>
  </si>
  <si>
    <t>Lobby Bar</t>
  </si>
  <si>
    <t>Outlet category for lobby bar at hotel</t>
  </si>
  <si>
    <t>Ticket anomalies</t>
  </si>
  <si>
    <t xml:space="preserve">Irregularities or discrepancies in ticketing processes: Tickets Open for long periods (more than 13 hours), Tickets closed instantly from opening time. </t>
  </si>
  <si>
    <t>Tickets;</t>
  </si>
  <si>
    <t>Miscellaneous (Product)</t>
  </si>
  <si>
    <t>Refers to other miscellaneous services or products that do not specifically fall into the food or beverage categories. This may include: Room Service Charge (as laundry, use of recreational facilities, transportation, mini-bar products), Tobacco and Others.</t>
  </si>
  <si>
    <t>Cocktail Bar</t>
  </si>
  <si>
    <t>Outlet category for cocktail based type</t>
  </si>
  <si>
    <t>Food (Product)</t>
  </si>
  <si>
    <t>Refers to food offered at the hotel, whether through the restaurant, room service, buffets or events. It may include: Main courses, Starters, Menus, Desserts, Breakfast, Snacks, Tapas, Sandwiches</t>
  </si>
  <si>
    <t>Payment Method</t>
  </si>
  <si>
    <t>Payment method used for paying in the ticket bill</t>
  </si>
  <si>
    <t>Days open</t>
  </si>
  <si>
    <t>Days with tickets registered</t>
  </si>
  <si>
    <t>Bar Restaurant</t>
  </si>
  <si>
    <t>Outlet category for generic Bar/Restaurant type</t>
  </si>
  <si>
    <t>Fine Dinning</t>
  </si>
  <si>
    <t>Outlet category for fine dinning restuarant</t>
  </si>
  <si>
    <t>FB Comparable</t>
  </si>
  <si>
    <t>Hotel comparability following F&amp;B service if it is closed, refurbished, concept change or outsourced</t>
  </si>
  <si>
    <t>FB Comparable Reason;</t>
  </si>
  <si>
    <t>Tipology F&amp;B Services</t>
  </si>
  <si>
    <t>F&amp;B Service Classification following these types: Full Service, Limited Service, Bed and Breakfast (BB), Hotel/Nhow and 5*/Anantara</t>
  </si>
  <si>
    <t>FB Comparable Reason</t>
  </si>
  <si>
    <t>Hotel non comparability reason Closed, Refurbished, Concept Change or Outsourcing</t>
  </si>
  <si>
    <t>FB Comparable;</t>
  </si>
  <si>
    <t>Meeting Revenues</t>
  </si>
  <si>
    <t>Meeting revenues in BPC, account TREV_EVENT</t>
  </si>
  <si>
    <t>Meetings Room lisatran@richardson-walters.com Business Glossary;theresadixon@gmail.com Business Glossary;</t>
  </si>
  <si>
    <t>alexandermaldonado@hotmail.com:Data Owner P&amp;L KPIs;</t>
  </si>
  <si>
    <t>Finance template;</t>
  </si>
  <si>
    <t>Statements</t>
  </si>
  <si>
    <t>P&amp;L KPIs</t>
  </si>
  <si>
    <t>Finance</t>
  </si>
  <si>
    <t>Flow Through LY</t>
  </si>
  <si>
    <t>Metric that measures how effectively increases in revenue translate into operating profit compared to the previous year (LY)</t>
  </si>
  <si>
    <t>F&amp;B Revenue</t>
  </si>
  <si>
    <t>Revenue generated from the sale of food, beverages, and miscellaneous. Total FB Revenues in BPC: RESTAU_REV</t>
  </si>
  <si>
    <t>Average Cover Rate (ACR)@F&amp;B Business Glossary;Restaurant Revenue;kimberlyhampton@saunders.com Business Glossary;Revenue per Avaliable Seat Hour (revPASH)@F&amp;B Business Glossary;lgomez@fuller.org Business Glossary;tracy40@peters.info Business Glossary;janet14@gmail.com Business Glossary;lorrainefloyd@yahoo.com Business Glossary;benjaminbarber@cooper.com Business Glossary;</t>
  </si>
  <si>
    <t>F&amp;B lisatran@richardson-walters.com Business Glossary;</t>
  </si>
  <si>
    <t>Gross Operated Profit</t>
  </si>
  <si>
    <t>Benefeit obtain after deducting costs</t>
  </si>
  <si>
    <t>alexandermaldonado@hotmail.com:Data Owner Headers;</t>
  </si>
  <si>
    <t>Headers</t>
  </si>
  <si>
    <t>Purchasing MM Incidences</t>
  </si>
  <si>
    <t xml:space="preserve">Reduce vendor invoices incidences generated due to hotel errors during purchasing process and good receipt registration. </t>
  </si>
  <si>
    <t>schneideralicia@gmail.com:Data Owner Purchasing;</t>
  </si>
  <si>
    <t>Financial Management</t>
  </si>
  <si>
    <t>Purchasing</t>
  </si>
  <si>
    <t>Ernest Snow</t>
  </si>
  <si>
    <t>Restaurant Revenue</t>
  </si>
  <si>
    <t>Restaurant Revenue Accounts BPC:TREV_REST_REST_RE1B + TREV_REST_REST_RE1F + TREV_REST_REST_RE2B + TREV_REST_REST_RE2F</t>
  </si>
  <si>
    <t>emily40@yahoo.com Business Glossary;michaelhenry@johnson.com Business Glossary;carl05@henderson.biz &amp; Strategic Planning Business Glossary;larry56@smith-macdonald.net Business Glossary;F&amp;B Revenue;cunninghamdavid@yahoo.com Business Glossary;</t>
  </si>
  <si>
    <t>Breakfast Revenue</t>
  </si>
  <si>
    <t>Total Breakfast Revenues in BPC: BF_TOTAL</t>
  </si>
  <si>
    <t>Breakfast lisatran@richardson-walters.com Business Glossary;masonchristy@palmer.com Business Glossary;johnjohnson@newton.net &amp; Strategic Planning Business Glossary;</t>
  </si>
  <si>
    <t>Other Revenues</t>
  </si>
  <si>
    <t>Total amount of Other Revenues = (rest revenues, cancelled revenues, parking revenues, loyalty revenues (include revenue reinvoiced). BPC vs Commercial: in Commercial the Reinvoiced Revenues belong to two different groups: Breakfast Revenue and F&amp;B Revenue</t>
  </si>
  <si>
    <t>simmonsmichelle@oliver.com Business Glossary;Added value;</t>
  </si>
  <si>
    <t>Other marissadominguez@hotmail.com Business Glossary;</t>
  </si>
  <si>
    <t>Variable Costs</t>
  </si>
  <si>
    <t>Costs from F&amp;B purchases, Room Others and Laundry Expenses</t>
  </si>
  <si>
    <t>Break Even Coverage</t>
  </si>
  <si>
    <t>Break Even Point</t>
  </si>
  <si>
    <t>The level of sales at which total revenue equals total costs, resulting in neither profit nor loss</t>
  </si>
  <si>
    <t>Coperama Compliance</t>
  </si>
  <si>
    <t xml:space="preserve">Purchasing Compliance KPI objective is to increase the volume of purchases made to nominated vendors (suppliers). A nominated vendor is the one that is negotiated by Coperama. </t>
  </si>
  <si>
    <t>uwalker@gmail.com:Data Owner Coperama;</t>
  </si>
  <si>
    <t>Procurement</t>
  </si>
  <si>
    <t>Coperama</t>
  </si>
  <si>
    <t>Patrick Hoffman</t>
  </si>
  <si>
    <t>Revenue Productivity</t>
  </si>
  <si>
    <t>Measures how effectively a business generates revenue relative to its resources</t>
  </si>
  <si>
    <t>Hospitality Revenues in BPC</t>
  </si>
  <si>
    <t>Total lisatran@richardson-walters.com Business Glossary;</t>
  </si>
  <si>
    <t>Added value</t>
  </si>
  <si>
    <t>Enhancement or improvement made to a product or service that increases its worth to customers beyond the original cost of production</t>
  </si>
  <si>
    <t>Gross Margin;Other Revenues;</t>
  </si>
  <si>
    <t>Break Even Ops Point</t>
  </si>
  <si>
    <t>Metric used to determine the level of sales or revenue at which a business neither makes a profit nor incurs a loss</t>
  </si>
  <si>
    <t>Employee Costs</t>
  </si>
  <si>
    <t>Employee payroll and indemnizations costs</t>
  </si>
  <si>
    <t>Gross Margin</t>
  </si>
  <si>
    <t>Percentage of revenue that exceeds the cost of goods sold (COGS)</t>
  </si>
  <si>
    <t>Added value;</t>
  </si>
  <si>
    <t>EBIDTDA</t>
  </si>
  <si>
    <t>EBITDA is a financial indicator (an acronym for Earnings Before Interest Taxes Depreciation and Amortization) that shows your company's profit before subtracting the interest you have to pay for the debt incurred, the taxes applicable to your business, the depreciation for impairment and amortization of the investments made. The purpose of EBITDA is to get a true picture of what the company is gaining or losing in the core business.</t>
  </si>
  <si>
    <t>ADDED VALUE - Employee Costs</t>
  </si>
  <si>
    <t>Room Revenue</t>
  </si>
  <si>
    <t>in BPC, account TREV_ACCO_RREV</t>
  </si>
  <si>
    <t>Room lisatran@richardson-walters.com Business Glossary;</t>
  </si>
  <si>
    <t>Total Room Revenue</t>
  </si>
  <si>
    <t>in BPC, account TREV_ACCOM</t>
  </si>
  <si>
    <t>Flow Through BGT</t>
  </si>
  <si>
    <t>Measures how effectively a business converts increases in actual revenue into operating profit compared to budgeted figures</t>
  </si>
  <si>
    <t>End of Day</t>
  </si>
  <si>
    <t>Control EOD reports signature compliance for the hotel, regarding all EOD reports generated during the month. All the roles defined in the setup will be evaluated by the KPI</t>
  </si>
  <si>
    <t>EOD</t>
  </si>
  <si>
    <t>kellylopez@gmail.com:Data Owner Internal Audit;</t>
  </si>
  <si>
    <t>gwilliams@yahoo.com:Data Product Owner;</t>
  </si>
  <si>
    <t>General Secretary template;</t>
  </si>
  <si>
    <t>Internal Audit &amp; Risk Management</t>
  </si>
  <si>
    <t>Internal Audit</t>
  </si>
  <si>
    <t>General Secretary</t>
  </si>
  <si>
    <t>Deanna Johnson</t>
  </si>
  <si>
    <t>ReviewPro ID</t>
  </si>
  <si>
    <t>Internal ReviewPro property ID</t>
  </si>
  <si>
    <t>nicholeturner@wilson-harvey.net:Data Owner ReviewPro;</t>
  </si>
  <si>
    <t>corey15@castro-gomez.com:Data Steward;</t>
  </si>
  <si>
    <t>Marketing template;</t>
  </si>
  <si>
    <t>Quality</t>
  </si>
  <si>
    <t>ReviewPro</t>
  </si>
  <si>
    <t>Marketing</t>
  </si>
  <si>
    <t>Nancy Woods</t>
  </si>
  <si>
    <t>TripAdvisor URL</t>
  </si>
  <si>
    <t>Public URL of each hotel in TripAdvisor</t>
  </si>
  <si>
    <t>TripAdvisor:http://tripadvisor.com/;</t>
  </si>
  <si>
    <t>Competitive Quality Index (CQI)</t>
  </si>
  <si>
    <t>Competitive Quality Index</t>
  </si>
  <si>
    <t>Metric to measure our online reputation (GRI) in comparison with the competition. Calculated by ReviewPro. A CQI above 100 means that a hotel is outperforming the competition in GRI.</t>
  </si>
  <si>
    <t>Global Review Index;</t>
  </si>
  <si>
    <t>CQI</t>
  </si>
  <si>
    <t>Discovery Email Validation</t>
  </si>
  <si>
    <t>Percentage of invalid emails among all emails entered by new users enrolled</t>
  </si>
  <si>
    <t>Discovery Enrollments;Discovery Room Upgrade;Discovery Post-Stay Survey;Discovery Conversion;</t>
  </si>
  <si>
    <t>wscott@taylor-robertson.info:Data Owner GHA;</t>
  </si>
  <si>
    <t>CRM, Loyalty &amp; Promotions</t>
  </si>
  <si>
    <t>GHA</t>
  </si>
  <si>
    <t>Tammy Snyder</t>
  </si>
  <si>
    <t>Global Review Index (GRI)</t>
  </si>
  <si>
    <t>Global Review Index</t>
  </si>
  <si>
    <t>Online reputation score based on all the reviews collected from online sites. Calculated by ReviewPro. It is not the average of all scores, as it considers more factors like giving a higher weight to the most recent reviews.</t>
  </si>
  <si>
    <t>Competitive Quality Index;</t>
  </si>
  <si>
    <t>GRI</t>
  </si>
  <si>
    <t>Discovery Post-Stay Survey</t>
  </si>
  <si>
    <t xml:space="preserve">Hotel Discovery Post-Stay Survey: The average of the number of Yes answered in the first 4 questions related to Discovery. Normal Average. </t>
  </si>
  <si>
    <t>Discovery Enrollments;Discovery Room Upgrade;Discovery Conversion;Discovery Email Validation;</t>
  </si>
  <si>
    <t>OOverall Satisfaction Score (OSAT)</t>
  </si>
  <si>
    <t>Overall Satisfaction Score</t>
  </si>
  <si>
    <t>Internal Customer Survey measurement taken from asking clients about their overall satisfaction experience at the hotel.</t>
  </si>
  <si>
    <t>Net Promoter Score;</t>
  </si>
  <si>
    <t>OSAT</t>
  </si>
  <si>
    <t>Discovery Room Upgrade</t>
  </si>
  <si>
    <t>Hotel Discovery Post-Stay Survey: room upgrapde questions related to Discovery</t>
  </si>
  <si>
    <t>Discovery Enrollments;Discovery Post-Stay Survey;Discovery Conversion;Discovery Email Validation;</t>
  </si>
  <si>
    <t>Discovery Conversion</t>
  </si>
  <si>
    <t>Hotel Discovery KPI is computed as the target achievement done in enrollments for each month</t>
  </si>
  <si>
    <t>Discovery Enrollments;Discovery Room Upgrade;Discovery Post-Stay Survey;Discovery Email Validation;</t>
  </si>
  <si>
    <t>Net Promoter Score (NPS)</t>
  </si>
  <si>
    <t>Net Promoter Score</t>
  </si>
  <si>
    <t>Internal Customer Survey measurement taken from asking clients about how likely are they to recommend a hotel.</t>
  </si>
  <si>
    <t>Overall Satisfaction Score;</t>
  </si>
  <si>
    <t>NPS</t>
  </si>
  <si>
    <t>Discovery Enrollments</t>
  </si>
  <si>
    <t>Hotel Discovery KPI is computed as the target achievement done in enrollments for each month.</t>
  </si>
  <si>
    <t>Discovery Room Upgrade;Discovery Post-Stay Survey;Discovery Conversion;Discovery Email Validation;</t>
  </si>
  <si>
    <t>Events Identification</t>
  </si>
  <si>
    <t>Control correct Main Customer identification on Confirmed/Tentative Groups Booking Files.</t>
  </si>
  <si>
    <t>huffchad@gmail.com:Data Owner Identification;</t>
  </si>
  <si>
    <t>gwilliams@yahoo.com:Data Product Owner;aandersen@richardson.com:Data Steward;</t>
  </si>
  <si>
    <t>Operations and Global Transformation;</t>
  </si>
  <si>
    <t>Frontoffice</t>
  </si>
  <si>
    <t>Identification</t>
  </si>
  <si>
    <t>Operations &amp; Global Transformation</t>
  </si>
  <si>
    <t>Luis Clark</t>
  </si>
  <si>
    <t>Tablets in Reception</t>
  </si>
  <si>
    <t xml:space="preserve">TIR use KPI main objective is encourage the use of tablets in receptions when doing the check-in processes.  </t>
  </si>
  <si>
    <t>xhensley@gmail.com:Data Owner Experience;</t>
  </si>
  <si>
    <t>Experience</t>
  </si>
  <si>
    <t>Jennifer Hunt</t>
  </si>
  <si>
    <t>Guest Ledger Accuracy</t>
  </si>
  <si>
    <t xml:space="preserve">Increase billing efficiency by controlling hotel charges to clients pending to be invoiced older than 10 or 21 days for M&amp;amp;E top properties. A due revenue is the one that has been waiting more than 10 or 21 days, rest of cases are considered current revenue. </t>
  </si>
  <si>
    <t>huffchad@gmail.com:Data Owner Billing;</t>
  </si>
  <si>
    <t>Backoffice</t>
  </si>
  <si>
    <t>Billing</t>
  </si>
  <si>
    <t>Guests Identification</t>
  </si>
  <si>
    <t>Control correct Main Guest identification on individual bookings</t>
  </si>
  <si>
    <t>Public areas</t>
  </si>
  <si>
    <t>Area of the hotel for all guests use</t>
  </si>
  <si>
    <t>PUA</t>
  </si>
  <si>
    <t>james14@watson-carter.com:Data Owner Construction;</t>
  </si>
  <si>
    <t>BEM</t>
  </si>
  <si>
    <t>Construction</t>
  </si>
  <si>
    <t>William Strong</t>
  </si>
  <si>
    <t>Upselling</t>
  </si>
  <si>
    <t xml:space="preserve">Upselling measures the fulfillment of upselling revenue objectives set by the revenue department. The hotel must achieve certain upsellings at the front desk throughout the year (selling breakfasts, upgrading room types and other services that can be contracted at check-in). We measure that the total reveneu achieved by the sale of these upsellings reaches the set target. </t>
  </si>
  <si>
    <t>justin53@krause.com:Data Owner Upselling;</t>
  </si>
  <si>
    <t>Richard Haynes</t>
  </si>
  <si>
    <t>Soft Refurbishment</t>
  </si>
  <si>
    <t>Project that is not a repositioning but just an enhancement of the existing</t>
  </si>
  <si>
    <t>SR</t>
  </si>
  <si>
    <t>nicholsjohn@gmail.com:Data Owner Engineering &amp; Maintenance;</t>
  </si>
  <si>
    <t>Engineering &amp; Maintenance</t>
  </si>
  <si>
    <t>Ronald Lloyd</t>
  </si>
  <si>
    <t>Rooms and Corridors</t>
  </si>
  <si>
    <t>Area of the hotel where the rooms are</t>
  </si>
  <si>
    <t>R&amp;C</t>
  </si>
  <si>
    <t>Repo portfolio</t>
  </si>
  <si>
    <t>Batch of hotels selected for refurbishment. Basket of budget approved for those refurbishments</t>
  </si>
  <si>
    <t>WAVE</t>
  </si>
  <si>
    <t>Meeting and events</t>
  </si>
  <si>
    <t>Hotel area meant for meetings and events</t>
  </si>
  <si>
    <t>M&amp;E/MICE</t>
  </si>
  <si>
    <t>Program of requirements</t>
  </si>
  <si>
    <t>Description of the project needs. Comes from operations</t>
  </si>
  <si>
    <t>POR</t>
  </si>
  <si>
    <t>OCO</t>
  </si>
  <si>
    <t xml:space="preserve">OCO Activations KPI main objective is push OCO service activations. Only applicable in those hotels with payment gateway. Groups and Crews will be excluded. </t>
  </si>
  <si>
    <t>Mock up room</t>
  </si>
  <si>
    <t>Sample room that is built to test the project and apply it to the rest of the rooms</t>
  </si>
  <si>
    <t>MUR</t>
  </si>
  <si>
    <t>Ordinary Capex</t>
  </si>
  <si>
    <t>Budget approved for maintenance works on a yearly base</t>
  </si>
  <si>
    <t>OC</t>
  </si>
  <si>
    <t>Computer Generated Image</t>
  </si>
  <si>
    <t>Render/image provided from the design for approval</t>
  </si>
  <si>
    <t>CGI</t>
  </si>
  <si>
    <t>Extraordinary Capex</t>
  </si>
  <si>
    <t>Budget unforeseen needed for maintenance/refurbishing</t>
  </si>
  <si>
    <t>EC</t>
  </si>
  <si>
    <t>Chargebacks</t>
  </si>
  <si>
    <t xml:space="preserve">Evaluate total net amount of chargebacks received (both chargebacks and recoveries) among the payment gateway, so, in this terms,  this KPI is restricted to those hotels with payment gateway and Pay by Link. </t>
  </si>
  <si>
    <t>huffchad@gmail.com:Data Owner Chargebacks;</t>
  </si>
  <si>
    <t>Credit C</t>
  </si>
  <si>
    <t>Hotel Credit KPI (Credit C) main objective is to control the credit issued by hotel managers to direct client (credit type C). It will specifically review credits with a due greater than 60 days.</t>
  </si>
  <si>
    <t>Credit D;</t>
  </si>
  <si>
    <t>Repositioning project</t>
  </si>
  <si>
    <t>Deep refurbishment of a hotel with a commercial concept behind</t>
  </si>
  <si>
    <t>REPO</t>
  </si>
  <si>
    <t>Back of the House</t>
  </si>
  <si>
    <t>Hotel areas not meant for guests (kitchen, laundry,storage…)</t>
  </si>
  <si>
    <t>BoH</t>
  </si>
  <si>
    <t>Comissions Management</t>
  </si>
  <si>
    <t>Measure the Auto Acceptance and Auto-Rejection WPS Commissions of the following sources: HRS, BKG (Booking), NH_MICE &amp;amp;  NHLHW (Leading Hotels of the World) and MICE. Auto rejected by  deadline will only be considered for MICE source.</t>
  </si>
  <si>
    <t>Comissions Control;</t>
  </si>
  <si>
    <t>ijohnson@hotmail.com:Data Owner Commissions;</t>
  </si>
  <si>
    <t>Commissions</t>
  </si>
  <si>
    <t>Brent Michael</t>
  </si>
  <si>
    <t>Front of the house</t>
  </si>
  <si>
    <t>Hotel areas meant for guests (reception, breakfast, room etc.)</t>
  </si>
  <si>
    <t>FoH</t>
  </si>
  <si>
    <t>Bad Due</t>
  </si>
  <si>
    <t>Bad Due main objective is to collect efficiency by controlling the Guest “Walk-outs” issued with payment method: BAD DUE – PENDING BALANCE</t>
  </si>
  <si>
    <t>matthew60@randolph.com &amp; Strategic Planning Business Glossary;</t>
  </si>
  <si>
    <t>Cancellation Retrieval</t>
  </si>
  <si>
    <t>Measure revenue performance for Cancellation bookings, to control correct billing procedures are being applied on those situations. Calculations will be published monthly but the KPI will be calculated using YTD figures, to include payments that are processed in a different month to the Cancellation or No Show event.</t>
  </si>
  <si>
    <t>No-Show Retrieval;</t>
  </si>
  <si>
    <t>Comissions Control</t>
  </si>
  <si>
    <t xml:space="preserve">Commissions KPI main objective is to control the precision of automatic and manual commissions accrual. Pending accruals older than 11 months will be kept out. </t>
  </si>
  <si>
    <t>Comissions Management;</t>
  </si>
  <si>
    <t>Cash Expenses</t>
  </si>
  <si>
    <t>Cash Expenses Control KPI main objective is identify cash payments out of the framework defined in the cash control corporate process. This control will detect out of limit individuals amounts or high levels of recurrency of cash expenses. For computing this KPI we use show a detailed list of suspect movements at each center. Movements being analyzed are: Miscellaneous charge and Miscellaneous payments. In addition we do a topic analysis to identify potential problems that explain the quantity of payments done.</t>
  </si>
  <si>
    <t>qcohen@harris.com:Data Owner Cash frontoffice;</t>
  </si>
  <si>
    <t>detailed list of suspect movements at each center: Miscellaneous charge and Miscellaneous payments</t>
  </si>
  <si>
    <t>Cash frontoffice</t>
  </si>
  <si>
    <t>Phillip King</t>
  </si>
  <si>
    <t>Credit D</t>
  </si>
  <si>
    <t xml:space="preserve">Credit D main objective is to control the credit issued by hotel managers to direct client (credit type C). It will specifically review credits with a due greater than 60 days. </t>
  </si>
  <si>
    <t>Credit C;</t>
  </si>
  <si>
    <t>No-Show Retrieval</t>
  </si>
  <si>
    <t>Measure revenue performance for No Show bookings, to control correct billing procedures are being applied on those situations. Calculations will be published monthly but the KPI will be calculated using YTD figures, to include payments that are processed in a different month to the Cancellation or No Show event.</t>
  </si>
  <si>
    <t>Cancellation Retrieval;</t>
  </si>
  <si>
    <t>Mandatory Training</t>
  </si>
  <si>
    <t>Measure mandatory entry courses completed by hotel staff. The topics evaluated will be: GDPR – Code of Conduct* – Anti-Money Laundry – Fraud Awareness&amp;nbsp; - Environmental Awareness – Human Rights – Security Policy – PCI DSS - Upselling</t>
  </si>
  <si>
    <t>harry14@hotmail.com:Data Owner Training;</t>
  </si>
  <si>
    <t>People and Sustainable Business template;</t>
  </si>
  <si>
    <t>Talent, Learning &amp; Development</t>
  </si>
  <si>
    <t>Training</t>
  </si>
  <si>
    <t>People &amp; Sustainable Business</t>
  </si>
  <si>
    <t>Nicholas Little</t>
  </si>
  <si>
    <t>Group Lead</t>
  </si>
  <si>
    <t>Booking File;</t>
  </si>
  <si>
    <t>toddphillips@hotmail.com:Data Owner Booking File;</t>
  </si>
  <si>
    <t>aimee33@hotmail.com:Data Steward;</t>
  </si>
  <si>
    <t>Commercial template;</t>
  </si>
  <si>
    <t>GEM</t>
  </si>
  <si>
    <t>Booking File</t>
  </si>
  <si>
    <t>Commercial</t>
  </si>
  <si>
    <t>Monica Rowland</t>
  </si>
  <si>
    <t>app info firebase app id</t>
  </si>
  <si>
    <t>The Firebase App ID associated with the app, being a string data.</t>
  </si>
  <si>
    <t>simpsonlarry@williams-carson.biz:Data Owner Google Analytics 4;</t>
  </si>
  <si>
    <t>Performance &amp; Attribution</t>
  </si>
  <si>
    <t>Google Analytics 4</t>
  </si>
  <si>
    <t>Jill Francis</t>
  </si>
  <si>
    <t>select meeting item</t>
  </si>
  <si>
    <t>User selects a hotel from the result page, with trigger location as "Select" CTA in pages Result Page</t>
  </si>
  <si>
    <t>country;lead subject;city;attendees;number of rooms;hotel id;page business type;end date;hotel brand;page lang;number of nights;start date;nhScreen;page web type;page section;language code;days in advance;lead currency;package type;</t>
  </si>
  <si>
    <t>manual marketing tactic</t>
  </si>
  <si>
    <t>The manual campaign marketing tactic (utm_marketing_tactic) that was collected with the event, being a string data.</t>
  </si>
  <si>
    <t>robinmann@hotmail.com &amp; Strategic Planning Business Glossary;</t>
  </si>
  <si>
    <t>jane13@walker.net:Data Owner BPC Accounts;</t>
  </si>
  <si>
    <t>Revenue Management</t>
  </si>
  <si>
    <t>BPC accounts</t>
  </si>
  <si>
    <t>Transient FIT</t>
  </si>
  <si>
    <t>Special rate given to Tour Operators for individual reservations (groups of LESS than 10 rooms)</t>
  </si>
  <si>
    <t>FIT;Transient;</t>
  </si>
  <si>
    <t>TRFT</t>
  </si>
  <si>
    <t>woodsjames@adams-murphy.com:Data Owner Rate;</t>
  </si>
  <si>
    <t>timothy40@yahoo.com:Data Steward;hramos@brown-sellers.com:Data Steward;jane13@walker.net:Data Product Owner;</t>
  </si>
  <si>
    <t>Rate</t>
  </si>
  <si>
    <t>Michelle Harris</t>
  </si>
  <si>
    <t>NHPro Meetings Form</t>
  </si>
  <si>
    <t>Booking Files requests from the Website Booking File tool, that afterwards will be managed by the commercial team</t>
  </si>
  <si>
    <t>paul42@hotmail.com:Data Owner Channel;</t>
  </si>
  <si>
    <t>Revenue Strategy</t>
  </si>
  <si>
    <t>Channel</t>
  </si>
  <si>
    <t>Mark Ryan</t>
  </si>
  <si>
    <t>event params value string value</t>
  </si>
  <si>
    <t>If the event parameter is represented by a string, such as a URL or campaign name, it is populated in this field, being a string data.</t>
  </si>
  <si>
    <t>checkout step</t>
  </si>
  <si>
    <t>GA4 parameter of type Dimension with integer data format and values as: Identify the step of the checkout</t>
  </si>
  <si>
    <t>begin checkout;</t>
  </si>
  <si>
    <t>personalize booking</t>
  </si>
  <si>
    <t>When the user clicks on Modify in eServicing-&gt;ModifyBooking, with trigger location as Personalize booking button in pages e-servicing</t>
  </si>
  <si>
    <t>nhScreen;transaction id;hotel id;page lang;</t>
  </si>
  <si>
    <t>item category2</t>
  </si>
  <si>
    <t>GA4 parameter of type Dimension with string data format and values as: Hotel's country (Code Country)</t>
  </si>
  <si>
    <t>view item list;add to cart;purchase;begin checkout;add shipping info;select item;expire booking;view item;</t>
  </si>
  <si>
    <t>select to home rewards</t>
  </si>
  <si>
    <t>When a user clicks on his Loyalty Card on the homepage., with trigger location as https://photos.app.goo.gl/pF1sgs9eJKJ5EF1L8 in pages App Homepage</t>
  </si>
  <si>
    <t>nhScreen;page lang;</t>
  </si>
  <si>
    <t>subscribe</t>
  </si>
  <si>
    <t>When a user signs up succesfully to a newsletter, with trigger location as "Send" button in pages Newsletter Sign Up</t>
  </si>
  <si>
    <t>nhScreen;language code;page lang;</t>
  </si>
  <si>
    <t>Hotel-GEM</t>
  </si>
  <si>
    <t>Group reservations managed from the Hotel instead of a GEM office</t>
  </si>
  <si>
    <t>manual source</t>
  </si>
  <si>
    <t>The manual campaign source (utm_source) that was collected with the event. Also includes parsed parameters from referral params, not just UTM values, being a string data.</t>
  </si>
  <si>
    <t>Business Groups</t>
  </si>
  <si>
    <t>Segment rate used for business group reservations. Acommodation only.</t>
  </si>
  <si>
    <t>BGR Out;</t>
  </si>
  <si>
    <t>BUGR</t>
  </si>
  <si>
    <t>paul42@hotmail.com:Data Owner Segment;</t>
  </si>
  <si>
    <t>Segment</t>
  </si>
  <si>
    <t>find hotel near me</t>
  </si>
  <si>
    <t>Click on "Find Hotel Near Me" on the homepage., with trigger location as Find Hotel Near Me Button in pages Home-App</t>
  </si>
  <si>
    <t>OOE_FBPURCHASES</t>
  </si>
  <si>
    <t>ustewart@bradley-grimes.com &amp; Strategic Planning Business Glossary;</t>
  </si>
  <si>
    <t>begin meeting form</t>
  </si>
  <si>
    <t>User reached the form page to finalize the meeting., with trigger location as Page in pages Form page.</t>
  </si>
  <si>
    <t>country;rfc type;package name;lead subject;city;attendees;hotel id;page business type;end date;lead value;hotel brand;page lang;start date;nhScreen;page web type;page section;language code;days in advance;lead currency;package type;</t>
  </si>
  <si>
    <t>cityTax</t>
  </si>
  <si>
    <t>GA4 parameter of type Metric with float data format and values as: Identify the total tax associated to a transaction</t>
  </si>
  <si>
    <t>purchase;</t>
  </si>
  <si>
    <t>TREV_TOTAL</t>
  </si>
  <si>
    <t>yyoung@yahoo.com &amp; Strategic Planning Business Glossary;</t>
  </si>
  <si>
    <t>HRS</t>
  </si>
  <si>
    <t>GDS reservations coming from HRS</t>
  </si>
  <si>
    <t>jonathanallen@glenn.com &amp; Strategic Planning Business Glossary;</t>
  </si>
  <si>
    <t>TREV_REST_REST_RE2F</t>
  </si>
  <si>
    <t>marcthomas@yahoo.com &amp; Strategic Planning Business Glossary;</t>
  </si>
  <si>
    <t>FTE_OUT_2</t>
  </si>
  <si>
    <t>englishsean@holt.com &amp; Strategic Planning Business Glossary;</t>
  </si>
  <si>
    <t>select item</t>
  </si>
  <si>
    <t>When a user selects an item from a list,, with trigger location as Any location that displays an item list that is clickable. e.g. Product listing/category page, home featured products, wishlist, product search results in pages Result Page</t>
  </si>
  <si>
    <t>search term;number of rooms;adults;hotel id;item list id;page business type;end date;item list name;babies;item brand;start date;nhScreen;children;price;currency;value;day of week;item name;quantity;contract;item id;index;page lang;number of nights;cro proposal;group id;dsclid;item category2;item category3;item category4;item category5;days in advance;b2b program;</t>
  </si>
  <si>
    <t>field id</t>
  </si>
  <si>
    <t>GA4 parameter of type Dimension with string data format and values as: Concatenation of field of the form with errors when submit the form</t>
  </si>
  <si>
    <t>error field;</t>
  </si>
  <si>
    <t>Segment Type</t>
  </si>
  <si>
    <t>Aggroupation of Segments to differentiate in B2B Groups, B2B Transient or B2C Transient</t>
  </si>
  <si>
    <t>B2B/B2C Rates;Segment;</t>
  </si>
  <si>
    <t>Rate;</t>
  </si>
  <si>
    <t>items item refund in usd</t>
  </si>
  <si>
    <t>The refund value of this item, calculated as price_in_usd * quantity. It is populated for refund events only, in USD with standard unit, being a float data.</t>
  </si>
  <si>
    <t>lead value</t>
  </si>
  <si>
    <t>GA4 parameter of type Metric with float data format and values as: Value of the Click&amp;Meet event.</t>
  </si>
  <si>
    <t>select meeting room;begin meeting form;meeting confirmation;request proposal;add meeting info;expire meeting;</t>
  </si>
  <si>
    <t>B2B</t>
  </si>
  <si>
    <t>Business transactions between companies</t>
  </si>
  <si>
    <t>Transient Programs ;Web B2B;</t>
  </si>
  <si>
    <t>paul42@hotmail.com:Data Owner Client Behaviour;</t>
  </si>
  <si>
    <t>millerluke@hotmail.com:Data Steward;</t>
  </si>
  <si>
    <t>Business Development</t>
  </si>
  <si>
    <t>Client Behaviour</t>
  </si>
  <si>
    <t>ecommerce refund value in usd</t>
  </si>
  <si>
    <t>The amount of refund in this event, represented in USD with standard unit. Populated for refund event only, being a float data.</t>
  </si>
  <si>
    <t>fernandezrebecca@price-hunt.com &amp; Strategic Planning Business Glossary;</t>
  </si>
  <si>
    <t>language code</t>
  </si>
  <si>
    <t>GA4 parameter of type Dimension with string data format and values as: Language code (ISO 2)</t>
  </si>
  <si>
    <t>experience checkout;meeting confirmation;confirm upselling;add meeting info;expire meeting;sign up button;login;select meeting tab;view map;begin meeting;search product;view experience;view upselling;select experience;select meeting item;generate lead;sign up biz;experience cancellation;select upselling;select meeting room;request proposal;subscribe;sign up;pop up login gha;experience confirmation;upselling cancel;b2b invite;begin meeting form;view meeting destination;search experience;search meeting;sign up promo;upselling refund;</t>
  </si>
  <si>
    <t>items affiliation</t>
  </si>
  <si>
    <t>A product affiliation to designate a supplying company or brick and mortar store location, being a string data.</t>
  </si>
  <si>
    <t>lead id</t>
  </si>
  <si>
    <t>GA4 parameter of type Dimension with string data format and values as: Allow to classify lead by type</t>
  </si>
  <si>
    <t>error view;meeting confirmation;generate lead;</t>
  </si>
  <si>
    <t>Loyalty</t>
  </si>
  <si>
    <t>Refers to a specific group of customers who have demonstrated recurrent behavior or preference for our hotels.</t>
  </si>
  <si>
    <t>Other OREV;</t>
  </si>
  <si>
    <t>jessica03@gmail.com &amp; Strategic Planning Business Glossary;</t>
  </si>
  <si>
    <t>gmiller@barker-barnes.com &amp; Strategic Planning Business Glossary;</t>
  </si>
  <si>
    <t>FTE_OUT_3</t>
  </si>
  <si>
    <t>boyerdarin@gmail.com &amp; Strategic Planning Business Glossary;</t>
  </si>
  <si>
    <t>number of rooms</t>
  </si>
  <si>
    <t>GA4 parameter of type Dimension with integer data format and values as: Analysis the number of rooms</t>
  </si>
  <si>
    <t>view item list;add to cart;request proposal;purchase;begin checkout;add meeting info;expire meeting;select item;select meeting tab;view item;begin meeting;search product;search meeting;generate lead;expire booking;select meeting item;</t>
  </si>
  <si>
    <t>close menu</t>
  </si>
  <si>
    <t>Close menu on App or Web Mobile, with trigger location as Close menu on App or Web Mobile in pages All</t>
  </si>
  <si>
    <t>Intermediary Mix</t>
  </si>
  <si>
    <t>It refers to how the client made the reservation (channel used), if they used some type of Intermediary (OTA, TA, TO) to make the reservation or the booking was made directly through some of our channels (CRO, GEM, Hotel, Web).</t>
  </si>
  <si>
    <t>page web type</t>
  </si>
  <si>
    <t>GA4 parameter of type Dimension with string data format and values as: Page type (app, responsive, notresponsive, etc.)</t>
  </si>
  <si>
    <t>experience checkout;meeting confirmation;confirm upselling;add meeting info;expire meeting;sign up button;login;select meeting tab;begin meeting;search product;view experience;view upselling;select experience;generate lead;request quote button;select meeting item;click login;sign up biz;select upselling;experience cancellation;select meeting room;request proposal;sign up;pop up login gha;experience confirmation;upselling cancel;error view;begin meeting form;view meeting destination;search experience;search meeting;sign up promo;upselling refund;</t>
  </si>
  <si>
    <t>items item revenue</t>
  </si>
  <si>
    <t>The revenue of this item, calculated as price * quantity. It is populated for purchase events only, in local currency with standard unit, being a float data.</t>
  </si>
  <si>
    <t>Travel Agent</t>
  </si>
  <si>
    <t>Rates used by employees of agencies with partnership with the company with a big discount</t>
  </si>
  <si>
    <t>TA</t>
  </si>
  <si>
    <t>kathryngilbert@hotmail.com &amp; Strategic Planning Business Glossary;</t>
  </si>
  <si>
    <t>search term</t>
  </si>
  <si>
    <t>GA4 parameter of type Dimension with string data format and values as: Allow to analyse search result</t>
  </si>
  <si>
    <t>view item list;add to cart;search product;search experience;search meeting;select item;view item;</t>
  </si>
  <si>
    <t>Web</t>
  </si>
  <si>
    <t>Reservations coming from digital environments owned by REDACTED Europe &amp; Americas, that aggregates related subchannel reservations (Web, App, Web Mobile)</t>
  </si>
  <si>
    <t>Channel;</t>
  </si>
  <si>
    <t>Entry Level</t>
  </si>
  <si>
    <t>Dimension used to compare room type levels between hotels that may use different room categories</t>
  </si>
  <si>
    <t>wmontoya@anderson.info:Data Owner Occupancy;</t>
  </si>
  <si>
    <t>timothy40@yahoo.com:Data Steward;jane13@walker.net:Data Product Owner;kennethwashington@reynolds.org:Data Steward;</t>
  </si>
  <si>
    <t>Occupancy</t>
  </si>
  <si>
    <t>Larry Gardner</t>
  </si>
  <si>
    <t>TREV_REST_BARC_BARB</t>
  </si>
  <si>
    <t>amy67@yahoo.com &amp; Strategic Planning Business Glossary;</t>
  </si>
  <si>
    <t>is active user</t>
  </si>
  <si>
    <t>Whether the user was active (True) or inactive (False) at any point in the calendar day, being a boolean data.</t>
  </si>
  <si>
    <t>barberwendy@davis.org &amp; Strategic Planning Business Glossary;</t>
  </si>
  <si>
    <t>santanajimmy@gmail.com &amp; Strategic Planning Business Glossary;</t>
  </si>
  <si>
    <t>OOE_COMMISSIONS</t>
  </si>
  <si>
    <t>christopher96@anderson.org &amp; Strategic Planning Business Glossary;</t>
  </si>
  <si>
    <t>creative slot</t>
  </si>
  <si>
    <t>GA4 parameter of type Dimension with string data format and values as: Identify the position slot where the autopromotion has been shown to understand best slot performance</t>
  </si>
  <si>
    <t>view promotion;select promotion;</t>
  </si>
  <si>
    <t>lead currency</t>
  </si>
  <si>
    <t>GA4 parameter of type Dimension with string data format and values as: Analyse the lead generate by currency</t>
  </si>
  <si>
    <t>begin meeting;select meeting room;begin meeting form;request proposal;meeting confirmation;search meeting;add meeting info;expire meeting;select meeting tab;select meeting item;</t>
  </si>
  <si>
    <t>kenneth29@taylor.com &amp; Strategic Planning Business Glossary;</t>
  </si>
  <si>
    <t>stream id</t>
  </si>
  <si>
    <t>The numeric ID of the data stream from which the event originated, being a string data.</t>
  </si>
  <si>
    <t>TREV_OTHE_OTHE_GREF</t>
  </si>
  <si>
    <t>dustin94@gmail.com &amp; Strategic Planning Business Glossary;</t>
  </si>
  <si>
    <t>logged</t>
  </si>
  <si>
    <t>GA4 parameter of type Dimension with boolean data format and values as: Analyse number of user logged</t>
  </si>
  <si>
    <t>upselling type</t>
  </si>
  <si>
    <t>GA4 parameter of type Dimension with string data format and values as: Type of the Upselling product. Always in English.</t>
  </si>
  <si>
    <t>select upselling;confirm upselling;view upselling;upselling refund;upselling cancel;</t>
  </si>
  <si>
    <t>available</t>
  </si>
  <si>
    <t>GA4 parameter of type Dimension with boolean data format and values as: Hotel availability.</t>
  </si>
  <si>
    <t>view item;</t>
  </si>
  <si>
    <t>TREV_OTHE_OTHE_CFEE</t>
  </si>
  <si>
    <t>rachelbeck@gonzalez.com &amp; Strategic Planning Business Glossary;</t>
  </si>
  <si>
    <t>items item revenue in usd</t>
  </si>
  <si>
    <t>The revenue of this item, calculated as price_in_usd * quantity. It is populated for purchase events only, in USD with standard unit, being a float data.</t>
  </si>
  <si>
    <t>ecommerce shipping value</t>
  </si>
  <si>
    <t>The shipping cost in this event, represented in local currency, being a float data.</t>
  </si>
  <si>
    <t>TREV_REST_MIBA_MIBF</t>
  </si>
  <si>
    <t>wgregory@hotmail.com &amp; Strategic Planning Business Glossary;</t>
  </si>
  <si>
    <t>Agency PID</t>
  </si>
  <si>
    <t xml:space="preserve">Filter to display the information by Agency Party ID </t>
  </si>
  <si>
    <t>paul42@hotmail.com:Data Owner Agency;</t>
  </si>
  <si>
    <t>Distribution</t>
  </si>
  <si>
    <t>Agency</t>
  </si>
  <si>
    <t>ecommerce purchase revenue</t>
  </si>
  <si>
    <t>Purchase revenue of this event, represented in local currency with standard unit. Populated for purchase event only, being a float data.</t>
  </si>
  <si>
    <t>TREV_HOSPIT</t>
  </si>
  <si>
    <t>roachholly@hotmail.com &amp; Strategic Planning Business Glossary;</t>
  </si>
  <si>
    <t>TREV_EVEN_ECOM</t>
  </si>
  <si>
    <t>adamthomas@gmail.com &amp; Strategic Planning Business Glossary;</t>
  </si>
  <si>
    <t>Closed Consumor Group (CCG)</t>
  </si>
  <si>
    <t>Closed Consumor Group (CCG) is a web tool to offer a discounted rate for a set of B2B users</t>
  </si>
  <si>
    <t>CCG</t>
  </si>
  <si>
    <t>user pseudo id</t>
  </si>
  <si>
    <t>The pseudonymous id (e.g., app instance ID) for the user. A unique identifier that is assigned to a user when they first open the app or visit the site, being a string data.</t>
  </si>
  <si>
    <t>item params key</t>
  </si>
  <si>
    <t>The name of the item parameter, being a string data.</t>
  </si>
  <si>
    <t>fmartinez@williams.com &amp; Strategic Planning Business Glossary;</t>
  </si>
  <si>
    <t>page business type</t>
  </si>
  <si>
    <t>GA4 parameter of type Dimension with string data format and values as: Business Type (B2B, B2C, Event, etc.)</t>
  </si>
  <si>
    <t>add to cart;experience checkout;meeting confirmation;check availability;confirm upselling;add meeting info;begin checkout;expire meeting;sign up button;login;add shipping info;select meeting tab;view map;begin meeting;search product;view experience;view upselling;select experience;select meeting item;request quote button;generate lead;sign up biz;click login;experience cancellation;select upselling;view item list;select meeting room;request proposal;purchase;sign up;pop up login gha;experience confirmation;select item;upselling cancel;view item;b2b invite;select rate tab;begin meeting form;view meeting destination;search experience;search meeting;sign up promo;upselling refund;expire booking;</t>
  </si>
  <si>
    <t>select upselling</t>
  </si>
  <si>
    <t>A user selects an upselling product by clicking the CTA button., with trigger location as "Add" CTA in pages Manage My Booking Page (e-servizing)</t>
  </si>
  <si>
    <t>upselling id;upselling name;page business type;end date;tax;page lang;start date;nhScreen;upselling type;page web type;page section;price;language code;days in advance;</t>
  </si>
  <si>
    <t>TREV_REST_BARC</t>
  </si>
  <si>
    <t>BAR CAFE REVENUE</t>
  </si>
  <si>
    <t>F&amp;B jesus74@hotmail.com Business Glossary;</t>
  </si>
  <si>
    <t>elizabeth73@hotmail.com &amp; Strategic Planning Business Glossary;</t>
  </si>
  <si>
    <t>oci selection type</t>
  </si>
  <si>
    <t>GA4 parameter of type Dimension with string data format and values as: oci selection type</t>
  </si>
  <si>
    <t>process to checkin;select room;confirm room;</t>
  </si>
  <si>
    <t>EFT</t>
  </si>
  <si>
    <t>Refers to Forecast with different acronym. Official Forecast, result of the forecast process. Once the monthly process ends, the result is the EFT (one per month with the number of the month i.e EFT01 in January)</t>
  </si>
  <si>
    <t>FC;</t>
  </si>
  <si>
    <t>woodsjames@adams-murphy.com:Data Owner Forecast;</t>
  </si>
  <si>
    <t>Forecast</t>
  </si>
  <si>
    <t>OOREV</t>
  </si>
  <si>
    <t xml:space="preserve">Other incomes in Gross revenue derived from other services  </t>
  </si>
  <si>
    <t>jane13@walker.net:Data Owner Revenue KPI;</t>
  </si>
  <si>
    <t>Revenue KPI</t>
  </si>
  <si>
    <t>Subchannel Mix</t>
  </si>
  <si>
    <t>event params value</t>
  </si>
  <si>
    <t>A record containing the event parameter's value, being a record data.</t>
  </si>
  <si>
    <t>OOE_LOYALTY</t>
  </si>
  <si>
    <t>craighenry@yahoo.com &amp; Strategic Planning Business Glossary;</t>
  </si>
  <si>
    <t>total refund</t>
  </si>
  <si>
    <t>When the user reaches the cancellation confirmation page, with trigger location as Cancellation Confirmation Page in pages Cancellation Confirmation Page</t>
  </si>
  <si>
    <t>nhScreen;room type;transaction id;hotel id;page lang;value;board;</t>
  </si>
  <si>
    <t>justinlong@gmail.com &amp; Strategic Planning Business Glossary;</t>
  </si>
  <si>
    <t>Property Sales Accounts</t>
  </si>
  <si>
    <t>paul42@hotmail.com:Data Owner Company;</t>
  </si>
  <si>
    <t>Company</t>
  </si>
  <si>
    <t>TREV_REST_REST_RE1B</t>
  </si>
  <si>
    <t>finleyrebekah@gmail.com &amp; Strategic Planning Business Glossary;</t>
  </si>
  <si>
    <t>event previous timestamp</t>
  </si>
  <si>
    <t>The time (in microseconds, UTC) when the event was previously logged on the client, being a integer data.</t>
  </si>
  <si>
    <t>TREV_REST_RSER</t>
  </si>
  <si>
    <t>qthomas@herrera.com &amp; Strategic Planning Business Glossary;</t>
  </si>
  <si>
    <t>add meeting info</t>
  </si>
  <si>
    <t>User fill in the information clicks the CTA., with trigger location as CTA in pages Checkout</t>
  </si>
  <si>
    <t>package name;country;lead subject;city;attendees;number of rooms;hotel id;page business type;lead value;end date;hotel brand;page lang;number of nights;start date;nhScreen;page web type;page section;language code;days in advance;lead currency;package type;</t>
  </si>
  <si>
    <t>device web info hostname</t>
  </si>
  <si>
    <t>The hostname associated with the logged event, being a string data.</t>
  </si>
  <si>
    <t>item category</t>
  </si>
  <si>
    <t>GA4 parameter of type Dimension with string data format and values as: Business Unit of the Hotel.</t>
  </si>
  <si>
    <t>ymccann@hotmail.com &amp; Strategic Planning Business Glossary;</t>
  </si>
  <si>
    <t>CXL Fees</t>
  </si>
  <si>
    <t>Incomes generated from Cancelled reservations where the cancellation requieres a payment from the client</t>
  </si>
  <si>
    <t>CXL + No Show Fees;</t>
  </si>
  <si>
    <t>CXL</t>
  </si>
  <si>
    <t>timothy40@yahoo.com:Data Owner Reservation Behaviour;</t>
  </si>
  <si>
    <t>Reservation Behaviour</t>
  </si>
  <si>
    <t>Emily Hamilton</t>
  </si>
  <si>
    <t>&lt;div&gt;Total amount of income generated by the sales of F&amp;B Services. There are 6 types of F&amp;B Revenue: 1.Restaurant Revenue 2.Banqueting Revenue 3.Bar Revenue 4.Room Service Revenue 5.Minibar Revenue 6.F&amp;B Reinvoiced Revenue.&amp;nbsp;&lt;/div&gt;&lt;div&gt;In BPC vs Commercial, the FB Revenue are the same as TREV_RESTA in Commercial = TREV_REST_REST + TREV_REST_BQTG + TREV_REST_BARC + TREV_REST_RSER + TREV_REST_MIBA + TREV_REST_CATG.BPC F&amp;B revenues (RESTAU_REST) do not include Reinvoiced F&amp;B revenues, this is why we compare OTB FB Revenues Excluding Reinvoiced revenues vs Total FB Revenues in BPC (TREV_RESTA)</t>
  </si>
  <si>
    <t>Minibar Services;Reinvoiced;Total Revenue;Banqueting Services;Restaurant Services;Room Service;Bar Services;</t>
  </si>
  <si>
    <t>F&amp;B jesus74@hotmail.com Business Glossary;TREV_RESTA;marissa66@martinez.com &amp; Strategic Planning Business Glossary;</t>
  </si>
  <si>
    <t>FBRev</t>
  </si>
  <si>
    <t>TREV_OTHE_RENT_RINC</t>
  </si>
  <si>
    <t>christina89@clark-harris.com &amp; Strategic Planning Business Glossary;</t>
  </si>
  <si>
    <t>FIT Dynamic</t>
  </si>
  <si>
    <t>FIT rate codes with dynamic price calculation with base on BAR rate</t>
  </si>
  <si>
    <t>FIT;</t>
  </si>
  <si>
    <t>FITDY</t>
  </si>
  <si>
    <t>key swipe up</t>
  </si>
  <si>
    <t>User swipes up on the digital key., with trigger location as Digital Key banner. in pages App Home</t>
  </si>
  <si>
    <t>nhScreen;room type;transaction id;hotel id;</t>
  </si>
  <si>
    <t>Prop</t>
  </si>
  <si>
    <t>Our property values</t>
  </si>
  <si>
    <t>jane13@walker.net:Data Owner STR;</t>
  </si>
  <si>
    <t>jane13@walker.net;</t>
  </si>
  <si>
    <t>STR</t>
  </si>
  <si>
    <t>rmartinez@curry-jackson.com &amp; Strategic Planning Business Glossary;</t>
  </si>
  <si>
    <t>Subsegment</t>
  </si>
  <si>
    <t>Classification of customers with a deeper detail than Segment</t>
  </si>
  <si>
    <t>codygray@clay.com &amp; Strategic Planning Business Glossary;</t>
  </si>
  <si>
    <t>privacy info uses transient token</t>
  </si>
  <si>
    <t>Whether a web user has denied Analytics storage and the developer has enabled measurement without cookies based on transient tokens in server data, being a string data.</t>
  </si>
  <si>
    <t>travislee@palmer.com &amp; Strategic Planning Business Glossary;</t>
  </si>
  <si>
    <t>FTE_OWN_E</t>
  </si>
  <si>
    <t>qhancock@hotmail.com &amp; Strategic Planning Business Glossary;</t>
  </si>
  <si>
    <t>Web B2C</t>
  </si>
  <si>
    <t>Total revenue generated through web site in the B2C segment (Busines to consumer = business transactions between the hotel and final consumer)</t>
  </si>
  <si>
    <t>B2C;Channel;</t>
  </si>
  <si>
    <t>WEB B2C</t>
  </si>
  <si>
    <t>call us to book</t>
  </si>
  <si>
    <t>Click on telephone number, with trigger location as User clicks on telephone number in pages All</t>
  </si>
  <si>
    <t>nhScreen;customer care;page lang;</t>
  </si>
  <si>
    <t>Total Revenue;</t>
  </si>
  <si>
    <t>belltina@gmail.com &amp; Strategic Planning Business Glossary;</t>
  </si>
  <si>
    <t>company id</t>
  </si>
  <si>
    <t>GA4 parameter of type Dimension with integer data format and values as: ID of the company/agency.</t>
  </si>
  <si>
    <t>request quote button</t>
  </si>
  <si>
    <t xml:space="preserve">Click on any Request Quote button, with trigger location as Any Request Quote button in pages </t>
  </si>
  <si>
    <t>nhScreen;page web type;page section;page business type;page lang;</t>
  </si>
  <si>
    <t>document referrer</t>
  </si>
  <si>
    <t>error view;</t>
  </si>
  <si>
    <t>country</t>
  </si>
  <si>
    <t>GA4 parameter of type Dimension with string data format and values as: Country of the hotel/destination. Always in English.</t>
  </si>
  <si>
    <t>select meeting room;meeting confirmation;request proposal;add meeting info;expire meeting;select meeting tab;begin meeting;begin meeting form;view meeting destination;search product;search meeting;select meeting item;generate lead;</t>
  </si>
  <si>
    <t>error field</t>
  </si>
  <si>
    <t>An event for every field with an error when the user submits a form, with trigger location as  in pages Every form</t>
  </si>
  <si>
    <t>nhScreen;oci pending guest;oci total guest;form name;form id;oci completed guest;page lang;field id;</t>
  </si>
  <si>
    <t>Interface Expedia</t>
  </si>
  <si>
    <t>Expedia reservations created by an automatic interface between Expedia and the CRS</t>
  </si>
  <si>
    <t>item params value int value</t>
  </si>
  <si>
    <t>If the item parameter is represented by an integer, it is populated in this field, being a integer data.</t>
  </si>
  <si>
    <t>select rate tab</t>
  </si>
  <si>
    <t>When a user clicks on any rates tab in Room Display, with trigger location as Rates Tab buttons in pages Room Display</t>
  </si>
  <si>
    <t>group id;nhScreen;dsclid;hotel id;contract;page business type;tab rate;page lang;b2b program;</t>
  </si>
  <si>
    <t>TREV_EVEN_AUDI</t>
  </si>
  <si>
    <t>scottholmes@petersen.com &amp; Strategic Planning Business Glossary;</t>
  </si>
  <si>
    <t>rdavis@hotmail.com &amp; Strategic Planning Business Glossary;</t>
  </si>
  <si>
    <t>FIT Tour Operators</t>
  </si>
  <si>
    <t>FIT rate codes refer to Tour Operators (travel companies that specialize in arranging personalized trips for FITs)</t>
  </si>
  <si>
    <t>FOTO</t>
  </si>
  <si>
    <t>logout</t>
  </si>
  <si>
    <t>User logs out, with trigger location as Log out button in pages All</t>
  </si>
  <si>
    <t>TREV_OTHE_OTHE_STOR</t>
  </si>
  <si>
    <t>umurphy@hotmail.com &amp; Strategic Planning Business Glossary;</t>
  </si>
  <si>
    <t>adults</t>
  </si>
  <si>
    <t>GA4 parameter of type Dimension with integer data format and values as: Adults within the reservation or search</t>
  </si>
  <si>
    <t>add to cart;view item list;search product;purchase;begin checkout;select item;expire booking;view item;</t>
  </si>
  <si>
    <t>GOP</t>
  </si>
  <si>
    <t>mendezmargaret@yahoo.com &amp; Strategic Planning Business Glossary;</t>
  </si>
  <si>
    <t>item brand</t>
  </si>
  <si>
    <t>GA4 parameter of type Dimension with string data format and values as: This parameter must be informed with the brand hotel</t>
  </si>
  <si>
    <t>add to cart;view item list;search product;purchase;begin checkout;add shipping info;select item;expire booking;view item;</t>
  </si>
  <si>
    <t>start form</t>
  </si>
  <si>
    <t>When user starts to write in any field of a form, with trigger location as Form fields in pages All</t>
  </si>
  <si>
    <t>nhScreen;form name;form id;page lang;</t>
  </si>
  <si>
    <t>Party Nationality</t>
  </si>
  <si>
    <t>Company or Agency nationality</t>
  </si>
  <si>
    <t>PID Nationality;PID Country;</t>
  </si>
  <si>
    <t>TREV_REST_RSER_RSEB</t>
  </si>
  <si>
    <t>michelleortiz@vincent.com &amp; Strategic Planning Business Glossary;</t>
  </si>
  <si>
    <t>product brand</t>
  </si>
  <si>
    <t>use invalid coupon;</t>
  </si>
  <si>
    <t>meeting packages</t>
  </si>
  <si>
    <t>GA4 parameter of type Dimension with integer data format and values as: Number of packages available. 0 if there are none. SEE COMMENTS ON COLUMN K</t>
  </si>
  <si>
    <t>begin meeting;request proposal;</t>
  </si>
  <si>
    <t>search type</t>
  </si>
  <si>
    <t>GA4 parameter of type Dimension with string data format and values as: Initial search type</t>
  </si>
  <si>
    <t>search product;search meeting;</t>
  </si>
  <si>
    <t>Pick Up</t>
  </si>
  <si>
    <t>Refers to bookings that have been made since the last report</t>
  </si>
  <si>
    <t>PU</t>
  </si>
  <si>
    <t>woodsjames@adams-murphy.com:Data Owner SPIT;</t>
  </si>
  <si>
    <t>SPIT</t>
  </si>
  <si>
    <t>jocelyn21@morris.com &amp; Strategic Planning Business Glossary;</t>
  </si>
  <si>
    <t>TREV_OTHE_RECH_RCHA</t>
  </si>
  <si>
    <t>adrienne66@johnson-alexander.com &amp; Strategic Planning Business Glossary;</t>
  </si>
  <si>
    <t>manual campaign name</t>
  </si>
  <si>
    <t>The manual campaign name (utm_campaign) that was collected with the event, being a string data.</t>
  </si>
  <si>
    <t>key unlock error</t>
  </si>
  <si>
    <t>Unlock error., with trigger location as Page in pages App</t>
  </si>
  <si>
    <t>nhScreen;room number;room type;transaction id;hotel id;error type;</t>
  </si>
  <si>
    <t>dsclid</t>
  </si>
  <si>
    <t>GA4 parameter of type Dimension with integer data format and values as: This parameters comes informed in the UTMs of metasearch traffic. It's used to identify the click ID.</t>
  </si>
  <si>
    <t>select rate tab;view item list;add to cart;check availability;search product;purchase;begin checkout;add shipping info;select item;expire booking;view item;</t>
  </si>
  <si>
    <t>Day of Week</t>
  </si>
  <si>
    <t>ewatkins@melton.com:Data Owner General;</t>
  </si>
  <si>
    <t>General</t>
  </si>
  <si>
    <t>Calvin Douglas</t>
  </si>
  <si>
    <t>traffic source name</t>
  </si>
  <si>
    <t>Name of the marketing campaign that first acquired the user. This field is not populated in intraday tables, being a string data.</t>
  </si>
  <si>
    <t>OOE_MAINT</t>
  </si>
  <si>
    <t>mariaburns@richards.biz &amp; Strategic Planning Business Glossary;</t>
  </si>
  <si>
    <t>sign up</t>
  </si>
  <si>
    <t>When a user submits a form to sign up to a program, with trigger location as CTA in pages Sign Up Page</t>
  </si>
  <si>
    <t>nhScreen;page web type;nationality;gender;page section;language code;page business type;user id;program;page lang;validation;</t>
  </si>
  <si>
    <t>user properties value string value</t>
  </si>
  <si>
    <t>The string value of the user property, being a string data.</t>
  </si>
  <si>
    <t>items item params value double value</t>
  </si>
  <si>
    <t>If the item parameter is represented by a double value, it is populated in this field, being a float data.</t>
  </si>
  <si>
    <t>darrylmoore@yahoo.com &amp; Strategic Planning Business Glossary;</t>
  </si>
  <si>
    <t>Subsegment Cor detail</t>
  </si>
  <si>
    <t>Subsegment adaptation to go deeper in Corporate Subsegments detail</t>
  </si>
  <si>
    <t>Crew</t>
  </si>
  <si>
    <t>Segment for conctracted rate with Airlines, from crew hosting or affected passengers by a flight cancellation (layover)</t>
  </si>
  <si>
    <t>Segment;</t>
  </si>
  <si>
    <t>CREW</t>
  </si>
  <si>
    <t>Number of guests in a stay</t>
  </si>
  <si>
    <t>maryevans@yahoo.com &amp; Strategic Planning Business Glossary;</t>
  </si>
  <si>
    <t>deborah11@sanchez-williams.org &amp; Strategic Planning Business Glossary;</t>
  </si>
  <si>
    <t>Rev</t>
  </si>
  <si>
    <t>Room revenue</t>
  </si>
  <si>
    <t>Room Revenue;</t>
  </si>
  <si>
    <t>TREV_OTHE_OTHE_GOLF</t>
  </si>
  <si>
    <t>vunderwood@scott.com &amp; Strategic Planning Business Glossary;</t>
  </si>
  <si>
    <t>user id</t>
  </si>
  <si>
    <t>The unique ID assigned to a user, being a string data.</t>
  </si>
  <si>
    <t>sign up;login;</t>
  </si>
  <si>
    <t>city</t>
  </si>
  <si>
    <t>GA4 parameter of type Dimension with string data format and values as: City of the hotel/destination. Always in English.</t>
  </si>
  <si>
    <t>select meeting room;experience checkout;request proposal;meeting confirmation;add meeting info;expire meeting;select meeting tab;begin meeting;begin meeting form;view meeting destination;search product;search experience;search meeting;view experience;select experience;generate lead;select meeting item;</t>
  </si>
  <si>
    <t>CXL Room Nights</t>
  </si>
  <si>
    <t>Amount of potential room nights that were finally cancelled</t>
  </si>
  <si>
    <t>Banqueting Services</t>
  </si>
  <si>
    <t>Service served through trays carried by waiters in the outlets. It consists of tables that serve as support to the diners who remain standing.</t>
  </si>
  <si>
    <t>F&amp;B Revenue;</t>
  </si>
  <si>
    <t>BQTG</t>
  </si>
  <si>
    <t>client id</t>
  </si>
  <si>
    <t>GA4 parameter of type Dimension with string data format and values as: Cookie ID. Analyse the number of users.</t>
  </si>
  <si>
    <t>manual source platform</t>
  </si>
  <si>
    <t>The manual campaign source platform (utm_source_platform) that was collected with the event, being a string data.</t>
  </si>
  <si>
    <t>items creative name</t>
  </si>
  <si>
    <t>The name of a creative used in a promotional spot, being a string data.</t>
  </si>
  <si>
    <t>oco billing</t>
  </si>
  <si>
    <t>User clicks on "Change Billing details" CTA., with trigger location as "Change Billing details" CTA. in pages OCO</t>
  </si>
  <si>
    <t>nhScreen;page section;transaction id;hotel id;end date;page lang;</t>
  </si>
  <si>
    <t>BrevPag</t>
  </si>
  <si>
    <t>TREV_OTHE_RECH</t>
  </si>
  <si>
    <t>stephaniesantos@sanchez.com &amp; Strategic Planning Business Glossary;</t>
  </si>
  <si>
    <t>Items item list index</t>
  </si>
  <si>
    <t>The position of the item in a list, being a string data.</t>
  </si>
  <si>
    <t>quantity</t>
  </si>
  <si>
    <t>GA4 parameter of type Metric with integer data format and values as: NºRooms x NºNights</t>
  </si>
  <si>
    <t>view item list;search product;use invalid coupon;purchase;begin checkout;add shipping info;select item;view item;</t>
  </si>
  <si>
    <t>OOE_COMM_TAF2</t>
  </si>
  <si>
    <t>carlosramirez@dean-ray.com &amp; Strategic Planning Business Glossary;</t>
  </si>
  <si>
    <t>GDS</t>
  </si>
  <si>
    <t>Channel aggregating all reservations coming from a Global Distribution System (GDS). It is detailed at a subchannel level in Amadeus, Galileo, Worldspan, Sabre and Other GDS. There is a fee per reservation</t>
  </si>
  <si>
    <t>user properties value</t>
  </si>
  <si>
    <t>A record for the user property value, being a record data.</t>
  </si>
  <si>
    <t>RREV_TOTAL</t>
  </si>
  <si>
    <t>ericksondonald@yahoo.com &amp; Strategic Planning Business Glossary;</t>
  </si>
  <si>
    <t>TREV_ACCO_NSHO</t>
  </si>
  <si>
    <t>marvin66@terrell.com &amp; Strategic Planning Business Glossary;</t>
  </si>
  <si>
    <t>All gross revenue derived from the rental of sleeping room (Room Revenue + Room Revenue No Shows + Room Revenue Upsell &amp; Supplements). In BPC vs Commercial: to compare Room Revenue, in our Commercial module, we summarize Room Revenue + Other Rooom Revenue while in BPC we take the account TREV_ACCO_RREV. For Total Room Revenue: in our Commercial module we summarize Room Revenue + Other Room Revenue + No Show Room Revenue while in BPC we take the account TREV_ACCOM.</t>
  </si>
  <si>
    <t>Total Room jesus74@hotmail.com Business Glossary;Room jesus74@hotmail.com Business Glossary;Total Revenue;</t>
  </si>
  <si>
    <t>Rev;</t>
  </si>
  <si>
    <t>RREV,Rrev</t>
  </si>
  <si>
    <t>Other GDS</t>
  </si>
  <si>
    <t>GDS reservations not coming from main GDS subchannels (Amadeus, Sabre, Galileo, Worldspan)</t>
  </si>
  <si>
    <t>Social Events</t>
  </si>
  <si>
    <t>segment covering various types of social events and specific group events</t>
  </si>
  <si>
    <t>SMERF</t>
  </si>
  <si>
    <t>ecommerce transaction id</t>
  </si>
  <si>
    <t>The transaction ID of the ecommerce transaction, being a string data.</t>
  </si>
  <si>
    <t>Indirect Business</t>
  </si>
  <si>
    <t>The client confirm their reservation through an intermediary as Travel Agency, Online Travel Agency or Tour Operators.</t>
  </si>
  <si>
    <t>search experience</t>
  </si>
  <si>
    <t xml:space="preserve">When user clicks on search on the experience/offers tab // For Promotion/StayOffer, when user clicks in Book Now it appears a Search module where the event should also trigger, with trigger location as Search bar of experiences/offers pages in pages </t>
  </si>
  <si>
    <t>search term;city;page business type;end date;hotel brand;page lang;start date;nhScreen;experience category;page web type;page section;hotel name;language code;days in advance;</t>
  </si>
  <si>
    <t>experience cancellation</t>
  </si>
  <si>
    <t xml:space="preserve">User succesfully cancels an experience/local offer., with trigger location as Cancel booking button. in pages </t>
  </si>
  <si>
    <t>experience value;page business type;hotel brand;page lang;experience id;nhScreen;experience category;experience confirmation id;page web type;page section;hotel name;language code;experience date;</t>
  </si>
  <si>
    <t>device category</t>
  </si>
  <si>
    <t>The device category (mobile, tablet, desktop), being a string data.</t>
  </si>
  <si>
    <t>Open Corporate Rate</t>
  </si>
  <si>
    <t>Contracted rate codes with Companies at a dynamic discount over BAR rat</t>
  </si>
  <si>
    <t>OCR</t>
  </si>
  <si>
    <t>watkinsdouglas@lewis.com &amp; Strategic Planning Business Glossary;</t>
  </si>
  <si>
    <t>AMORTIZATIONS</t>
  </si>
  <si>
    <t>jenniferbaldwin@hotmail.com &amp; Strategic Planning Business Glossary;</t>
  </si>
  <si>
    <t>view item</t>
  </si>
  <si>
    <t>When reaching step1, with trigger location as Any location where a item/product is viewed. e.g. Product detail page/product quick view (if enough details is provided) in pages Step1 (Room Display)</t>
  </si>
  <si>
    <t>search term;number of rooms;hotel id;adults;page business type;available;end date;babies;item brand;start date;nhScreen;children;price;currency;item name;day of week;value;quantity;contract;item id;page lang;number of nights;cro proposal;group id;is loyalty price;dsclid;item category2;item category3;item category5;b2b program;board;</t>
  </si>
  <si>
    <t>Revenue derived from Breakfast Revenue + Breakfast Reinvoiced. BPC vs Commercial: We can´t distinguish between Breakfast and Breakfast Reinvoiced in BPC Accounts, so we are comparing Total Breakfast Revenues, in BPC: BF_TOTAL</t>
  </si>
  <si>
    <t>Breakfast jesus74@hotmail.com Business Glossary;Reinvoiced;Total Revenue;Breakfast Services;</t>
  </si>
  <si>
    <t>BF;BKFS;</t>
  </si>
  <si>
    <t>item params value float value</t>
  </si>
  <si>
    <t>If the item parameter is represented by a floating point value, it is populated in this field, being a float data.</t>
  </si>
  <si>
    <t>form name</t>
  </si>
  <si>
    <t>GA4 parameter of type Dimension with string data format and values as: Allows to analyse form by name</t>
  </si>
  <si>
    <t>error field;stop form;submit form;start form;</t>
  </si>
  <si>
    <t>device operating system version</t>
  </si>
  <si>
    <t>The OS version, being a string data.</t>
  </si>
  <si>
    <t>Cancellation</t>
  </si>
  <si>
    <t>Cancelled reservations, Booking Files, stays... that were considered confirmed before&lt;/div&gt;</t>
  </si>
  <si>
    <t>TREV_EVEN_RREN</t>
  </si>
  <si>
    <t>kennethwallace@hotmail.com &amp; Strategic Planning Business Glossary;</t>
  </si>
  <si>
    <t>laurengreen@yahoo.com &amp; Strategic Planning Business Glossary;</t>
  </si>
  <si>
    <t>dustin06@west.net &amp; Strategic Planning Business Glossary;</t>
  </si>
  <si>
    <t>Demand Revenue</t>
  </si>
  <si>
    <t>Sum of potential incomes from every revenue by every Booking File status</t>
  </si>
  <si>
    <t>Sum of TRev by every BF Status</t>
  </si>
  <si>
    <t>device mobile model name</t>
  </si>
  <si>
    <t>The device model name, being a string data.</t>
  </si>
  <si>
    <t>kcarr@hotmail.com &amp; Strategic Planning Business Glossary;</t>
  </si>
  <si>
    <t>maryadams@zimmerman-gonzalez.info &amp; Strategic Planning Business Glossary;</t>
  </si>
  <si>
    <t>Type of Business</t>
  </si>
  <si>
    <t>Refers to the client who made the reservation  (company or final consumer)</t>
  </si>
  <si>
    <t>Hotel Transient ADR</t>
  </si>
  <si>
    <t>Hotel?</t>
  </si>
  <si>
    <t>OOE_BANK</t>
  </si>
  <si>
    <t>fanderson@yahoo.com &amp; Strategic Planning Business Glossary;</t>
  </si>
  <si>
    <t>currency</t>
  </si>
  <si>
    <t>GA4 parameter of type Dimension with string data format and values as: Purchase currency in 3 letter ISO_4217 format (String).</t>
  </si>
  <si>
    <t>add to cart;view item list;purchase;begin checkout;add shipping info;select item;view item;</t>
  </si>
  <si>
    <t>lead subject</t>
  </si>
  <si>
    <t>GA4 parameter of type Dimension with string data format and values as: Meeting type: Meeting, conference, wedding...</t>
  </si>
  <si>
    <t>begin meeting;select meeting room;begin meeting form;meeting confirmation;request proposal;view meeting destination;search meeting;add meeting info;expire meeting;select meeting tab;select meeting item;generate lead;</t>
  </si>
  <si>
    <t>guest details</t>
  </si>
  <si>
    <t>User fills the Guest Details form and clicks "continue" successfully., with trigger location as CTA in pages OCI-Step1</t>
  </si>
  <si>
    <t>nhScreen;oci sales channel;oci pending guest;oci total guest;transaction id;hotel id;oci completed guest;page lang;</t>
  </si>
  <si>
    <t>clarkjose@valencia.com &amp; Strategic Planning Business Glossary;</t>
  </si>
  <si>
    <t>TREV_REST_CATG_CATF</t>
  </si>
  <si>
    <t>markchan@gmail.com &amp; Strategic Planning Business Glossary;</t>
  </si>
  <si>
    <t>items price</t>
  </si>
  <si>
    <t>The price of the item in local currency, being a float data.</t>
  </si>
  <si>
    <t>cro proposal</t>
  </si>
  <si>
    <t>GA4 parameter of type Dimension with integer data format and values as: ID of the CRO lead.</t>
  </si>
  <si>
    <t>view item list;add to cart;check availability;search product;purchase;use invalid coupon;begin checkout;add shipping info;select item;expire booking;view item;</t>
  </si>
  <si>
    <t>branch id</t>
  </si>
  <si>
    <t>GA4 parameter of type Dimension with integer data format and values as: ID of the branch. Corresponds to the "Office" field in the Search form.</t>
  </si>
  <si>
    <t>search product;</t>
  </si>
  <si>
    <t>oco success</t>
  </si>
  <si>
    <t>When the user clicks on the "Complete Checkout" button and moves to the confirmation page successfully., with trigger location as Complete Checkout Button in pages OCO</t>
  </si>
  <si>
    <t>upselling name</t>
  </si>
  <si>
    <t>GA4 parameter of type Dimension with string data format and values as: Name of the Upselling product. Always in English.</t>
  </si>
  <si>
    <t>select upselling;confirm upselling;upselling refund;view upselling;upselling cancel;</t>
  </si>
  <si>
    <t>Group</t>
  </si>
  <si>
    <t>Refers to bookings made for large companies, such as conferences or corporate events</t>
  </si>
  <si>
    <t>Party;Branch;</t>
  </si>
  <si>
    <t>lmcmahon@hooper-blankenship.org:Data Owner Client Hierarchy;</t>
  </si>
  <si>
    <t>CDM</t>
  </si>
  <si>
    <t>Client Hierarchy</t>
  </si>
  <si>
    <t>Tracey Molina</t>
  </si>
  <si>
    <t>Pick Up 1 Week</t>
  </si>
  <si>
    <t>Refers to the increase in total revenue during a specific week compared to the past week .</t>
  </si>
  <si>
    <t>CRO Mexico;CRO;B2B Digital;Web B2B;Web B2C;CRO Web;CRO B2B Digital;GEM;B2B/B2C Rates;CRO-GDS;Web;Chat CRO;GDS;Interface;</t>
  </si>
  <si>
    <t>key unlock</t>
  </si>
  <si>
    <t>User taps Unlock., with trigger location as Unlock button in pages Digital Key</t>
  </si>
  <si>
    <t>nhScreen;room number;transaction id;room type;hotel id;</t>
  </si>
  <si>
    <t>MEET</t>
  </si>
  <si>
    <t>refers to Meeting function Rooms Revenue or MICE in segmentation</t>
  </si>
  <si>
    <t>MeetRev</t>
  </si>
  <si>
    <t>LYPU</t>
  </si>
  <si>
    <t>Last Year Pick Up</t>
  </si>
  <si>
    <t>michaelle@alexander-mcdaniel.com &amp; Strategic Planning Business Glossary;</t>
  </si>
  <si>
    <t>hotel name</t>
  </si>
  <si>
    <t>experience cancellation;experience checkout;search experience;view experience;experience confirmation;select experience;</t>
  </si>
  <si>
    <t>Revenue Net</t>
  </si>
  <si>
    <t>App</t>
  </si>
  <si>
    <t>App where logged users can create or manage their own reservations</t>
  </si>
  <si>
    <t>device advertising id</t>
  </si>
  <si>
    <t>Advertising ID/IDFA, being a string data.</t>
  </si>
  <si>
    <t>Current Year</t>
  </si>
  <si>
    <t>Refering to the Current Year (events on this year period, e.g. revenue generated in the current year)</t>
  </si>
  <si>
    <t>CY</t>
  </si>
  <si>
    <t>Sabre</t>
  </si>
  <si>
    <t>GDS reservations coming from Sabre</t>
  </si>
  <si>
    <t>Total Rooms</t>
  </si>
  <si>
    <t>Total rooms of the hotel</t>
  </si>
  <si>
    <t>TREV_OTHE_RECH_TRA</t>
  </si>
  <si>
    <t>lortiz@gmail.com &amp; Strategic Planning Business Glossary;</t>
  </si>
  <si>
    <t>upselling id</t>
  </si>
  <si>
    <t>GA4 parameter of type Dimension with string data format and values as: ID of the Upselling product.</t>
  </si>
  <si>
    <t>OOE_ROOMOTHE</t>
  </si>
  <si>
    <t>aanderson@trevino.biz &amp; Strategic Planning Business Glossary;</t>
  </si>
  <si>
    <t>GEM Local</t>
  </si>
  <si>
    <t>Centralized team from GEM offices that manages Booking Files</t>
  </si>
  <si>
    <t>Interface Other</t>
  </si>
  <si>
    <t>Reservations created by an automatic interface between the partner and the CRS</t>
  </si>
  <si>
    <t>event name</t>
  </si>
  <si>
    <t>The name of the event, being a string data.</t>
  </si>
  <si>
    <t>EBT</t>
  </si>
  <si>
    <t>sbrown@jackson.com &amp; Strategic Planning Business Glossary;</t>
  </si>
  <si>
    <t>aaronmorgan@chavez-gonzalez.com &amp; Strategic Planning Business Glossary;</t>
  </si>
  <si>
    <t>amy76@gmail.com &amp; Strategic Planning Business Glossary;</t>
  </si>
  <si>
    <t>Group &amp; Events Management. Team that manages group reservations starting from 10 rooms</t>
  </si>
  <si>
    <t>cancel price</t>
  </si>
  <si>
    <t>GA4 parameter of type Dimension with float data format and values as: Cancellation fee the user is required to pay in order to cancel a previously booked product.</t>
  </si>
  <si>
    <t>upselling refund;upselling cancel;</t>
  </si>
  <si>
    <t>CXL + No Show Fees</t>
  </si>
  <si>
    <t>Incomes generated from Cancelled or No Show reservations where the cancellation or no show policy requieres a payment from the client</t>
  </si>
  <si>
    <t>CXL Fees;No Show Fees;</t>
  </si>
  <si>
    <t>CXL+NS</t>
  </si>
  <si>
    <t>page section</t>
  </si>
  <si>
    <t>GA4 parameter of type Dimension with string data format and values as: Page section (Booking process/Home/etc)</t>
  </si>
  <si>
    <t>experience checkout;meeting confirmation;confirm upselling;add meeting info;sign up button;expire meeting;login;select meeting tab;view map;begin meeting;oco charges;search product;view experience;view upselling;select experience;request quote button;generate lead;select meeting item;click login;sign up biz;experience cancellation;oco billing;select upselling;select meeting room;request proposal;oco start;oco success;sign up;pop up login gha;experience confirmation;upselling cancel;b2b invite;error view;begin meeting form;view meeting destination;search experience;search meeting;sign up promo;upselling refund;oco payment;</t>
  </si>
  <si>
    <t>Chat Web</t>
  </si>
  <si>
    <t>Reservations generated originally from the chat available in the website</t>
  </si>
  <si>
    <t>dclid</t>
  </si>
  <si>
    <t>The DoubleClick Click Identifier for Display and Video 360 and Campaign Manager 360 that was collected with the event, being a string data.</t>
  </si>
  <si>
    <t>OOE_REPAIRS</t>
  </si>
  <si>
    <t>rodriguezjenny@gardner-mason.com &amp; Strategic Planning Business Glossary;</t>
  </si>
  <si>
    <t>experience confirmation id</t>
  </si>
  <si>
    <t>experience cancellation;experience confirmation;</t>
  </si>
  <si>
    <t>tier loyalty</t>
  </si>
  <si>
    <t>GA4 parameter of type Dimension with string data format and values as: Tier of loyalty program</t>
  </si>
  <si>
    <t>login;</t>
  </si>
  <si>
    <t>tab rate</t>
  </si>
  <si>
    <t>select rate tab;</t>
  </si>
  <si>
    <t>Booked Lead Time</t>
  </si>
  <si>
    <t>timothy40@yahoo.com:Data Steward;jane13@walker.net:Data Product Owner;</t>
  </si>
  <si>
    <t>device mobile os hardware model</t>
  </si>
  <si>
    <t>The device model information retrieved directly from the operating system, being a string data.</t>
  </si>
  <si>
    <t>payment type</t>
  </si>
  <si>
    <t>GA4 parameter of type Dimension with string data format and values as: Allow to analyse payment type for adding payment</t>
  </si>
  <si>
    <t>Rest Trans. Corp. Contr.</t>
  </si>
  <si>
    <t>gardnerkeith@sanchez.com &amp; Strategic Planning Business Glossary;</t>
  </si>
  <si>
    <t>traffic source medium</t>
  </si>
  <si>
    <t>Name of the medium (paid search, organic search, email, etc.) that first acquired the user. This field is not populated in intraday tables, being a string data.</t>
  </si>
  <si>
    <t>Worldspan</t>
  </si>
  <si>
    <t>GDS reservations coming from Worldspan</t>
  </si>
  <si>
    <t>FIT</t>
  </si>
  <si>
    <t>Free and Independent Traveller: guests that are not part of a group or package</t>
  </si>
  <si>
    <t>FIT Tour Operators;FIT Dynamic;FIT Other;FIT Wholesaler;Transient FIT;</t>
  </si>
  <si>
    <t>Prospecting accounts</t>
  </si>
  <si>
    <t>These are accounts that, following corporate guidelines, should be unmanaged. However, they are categorized during portfolio build up process based on their potential to be developed into managed accounts.</t>
  </si>
  <si>
    <t>paul42@hotmail.com:Data Owner Lanyon;</t>
  </si>
  <si>
    <t>Lanyon</t>
  </si>
  <si>
    <t>product category3</t>
  </si>
  <si>
    <t>OOE_ENERGY_WATER</t>
  </si>
  <si>
    <t>gabrielscott@hotmail.com &amp; Strategic Planning Business Glossary;</t>
  </si>
  <si>
    <t>kbush@castro.com &amp; Strategic Planning Business Glossary;</t>
  </si>
  <si>
    <t>NHPro Companies</t>
  </si>
  <si>
    <t>NHPro Companies is a web tool that allow companies to login and book reservations with their own rates and contract settings</t>
  </si>
  <si>
    <t>checkin now</t>
  </si>
  <si>
    <t>When a user clicks on the "Choose your Room" button on the page., with trigger location as CTA (Choose your room) in Manage My Bookign within eServicing in pages eServicing</t>
  </si>
  <si>
    <t>nhScreen;oci sales channel;transaction id;hotel id;page lang;</t>
  </si>
  <si>
    <t>OREVPOR</t>
  </si>
  <si>
    <t>(OtherRevenue Per Ocuppied Room) Performance metric to calculate the Other Revenue Per Ocuppied Room)</t>
  </si>
  <si>
    <t>Room Nights Net</t>
  </si>
  <si>
    <t>EBITDA_AFTER_ONEROSOS</t>
  </si>
  <si>
    <t>christopher63@cummings-perez.org &amp; Strategic Planning Business Glossary;</t>
  </si>
  <si>
    <t>Dem</t>
  </si>
  <si>
    <t>Sold rooms</t>
  </si>
  <si>
    <t>ronalddrake@hotmail.com &amp; Strategic Planning Business Glossary;</t>
  </si>
  <si>
    <t>OOE_ENERGY</t>
  </si>
  <si>
    <t>justinpalmer@yahoo.com &amp; Strategic Planning Business Glossary;</t>
  </si>
  <si>
    <t>Accounts pending to be segmented</t>
  </si>
  <si>
    <t>These are newly created accounts that have been registered in TMS after the last account segmentation and are pending to be segmented until the end of the year following the corporate guidelines and criteria.&lt;br&gt;&lt;/div&gt;</t>
  </si>
  <si>
    <t>melvin22@gmail.com &amp; Strategic Planning Business Glossary;</t>
  </si>
  <si>
    <t>Revenue Generator Index</t>
  </si>
  <si>
    <t>Competitive index that measures your revenue share of the market, the market being your hotel and the hotel competitors</t>
  </si>
  <si>
    <t>RGI</t>
  </si>
  <si>
    <t>TREV_OTHE_OTHE_LAUN</t>
  </si>
  <si>
    <t>dawn57@hotmail.com &amp; Strategic Planning Business Glossary;</t>
  </si>
  <si>
    <t>andrewgarcia@hotmail.com &amp; Strategic Planning Business Glossary;</t>
  </si>
  <si>
    <t>select promotion</t>
  </si>
  <si>
    <t xml:space="preserve">When a user clicks a banner/module with a creativity., with trigger location as Anywhere a creativity is shown to the user and is clickable. in pages </t>
  </si>
  <si>
    <t>nhScreen;promotion id;promotion name;creative slot;location id;page lang;creative name;</t>
  </si>
  <si>
    <t>user properties value double value</t>
  </si>
  <si>
    <t>The double value of the user property, being a float data.</t>
  </si>
  <si>
    <t>Other segment</t>
  </si>
  <si>
    <t>Segment that aggregates sales from rate codes not segmented in other segments</t>
  </si>
  <si>
    <t>OTH</t>
  </si>
  <si>
    <t>oco payment</t>
  </si>
  <si>
    <t>User clicks on "I would like to change my method of payment" CTA., with trigger location as "I would like to change my method of payment" CTA. in pages OCO</t>
  </si>
  <si>
    <t>view hotel location</t>
  </si>
  <si>
    <t>When a user views the location tab of an hotel, with trigger location as Page in pages Hotel Page - Location</t>
  </si>
  <si>
    <t>nhScreen;hotel id;page lang;</t>
  </si>
  <si>
    <t>Available Beds</t>
  </si>
  <si>
    <t>Amount of beds available for commercial use</t>
  </si>
  <si>
    <t>LINEAR_RENT_ADJUSTMENT</t>
  </si>
  <si>
    <t>lisabean@rivera.info &amp; Strategic Planning Business Glossary;</t>
  </si>
  <si>
    <t>Strategic Account</t>
  </si>
  <si>
    <t>Are the accounts that more produce in the company. Performance could be with one or multiple point of Supply and/or Sale. The ongoing relationship is critical to the success of  REDACTED Europe &amp; Americas and with a focus on long term development and retention, thereby maximizing the account revenue potential</t>
  </si>
  <si>
    <t>TREV_REST_MIBA_MIBB</t>
  </si>
  <si>
    <t>alexander93@gmail.com &amp; Strategic Planning Business Glossary;</t>
  </si>
  <si>
    <t>Available Rooms</t>
  </si>
  <si>
    <t>Amount of rooms available for commercial use</t>
  </si>
  <si>
    <t>PAR</t>
  </si>
  <si>
    <t>Per Available Room</t>
  </si>
  <si>
    <t>timothy40@yahoo.com:Data Owner Revenue Behaviour;</t>
  </si>
  <si>
    <t>Revenue Behaviour</t>
  </si>
  <si>
    <t>Quantity of services offered during the breakfast</t>
  </si>
  <si>
    <t>Breakfast Services;</t>
  </si>
  <si>
    <t>BKFS Covers</t>
  </si>
  <si>
    <t>donnaball@hotmail.com &amp; Strategic Planning Business Glossary;</t>
  </si>
  <si>
    <t>TREV_REST_BARC_BARO</t>
  </si>
  <si>
    <t>jared60@hotmail.com &amp; Strategic Planning Business Glossary;</t>
  </si>
  <si>
    <t>click login</t>
  </si>
  <si>
    <t xml:space="preserve">User click on Login, with trigger location as Login button in pages </t>
  </si>
  <si>
    <t>find hotel</t>
  </si>
  <si>
    <t>Click on "Find Hotel" on the homepage., with trigger location as Find Hotel Button in pages Home-App</t>
  </si>
  <si>
    <t>meeting confirmation</t>
  </si>
  <si>
    <t>User reches the confirmation page after booking a meeting. (Click&amp;Meet), with trigger location as Page in pages Meeting Confirmation Page</t>
  </si>
  <si>
    <t>lead id;package name;country;lead subject;city;attendees;hotel id;page business type;lead value;end date;hotel brand;page lang;start date;nhScreen;page web type;page section;language code;days in advance;lead currency;package type;</t>
  </si>
  <si>
    <t>jocelyn03@hotmail.com &amp; Strategic Planning Business Glossary;</t>
  </si>
  <si>
    <t>Business Out</t>
  </si>
  <si>
    <t>Sum of potential incomes from lost Booking Files, meaning that during the certain period those Booking Files where Cancelled, Lost or Rejecte</t>
  </si>
  <si>
    <t>Business In;Segment;</t>
  </si>
  <si>
    <t>OTHE_OPER_EXPE</t>
  </si>
  <si>
    <t>gcole@hotmail.com &amp; Strategic Planning Business Glossary;</t>
  </si>
  <si>
    <t>FIT Other</t>
  </si>
  <si>
    <t>Other FIT rate codes: this rate includes… (COMPLETE)</t>
  </si>
  <si>
    <t>OOE_ENERGY_SERVICES</t>
  </si>
  <si>
    <t>haaschristopher@yahoo.com &amp; Strategic Planning Business Glossary;</t>
  </si>
  <si>
    <t>FTE_OWN_G</t>
  </si>
  <si>
    <t>sharrington@hotmail.com &amp; Strategic Planning Business Glossary;</t>
  </si>
  <si>
    <t>generate lead</t>
  </si>
  <si>
    <t>User reches the confirmation page after requesting a quote for a meeting. Old &amp; new RFPs., with trigger location as Page in pages RFP Confirmation Page</t>
  </si>
  <si>
    <t>lead id;country;lead subject;city;number of rooms;attendees;hotel id;page business type;end date;hotel brand;page lang;number of nights;start date;nhScreen;page web type;page section;language code;days in advance;package type;</t>
  </si>
  <si>
    <t>Tour Operators</t>
  </si>
  <si>
    <t>(TO) Tour Operators are travel agents specializing in package holidays (Hotelbeds, Keytel, Jet2Holidays, Kuoni..)</t>
  </si>
  <si>
    <t>TO</t>
  </si>
  <si>
    <t>paul42@hotmail.com:Data Owner Travel Agencies;</t>
  </si>
  <si>
    <t>B2B Digital</t>
  </si>
  <si>
    <t>Travel Agencies</t>
  </si>
  <si>
    <t>Unmanaged Accounts</t>
  </si>
  <si>
    <t>Unmanaged accounts are pre existing accounts in TMS that do not meet current or historical production standards to be included in commercial portfolios.</t>
  </si>
  <si>
    <t>Corporate Sales</t>
  </si>
  <si>
    <t>Companies with a VAT SIC Code</t>
  </si>
  <si>
    <t>todd68@burton.com &amp; Strategic Planning Business Glossary;</t>
  </si>
  <si>
    <t>raymondsummers@yahoo.com &amp; Strategic Planning Business Glossary;</t>
  </si>
  <si>
    <t>FC</t>
  </si>
  <si>
    <t>Refers to Forecast projections for Revenue manager' value proposal usually managed as Gross Total Revenue perspective. Predicting the main KPIs based on historical data, market trends and different factors.</t>
  </si>
  <si>
    <t>EFT;</t>
  </si>
  <si>
    <t>item list id</t>
  </si>
  <si>
    <t>GA4 parameter of type Dimension with string data format and values as: The name of the destination or point of interest the user is searching.</t>
  </si>
  <si>
    <t>view item list;select item;</t>
  </si>
  <si>
    <t>OOE_RESTOPEX</t>
  </si>
  <si>
    <t>tkelley@yahoo.com &amp; Strategic Planning Business Glossary;</t>
  </si>
  <si>
    <t>login</t>
  </si>
  <si>
    <t>User Logs In, with trigger location as Login button in pages All</t>
  </si>
  <si>
    <t>profile;page business type;user id;page lang;tier loyalty;points;nhScreen;nationality;page web type;page section;language code;user agent;validation;</t>
  </si>
  <si>
    <t>nhScreen</t>
  </si>
  <si>
    <t>GA4 parameter of type Dimension with string data format and values as: nhScreen</t>
  </si>
  <si>
    <t>find hotel;view promotion;guest data;key swipe down;forgot password;sign up button;add shipping info;logout;search product;error field;view experience;sign up biz;select room;close menu;key activation error;view hotel services;checkin start;select rate tab;search meeting;view hotel rooms;sign up promo;call us to book;upselling refund;view gallery;total refund;arrival info;change currency;hotel favorite;select promotion;key activation confirmed;confirm upselling;add meeting info;begin checkout;expire meeting;login;select meeting tab;view map;view hotel page;personalize booking;oco charges;last booking;share;generate lead;click login;find hotel near me;view hotel location;experience confirmation;view item;upselling cancel;b2b invite;process to checkin;drilldown menu;expire booking;submit form;oco payment;start form;checkin now;experience checkout;change language;check availability;meeting confirmation;stop form;send booking cancel;checkin other guest;key swipe up;select experience;key activate;select to home rewards;select meeting item;experience cancellation;oco billing;select upselling;view item list;select meeting room;request proposal;oco start;sign up;checkin done;pop up login gha;skip step;save preferences;error view;confirm room;begin meeting form;cancel booking;add to cart;search reservation;key unlock error;key unlock confirmed;begin meeting;detect adblock;find my last searches;guest details;view upselling;request quote button;subscribe;purchase;oco success;key unlock;select item;view meeting destination;search experience;use invalid coupon;filter results;checkin guest;modify booking;</t>
  </si>
  <si>
    <t>product name</t>
  </si>
  <si>
    <t>device vendor id</t>
  </si>
  <si>
    <t>IDFV (present only if IDFA is not collected), being a string data.</t>
  </si>
  <si>
    <t>manual creative format</t>
  </si>
  <si>
    <t>The manual campaign creative format (utm_creative_format) that was collected with the event, being a string data.</t>
  </si>
  <si>
    <t>ONEROSOS</t>
  </si>
  <si>
    <t>benjamin77@jones-perez.com &amp; Strategic Planning Business Glossary;</t>
  </si>
  <si>
    <t>CRO Web</t>
  </si>
  <si>
    <t>Reservations that started in the webpage by the client (B2C) but the process requires the client to continue the reservation by calling the CRO. Includes hotel phone number searches from search engines such as Google</t>
  </si>
  <si>
    <t>CRO;Channel;</t>
  </si>
  <si>
    <t xml:space="preserve">Transient Restricted </t>
  </si>
  <si>
    <t>BAR rate with discount linked to Revenue Management restrictions</t>
  </si>
  <si>
    <t>Transient BAR;Transient;</t>
  </si>
  <si>
    <t>TNCD</t>
  </si>
  <si>
    <t>TREV_REST_CATG_CATB</t>
  </si>
  <si>
    <t>event timestamp</t>
  </si>
  <si>
    <t>The time (in microseconds, UTC) when the event was logged on the client, being a integer data.</t>
  </si>
  <si>
    <t>RREV Trans. Corp. Contr.</t>
  </si>
  <si>
    <t>vjohnson@white.com &amp; Strategic Planning Business Glossary;</t>
  </si>
  <si>
    <t>Meetings Other Revenues</t>
  </si>
  <si>
    <t>Other revenues generated from the sales of Meetings Rooms: does not include Meetings Room Revenue or Meeting Audiovisual</t>
  </si>
  <si>
    <t>Meetings Room Revenue;Meeting Audiovisual;</t>
  </si>
  <si>
    <t>Domestic / International</t>
  </si>
  <si>
    <t>Domestic: the client comes from the same country where the hotel is located (From Spaint to Spain). International: the client comes from a country different to the country where the hotel is located (From Germany to Spain)</t>
  </si>
  <si>
    <t>paul42@hotmail.com:Data Owner Feeder Market;</t>
  </si>
  <si>
    <t>Feeder Market</t>
  </si>
  <si>
    <t>app info version</t>
  </si>
  <si>
    <t>The app's versionName (Android) or short bundle version, being a string data.</t>
  </si>
  <si>
    <t>ecommerce total item quantity</t>
  </si>
  <si>
    <t>Total number of items in this event, which is the sum of items.quantity, being a integer data.</t>
  </si>
  <si>
    <t>batch event index</t>
  </si>
  <si>
    <t>A number indicating the sequential order of each event within a batch based on their order of occurrence on the device, being a integer data.</t>
  </si>
  <si>
    <t>key activation error</t>
  </si>
  <si>
    <t>There's an error during activation., with trigger location as Page in pages Digital Key</t>
  </si>
  <si>
    <t>room number;nhScreen;room type;transaction id;hotel id;error type;</t>
  </si>
  <si>
    <t>price</t>
  </si>
  <si>
    <t>GA4 parameter of type Metric with float data format and values as: Reservation value per night, per room (WO Taxes and City Taxes when available)</t>
  </si>
  <si>
    <t>select upselling;view item list;add to cart;confirm upselling;purchase;send booking cancel;begin checkout;add shipping info;select item;upselling cancel;view item;view upselling;upselling refund;expire booking;</t>
  </si>
  <si>
    <t>DIROPE_EXPENS</t>
  </si>
  <si>
    <t>sherryjohnson@mayo.biz &amp; Strategic Planning Business Glossary;</t>
  </si>
  <si>
    <t>CXL Revenue</t>
  </si>
  <si>
    <t>Amount of reservations with revenue cancelled</t>
  </si>
  <si>
    <t>kennethwashington@reynolds.org:Data Steward;</t>
  </si>
  <si>
    <t>OOE_ENERGY_GASOIL</t>
  </si>
  <si>
    <t>keithalexander@hotmail.com &amp; Strategic Planning Business Glossary;</t>
  </si>
  <si>
    <t>Month over Month</t>
  </si>
  <si>
    <t>Difference between the On the book data that exist in an specific month is being compared to the On the Books in the previous month. Data for a specific week range of 30 days is being compared to the previous month´s data.</t>
  </si>
  <si>
    <t>Monthly Pick Up;</t>
  </si>
  <si>
    <t>MoM</t>
  </si>
  <si>
    <t>Pipeline</t>
  </si>
  <si>
    <t>Sum of future Booking Files with status Offer, Option or Tentative</t>
  </si>
  <si>
    <t>Connected Room</t>
  </si>
  <si>
    <t>Two different rooms sold together, joined by a door between them</t>
  </si>
  <si>
    <t>items item brand</t>
  </si>
  <si>
    <t>The brand of the item, being a string data.</t>
  </si>
  <si>
    <t>Room Nights Cancellation Ratio</t>
  </si>
  <si>
    <t xml:space="preserve">% CXL RN </t>
  </si>
  <si>
    <t>OOE_ENERGY_OTHER</t>
  </si>
  <si>
    <t>timothyhuang@guerrero.com &amp; Strategic Planning Business Glossary;</t>
  </si>
  <si>
    <t>Blocked Rooms</t>
  </si>
  <si>
    <t>Blocked rooms due to Out of Order + Out of Service</t>
  </si>
  <si>
    <t>Out of Order;Out of Service;</t>
  </si>
  <si>
    <t>item params value</t>
  </si>
  <si>
    <t>A record containing the item parameter’s value, being a record data.</t>
  </si>
  <si>
    <t>OOE_IT</t>
  </si>
  <si>
    <t>peter94@yahoo.com &amp; Strategic Planning Business Glossary;</t>
  </si>
  <si>
    <t>browndebra@yahoo.com &amp; Strategic Planning Business Glossary;</t>
  </si>
  <si>
    <t>NR_NETRES_REV</t>
  </si>
  <si>
    <t>jschultz@gray.biz &amp; Strategic Planning Business Glossary;</t>
  </si>
  <si>
    <t>currency change</t>
  </si>
  <si>
    <t>GA4 parameter of type Dimension with string data format and values as: Currency selected by user, different from currency_default or currency_selected in 3 letter ISO_4217 format (String).</t>
  </si>
  <si>
    <t>change currency;</t>
  </si>
  <si>
    <t>NHPro Agencies</t>
  </si>
  <si>
    <t>NHPro Agencies is a web tool that allow agencies to login and book reservations with their own rates and commission settings</t>
  </si>
  <si>
    <t>select room</t>
  </si>
  <si>
    <t>When a user clicks on "Choose my Room" on step 3 of the process., with trigger location as Select Room CTA on Step 3 (https://photos.app.goo.gl/ezNfwF9AcJwvAcos7) in pages OCI e-servizing</t>
  </si>
  <si>
    <t>oci selection type;nhScreen;oci sales channel;oci pending guest;oci total guest;transaction id;hotel id;oci completed guest;page lang;</t>
  </si>
  <si>
    <t>TrevPOR</t>
  </si>
  <si>
    <t>Total Revenue per Occupied Room. Performance metric to calculate the Revenue Per Ocuppied Room</t>
  </si>
  <si>
    <t>Trev POR</t>
  </si>
  <si>
    <t>board</t>
  </si>
  <si>
    <t>GA4 parameter of type Dimension with integer data format and values as: board from TMS media</t>
  </si>
  <si>
    <t>add to cart;purchase;begin checkout;send booking cancel;add shipping info;expire booking;total refund;view item;</t>
  </si>
  <si>
    <t>items item category2</t>
  </si>
  <si>
    <t>The sub category of the item, being a string data.</t>
  </si>
  <si>
    <t>nortonchristopher@phillips.com &amp; Strategic Planning Business Glossary;</t>
  </si>
  <si>
    <t>gender</t>
  </si>
  <si>
    <t>GA4 parameter of type Dimension with string data format and values as: Gender</t>
  </si>
  <si>
    <t>sign up;</t>
  </si>
  <si>
    <t>hotel favorite</t>
  </si>
  <si>
    <t>When a user favorites a hotel., with trigger location as Click on the heart icon. in pages Result Page / Hotel Page</t>
  </si>
  <si>
    <t>Offer</t>
  </si>
  <si>
    <t>Booking File status previous to Option</t>
  </si>
  <si>
    <t>OFFER</t>
  </si>
  <si>
    <t>event server timestamp offset</t>
  </si>
  <si>
    <t>Timestamp offset between collection time and upload time in micros, being a integer data.</t>
  </si>
  <si>
    <t>NR_NETRES_EXP</t>
  </si>
  <si>
    <t>moorebrittney@harrison.org &amp; Strategic Planning Business Glossary;</t>
  </si>
  <si>
    <t>mezaann@jones.org &amp; Strategic Planning Business Glossary;</t>
  </si>
  <si>
    <t>BF_TOTAL</t>
  </si>
  <si>
    <t>Bfast</t>
  </si>
  <si>
    <t>johnjohnson@newton.net &amp; Strategic Planning Business Glossary;</t>
  </si>
  <si>
    <t>page product</t>
  </si>
  <si>
    <t>GA4 parameter of type Dimension with string data format and values as: ID del Hotel</t>
  </si>
  <si>
    <t>error view;search product;</t>
  </si>
  <si>
    <t>Hotel Hosted</t>
  </si>
  <si>
    <t>oco charges</t>
  </si>
  <si>
    <t>User clicks on "I do not agree with these charges" CTA., with trigger location as "I do not agree with these charges" CTA. in pages OCO</t>
  </si>
  <si>
    <t>DoW</t>
  </si>
  <si>
    <t>key swipe down</t>
  </si>
  <si>
    <t>User swipes down on the digital key., with trigger location as Digital Key page. in pages App Home</t>
  </si>
  <si>
    <t>nhScreen;transaction id;room type;hotel id;</t>
  </si>
  <si>
    <t>transaction id</t>
  </si>
  <si>
    <t>GA4 parameter of type Dimension with integer data format and values as: ID of transaction</t>
  </si>
  <si>
    <t>arrival info;checkin now;key unlock error;key activation confirmed;guest data;key swipe down;send booking cancel;key unlock confirmed;checkin other guest;key swipe up;personalize booking;oco charges;guest details;key activate;oco billing;select room;key activation error;oco start;purchase;oco success;key unlock;checkin done;checkin start;save preferences;process to checkin;confirm room;checkin guest;total refund;modify booking;oco payment;</t>
  </si>
  <si>
    <t>start date</t>
  </si>
  <si>
    <t>GA4 parameter of type Dimension with date data format and values as: Checking Date</t>
  </si>
  <si>
    <t>add to cart;meeting confirmation;confirm upselling;begin checkout;add meeting info;expire meeting;select meeting tab;begin meeting;search product;view upselling;generate lead;select meeting item;select upselling;view item list;select meeting room;request proposal;purchase;select item;view item;upselling cancel;begin meeting form;view meeting destination;search experience;search meeting;upselling refund;expire booking;</t>
  </si>
  <si>
    <t>NR_NETRES_EBI</t>
  </si>
  <si>
    <t>lorimichael@miller-wells.info &amp; Strategic Planning Business Glossary;</t>
  </si>
  <si>
    <t>Reinvoiced</t>
  </si>
  <si>
    <t>Examples of Reinvoiced revenues: Breakfast Revenue and F&amp;B Revenue&lt;/div&gt;</t>
  </si>
  <si>
    <t>Other wyoung@moss.com Business Glossary;Breakfast Revenue;F&amp;B Revenue;</t>
  </si>
  <si>
    <t>commission net</t>
  </si>
  <si>
    <t>GA4 parameter of type Metric with float data format and values as: Commission associated to a B2B sale.</t>
  </si>
  <si>
    <t>add to cart;purchase;begin checkout;add shipping info;</t>
  </si>
  <si>
    <t>guarantee</t>
  </si>
  <si>
    <t>GA4 parameter of type Dimension with boolean data format and values as: reservation is guaranteed or not</t>
  </si>
  <si>
    <t>arrival info</t>
  </si>
  <si>
    <t>Moving from Step 2 to Step 3 in the OCI funnel., with trigger location as Main CTA in pages OCI-Guest</t>
  </si>
  <si>
    <t>nhScreen;oci pending guest;oci sales channel;oci total guest;transaction id;hotel id;oci completed guest;page lang;</t>
  </si>
  <si>
    <t>taylornathan@dixon-miller.net &amp; Strategic Planning Business Glossary;</t>
  </si>
  <si>
    <t>Room Nights</t>
  </si>
  <si>
    <t>Room Nights (RN) refers to total number of nights that is ocupied a room</t>
  </si>
  <si>
    <t>expire meeting</t>
  </si>
  <si>
    <t>When a user times out at checkout and expires the booking., with trigger location as Timout widget in pages Checkout</t>
  </si>
  <si>
    <t>EBITDA_BEFORE_LINEAR</t>
  </si>
  <si>
    <t>clintonmoody@kemp-rice.com &amp; Strategic Planning Business Glossary;</t>
  </si>
  <si>
    <t>The hotel's bar service offers guests a place to relax and socialize while enjoying a wide selection of beverages and snacks.</t>
  </si>
  <si>
    <t>BARC</t>
  </si>
  <si>
    <t>Demand Average Basket</t>
  </si>
  <si>
    <t>Average Basket. Total amount of income generated (TRev) divided by the Total number of reservations (# of BF).</t>
  </si>
  <si>
    <t>Total amount of income generated by the sales of goods or services during their stay (Room Revenue, F&amp;B Revenue, Parking Revenue, meeting space, etc..).&lt;/div&gt;&lt;br&gt;&lt;/div&gt;BPC vs Commercial:&lt;/div&gt;&lt;span style="color:rgb(37, 36, 35);font-family:&amp;quot;Segoe UI&amp;quot;, wf_segoe-ui_normal, helvetica, arial, sans-serif"&gt;In our Commercial module, Total Revenues would be the&lt;b&gt; &lt;/b&gt;&lt;/span&gt;&lt;span style="color: rgb(37, 36, 35); font-family: &amp;quot;Segoe UI&amp;quot;, wf_segoe-ui_normal, helvetica, arial, sans-serif;"&gt;Hospitality Revenues&lt;/span&gt;&lt;span style="color:rgb(37, 36, 35);font-family:&amp;quot;Segoe UI&amp;quot;, wf_segoe-ui_normal, helvetica, arial, sans-serif"&gt; in BPC. To be able to compare them, we are deducting Loyalty expenses from our calculation.&lt;/span&gt;&lt;br&gt;&lt;/div&gt;</t>
  </si>
  <si>
    <t>Total Revenue Budget;Meetings Room Revenue;TREV;Total jesus74@hotmail.com Business Glossary;Breakfast Revenue;F&amp;B Revenue;Room Revenue;</t>
  </si>
  <si>
    <t>Tot. Rev, Trev, TR</t>
  </si>
  <si>
    <t>The parking service allows visitors to use the hotel's parking lot without paying an extra fee.</t>
  </si>
  <si>
    <t xml:space="preserve">Transient Programs </t>
  </si>
  <si>
    <t>Non-public rate with a high discount not related to other B2B non public rates</t>
  </si>
  <si>
    <t>B2B;Transient;Transient BAR;Segment;</t>
  </si>
  <si>
    <t>TRPR</t>
  </si>
  <si>
    <t>oci total guest</t>
  </si>
  <si>
    <t>GA4 parameter of type Dimension with integer data format and values as: oci total guest</t>
  </si>
  <si>
    <t>select room;arrival info;guest data;checkin done;checkin other guest;checkin start;save preferences;process to checkin;error view;confirm room;error field;guest details;checkin guest;submit form;</t>
  </si>
  <si>
    <t>device web info browser</t>
  </si>
  <si>
    <t>The browser in which the user viewed content, being a string data.</t>
  </si>
  <si>
    <t>modify booking</t>
  </si>
  <si>
    <t>When the user clicks on "Save changes" after modifying the reservation., with trigger location as CTA in pages eServicing (Modify Booking)</t>
  </si>
  <si>
    <t>items item params value</t>
  </si>
  <si>
    <t>app info id</t>
  </si>
  <si>
    <t>The package name or bundle ID of the app, being a string data.</t>
  </si>
  <si>
    <t>CXL ADR</t>
  </si>
  <si>
    <t>Average ADR for the Cancelled reservations</t>
  </si>
  <si>
    <t>Cancelled ADR;</t>
  </si>
  <si>
    <t>Rejected</t>
  </si>
  <si>
    <t>Rejected Booking Files from a commercial decission by the hotel or commercial teams</t>
  </si>
  <si>
    <t>REJ</t>
  </si>
  <si>
    <t>AOV</t>
  </si>
  <si>
    <t>Average Order Value. Average revenue coming from a reservation during the whole stay, calculated as Total Revenue divided by Reservations</t>
  </si>
  <si>
    <t>ecommerce shipping value in usd</t>
  </si>
  <si>
    <t>The shipping cost in this event, represented in USD with standard unit, being a float data.</t>
  </si>
  <si>
    <t>john12@hotmail.com &amp; Strategic Planning Business Glossary;</t>
  </si>
  <si>
    <t>items promotion id</t>
  </si>
  <si>
    <t>The ID of a product promotion, being a string data.</t>
  </si>
  <si>
    <t>key unlock confirmed</t>
  </si>
  <si>
    <t>Door unlocks., with trigger location as Page in pages Digital Key</t>
  </si>
  <si>
    <t>search product</t>
  </si>
  <si>
    <t>When a user performs a search., with trigger location as Search button. in pages Home, Results Page, Step 1, Step 2, Deals</t>
  </si>
  <si>
    <t>search term;page product;country;occupation;city;number of rooms;hotel id;adults;page business type;end date;babies;item brand;start date;nhScreen;page web type;page section;children;branch id;search type;language code;day of week;quantity;contract;page lang;number of nights;cro proposal;group id;dsclid;party id;days in advance;b2b program;</t>
  </si>
  <si>
    <t>TREV_OTHE_OTHE</t>
  </si>
  <si>
    <t>jill58@yahoo.com &amp; Strategic Planning Business Glossary;</t>
  </si>
  <si>
    <t>error view</t>
  </si>
  <si>
    <t>Everytime a web error occurs, with trigger location as Everytime a web error occurs in pages All</t>
  </si>
  <si>
    <t>lead id;page product;hotel id;oci completed guest;page lang;nhScreen;oci pending guest;oci error;oci sales channel;oci total guest;page web type;page section;error type;document referrer;</t>
  </si>
  <si>
    <t>items item category4</t>
  </si>
  <si>
    <t>Restaurant Services</t>
  </si>
  <si>
    <t>Restaurant service within the hotel where guests can have lunch, dinner and breakfast.</t>
  </si>
  <si>
    <t>forgot password</t>
  </si>
  <si>
    <t>Click on "Forgot password?" CTA, with trigger location as Button in pages All</t>
  </si>
  <si>
    <t>package type</t>
  </si>
  <si>
    <t>GA4 parameter of type Dimension with string data format and values as: Type of package.</t>
  </si>
  <si>
    <t>begin meeting form;select meeting room;meeting confirmation;request proposal;add meeting info;expire meeting;select meeting tab;generate lead;select meeting item;</t>
  </si>
  <si>
    <t>upselling refund</t>
  </si>
  <si>
    <t>A user clicks the confirm CTA after choosing to cancel an upselling product., with trigger location as Confirm Cancellation CTA in pages Manage My Booking Page (e-servizing)</t>
  </si>
  <si>
    <t>upselling id;upselling name;page business type;end date;tax;page lang;start date;cancel price;nhScreen;upselling type;page web type;page section;price;language code;days in advance;</t>
  </si>
  <si>
    <t>smithjonathan@schwartz.com &amp; Strategic Planning Business Glossary;</t>
  </si>
  <si>
    <t>points</t>
  </si>
  <si>
    <t>GA4 parameter of type Dimension with float data format and values as: User Loyalty Points</t>
  </si>
  <si>
    <t>TREV_OTHE_OTHE_PAYT</t>
  </si>
  <si>
    <t>restrada@yahoo.com &amp; Strategic Planning Business Glossary;</t>
  </si>
  <si>
    <t>items item list id</t>
  </si>
  <si>
    <t>The ID of the list in which the item was presented to the user, being a string data.</t>
  </si>
  <si>
    <t>reservation type</t>
  </si>
  <si>
    <t>GA4 parameter of type Dimension with string data format and values as: Type of reservation</t>
  </si>
  <si>
    <t>change currency</t>
  </si>
  <si>
    <t>User changing default currency, with trigger location as Element of currency change in pages All</t>
  </si>
  <si>
    <t>nhScreen;currency default;currency change;page lang;currency selected;</t>
  </si>
  <si>
    <t>items coupon</t>
  </si>
  <si>
    <t>Coupon code applied to this item, being a string data.</t>
  </si>
  <si>
    <t>change language</t>
  </si>
  <si>
    <t>When the user changes the language of the site, with trigger location as Click on language button (https://photos.app.goo.gl/mNx2c9BM39gaoYRR9) in pages All</t>
  </si>
  <si>
    <t>nhScreen;page lang;selected language;</t>
  </si>
  <si>
    <t>privacy info ads storage</t>
  </si>
  <si>
    <t>Whether ad targeting is enabled for a user, being a string data.</t>
  </si>
  <si>
    <t>jacksondiane@morris.info &amp; Strategic Planning Business Glossary;</t>
  </si>
  <si>
    <t>user first touch timestamp</t>
  </si>
  <si>
    <t>The time (in microseconds) at which the user first opened the app or visited the site, being a integer data.</t>
  </si>
  <si>
    <t>%Cancellation</t>
  </si>
  <si>
    <t>Ratio of cancellation (CXL) that divides cancelled over total reservations&lt;/div&gt;</t>
  </si>
  <si>
    <t>Cancellation Rate;</t>
  </si>
  <si>
    <t>%CXL</t>
  </si>
  <si>
    <t>stop form</t>
  </si>
  <si>
    <t>When a user leaves a form and doesn't submit it, with trigger location as Form page in pages All</t>
  </si>
  <si>
    <t>Interface</t>
  </si>
  <si>
    <t>Direct connection system to main distribution players. For example: Booking, VECISA, Expedia, Hotelbeds and many others like Siteminder, Ratetiger &amp; Omnibees. There is no fee per reservation.</t>
  </si>
  <si>
    <t>TREV_REST_REST_RE2B</t>
  </si>
  <si>
    <t>manuel19@vaughn.com &amp; Strategic Planning Business Glossary;</t>
  </si>
  <si>
    <t>Room Category</t>
  </si>
  <si>
    <t>Type of room: superior, premium, junior suite, familys and apartments, suite..</t>
  </si>
  <si>
    <t>Room Type;</t>
  </si>
  <si>
    <t>B2C</t>
  </si>
  <si>
    <t>Business transactions between the hotel and final consumer</t>
  </si>
  <si>
    <t>Web B2C;</t>
  </si>
  <si>
    <t>selected language</t>
  </si>
  <si>
    <t>GA4 parameter of type Dimension with string data format and values as: Chosen language by the user.</t>
  </si>
  <si>
    <t>change language;</t>
  </si>
  <si>
    <t>OOE_LAUNDRY</t>
  </si>
  <si>
    <t>cgrant@hotmail.com &amp; Strategic Planning Business Glossary;</t>
  </si>
  <si>
    <t>ecommerce tax value</t>
  </si>
  <si>
    <t>The tax value in this event, represented in local currency with standard unit, being a float data.</t>
  </si>
  <si>
    <t>OOE_REBATES</t>
  </si>
  <si>
    <t>phillipburch@yahoo.com &amp; Strategic Planning Business Glossary;</t>
  </si>
  <si>
    <t>TREV_NOOPER</t>
  </si>
  <si>
    <t>CENTRAL OFFICES&amp;NOT OPERATIONAL REVENUE</t>
  </si>
  <si>
    <t>TREV_REST_BQTG</t>
  </si>
  <si>
    <t>samanthawilliams@yahoo.com &amp; Strategic Planning Business Glossary;</t>
  </si>
  <si>
    <t>Cancelled ADR</t>
  </si>
  <si>
    <t>CXL ADR;</t>
  </si>
  <si>
    <t>group id</t>
  </si>
  <si>
    <t>GA4 parameter of type Dimension with string data format and values as: ID of the CGW group.</t>
  </si>
  <si>
    <t>add to cart;view item list;check availability;purchase;begin checkout;add shipping info;select item;view hotel page;view item;select rate tab;search product;use invalid coupon;expire booking;</t>
  </si>
  <si>
    <t>Employee</t>
  </si>
  <si>
    <t>Rate segment aggregating all reservations with employee discounted rate codes</t>
  </si>
  <si>
    <t>EMPL</t>
  </si>
  <si>
    <t>House Use</t>
  </si>
  <si>
    <t>Segment composed by rates used for internal use</t>
  </si>
  <si>
    <t>HOUS</t>
  </si>
  <si>
    <t>NETRES</t>
  </si>
  <si>
    <t>deborah04@rios.com &amp; Strategic Planning Business Glossary;</t>
  </si>
  <si>
    <t>Reservation of Groups or/and Meetings, that can includes many different reservations below</t>
  </si>
  <si>
    <t>Group Lead;</t>
  </si>
  <si>
    <t>BF,MB</t>
  </si>
  <si>
    <t>Comp</t>
  </si>
  <si>
    <t>Compset average (data coming from STR)</t>
  </si>
  <si>
    <t>Long Stay</t>
  </si>
  <si>
    <t>Rates used for reservations where the guest stays for a long period</t>
  </si>
  <si>
    <t>LSTA</t>
  </si>
  <si>
    <t>OOE_ENERGY_ELECTRICITY</t>
  </si>
  <si>
    <t>sara81@gmail.com &amp; Strategic Planning Business Glossary;</t>
  </si>
  <si>
    <t>OOE_ROOMOTHE_OTHE</t>
  </si>
  <si>
    <t>monicabishop@gmail.com &amp; Strategic Planning Business Glossary;</t>
  </si>
  <si>
    <t>experience date</t>
  </si>
  <si>
    <t>experience cancellation;experience checkout;view experience;experience confirmation;select experience;</t>
  </si>
  <si>
    <t>TREV_OTHE_OTHE_VEND</t>
  </si>
  <si>
    <t>lisa04@gmail.com &amp; Strategic Planning Business Glossary;</t>
  </si>
  <si>
    <t>Consortia Fixed Rate</t>
  </si>
  <si>
    <t>Rate set exclusively and established between the hotel and consortia</t>
  </si>
  <si>
    <t>CONS</t>
  </si>
  <si>
    <t>% Business Out / In BF</t>
  </si>
  <si>
    <t>Quantity of Booking Files with status Cancelled, Rejected or Lost, divided by new demanded Booking Files</t>
  </si>
  <si>
    <t>add shipping info</t>
  </si>
  <si>
    <t>When a user adds their shipping information and clicks the reservation button., with trigger location as CTA in pages Checkout (Step 2 - Personal Data)</t>
  </si>
  <si>
    <t>quantity;rate code;hotel id;contract;page business type;item id;page lang;item brand;cro proposal;group id;nhScreen;dsclid;price;room type;item category2;item category3;item category4;currency;commission net;value;b2b program;item name;day of week;board;</t>
  </si>
  <si>
    <t>Room Nights Booked</t>
  </si>
  <si>
    <t>F&amp;B Complimentary</t>
  </si>
  <si>
    <t>markwu@aguilar.com &amp; Strategic Planning Business Glossary;</t>
  </si>
  <si>
    <t>Channel Managers</t>
  </si>
  <si>
    <t>Partners that centralize the integration of REDACTED partners and the CRS</t>
  </si>
  <si>
    <t>FTE_OUT_5</t>
  </si>
  <si>
    <t>qliu@watkins-nixon.com &amp; Strategic Planning Business Glossary;</t>
  </si>
  <si>
    <t>item name</t>
  </si>
  <si>
    <t>GA4 parameter of type Dimension with string data format and values as: The name of the hotel.</t>
  </si>
  <si>
    <t>TREV_OTHE_RENT_RERE</t>
  </si>
  <si>
    <t>wisealvin@yahoo.com &amp; Strategic Planning Business Glossary;</t>
  </si>
  <si>
    <t>check availability</t>
  </si>
  <si>
    <t>Click on "Check Availability" button, with trigger location as User clicks on "Check Availability" in pages Hotel Page, Result Page.</t>
  </si>
  <si>
    <t>cro proposal;group id;nhScreen;dsclid;hotel id;contract;page business type;index;page lang;b2b program;day of week;</t>
  </si>
  <si>
    <t>TREV_ACCO_RREV</t>
  </si>
  <si>
    <t>obooth@becker.biz &amp; Strategic Planning Business Glossary;</t>
  </si>
  <si>
    <t>days in advance</t>
  </si>
  <si>
    <t>GA4 parameter of type Dimension with integer data format and values as: Days in advance of the reservation (difference between creation date and start date of reservation)</t>
  </si>
  <si>
    <t>select upselling;view item list;select meeting room;request proposal;meeting confirmation;confirm upselling;purchase;add meeting info;begin checkout;expire meeting;select meeting tab;select item;upselling cancel;begin meeting;begin meeting form;view meeting destination;search product;search experience;search meeting;upselling refund;view upselling;select meeting item;generate lead;</t>
  </si>
  <si>
    <t>Average Rate Index</t>
  </si>
  <si>
    <t>Competitive index that measures your ARR versus the average ARR of your competitors</t>
  </si>
  <si>
    <t>ARI</t>
  </si>
  <si>
    <t>children</t>
  </si>
  <si>
    <t>GA4 parameter of type Dimension with integer data format and values as: Children within the reservation or search</t>
  </si>
  <si>
    <t>view item list;add to cart;search product;purchase;begin checkout;select item;expire booking;view item;</t>
  </si>
  <si>
    <t>expire booking</t>
  </si>
  <si>
    <t>Time out during reservation process, with trigger location as Seems to happen only during Step 2 in pages Checkout (Step 2 - Personal Data)</t>
  </si>
  <si>
    <t>rate code;number of rooms;hotel id;adults;page business type;end date;babies;item brand;start date;nhScreen;children;price;item name;day of week;value;contract;item id;page lang;number of nights;cro proposal;group id;dsclid;room type;item category2;item category3;item category4;b2b program;board;</t>
  </si>
  <si>
    <t>CompSet</t>
  </si>
  <si>
    <t>Set of hotels considered as direct competitors for a certain hotels</t>
  </si>
  <si>
    <t>Competitive Set;</t>
  </si>
  <si>
    <t>CS</t>
  </si>
  <si>
    <t>view gallery</t>
  </si>
  <si>
    <t>When a user views the gallery of a hotel, with trigger location as Gallery in pages Hotel Page + Room Display</t>
  </si>
  <si>
    <t>OOE_ENERGY_INVENTORY</t>
  </si>
  <si>
    <t>christinasnyder@martin-shelton.biz &amp; Strategic Planning Business Glossary;</t>
  </si>
  <si>
    <t>device is limited ad tracking</t>
  </si>
  <si>
    <t>The device's Limit Ad Tracking setting, being a boolean data.</t>
  </si>
  <si>
    <t>event date</t>
  </si>
  <si>
    <t>The date when the event was logged (YYYYMMDD format in the registered timezone of your app), being a string data.</t>
  </si>
  <si>
    <t>Management type</t>
  </si>
  <si>
    <t>items item refund</t>
  </si>
  <si>
    <t>The refund value of this item, calculated as price * quantity. It is populated for refund events only, in local currency with standard unit, being a float data.</t>
  </si>
  <si>
    <t>Fixed Corporate Rate</t>
  </si>
  <si>
    <t>Contracted rate codes with Companies at a fixed value</t>
  </si>
  <si>
    <t>CORP</t>
  </si>
  <si>
    <t>NHPro Meetings C&amp;M</t>
  </si>
  <si>
    <t>Booking Files generated and confirmed from the Website Booking File tool</t>
  </si>
  <si>
    <t>C&amp;M</t>
  </si>
  <si>
    <t>Week over Week</t>
  </si>
  <si>
    <t>Data for a specific week range of 7 days is being compared to the previous week´s data</t>
  </si>
  <si>
    <t>WoW</t>
  </si>
  <si>
    <t>items item params value float value</t>
  </si>
  <si>
    <t>manual campaign id</t>
  </si>
  <si>
    <t>The manual campaign id (utm_id) that was collected with the event, being a string data.</t>
  </si>
  <si>
    <t>OOE_COMM_TAF0</t>
  </si>
  <si>
    <t>johnnyhaynes@gmail.com &amp; Strategic Planning Business Glossary;</t>
  </si>
  <si>
    <t>experience checkout</t>
  </si>
  <si>
    <t xml:space="preserve">User clicks on "book now" on an experience/local offer/stay offer page., with trigger location as Book now CTA in pages </t>
  </si>
  <si>
    <t>city;page business type;hotel brand;page lang;experience id;nhScreen;experience category;page web type;page section;hotel name;experience date;language code;experience price;</t>
  </si>
  <si>
    <t>Leisure Group</t>
  </si>
  <si>
    <t>Group reservations in which the participants are travelling for leisure purposes. These reservations can be managed by an agency or directly by the group (weddings or social events)</t>
  </si>
  <si>
    <t>LEGR</t>
  </si>
  <si>
    <t>Total Revenue Budget</t>
  </si>
  <si>
    <t>Total amount of income that needs to be generated to reach the company targets</t>
  </si>
  <si>
    <t>TRev Budget</t>
  </si>
  <si>
    <t>toddphillips@hotmail.com:Data Owner Budget;</t>
  </si>
  <si>
    <t>Budget</t>
  </si>
  <si>
    <t>Interface Hotelbeds</t>
  </si>
  <si>
    <t>Hotelbeds reservations created by an automatic interface between Hotelbeds and the CRS</t>
  </si>
  <si>
    <t>traffic source source</t>
  </si>
  <si>
    <t>Name of the network that first acquired the user. This field is not populated in intraday tables, being a string data.</t>
  </si>
  <si>
    <t>Booking Curves</t>
  </si>
  <si>
    <t>show the demand growth for each month from 120 days out to the end of the month, allowing comparison across different months, channels, segments, hotels, and key performance indicators (KPIs) such as Total Revenue (TREV), Room Revenue (RREV), Room Nights (RN), and Average Daily Rate (ADR).</t>
  </si>
  <si>
    <t>creative name</t>
  </si>
  <si>
    <t>GA4 parameter of type Dimension with string data format and values as: Identify an autopromotion by its creative name to analyze its performance</t>
  </si>
  <si>
    <t>Channel Mix</t>
  </si>
  <si>
    <t>How representative channels are when it comes to the production of an account.</t>
  </si>
  <si>
    <t>select experience</t>
  </si>
  <si>
    <t xml:space="preserve">When a user selects an experience/local offer/stay offer from the search results, with trigger location as See details button in pages </t>
  </si>
  <si>
    <t>oco start</t>
  </si>
  <si>
    <t>When a user reaches de OCO page for the first time for each reservation., with trigger location as OCO Page (https://photos.app.goo.gl/4aVxWjZ7H1PHLKxz5) in pages OCO</t>
  </si>
  <si>
    <t>promotion name</t>
  </si>
  <si>
    <t>GA4 parameter of type Dimension with string data format and values as: Identify an autopromotion by its name to analyze its performance</t>
  </si>
  <si>
    <t>view promotion;select promotion;sign up promo;</t>
  </si>
  <si>
    <t>user properties value set timestamp micros</t>
  </si>
  <si>
    <t>The time (in microseconds) at which the user property was last set, being a integer data.</t>
  </si>
  <si>
    <t>Outbound</t>
  </si>
  <si>
    <t>International production (coming from the rest of countries)</t>
  </si>
  <si>
    <t>rhonda21@wright.com &amp; Strategic Planning Business Glossary;</t>
  </si>
  <si>
    <t>items creative slot</t>
  </si>
  <si>
    <t>The name of a creative slot, being a string data.</t>
  </si>
  <si>
    <t>event params value int value</t>
  </si>
  <si>
    <t>If the event parameter is represented by an integer, it is populated in this field, being a integer data.</t>
  </si>
  <si>
    <t>Customer Success Accounts</t>
  </si>
  <si>
    <t>b2b invite</t>
  </si>
  <si>
    <t>When a user writes an email to invite that person to Hotel+ and clicks "continue" successfully., with trigger location as "Continue" button on invite form. in pages B2B Home</t>
  </si>
  <si>
    <t>nhScreen;page section;page business type;language code;page lang;b2b program;</t>
  </si>
  <si>
    <t>amanda67@yahoo.com &amp; Strategic Planning Business Glossary;</t>
  </si>
  <si>
    <t>CRO B2B Digital</t>
  </si>
  <si>
    <t>Reservations that started in the webpage by the client (B2B) but the process requires the client to continue the reservation by calling the CRO</t>
  </si>
  <si>
    <t>CRO Web B2B</t>
  </si>
  <si>
    <t>Galileo</t>
  </si>
  <si>
    <t>GDS reservations coming from Galileo</t>
  </si>
  <si>
    <t>EBITDA_BEFORE_ONEROSOS</t>
  </si>
  <si>
    <t>catherine44@mitchell.net &amp; Strategic Planning Business Glossary;</t>
  </si>
  <si>
    <t>item category5</t>
  </si>
  <si>
    <t>GA4 parameter of type Dimension with string data format and values as: Hotel availability with boolean 1/0 output</t>
  </si>
  <si>
    <t>view item list;select item;view item;</t>
  </si>
  <si>
    <t>items price in usd</t>
  </si>
  <si>
    <t>The price of the item, in USD with standard unit, being a float data.</t>
  </si>
  <si>
    <t>% Wash</t>
  </si>
  <si>
    <t>Potential income from Cancelled Booking Files, divided by the sum of Cancelled and Confirmed potential incomes</t>
  </si>
  <si>
    <t>TREV_OTHE_GARA</t>
  </si>
  <si>
    <t>pnelson@bowen-sanford.biz &amp; Strategic Planning Business Glossary;</t>
  </si>
  <si>
    <t>Sup</t>
  </si>
  <si>
    <t>Available rooms</t>
  </si>
  <si>
    <t>TREV_OTHER</t>
  </si>
  <si>
    <t>jennifer00@shelton-price.net &amp; Strategic Planning Business Glossary;</t>
  </si>
  <si>
    <t>TREV_REST_RSER_RSEF</t>
  </si>
  <si>
    <t>jwarren@hotmail.com &amp; Strategic Planning Business Glossary;</t>
  </si>
  <si>
    <t>TREV_REST_REST</t>
  </si>
  <si>
    <t>RESTAURANT REVENU</t>
  </si>
  <si>
    <t>lindafischer@hotmail.com &amp; Strategic Planning Business Glossary;</t>
  </si>
  <si>
    <t>Cancellation Rate</t>
  </si>
  <si>
    <t>Ratio of cancellation (CXL) that divides cancelled over total reservations</t>
  </si>
  <si>
    <t>%Cancellation;</t>
  </si>
  <si>
    <t>express sign up</t>
  </si>
  <si>
    <t>GA4 parameter of type Dimension with boolean data format and values as: Rewards sign up during checkout</t>
  </si>
  <si>
    <t>user properties key</t>
  </si>
  <si>
    <t>The name of the user property, being a string data.</t>
  </si>
  <si>
    <t>Feder Market criteria is the most accurate way to define the source of the business. It is based on an algorithm that evaluates the nationallity of all the players that participate in the reservation: Company, Agency and Guest. It covers 100% of revenues produced</t>
  </si>
  <si>
    <t>Feeder;</t>
  </si>
  <si>
    <t>end date</t>
  </si>
  <si>
    <t>GA4 parameter of type Dimension with date data format and values as: Checkout Date</t>
  </si>
  <si>
    <t>add to cart;meeting confirmation;confirm upselling;begin checkout;add meeting info;expire meeting;select meeting tab;begin meeting;oco charges;search product;view upselling;generate lead;select meeting item;oco billing;select upselling;view item list;select meeting room;request proposal;oco start;purchase;oco success;select item;upselling cancel;view item;begin meeting form;view meeting destination;search experience;search meeting;upselling refund;expire booking;oco payment;</t>
  </si>
  <si>
    <t>F&amp;B Other</t>
  </si>
  <si>
    <t>RN Trans. Corp. Contr.</t>
  </si>
  <si>
    <t>kylejones@gmail.com &amp; Strategic Planning Business Glossary;</t>
  </si>
  <si>
    <t>Inbound</t>
  </si>
  <si>
    <t>Domestic production (coming from its country)</t>
  </si>
  <si>
    <t>items item list name</t>
  </si>
  <si>
    <t>The name of the list in which the item was presented to the user, being a string data.</t>
  </si>
  <si>
    <t>day of week</t>
  </si>
  <si>
    <t>GA4 parameter of type Dimension with integer data format and values as: Day of week corresponding to the check-in date.</t>
  </si>
  <si>
    <t>add to cart;view item list;check availability;search product;purchase;begin checkout;add shipping info;select item;expire booking;view item;</t>
  </si>
  <si>
    <t>room type</t>
  </si>
  <si>
    <t>GA4 parameter of type Dimension with string data format and values as: Room type</t>
  </si>
  <si>
    <t>add to cart;key activation error;key activation confirmed;key unlock error;purchase;key swipe down;key unlock;begin checkout;send booking cancel;add shipping info;key unlock confirmed;key swipe up;key activate;expire booking;total refund;</t>
  </si>
  <si>
    <t>TREV_OTHE_OTHE_OREV</t>
  </si>
  <si>
    <t>ffuller@mathis-dalton.com &amp; Strategic Planning Business Glossary;</t>
  </si>
  <si>
    <t>location id</t>
  </si>
  <si>
    <t>GA4 parameter of type Dimension with string data format and values as: Identify the position where the promotion has been shown to understand best position performance</t>
  </si>
  <si>
    <t>Hotel &amp; Others</t>
  </si>
  <si>
    <t>Reservations managed by the own hotel. Individual &amp; Group reservations not centralized trough GEM.</t>
  </si>
  <si>
    <t>Customer Group Website (CGW)</t>
  </si>
  <si>
    <t>Customer Group Website (CGW) is a web tool that allow users to break down their own reservations from a group allotment</t>
  </si>
  <si>
    <t>CGW</t>
  </si>
  <si>
    <t>checkin guest</t>
  </si>
  <si>
    <t>Click in "Check-in" button in Step 1 of OCI process, with trigger location as Check-In CTA in pages OCI-Guest</t>
  </si>
  <si>
    <t>value</t>
  </si>
  <si>
    <t>GA4 parameter of type Metric with float data format and values as: Reservation Value (WO Taxes and City Taxes when available)</t>
  </si>
  <si>
    <t>view item list;add to cart;purchase;begin checkout;add shipping info;select item;expire booking;total refund;view item;</t>
  </si>
  <si>
    <t>attendees</t>
  </si>
  <si>
    <t>GA4 parameter of type Dimension with integer data format and values as: Number of guests for an event.</t>
  </si>
  <si>
    <t>begin meeting;select meeting room;begin meeting form;request proposal;meeting confirmation;view meeting destination;search meeting;add meeting info;expire meeting;select meeting tab;select meeting item;generate lead;</t>
  </si>
  <si>
    <t>Market Penetration Index</t>
  </si>
  <si>
    <t xml:space="preserve">Competitive index that measures your occupancy results versus the average occupancy of your competitors </t>
  </si>
  <si>
    <t>MPI</t>
  </si>
  <si>
    <t>privacy info analytics storage</t>
  </si>
  <si>
    <t>Whether Analytics storage is enabled for the user, being a string data.</t>
  </si>
  <si>
    <t>device mobile marketing name</t>
  </si>
  <si>
    <t>The device marketing name, being a string data.</t>
  </si>
  <si>
    <t>Meetings &amp; Conferences</t>
  </si>
  <si>
    <t>Segment rate used for business group reservation. The difference between this segment rate and Business Groups is that this one includes meeting room reservation. (group of more than 10 rooms). There are two diferent types: 1. Reservations including accommodation + meeting room, 2. Reservation of a meeting room (without acommodation)</t>
  </si>
  <si>
    <t>MECO;BGR-In</t>
  </si>
  <si>
    <t>Hotel Groups ADR</t>
  </si>
  <si>
    <t xml:space="preserve"> </t>
  </si>
  <si>
    <t>Segment for negotiated rates granted to specific companies with a contract. Subsegment below Coporate are: Fix Corporate Rate, Open Corporate Rate, Dynamic Corporate Rate and Consortia Corporate Rate</t>
  </si>
  <si>
    <t>purchase</t>
  </si>
  <si>
    <t>Order confirmation page load, with trigger location as Order confirmation in pages Booking Confirmation Page</t>
  </si>
  <si>
    <t>rate code;number of rooms;hotel id;adults;page business type;end date;guarantee;babies;item brand;start date;cityTax;nhScreen;children;price;currency;reservation type;item name;day of week;value;quantity;coupon;transaction id;contract;express sign up;item id;tax;page lang;number of nights;cro proposal;group id;is loyalty price;dsclid;room type;item category2;item category3;item category4;days in advance;commission net;payment type;b2b program;board;</t>
  </si>
  <si>
    <t>validation</t>
  </si>
  <si>
    <t>GA4 parameter of type Dimension with boolean data format and values as: With boolean output we will understand success/fail for login (or other needs)</t>
  </si>
  <si>
    <t>sign up;login;submit form;</t>
  </si>
  <si>
    <t>last booking</t>
  </si>
  <si>
    <t>Click on "My Last Booking" button on the homepage., with trigger location as Last Booking button in pages Home-App</t>
  </si>
  <si>
    <t>Occupancy Rate</t>
  </si>
  <si>
    <t>Porcentual calculation result from dividing Rooms occupied/sold within a period and the total available rooms for the same period. It reflects the utilization of the property's capacity</t>
  </si>
  <si>
    <t>OCC%,Occ%</t>
  </si>
  <si>
    <t>RN/Available rooms</t>
  </si>
  <si>
    <t>OOE_COMM_TAF4</t>
  </si>
  <si>
    <t>travis83@gmail.com &amp; Strategic Planning Business Glossary;</t>
  </si>
  <si>
    <t>Aggroupation of different rates of price charged depending on the segments</t>
  </si>
  <si>
    <t>Segment Type;</t>
  </si>
  <si>
    <t>confirm upselling</t>
  </si>
  <si>
    <t>A user confirms an upselling product by clicking the CTA button., with trigger location as Confirm CTA in pages Manage My Booking Page (e-servizing)</t>
  </si>
  <si>
    <t>phillip89@gmail.com &amp; Strategic Planning Business Glossary;</t>
  </si>
  <si>
    <t>Breakfast Services</t>
  </si>
  <si>
    <t>Breakfast service offered at the hotel</t>
  </si>
  <si>
    <t>Breakfast Revenue;</t>
  </si>
  <si>
    <t>Breakfast Covers;</t>
  </si>
  <si>
    <t>BKFS</t>
  </si>
  <si>
    <t>find my last searches</t>
  </si>
  <si>
    <t>Click on "Your recent searches" Button on the homepage., with trigger location as Your recent searches button in pages Home-App</t>
  </si>
  <si>
    <t>Agency Country</t>
  </si>
  <si>
    <t>williamthomas@yahoo.com &amp; Strategic Planning Business Glossary;</t>
  </si>
  <si>
    <t>Actuals</t>
  </si>
  <si>
    <t>Performance on the previous months</t>
  </si>
  <si>
    <t>OTB;</t>
  </si>
  <si>
    <t>Year To Date;</t>
  </si>
  <si>
    <t>search reservation</t>
  </si>
  <si>
    <t>Main CTA click, with trigger location as https://photos.app.goo.gl/Eur4DGjBHobRFfwH8 in pages Eservicing - manage booking</t>
  </si>
  <si>
    <t>nhScreen;</t>
  </si>
  <si>
    <t>begin meeting</t>
  </si>
  <si>
    <t>User reaches hotel page, with trigger location as Page in pages Checkout (Hotel Page)</t>
  </si>
  <si>
    <t>country;lead subject;city;attendees;number of rooms;hotel id;page business type;end date;hotel brand;page lang;number of nights;start date;nhScreen;page web type;page section;language code;days in advance;search again;meeting packages;lead currency;</t>
  </si>
  <si>
    <t>johnsonthomas@mills.com &amp; Strategic Planning Business Glossary;</t>
  </si>
  <si>
    <t>VAT</t>
  </si>
  <si>
    <t>NOVAT;</t>
  </si>
  <si>
    <t>lmcmahon@hooper-blankenship.org:Data Owner Duplicated clients;</t>
  </si>
  <si>
    <t>Duplicated clients</t>
  </si>
  <si>
    <t>Meetings Room Revenue</t>
  </si>
  <si>
    <t>Total amount of income generated by the sales of Meeting spaces (Meeting Room Revenue + Meeting Audiovisual + Meeting Other Revenues).&amp;nbsp;In BPC vs Commercial,&amp;nbsp;we can compare both figures without doing any calculation, we are using the account&amp;nbsp;TREV_EVENT&amp;nbsp;in BPC</t>
  </si>
  <si>
    <t>Total Revenue;Meeting wyoung@moss.com Business Glossary;Meetings Other Revenues;Meeting Audio;Meeting Room;</t>
  </si>
  <si>
    <t>turnersamantha@yahoo.com &amp; Strategic Planning Business Glossary;</t>
  </si>
  <si>
    <t>Lead Time</t>
  </si>
  <si>
    <t>The amount of time that passes from the booking was confirmed until the check in date</t>
  </si>
  <si>
    <t>LT</t>
  </si>
  <si>
    <t>Demand BF</t>
  </si>
  <si>
    <t>Sum of potential total Booking Files by every Booking File status</t>
  </si>
  <si>
    <t xml:space="preserve">Sum of total number of reservations (MB numbers) by every BF Status </t>
  </si>
  <si>
    <t>Guest Radio</t>
  </si>
  <si>
    <t>Average quantity of guest within a reservation</t>
  </si>
  <si>
    <t>oci pending guest</t>
  </si>
  <si>
    <t>GA4 parameter of type Dimension with integer data format and values as: oci pending guest</t>
  </si>
  <si>
    <t>select room;arrival info;guest data;checkin done;checkin start;checkin other guest;save preferences;process to checkin;error view;confirm room;error field;guest details;checkin guest;submit form;</t>
  </si>
  <si>
    <t>oci error</t>
  </si>
  <si>
    <t>CRO-GDS</t>
  </si>
  <si>
    <t>GDS reservations finally managed by the CRO because the automatic integration between GDS and CRS failed</t>
  </si>
  <si>
    <t>items item id</t>
  </si>
  <si>
    <t>The ID of the item, being a string data.</t>
  </si>
  <si>
    <t>TREV_REST_MIBA</t>
  </si>
  <si>
    <t>riveranicole@hotmail.com &amp; Strategic Planning Business Glossary;</t>
  </si>
  <si>
    <t>diane95@townsend.info &amp; Strategic Planning Business Glossary;</t>
  </si>
  <si>
    <t>device web info browser version</t>
  </si>
  <si>
    <t>The version of the browser in which the user viewed content, being a string data.</t>
  </si>
  <si>
    <t>platform</t>
  </si>
  <si>
    <t>The data stream platform (Web, IOS or Android) from which the event originated, being a string data.</t>
  </si>
  <si>
    <t>fchen@yahoo.com &amp; Strategic Planning Business Glossary;</t>
  </si>
  <si>
    <t>app info install source</t>
  </si>
  <si>
    <t>The store that installed the app, being a string data.</t>
  </si>
  <si>
    <t>TREV_REST_CATG</t>
  </si>
  <si>
    <t>freynolds@yahoo.com &amp; Strategic Planning Business Glossary;</t>
  </si>
  <si>
    <t>Channel that aggregates the reservations coming from the web B2B specific tools (NHPro Agencies, NHPro Companies, NHPro Meetings C&amp;M, NHPro Meetings Form, CCG, CGW</t>
  </si>
  <si>
    <t>wpacheco@fuller-lee.com &amp; Strategic Planning Business Glossary;</t>
  </si>
  <si>
    <t>FTE_OWN_7</t>
  </si>
  <si>
    <t>smorris@cooper-martin.com &amp; Strategic Planning Business Glossary;</t>
  </si>
  <si>
    <t>CXL Reservation</t>
  </si>
  <si>
    <t>Amount of reservations with status cancelled</t>
  </si>
  <si>
    <t>program</t>
  </si>
  <si>
    <t>GA4 parameter of type Dimension with string data format and values as: Program that a user is siging up to.</t>
  </si>
  <si>
    <t>sign up;sign up biz;</t>
  </si>
  <si>
    <t>drilldown menu</t>
  </si>
  <si>
    <t>Open menu on App or Web Mobile, with trigger location as Open menu on App or Web Mobile in pages All</t>
  </si>
  <si>
    <t>view map</t>
  </si>
  <si>
    <t xml:space="preserve">User clicks on the map, with trigger location as Map in pages </t>
  </si>
  <si>
    <t>nhScreen;page section;page business type;language code;page lang;</t>
  </si>
  <si>
    <t>device time zone offset seconds</t>
  </si>
  <si>
    <t>The offset from GMT in seconds, being a integer data.</t>
  </si>
  <si>
    <t>sign up biz</t>
  </si>
  <si>
    <t>User reaches confirmation page after signing up to Hotel+, with trigger location as Page in pages Sign Up Confirmation Page</t>
  </si>
  <si>
    <t>nhScreen;nationality;page web type;page section;language code;page business type;program;page lang;</t>
  </si>
  <si>
    <t>items item params key</t>
  </si>
  <si>
    <t>RN_TOTAL</t>
  </si>
  <si>
    <t>tylerdavis@hotmail.com &amp; Strategic Planning Business Glossary;</t>
  </si>
  <si>
    <t>experience category</t>
  </si>
  <si>
    <t>Managed Business</t>
  </si>
  <si>
    <t>Wheter a company or agency is managed by the Commercial Department/Account handler</t>
  </si>
  <si>
    <t>cancel booking</t>
  </si>
  <si>
    <t>When the user reaches the "cancel my booking" page., with trigger location as Page in pages eServicing-Cancel</t>
  </si>
  <si>
    <t>Year on Year</t>
  </si>
  <si>
    <t>Absolute difference compared to previous year</t>
  </si>
  <si>
    <t>YoY Abs;</t>
  </si>
  <si>
    <t>package name</t>
  </si>
  <si>
    <t>GA4 parameter of type Dimension with string data format and values as: Name of package.</t>
  </si>
  <si>
    <t>begin meeting form;select meeting room;request proposal;meeting confirmation;add meeting info;expire meeting;</t>
  </si>
  <si>
    <t>MIN_INT</t>
  </si>
  <si>
    <t>grant52@yahoo.com &amp; Strategic Planning Business Glossary;</t>
  </si>
  <si>
    <t>rodriguezmarc@yahoo.com &amp; Strategic Planning Business Glossary;</t>
  </si>
  <si>
    <t>confirm room</t>
  </si>
  <si>
    <t>User confirms a room., with trigger location as Select Room CTA on Step 3 (https://photos.app.goo.gl/ezNfwF9AcJwvAcos7) in pages OCI e-servizing</t>
  </si>
  <si>
    <t>oci selection type;nhScreen;room number;oci pending guest;oci sales channel;oci total guest;transaction id;hotel id;oci completed guest;page lang;</t>
  </si>
  <si>
    <t>Conversion BF</t>
  </si>
  <si>
    <t>Total Booking Files confirmed divided by total Booking Files of any status</t>
  </si>
  <si>
    <t>Year To Go</t>
  </si>
  <si>
    <t>(YTG) Refers to the period of time begining the date when the report is updated up to the last day of the current calendar year.</t>
  </si>
  <si>
    <t>YTG</t>
  </si>
  <si>
    <t>% Business Out / In Revenue</t>
  </si>
  <si>
    <t>Potential income from Booking Files with status Cancelled, Rejected or Lost, divided by potential income from new demanded Booking Files</t>
  </si>
  <si>
    <t>commission gross</t>
  </si>
  <si>
    <t>NR_NETRES_BEL</t>
  </si>
  <si>
    <t>melissa03@hotmail.com &amp; Strategic Planning Business Glossary;</t>
  </si>
  <si>
    <t>Competitive Set</t>
  </si>
  <si>
    <t>CompSet;</t>
  </si>
  <si>
    <t>CS,CompSet</t>
  </si>
  <si>
    <t>user agent</t>
  </si>
  <si>
    <t>GA4 parameter of type Dimension with string data format and values as: Browser details.</t>
  </si>
  <si>
    <t>TREV_OTHE_RENT</t>
  </si>
  <si>
    <t>geoffreygrant@yahoo.com &amp; Strategic Planning Business Glossary;</t>
  </si>
  <si>
    <t>Meeting Audiovisual</t>
  </si>
  <si>
    <t>We are refering to the audiovisual Revenue generated from the sale of a Meeting Room with the audiovisual service. It can include projectors and audio to guide presentations.</t>
  </si>
  <si>
    <t>Meetings Other Revenues;</t>
  </si>
  <si>
    <t>marquezpaula@rodriguez.info &amp; Strategic Planning Business Glossary;</t>
  </si>
  <si>
    <t>request proposal</t>
  </si>
  <si>
    <t>User asks for a proposal instead of selecting a package. Also fires when there are no packages and the user clicks "Request a proposal"., with trigger location as "Request a different proposal" CTA in pages Hotel Page</t>
  </si>
  <si>
    <t>country;package name;lead subject;city;number of rooms;attendees;hotel id;page business type;lead value;end date;hotel brand;page lang;number of nights;start date;nhScreen;page web type;page section;language code;days in advance;meeting packages;lead currency;package type;</t>
  </si>
  <si>
    <t>Direct Business</t>
  </si>
  <si>
    <t>The client confirm their reservation directly with the hotel (Hotel, GEM, CRO,WEB) without using any type of intermediary (Travel Agency, Online Travel Agency or Tour Operator)</t>
  </si>
  <si>
    <t>event params value double value</t>
  </si>
  <si>
    <t>If the event parameter is represented by a double value, it is populated in this field, being a float data.</t>
  </si>
  <si>
    <t>items promotion name</t>
  </si>
  <si>
    <t>The name of a product promotion, being a string data.</t>
  </si>
  <si>
    <t>PAY_PAYCOSTS_LABOTEMP</t>
  </si>
  <si>
    <t>jasminebrown@gmail.com &amp; Strategic Planning Business Glossary;</t>
  </si>
  <si>
    <t>Room Type</t>
  </si>
  <si>
    <t>Room Category;</t>
  </si>
  <si>
    <t>YoY</t>
  </si>
  <si>
    <t>Year over Year deviation of current year (CY) numbers vs LY/SPIR in terms of Trev</t>
  </si>
  <si>
    <t>gclid</t>
  </si>
  <si>
    <t>The Google click identifier that was collected with the event, being a string data.</t>
  </si>
  <si>
    <t>user ltv revenue</t>
  </si>
  <si>
    <t>The Lifetime Value (revenue) of the user. This field is not populated in intraday tables, being a float data.</t>
  </si>
  <si>
    <t>oci sales channel</t>
  </si>
  <si>
    <t>GA4 parameter of type Dimension with string data format and values as: oci sales channel</t>
  </si>
  <si>
    <t>select room;arrival info;checkin now;guest data;checkin done;checkin other guest;checkin start;save preferences;process to checkin;confirm room;error view;guest details;checkin guest;</t>
  </si>
  <si>
    <t>process to checkin</t>
  </si>
  <si>
    <t>When the user fills in the payment info in Step 3 and clicks on the CTA to move to the confirmation page., with trigger location as Main CTA in pages OCI-Room</t>
  </si>
  <si>
    <t>conleycathy@campbell.org &amp; Strategic Planning Business Glossary;</t>
  </si>
  <si>
    <t>TREV Trans. Corp. Contr.</t>
  </si>
  <si>
    <t>melissayoder@barrera-schmidt.com &amp; Strategic Planning Business Glossary;</t>
  </si>
  <si>
    <t>hotels without availability</t>
  </si>
  <si>
    <t>GA4 parameter of type Dimension with integer data format and values as: hotels without availability</t>
  </si>
  <si>
    <t>view item list;</t>
  </si>
  <si>
    <t>Tentative</t>
  </si>
  <si>
    <t>Booking File status previous to Confirmed</t>
  </si>
  <si>
    <t>TENTA</t>
  </si>
  <si>
    <t>Hotel Non Hosted</t>
  </si>
  <si>
    <t>Confirmed Revenue</t>
  </si>
  <si>
    <t>Total Revenue generated from Booking Files with Confirmed status</t>
  </si>
  <si>
    <t>FTE_OWN_1</t>
  </si>
  <si>
    <t>deborahpowell@gmail.com &amp; Strategic Planning Business Glossary;</t>
  </si>
  <si>
    <t>event params key</t>
  </si>
  <si>
    <t>The name of the event parameter, being a string data.</t>
  </si>
  <si>
    <t>PID Nationality</t>
  </si>
  <si>
    <t>Refers to the id nationality of the guest or customer</t>
  </si>
  <si>
    <t>Party Nationality;PID Country;</t>
  </si>
  <si>
    <t>PAY_PAYCOSTS</t>
  </si>
  <si>
    <t>lewisabigail@lowe-bryant.com &amp; Strategic Planning Business Glossary;</t>
  </si>
  <si>
    <t>event bundle sequence id</t>
  </si>
  <si>
    <t>The sequential ID of the bundle in which these events were uploaded, being a integer data.</t>
  </si>
  <si>
    <t>manual medium</t>
  </si>
  <si>
    <t>The manual campaign medium (utm_medium) that was collected with the event. Also includes parsed parameters from referral params, not just UTM values, being a string data.</t>
  </si>
  <si>
    <t>sign up promo</t>
  </si>
  <si>
    <t>User clicks the promo button when logged in and successfully signs up to the promo., with trigger location as Sign Up to Promo Button in pages Promo Detail Page</t>
  </si>
  <si>
    <t>nhScreen;promotion id;promotion name;page web type;page section;page business type;language code;page lang;</t>
  </si>
  <si>
    <t>Layover</t>
  </si>
  <si>
    <t>Segment used for temporary or short stays made by guests due to a layover in their trip, such as when they have a long connection between flights or a significant delay</t>
  </si>
  <si>
    <t>LAYOV</t>
  </si>
  <si>
    <t>PAY_PAYCOSTS_OWNLABOUR</t>
  </si>
  <si>
    <t>trobles@yahoo.com &amp; Strategic Planning Business Glossary;</t>
  </si>
  <si>
    <t>CRO Mexico</t>
  </si>
  <si>
    <t>Central Reservation Office (CRO) based in Mexico</t>
  </si>
  <si>
    <t>CROMX</t>
  </si>
  <si>
    <t>OOE_COMM_TAF3</t>
  </si>
  <si>
    <t>michaelporter@brown.biz &amp; Strategic Planning Business Glossary;</t>
  </si>
  <si>
    <t>Year To Date</t>
  </si>
  <si>
    <t>(YTD) Refers to the period of time begining the first day of the current calendar year up to the date when was updated the report</t>
  </si>
  <si>
    <t>Actuals;</t>
  </si>
  <si>
    <t>YTD</t>
  </si>
  <si>
    <t>OOE_COMM_TAF5</t>
  </si>
  <si>
    <t>COMISIONES AGENCIAS DE VIAJE T2</t>
  </si>
  <si>
    <t>karen15@gonzalez.net &amp; Strategic Planning Business Glossary;</t>
  </si>
  <si>
    <t>CXL Lead Time</t>
  </si>
  <si>
    <t>Average period between the creation of a reservation and the expected check-in before the reservations were cancelled</t>
  </si>
  <si>
    <t>item category4</t>
  </si>
  <si>
    <t>GA4 parameter of type Dimension with string data format and values as: Number of stars</t>
  </si>
  <si>
    <t>add to cart;view item list;purchase;begin checkout;add shipping info;select item;expire booking;</t>
  </si>
  <si>
    <t>skip step</t>
  </si>
  <si>
    <t>When a user skips the login process after opening the app., with trigger location as https://photos.app.goo.gl/RffX7BD2oZEeM9a98 in pages App</t>
  </si>
  <si>
    <t>OOE_TAX</t>
  </si>
  <si>
    <t>ldalton@hotmail.com &amp; Strategic Planning Business Glossary;</t>
  </si>
  <si>
    <t>key activate</t>
  </si>
  <si>
    <t>User swipes the Activate slider., with trigger location as Activate slider in pages Digital Key</t>
  </si>
  <si>
    <t>nhScreen;room number;room type;transaction id;hotel id;</t>
  </si>
  <si>
    <t>ecommerce tax value in usd</t>
  </si>
  <si>
    <t>The tax value in this event, represented in USD with standard unit, being a float data.</t>
  </si>
  <si>
    <t>babies</t>
  </si>
  <si>
    <t>GA4 parameter of type Dimension with integer data format and values as: Babies within the reservation or search</t>
  </si>
  <si>
    <t>batch ordering id</t>
  </si>
  <si>
    <t>A monotonically increasing number that is incremented each time a network request is sent from a given page, being a integer data.</t>
  </si>
  <si>
    <t>OTA</t>
  </si>
  <si>
    <t>Online Travel Agencies are websites that act as a search engine for travel. They connect providers across the travel industry to help travelers easily plan their trips. (Expedia, Booking, C-TRIP…)</t>
  </si>
  <si>
    <t>OTA,OTAS</t>
  </si>
  <si>
    <t>Out of Order</t>
  </si>
  <si>
    <t>Amount of rooms not availble for commercial use due to commercial reasons</t>
  </si>
  <si>
    <t>Blocked Rooms;</t>
  </si>
  <si>
    <t>OoO</t>
  </si>
  <si>
    <t>kim09@hotmail.com &amp; Strategic Planning Business Glossary;</t>
  </si>
  <si>
    <t>event value in usd</t>
  </si>
  <si>
    <t>The currency-converted value (in USD) of the event's "value" parameter, being a float data.</t>
  </si>
  <si>
    <t>OTB</t>
  </si>
  <si>
    <t>On The Books.  shows the current situation for a given period of time. Confirmed business that you have for a stay date</t>
  </si>
  <si>
    <t>Year To Go;</t>
  </si>
  <si>
    <t>OOE_PROV</t>
  </si>
  <si>
    <t>james81@gonzales-rodriguez.info &amp; Strategic Planning Business Glossary;</t>
  </si>
  <si>
    <t>occupation</t>
  </si>
  <si>
    <t>GA4 parameter of type Dimension with string data format and values as: Concatenation of search terms: number of nights, adults, children, babies</t>
  </si>
  <si>
    <t>view meeting destination</t>
  </si>
  <si>
    <t>User reaches result page, with trigger location as Page in pages Result Page</t>
  </si>
  <si>
    <t>country;lead subject;city;attendees;page business type;end date;page lang;start date;nhScreen;page web type;page section;language code;days in advance;</t>
  </si>
  <si>
    <t>item params value double value</t>
  </si>
  <si>
    <t>Company Global AH</t>
  </si>
  <si>
    <t>paul42@hotmail.com:Data Onwer Account Handler;</t>
  </si>
  <si>
    <t>Account Handler</t>
  </si>
  <si>
    <t>guest data</t>
  </si>
  <si>
    <t>User fills the first part of the guest form successfully., with trigger location as CTA in pages OCI-Step1</t>
  </si>
  <si>
    <t>Web B2B</t>
  </si>
  <si>
    <t>Total revenue generated through web site in the B2B segment (Busines to business = business transactions between companies)</t>
  </si>
  <si>
    <t>B2B;Channel;</t>
  </si>
  <si>
    <t>WEB B2B</t>
  </si>
  <si>
    <t>ystewart@yahoo.com &amp; Strategic Planning Business Glossary;</t>
  </si>
  <si>
    <t>victoria28@rojas.com &amp; Strategic Planning Business Glossary;</t>
  </si>
  <si>
    <t>FIT Wholesaler</t>
  </si>
  <si>
    <t>FIT rate codes refer to intermediaries that negotiate special rates on behalf of independent travelers (FITs) and resell these rates to agencies</t>
  </si>
  <si>
    <t>FITO</t>
  </si>
  <si>
    <t>Stay Month</t>
  </si>
  <si>
    <t>Month of stay of the reservations</t>
  </si>
  <si>
    <t>Production month;</t>
  </si>
  <si>
    <t>Production month</t>
  </si>
  <si>
    <t>Stay Month;</t>
  </si>
  <si>
    <t>Way in which the customer is classified within the company (according to behavior and needs). For this purpose, the company uses the rates through which the customer makes the reservation. See details on what are the segments types</t>
  </si>
  <si>
    <t>Transient Programs ;Other segment;Crew;Meetings &amp; Conferences;Segment Type;Business In;Leisure Group;Corporate;Business Out;Complimentary ;Transient;</t>
  </si>
  <si>
    <t>Business Out;</t>
  </si>
  <si>
    <t>items item params value string value</t>
  </si>
  <si>
    <t>If the item parameter is represented by a string, it is populated in this field, being a string data.</t>
  </si>
  <si>
    <t>Pick Up 1 day</t>
  </si>
  <si>
    <t>How much has been billed today vs. yesterday on a daily basis. What you have today compared to the previous day's data. This metric helps in understanding the pace at which rooms are being booked and can influence pricing and availability strategies.</t>
  </si>
  <si>
    <t>PU 1 day</t>
  </si>
  <si>
    <t>Dynamic Corporate Rate</t>
  </si>
  <si>
    <t>Contracted rate codes with Companies at a fixed discount over BAR rat</t>
  </si>
  <si>
    <t>DNCO</t>
  </si>
  <si>
    <t>PAY_PAYCOSTS_OTHER</t>
  </si>
  <si>
    <t>hoffmanandrew@hubbard.com &amp; Strategic Planning Business Glossary;</t>
  </si>
  <si>
    <t>Meeting Audio</t>
  </si>
  <si>
    <t>Meetings Room Revenue;</t>
  </si>
  <si>
    <t>Party</t>
  </si>
  <si>
    <t>Refers to bookings made for a party in the company</t>
  </si>
  <si>
    <t>Group;</t>
  </si>
  <si>
    <t>user ltv currency</t>
  </si>
  <si>
    <t>The Lifetime Value (currency) of the user. This field is not populated in intraday tables, being a string data.</t>
  </si>
  <si>
    <t>YoY Abs</t>
  </si>
  <si>
    <t>Year on Year;</t>
  </si>
  <si>
    <t>view hotel services</t>
  </si>
  <si>
    <t>When a user views the services tab of a hotel, with trigger location as Page in pages Hotel Page - Services</t>
  </si>
  <si>
    <t>promotion id</t>
  </si>
  <si>
    <t>GA4 parameter of type Dimension with string data format and values as: Identify an autopromotion by its ID to analyze its performance</t>
  </si>
  <si>
    <t>elizabeth10@gmail.com &amp; Strategic Planning Business Glossary;</t>
  </si>
  <si>
    <t>stephanie89@rollins.com &amp; Strategic Planning Business Glossary;</t>
  </si>
  <si>
    <t>OOE_MISCELLANEOUS</t>
  </si>
  <si>
    <t>blackwelljoann@hernandez-harris.org &amp; Strategic Planning Business Glossary;</t>
  </si>
  <si>
    <t>Lost</t>
  </si>
  <si>
    <t>Lost Booking Files from the clients decission</t>
  </si>
  <si>
    <t>LOST</t>
  </si>
  <si>
    <t>RevPAR</t>
  </si>
  <si>
    <t>Revenue Per Available Room, showing the ratio of incomed from rooms division divided by the rooms not sold for a certain perio</t>
  </si>
  <si>
    <t>RevPar</t>
  </si>
  <si>
    <t>view item list</t>
  </si>
  <si>
    <t>Item list page load, with trigger location as Item list or search results in pages Results page</t>
  </si>
  <si>
    <t>search term;number of rooms;item list id;adults;page business type;end date;item list name;babies;hotels without availability;item brand;start date;nhScreen;children;price;currency;day of week;value;item name;results;quantity;contract;item id;index;page lang;number of nights;cro proposal;group id;dsclid;hotels with availability;item category2;item category3;item category4;item category5;days in advance;b2b program;</t>
  </si>
  <si>
    <t>Company PID</t>
  </si>
  <si>
    <t>Refers to the ccompany identification number</t>
  </si>
  <si>
    <t>number of nights</t>
  </si>
  <si>
    <t>GA4 parameter of type Dimension with integer data format and values as: Analys the number of nights selected</t>
  </si>
  <si>
    <t>view item list;add to cart;request proposal;purchase;add meeting info;begin checkout;expire meeting;select meeting tab;select item;view item;begin meeting;search product;search meeting;generate lead;select meeting item;expire booking;</t>
  </si>
  <si>
    <t>CRO</t>
  </si>
  <si>
    <t>Central Reservation Office (CRO) is a channel from the office that manages individual reservations</t>
  </si>
  <si>
    <t>CRO Mexico;CRO-GDS;Channel;Chat CRO;CRO Web;CRO B2B Digital;</t>
  </si>
  <si>
    <t>Branch</t>
  </si>
  <si>
    <t>Represents a division or departments within Groups accounts</t>
  </si>
  <si>
    <t xml:space="preserve">Complimentary </t>
  </si>
  <si>
    <t>Segment for reservations not generating revenue</t>
  </si>
  <si>
    <t>COMP</t>
  </si>
  <si>
    <t>TREV_ACCOM</t>
  </si>
  <si>
    <t>karen47@mills-henry.com &amp; Strategic Planning Business Glossary;</t>
  </si>
  <si>
    <t>manual term</t>
  </si>
  <si>
    <t>The manual campaign keyword/term (utm_term) that was collected with the event, being a string data.</t>
  </si>
  <si>
    <t>view promotion</t>
  </si>
  <si>
    <t xml:space="preserve">When a user is shown a banner/module with a creativity., with trigger location as Anywhere a creativity is shown to the user and is clickable.- Example 1: https://photos.app.goo.gl/xmU5nJKEamn2Pe279- Example 2: https://photos.app.goo.gl/NNGHhJvp6jJTeYtTA in pages </t>
  </si>
  <si>
    <t>nhScreen;promotion id;promotion name;creative slot;page lang;location id;creative name;</t>
  </si>
  <si>
    <t>Minibar service inside the hotel room. Small refrigerator with a selection of drinks and snacks offered without leaving the room.</t>
  </si>
  <si>
    <t>MIBA</t>
  </si>
  <si>
    <t>Friends &amp; Family</t>
  </si>
  <si>
    <t>Rate segment aggregating all reservations with friends and family discounted rate codes</t>
  </si>
  <si>
    <t>F&amp;F</t>
  </si>
  <si>
    <t>Interface Hotusa</t>
  </si>
  <si>
    <t>Hotusa reservations created by an automatic interface between Hotusa and the CRS</t>
  </si>
  <si>
    <t>upselling cancel</t>
  </si>
  <si>
    <t>A user clicks the cancel CTA of a previouly booked upselling product., with trigger location as Cancel CTA in pages Manage My Booking Page (e-servizing)</t>
  </si>
  <si>
    <t>OOE_ROOMOTHE_REST</t>
  </si>
  <si>
    <t>vmoody@yahoo.com &amp; Strategic Planning Business Glossary;</t>
  </si>
  <si>
    <t>item id</t>
  </si>
  <si>
    <t>GA4 parameter of type Dimension with string data format and values as: The ID of the item. A SKU or other unique identifier for an item. Can be used for advanced matching and linking of other item data sets by its unique id. This value must be informed with the hotel ID used in CRM.</t>
  </si>
  <si>
    <t>experience id</t>
  </si>
  <si>
    <t>Official Forecast</t>
  </si>
  <si>
    <t>The Final values submitted as Forecast. Automatic FC + the input for the teams.</t>
  </si>
  <si>
    <t>nationality</t>
  </si>
  <si>
    <t>GA4 parameter of type Dimension with string data format and values as: Country of residency for the user.</t>
  </si>
  <si>
    <t>sign up;login;sign up biz;</t>
  </si>
  <si>
    <t>items quantity</t>
  </si>
  <si>
    <t>The quantity of the item. Quantity set to 1 if not specified, being a integer data.</t>
  </si>
  <si>
    <t>OOE_EXTERNAL</t>
  </si>
  <si>
    <t>wbraun@yahoo.com &amp; Strategic Planning Business Glossary;</t>
  </si>
  <si>
    <t>item list name</t>
  </si>
  <si>
    <t>view upselling</t>
  </si>
  <si>
    <t>An upselling product loads and its shown to the user. This event should be fired for each upselling product that is visible to the user. If there are products hidden or under pagination this event should not be fired for them until they're shown., with trigger location as Upselling product. in pages Manage My Booking Page (e-servizing)</t>
  </si>
  <si>
    <t>device language</t>
  </si>
  <si>
    <t>The OS language, being a string data.</t>
  </si>
  <si>
    <t>maryreeves@powell-stevenson.com &amp; Strategic Planning Business Glossary;</t>
  </si>
  <si>
    <t>Transient BAR</t>
  </si>
  <si>
    <t>Best Available Rate. The best available rate is the lowest rate on a given day that guests can book a room for. You don’t need to have any special privileges in order to get access to a BAR rate. They are available to everyone and you don’t make a prepayment, and typically there are no cancellation or change penalties.</t>
  </si>
  <si>
    <t>Transient Programs ;Transient;Transient Restricted ;</t>
  </si>
  <si>
    <t>BAR,TRNC</t>
  </si>
  <si>
    <t>TREV_OTHE_OTHE_GSCO</t>
  </si>
  <si>
    <t>klee@everett.com &amp; Strategic Planning Business Glossary;</t>
  </si>
  <si>
    <t>hotel id</t>
  </si>
  <si>
    <t>GA4 parameter of type Dimension with string data format and values as: Hotel ID</t>
  </si>
  <si>
    <t>checkin now;meeting confirmation;check availability;guest data;key swipe down;send booking cancel;add shipping info;checkin other guest;key swipe up;search product;select meeting item;key activate;oco billing;select room;select meeting room;request proposal;key activation error;view hotel services;oco start;checkin done;checkin start;save preferences;select rate tab;error view;confirm room;begin meeting form;view hotel rooms;search meeting;view gallery;total refund;arrival info;add to cart;hotel favorite;key activation confirmed;key unlock error;begin checkout;add meeting info;expire meeting;select meeting tab;key unlock confirmed;view hotel page;begin meeting;personalize booking;oco charges;share;guest details;generate lead;view hotel location;purchase;oco success;key unlock;select item;view item;process to checkin;use invalid coupon;checkin guest;expire booking;oco payment;modify booking;</t>
  </si>
  <si>
    <t>Agency Name</t>
  </si>
  <si>
    <t xml:space="preserve">Per Occupied Room </t>
  </si>
  <si>
    <t>dorismartinez@hamilton.com &amp; Strategic Planning Business Glossary;</t>
  </si>
  <si>
    <t>sign up button</t>
  </si>
  <si>
    <t>Click on any Sign Up button, with trigger location as Any Sign Up button in pages All</t>
  </si>
  <si>
    <t>nhScreen;page web type;page section;page business type;language code;page lang;</t>
  </si>
  <si>
    <t>Interface Booking</t>
  </si>
  <si>
    <t>Booking.com reservations created by an automatic interface between Booking.com and the CRS</t>
  </si>
  <si>
    <t>items item name</t>
  </si>
  <si>
    <t>The name of the item, being a string data.</t>
  </si>
  <si>
    <t>ecommerce unique items</t>
  </si>
  <si>
    <t>The number of unique items in this event, based on item_id, item_name, and item_brand, being a integer data.</t>
  </si>
  <si>
    <t>tax</t>
  </si>
  <si>
    <t>select upselling;confirm upselling;purchase;begin checkout;view upselling;upselling refund;upselling cancel;</t>
  </si>
  <si>
    <t>Business In</t>
  </si>
  <si>
    <t>Sum of potential incomes from every revenue by every Booking File status from a point of view of the period of creation</t>
  </si>
  <si>
    <t>Business Out;Segment;</t>
  </si>
  <si>
    <t>device mobile brand name</t>
  </si>
  <si>
    <t>The device brand name, being a string data.</t>
  </si>
  <si>
    <t>PAX</t>
  </si>
  <si>
    <t>Quantity of people staying within a reservation. Usually used for individual reservations, but also can be used for Events or Groups</t>
  </si>
  <si>
    <t>share</t>
  </si>
  <si>
    <t>When a user shares a hotel., with trigger location as https://photos.app.goo.gl/xJQPgSZ7jMby7KGn8 in pages Hotel Page</t>
  </si>
  <si>
    <t>Amadeus</t>
  </si>
  <si>
    <t>GDS reservations coming from Amadeus</t>
  </si>
  <si>
    <t>Conversion Revenue</t>
  </si>
  <si>
    <t>Total revenue generated from Booking Files confirmed divided by total potential income from Booking Files of any status</t>
  </si>
  <si>
    <t>% Conversion</t>
  </si>
  <si>
    <t>Interface VECISA</t>
  </si>
  <si>
    <t>Viajes El Corte Inglés reservations created by an automatic interface between Viajes El Corte Inglés and the CRS</t>
  </si>
  <si>
    <t>VECISA</t>
  </si>
  <si>
    <t>key activation confirmed</t>
  </si>
  <si>
    <t>Activation is confirmed., with trigger location as Page in pages Digital Key</t>
  </si>
  <si>
    <t>experience value</t>
  </si>
  <si>
    <t>view hotel page</t>
  </si>
  <si>
    <t>Whenever user arrives to Hotel Page, with trigger location as Page in pages Hotel Page</t>
  </si>
  <si>
    <t>group id;nhScreen;contract;hotel id;page lang;b2b program;</t>
  </si>
  <si>
    <t>Auto FC</t>
  </si>
  <si>
    <t xml:space="preserve">Use of algorithms and statistical models to predict future business metrics. An automation sytem to facilitate a Forecast within the different algorithm set-up in the tool. </t>
  </si>
  <si>
    <t>No Show Fees</t>
  </si>
  <si>
    <t>Incomes generated from No Show reservations where the no show requieres a payment from the client</t>
  </si>
  <si>
    <t>CXL + No Show Fees;No Show;</t>
  </si>
  <si>
    <t>NS</t>
  </si>
  <si>
    <t>warnervirginia@sharp.com &amp; Strategic Planning Business Glossary;</t>
  </si>
  <si>
    <t>device operating system</t>
  </si>
  <si>
    <t>The operating system of the device, being a string data.</t>
  </si>
  <si>
    <t>items item category5</t>
  </si>
  <si>
    <t>Same Point in Time, shows on the books data that the company had in the same  day of the week as last year</t>
  </si>
  <si>
    <t>search again</t>
  </si>
  <si>
    <t>GA4 parameter of type Dimension with boolean data format and values as: Negative if it's the first search from the user, positive otherwise.</t>
  </si>
  <si>
    <t>begin meeting;</t>
  </si>
  <si>
    <t>Total amount of income generated by the sales of Rooms divided by the Total number of nights that is occupied a room</t>
  </si>
  <si>
    <t>Room Revenue / Room Nights</t>
  </si>
  <si>
    <t>michael16@martinez-berry.net &amp; Strategic Planning Business Glossary;</t>
  </si>
  <si>
    <t>Monthly Pick Up</t>
  </si>
  <si>
    <t>Difference between the On the book data that exist in an specific month is being compared to the On the Books in the previous month. Data for a specific week range of 30 days is being compared to the previous month´s data.&lt;br&gt;&lt;/div&gt;</t>
  </si>
  <si>
    <t>Month over Month;</t>
  </si>
  <si>
    <t>kathrynhudson@mitchell.com &amp; Strategic Planning Business Glossary;</t>
  </si>
  <si>
    <t>NOVAT</t>
  </si>
  <si>
    <t>VAT;</t>
  </si>
  <si>
    <t>TREV_REST_BQTG_BQTB</t>
  </si>
  <si>
    <t>gregorywatts@sparks-nguyen.info &amp; Strategic Planning Business Glossary;</t>
  </si>
  <si>
    <t>view experience</t>
  </si>
  <si>
    <t xml:space="preserve">Users reaches an Experience/Local Offer/Stay Offer page, with trigger location as Page in pages </t>
  </si>
  <si>
    <t>city;page business type;hotel brand;page lang;experience id;nhScreen;experience category;page web type;page section;hotel name;language code;experience date;experience price;</t>
  </si>
  <si>
    <t>select meeting tab</t>
  </si>
  <si>
    <t>User clicks on one of the tabs: Only Package, Only Bedrooms or Package+Bedrooms, with trigger location as Tab in pages Result Page</t>
  </si>
  <si>
    <t>country;lead subject;city;number of rooms;attendees;hotel id;page business type;end date;hotel brand;page lang;number of nights;start date;nhScreen;page web type;page section;language code;days in advance;lead currency;package type;</t>
  </si>
  <si>
    <t>Agency GID&amp;Name</t>
  </si>
  <si>
    <t>Filter to display the information by Agency Global ID &amp; Agency Name in the same filter.</t>
  </si>
  <si>
    <t>websterrandy@gmail.com &amp; Strategic Planning Business Glossary;</t>
  </si>
  <si>
    <t>No Show</t>
  </si>
  <si>
    <t>Refers to those guests who, having made a confirmed reservation, do not show up at the hotel without prior notice or cancellation.</t>
  </si>
  <si>
    <t>No Show Fees;</t>
  </si>
  <si>
    <t>NoShow;NS;</t>
  </si>
  <si>
    <t>page lang</t>
  </si>
  <si>
    <t>GA4 parameter of type Dimension with string data format and values as: Language of the page (always in english)</t>
  </si>
  <si>
    <t>find hotel;view promotion;guest data;forgot password;sign up button;add shipping info;logout;search product;error field;view experience;sign up biz;select room;close menu;view hotel services;checkin start;select rate tab;view hotel rooms;search meeting;call us to book;sign up promo;upselling refund;view gallery;total refund;arrival info;change currency;hotel favorite;select promotion;confirm upselling;add meeting info;begin checkout;expire meeting;login;select meeting tab;view hotel page;view map;personalize booking;last booking;oco charges;share;generate lead;click login;view hotel location;find hotel near me;experience confirmation;upselling cancel;view item;b2b invite;process to checkin;drilldown menu;expire booking;oco payment;submit form;start form;checkin now;experience checkout;meeting confirmation;change language;check availability;stop form;send booking cancel;checkin other guest;select experience;select to home rewards;select meeting item;select upselling;oco billing;experience cancellation;view item list;select meeting room;request proposal;oco start;sign up;checkin done;pop up login gha;skip step;save preferences;confirm room;error view;begin meeting form;cancel booking;add to cart;begin meeting;detect adblock;find my last searches;guest details;view upselling;request quote button;subscribe;purchase;oco success;select item;view meeting destination;search experience;use invalid coupon;filter results;checkin guest;modify booking;</t>
  </si>
  <si>
    <t>Subchannel</t>
  </si>
  <si>
    <t>CXL LOS</t>
  </si>
  <si>
    <t>Average lenght of the reservations with status cancelled</t>
  </si>
  <si>
    <t>is loyalty price</t>
  </si>
  <si>
    <t>GA4 parameter of type Dimension with boolean data format and values as: Rate code is associated to loyalty (Discovery) program or not</t>
  </si>
  <si>
    <t>add to cart;purchase;begin checkout;view item;</t>
  </si>
  <si>
    <t>product category4</t>
  </si>
  <si>
    <t>TREV_RESTA</t>
  </si>
  <si>
    <t>marissa66@martinez.com &amp; Strategic Planning Business Glossary;F&amp;B Revenue;</t>
  </si>
  <si>
    <t>PID Country</t>
  </si>
  <si>
    <t>Refers to the country of residence of the guest or customer</t>
  </si>
  <si>
    <t>PID Nationality;Party Nationality;</t>
  </si>
  <si>
    <t>Airlines</t>
  </si>
  <si>
    <t>Companies with an airline SIC Code&lt;/div&gt;</t>
  </si>
  <si>
    <t>paul42@hotmail.com:Data Owner Airlines;</t>
  </si>
  <si>
    <t>experience price</t>
  </si>
  <si>
    <t>experience checkout;view experience;select experience;</t>
  </si>
  <si>
    <t>OOE_TRAVELEXP</t>
  </si>
  <si>
    <t>ryan35@lawrence-murphy.info &amp; Strategic Planning Business Glossary;</t>
  </si>
  <si>
    <t>Confirmed Revenue Outlook</t>
  </si>
  <si>
    <t>Revenue coming from Confirmed Booking Files for the future period</t>
  </si>
  <si>
    <t>TRevPAR</t>
  </si>
  <si>
    <t>Total Revenue Per Available Room, showing the ratio of incomed divided by the rooms not sold for a certain perio</t>
  </si>
  <si>
    <t>rate code</t>
  </si>
  <si>
    <t>GA4 parameter of type Dimension with string data format and values as: Rate Code of reservation</t>
  </si>
  <si>
    <t>add to cart;purchase;begin checkout;add shipping info;expire booking;</t>
  </si>
  <si>
    <t>RREV Transient FIT &amp; TTOO</t>
  </si>
  <si>
    <t>john05@yahoo.com &amp; Strategic Planning Business Glossary;</t>
  </si>
  <si>
    <t>batch page id</t>
  </si>
  <si>
    <t>A sequential number assigned to a page that increases for each subsequent page within an engagement, being a integer data.</t>
  </si>
  <si>
    <t>Out of Service</t>
  </si>
  <si>
    <t>Amount of rooms not availble for commercial use due to operational reasons</t>
  </si>
  <si>
    <t>OoS</t>
  </si>
  <si>
    <t>TREV_EVENT</t>
  </si>
  <si>
    <t>Meeting wyoung@moss.com Business Glossary;</t>
  </si>
  <si>
    <t>castrosherry@conner.com &amp; Strategic Planning Business Glossary;</t>
  </si>
  <si>
    <t>OOE_REINVOICED</t>
  </si>
  <si>
    <t>manual content</t>
  </si>
  <si>
    <t>The additional manual campaign metadata (utm_content) that was collected with the event, being a string data.</t>
  </si>
  <si>
    <t>erin71@fuentes-nelson.com &amp; Strategic Planning Business Glossary;</t>
  </si>
  <si>
    <t>Intermediation Level</t>
  </si>
  <si>
    <t>How representative is the production coming from intermediaries over the total production of an account.</t>
  </si>
  <si>
    <t>meeting date</t>
  </si>
  <si>
    <t>GA4 parameter of type Dimension with string data format and values as: Event date</t>
  </si>
  <si>
    <t>results</t>
  </si>
  <si>
    <t>GA4 parameter of type Dimension with integer data format and values as: Number total hotels displayed</t>
  </si>
  <si>
    <t>Hotel Contract ADR</t>
  </si>
  <si>
    <t>rfc type</t>
  </si>
  <si>
    <t>GA4 parameter of type Dimension with string data format and values as: RFC Type</t>
  </si>
  <si>
    <t>begin meeting form;</t>
  </si>
  <si>
    <t>ztrevino@shepherd-anderson.com &amp; Strategic Planning Business Glossary;</t>
  </si>
  <si>
    <t>catherine77@gmail.com &amp; Strategic Planning Business Glossary;</t>
  </si>
  <si>
    <t>OOE_WEBMEDIA</t>
  </si>
  <si>
    <t>robertjohnson@gmail.com &amp; Strategic Planning Business Glossary;</t>
  </si>
  <si>
    <t>search meeting</t>
  </si>
  <si>
    <t>This event fires when a user searches for a meeting., with trigger location as Search Button in pages Click&amp;Meet+Widget</t>
  </si>
  <si>
    <t>search term;country;lead subject;city;attendees;number of rooms;hotel id;page business type;end date;hotel brand;page lang;number of nights;start date;nhScreen;page web type;page section;search type;language code;days in advance;lead currency;</t>
  </si>
  <si>
    <t>TREV_OTHE_TELE</t>
  </si>
  <si>
    <t>fisherkatherine@kane-mclean.com &amp; Strategic Planning Business Glossary;</t>
  </si>
  <si>
    <t>checkin start</t>
  </si>
  <si>
    <t>User reaches the Guest Details form., with trigger location as Page in pages OCI-Step1</t>
  </si>
  <si>
    <t>david85@hotmail.com &amp; Strategic Planning Business Glossary;</t>
  </si>
  <si>
    <t>Confirmed BF</t>
  </si>
  <si>
    <t>Amount of Booking Files with Confirmed status</t>
  </si>
  <si>
    <t>Meeting Room</t>
  </si>
  <si>
    <t>Meeting rooms for conferences</t>
  </si>
  <si>
    <t>room number</t>
  </si>
  <si>
    <t>confirm room;key activation error;key unlock error;key activation confirmed;key unlock;key unlock confirmed;key activate;</t>
  </si>
  <si>
    <t>customer care</t>
  </si>
  <si>
    <t>GA4 parameter of type Dimension with string data format and values as: Country the client selected for calling</t>
  </si>
  <si>
    <t>call us to book;</t>
  </si>
  <si>
    <t>user properties value float value</t>
  </si>
  <si>
    <t>This field is currently unused, being a float data.</t>
  </si>
  <si>
    <t>items item category3</t>
  </si>
  <si>
    <t>items item variant</t>
  </si>
  <si>
    <t>The variant of the item, being a string data.</t>
  </si>
  <si>
    <t>PAY_INDEMNIZATIONS</t>
  </si>
  <si>
    <t>davisdaniel@fritz-robbins.com &amp; Strategic Planning Business Glossary;</t>
  </si>
  <si>
    <t>TY</t>
  </si>
  <si>
    <t>This Year</t>
  </si>
  <si>
    <t>session id</t>
  </si>
  <si>
    <t>GA4 parameter of type Dimension with string data format and values as: Allow to associate an ID to the current session</t>
  </si>
  <si>
    <t>Option</t>
  </si>
  <si>
    <t>Booking File status previous to Tentative</t>
  </si>
  <si>
    <t>OPTIO</t>
  </si>
  <si>
    <t>items item category</t>
  </si>
  <si>
    <t>The category of the item, being a string data.</t>
  </si>
  <si>
    <t>wrivera@king.com &amp; Strategic Planning Business Glossary;</t>
  </si>
  <si>
    <t>ohamilton@hotmail.com &amp; Strategic Planning Business Glossary;</t>
  </si>
  <si>
    <t>Company Industry</t>
  </si>
  <si>
    <t>Refers to the company Industry: (NAME some EXAMPLES)</t>
  </si>
  <si>
    <t>OOE_COMM_TAF6</t>
  </si>
  <si>
    <t>F&amp;B COMMISSIONS</t>
  </si>
  <si>
    <t>boydcaitlin@yahoo.com &amp; Strategic Planning Business Glossary;</t>
  </si>
  <si>
    <t>Feeder</t>
  </si>
  <si>
    <t>Feeder Market;</t>
  </si>
  <si>
    <t>FM</t>
  </si>
  <si>
    <t>item category3</t>
  </si>
  <si>
    <t>add to cart;view item list;purchase;begin checkout;add shipping info;select item;expire booking;view item;</t>
  </si>
  <si>
    <t>NR_NETRES</t>
  </si>
  <si>
    <t>stephaniehart@yahoo.com &amp; Strategic Planning Business Glossary;</t>
  </si>
  <si>
    <t>GEM Global</t>
  </si>
  <si>
    <t>Centralized team from Contact Center that manages Booking Files</t>
  </si>
  <si>
    <t>GGT</t>
  </si>
  <si>
    <t>REST_TOTAL</t>
  </si>
  <si>
    <t>jessicacampbell@gomez.com &amp; Strategic Planning Business Glossary;</t>
  </si>
  <si>
    <t>use invalid coupon</t>
  </si>
  <si>
    <t>When a users coupon has an invalid response, with trigger location as Checkout in pages Any page with searchbox</t>
  </si>
  <si>
    <t>product category3;product category4;product name;quantity;coupon;product category2;hotel id;contract;page lang;cro proposal;group id;nhScreen;product brand;b2b program;</t>
  </si>
  <si>
    <t>TREV_OTHE_OTHE_GSFE</t>
  </si>
  <si>
    <t>jennifer92@yahoo.com &amp; Strategic Planning Business Glossary;</t>
  </si>
  <si>
    <t>coupon</t>
  </si>
  <si>
    <t>GA4 parameter of type Dimension with string data format and values as: Identify the transaction scope coupon associated to a transaction</t>
  </si>
  <si>
    <t>use invalid coupon;purchase;</t>
  </si>
  <si>
    <t>OOE_COMM_TAF1</t>
  </si>
  <si>
    <t>morrowsara@miller-rhodes.com &amp; Strategic Planning Business Glossary;</t>
  </si>
  <si>
    <t>checkin other guest</t>
  </si>
  <si>
    <t>Click in "Check-in" button in Step 1 of OCI process after OCI completed by the first guest, with trigger location as Check-In CTA in pages OCI-Guest</t>
  </si>
  <si>
    <t>TREV_REST_REST_RE1F</t>
  </si>
  <si>
    <t>mariochavez@moran.com &amp; Strategic Planning Business Glossary;</t>
  </si>
  <si>
    <t>nparsons@brown.org &amp; Strategic Planning Business Glossary;</t>
  </si>
  <si>
    <t>TREV_BKFST</t>
  </si>
  <si>
    <t>travisbarrett@carter.com &amp; Strategic Planning Business Glossary;</t>
  </si>
  <si>
    <t>currency selected</t>
  </si>
  <si>
    <t>GA4 parameter of type Dimension with string data format and values as: New currency selected by user during purchase process in 3 letter ISO_4217 format (String).</t>
  </si>
  <si>
    <t>send booking cancel</t>
  </si>
  <si>
    <t>Click to proceed to cancel reservation, with trigger location as Main CTA button in pages eServicing-Cancel</t>
  </si>
  <si>
    <t>nhScreen;transaction id;room type;price;hotel id;page lang;board;</t>
  </si>
  <si>
    <t>IND_EXPENSES</t>
  </si>
  <si>
    <t>stephensonchristine@hotmail.com &amp; Strategic Planning Business Glossary;</t>
  </si>
  <si>
    <t>select meeting room</t>
  </si>
  <si>
    <t>User selects a package, with trigger location as CTA in pages Hotel Page</t>
  </si>
  <si>
    <t>country;package name;lead subject;city;attendees;hotel id;page business type;lead value;end date;hotel brand;page lang;start date;nhScreen;page web type;page section;language code;days in advance;lead currency;package type;</t>
  </si>
  <si>
    <t>Chat CRO</t>
  </si>
  <si>
    <t>Reservations originated in the web chat but managed by a telephone call with the CRO</t>
  </si>
  <si>
    <t>detect adblock</t>
  </si>
  <si>
    <t>When we detect a use of adblocker, with trigger location as JS in pages All</t>
  </si>
  <si>
    <t>ecommerce refund value</t>
  </si>
  <si>
    <t>The amount of refund in this event, represented in local currency with standard unit. Populated for refund event only, being a float data.</t>
  </si>
  <si>
    <t>items location id</t>
  </si>
  <si>
    <t>The location associated with the item, being a string data.</t>
  </si>
  <si>
    <t>profile</t>
  </si>
  <si>
    <t>GA4 parameter of type Dimension with string data format and values as: Profile</t>
  </si>
  <si>
    <t>begin checkout</t>
  </si>
  <si>
    <t>When reaching Step 2, with trigger location as Page in pages Checkout (Step 2 - Personal Data)</t>
  </si>
  <si>
    <t>rate code;number of rooms;adults;hotel id;page business type;end date;babies;item brand;start date;nhScreen;children;price;currency;value;item name;day of week;quantity;contract;item id;tax;page lang;number of nights;cro proposal;group id;is loyalty price;dsclid;room type;item category2;item category3;item category4;days in advance;commission net;b2b program;board;checkout step;</t>
  </si>
  <si>
    <t>BGR Out</t>
  </si>
  <si>
    <t>Business Groups;</t>
  </si>
  <si>
    <t>BGR-Out;BGR Out</t>
  </si>
  <si>
    <t>filter results</t>
  </si>
  <si>
    <t>Click on "Filter" on result page, with trigger location as Filter button in pages Result Page</t>
  </si>
  <si>
    <t>view hotel rooms</t>
  </si>
  <si>
    <t>When a user views the rooms tab of a hotel, with trigger location as Page in pages Hotel Page - Services</t>
  </si>
  <si>
    <t>currency default</t>
  </si>
  <si>
    <t>GA4 parameter of type Dimension with string data format and values as: Currency by default during purchase process in 3 letter ISO_4217 format (String).</t>
  </si>
  <si>
    <t>Wholesaler</t>
  </si>
  <si>
    <t>Intermediary or business that purchases large quantities of products or services (such as hotel rooms, flights, or vacation packages) at a discounted price from suppliers (like hotels, airlines, or tour operators) and then resells them to travel agents, tour operators, or other businesses, typically at a markup.</t>
  </si>
  <si>
    <t>OOE_MARKETING</t>
  </si>
  <si>
    <t>MKT &amp; MERCHANDISING</t>
  </si>
  <si>
    <t>beverlysmith@yahoo.com &amp; Strategic Planning Business Glossary;</t>
  </si>
  <si>
    <t>OOE_PROFESERVI</t>
  </si>
  <si>
    <t>murphyjoshua@yahoo.com &amp; Strategic Planning Business Glossary;</t>
  </si>
  <si>
    <t>experience confirmation</t>
  </si>
  <si>
    <t xml:space="preserve">User completes a reservation for an experience/local offer., with trigger location as Confirmation page. in pages </t>
  </si>
  <si>
    <t>experience value;page business type;hotel brand;page lang;experience id;nhScreen;experience category;page web type;experience confirmation id;page section;hotel name;language code;experience date;</t>
  </si>
  <si>
    <t>Meeting &amp; Conferences</t>
  </si>
  <si>
    <t>&lt;span style="color:rgb(50, 49, 48); display:inline !important;"&gt;Segment rate used for business group reservation. The difference between this segment rate and Business Groups is that this one includes meeting room reservation. (group of MORE than 10 rooms). There are two diferent types: 1. Reservations including accommodation + meeting room, 2. Reservation of a meeting room (without acommodation)&lt;/span&gt;&lt;br&gt;&lt;/div&gt;</t>
  </si>
  <si>
    <t>BGR In;</t>
  </si>
  <si>
    <t>millerluke@hotmail.com;</t>
  </si>
  <si>
    <t>items item params value int value</t>
  </si>
  <si>
    <t>item params value string value</t>
  </si>
  <si>
    <t>B2B/B2C Rates</t>
  </si>
  <si>
    <t>Aggroupation of Segments to differentiate in Business-to-Business and Busintess-to-Customer</t>
  </si>
  <si>
    <t>Segment Type;Channel;</t>
  </si>
  <si>
    <t>Transient</t>
  </si>
  <si>
    <t>Segment rate used for individual reservations</t>
  </si>
  <si>
    <t>Transient Programs ;Transient BAR;Transient FIT;Transient Restricted ;Segment;</t>
  </si>
  <si>
    <t>product category2</t>
  </si>
  <si>
    <t>Competitors Quality Indicators</t>
  </si>
  <si>
    <t>Competitive index that measures your quality share of the market, the market being your hotel and the hotel competitors</t>
  </si>
  <si>
    <t>Total amount of Other Revenues.&lt;/div&gt;</t>
  </si>
  <si>
    <t>Other wyoung@moss.com Business Glossary;</t>
  </si>
  <si>
    <t>form id</t>
  </si>
  <si>
    <t>GA4 parameter of type Dimension with string data format and values as: Allows to analyse form by id</t>
  </si>
  <si>
    <t>error field;stop form;start form;submit form;</t>
  </si>
  <si>
    <t>GHA Website</t>
  </si>
  <si>
    <t>Reservations generated in Global Hotel Alliance (GHA) website</t>
  </si>
  <si>
    <t>Web Mobile</t>
  </si>
  <si>
    <t>Web mobile version where users can create or manage their own reservations</t>
  </si>
  <si>
    <t>anne50@smith.biz &amp; Strategic Planning Business Glossary;</t>
  </si>
  <si>
    <t>oci completed guest</t>
  </si>
  <si>
    <t>GA4 parameter of type Dimension with integer data format and values as: oci completed guest</t>
  </si>
  <si>
    <t>arrival info;select room;guest data;checkin done;checkin start;checkin other guest;save preferences;process to checkin;error view;confirm room;error field;guest details;checkin guest;submit form;</t>
  </si>
  <si>
    <t>Other OREV</t>
  </si>
  <si>
    <t>Gross revenue derived from other services or goods that are not rental of sleeping room (Food &amp; Beverages, SPA, rental of meeting space, rental of parking, etc.) Sum of: Parking Revenues + CXL Revenues + Other Other Revenues + Loyalty Revenues. BPC vs Commercial: to compare the same "Other Other Revenues" we calculate for both BPC and OTB the value "Rest" as Total Revenue - Total Room Revenue - Total Breakfast Revenue - FB Revenue wo Reinvoiced FB - Total Meetings Revenue - Parking Revenues - Loyalty "Revenues"</t>
  </si>
  <si>
    <t>CXL Revenue;Loyalty;OOREV;Parking Services;</t>
  </si>
  <si>
    <t>FTE_OUT_4</t>
  </si>
  <si>
    <t>bhall@marshall.org &amp; Strategic Planning Business Glossary;</t>
  </si>
  <si>
    <t>OOE_ENERGY_GAS</t>
  </si>
  <si>
    <t>wongalexander@gmail.com &amp; Strategic Planning Business Glossary;</t>
  </si>
  <si>
    <t>Room Service</t>
  </si>
  <si>
    <t>Service offering food and beverages directly to guests in their rooms</t>
  </si>
  <si>
    <t>RSER</t>
  </si>
  <si>
    <t>BGR In</t>
  </si>
  <si>
    <t>Segment rate used for business group reservation. The difference between this segment rate and Business Groups is that this one includes meeting room reservation. (group of MORE than 10 rooms). There are two diferent types: 1. Reservations including accommodation + meeting room, 2. Reservation of a meeting room (without acommodation)</t>
  </si>
  <si>
    <t>Meeting &amp; Conferences;</t>
  </si>
  <si>
    <t>BGR-In</t>
  </si>
  <si>
    <t>TREV_OTHE_OTHE_GSOT</t>
  </si>
  <si>
    <t>phillipharper@robinson.com &amp; Strategic Planning Business Glossary;</t>
  </si>
  <si>
    <t>kvelasquez@yahoo.com &amp; Strategic Planning Business Glossary;</t>
  </si>
  <si>
    <t>Company Name</t>
  </si>
  <si>
    <t>Refers to the company name</t>
  </si>
  <si>
    <t>checkin done</t>
  </si>
  <si>
    <t>Procress finishes successfully, with trigger location as Get to confirmation page of OCI process in pages OCI-Confirmation</t>
  </si>
  <si>
    <t>contract</t>
  </si>
  <si>
    <t>GA4 parameter of type Dimension with string data format and values as: B2B Contract associated.</t>
  </si>
  <si>
    <t>view item list;add to cart;check availability;purchase;begin checkout;add shipping info;select item;view hotel page;view item;select rate tab;search product;use invalid coupon;expire booking;</t>
  </si>
  <si>
    <t>srsltid</t>
  </si>
  <si>
    <t>The Google Merchant Center identifier that was collected with the event, being a string data.</t>
  </si>
  <si>
    <t>OTHER_EXPENSES</t>
  </si>
  <si>
    <t>crystal83@cain.biz &amp; Strategic Planning Business Glossary;</t>
  </si>
  <si>
    <t>TREV_REST_BQTG_BQTF</t>
  </si>
  <si>
    <t>monroejames@yahoo.com &amp; Strategic Planning Business Glossary;</t>
  </si>
  <si>
    <t>Automanaged (Hotel+) accounts</t>
  </si>
  <si>
    <t>These are accounts that are part of the Hotel+ Program. They are assigned in TMS to SME and are considered as auto managed, so they should not be assigned to a commercial portfolio. Although they are accounts with a clear focus on digital sales, Hotel+ should not be confused with Hotel Pro Accounts assigned to an Account Handler requiring digital channel to book will have access through Hotel Pro to their contracted rates (OCR or Fixed) that the Account Handler has agreed with the company. Hotel+ will no longer be admitted on managed accounts.</t>
  </si>
  <si>
    <t>hotels with availability</t>
  </si>
  <si>
    <t>GA4 parameter of type Dimension with integer data format and values as: hotels with availability</t>
  </si>
  <si>
    <t>Company GID&amp;Name</t>
  </si>
  <si>
    <t>Length of Stay</t>
  </si>
  <si>
    <t>The time elapsed between check in and check out date</t>
  </si>
  <si>
    <t>LOS</t>
  </si>
  <si>
    <t>LY</t>
  </si>
  <si>
    <t>Last Year</t>
  </si>
  <si>
    <t>hotel brand</t>
  </si>
  <si>
    <t>GA4 parameter of type Dimension with string data format and values as: This parameter must display the brand of the hotel</t>
  </si>
  <si>
    <t>experience cancellation;select meeting room;experience checkout;request proposal;meeting confirmation;add meeting info;expire meeting;experience confirmation;select meeting tab;begin meeting;begin meeting form;search experience;search meeting;view experience;select experience;select meeting item;generate lead;</t>
  </si>
  <si>
    <t>add to cart</t>
  </si>
  <si>
    <t>Select Rates, with trigger location as Click in select rate button in pages Step 1 - Room Dispay</t>
  </si>
  <si>
    <t>search term;rate code;number of rooms;adults;hotel id;page business type;end date;babies;item brand;start date;nhScreen;children;price;currency;item name;value;day of week;contract;item id;page lang;number of nights;cro proposal;group id;is loyalty price;dsclid;room type;item category2;item category3;item category4;commission net;b2b program;board;</t>
  </si>
  <si>
    <t>user properties value int value</t>
  </si>
  <si>
    <t>The integer value of the user property, being a integer data.</t>
  </si>
  <si>
    <t>party id</t>
  </si>
  <si>
    <t>GA4 parameter of type Dimension with integer data format and values as: ID of the party. Corresponds to the "Company" field in the Search form.</t>
  </si>
  <si>
    <t>jasongonzalez@todd-rivera.com &amp; Strategic Planning Business Glossary;</t>
  </si>
  <si>
    <t>error type</t>
  </si>
  <si>
    <t>GA4 parameter of type Dimension with string data format and values as: Error type to understand the issue</t>
  </si>
  <si>
    <t>error view;key activation error;key unlock error;</t>
  </si>
  <si>
    <t>barbaraperry@landry.org &amp; Strategic Planning Business Glossary;</t>
  </si>
  <si>
    <t>save preferences</t>
  </si>
  <si>
    <t>Go from Room Preferences to OCI-Map in OCI process of change preferences (https://photos.app.goo.gl/WvUc5YX3zaMG8ymC8), with trigger location as Go from Room Preferences to OCI-Map in OCI process of change preferences (https://photos.app.goo.gl/WvUc5YX3zaMG8ymC8) in pages OCI-Preferences</t>
  </si>
  <si>
    <t>b2b program</t>
  </si>
  <si>
    <t>GA4 parameter of type Dimension with string data format and values as: Program of the B2B Company.</t>
  </si>
  <si>
    <t>add to cart;view item list;check availability;purchase;begin checkout;add shipping info;select item;view hotel page;view item;b2b invite;select rate tab;search product;use invalid coupon;expire booking;</t>
  </si>
  <si>
    <t>laurafloyd@yahoo.com &amp; Strategic Planning Business Glossary;</t>
  </si>
  <si>
    <t>Travel Agencies are companys associated to tourism that makes the necessary arrangements for travellers, acting as intermediaries between hotels and final clientely in human travel agents to facilitate travel bookings (Viajes el Corte inglés, Halcón Viajes, CTM, CWT, Travel Leadres, Carlson Wagonlit, BCD Travel, HRS, RADIUS...)</t>
  </si>
  <si>
    <t>TA,TMCs</t>
  </si>
  <si>
    <t>submit form</t>
  </si>
  <si>
    <t>When the user submits a form, with trigger location as CTA in pages All</t>
  </si>
  <si>
    <t>nhScreen;oci pending guest;form name;oci total guest;form id;oci completed guest;page lang;validation;</t>
  </si>
  <si>
    <t>index</t>
  </si>
  <si>
    <t>GA4 parameter of type Dimension with integer data format and values as: Identify the index (or position) of the product inside the list in which the item was presented to the user to analyze item performance.</t>
  </si>
  <si>
    <t>view item list;check availability;select item;</t>
  </si>
  <si>
    <t>Dynamic Leisure Group</t>
  </si>
  <si>
    <t>Rates used for leisure groups with a discount over BAR public rate</t>
  </si>
  <si>
    <t>LGRDY</t>
  </si>
  <si>
    <t>event params value float value</t>
  </si>
  <si>
    <t>If the event parameter is represented by a floating point value, it is populated in this field. This field is not currently in use, being a float data.</t>
  </si>
  <si>
    <t>PAY_PAYCOSTS_BONUS</t>
  </si>
  <si>
    <t>annramos@hotmail.com &amp; Strategic Planning Business Glossary;</t>
  </si>
  <si>
    <t>pop up login gha</t>
  </si>
  <si>
    <t>When a pop up is shown offering the possibility of logging in with GHA credentials., with trigger location as Pop Up in pages All</t>
  </si>
  <si>
    <t>nhScreen;page web type;page section;language code;page business type;page lang;</t>
  </si>
  <si>
    <t>ecommerce purchase revenue in usd</t>
  </si>
  <si>
    <t>Purchase revenue of this event, represented in USD with standard unit. Populated for purchase event only, being a float data.</t>
  </si>
  <si>
    <t>Role</t>
  </si>
  <si>
    <t>Tier</t>
  </si>
  <si>
    <t>Informed</t>
  </si>
  <si>
    <t>Assets &amp; Development</t>
  </si>
  <si>
    <t>Development</t>
  </si>
  <si>
    <t>:Data Owner Development</t>
  </si>
  <si>
    <t>0</t>
  </si>
  <si>
    <t>Tier 1</t>
  </si>
  <si>
    <t>Portfolio Management</t>
  </si>
  <si>
    <t>:Data Owner Portfolio Management</t>
  </si>
  <si>
    <t>BPC Accounts</t>
  </si>
  <si>
    <t>jane13@walker.net</t>
  </si>
  <si>
    <t>:Data Owner BPC Accounts</t>
  </si>
  <si>
    <t>jane13@walker.net:Data Owner BPC Accounts</t>
  </si>
  <si>
    <t>YES</t>
  </si>
  <si>
    <t>paul42@hotmail.com</t>
  </si>
  <si>
    <t>:Data Owner Channel</t>
  </si>
  <si>
    <t>paul42@hotmail.com:Data Owner Channel</t>
  </si>
  <si>
    <t>:Data Owner Segment</t>
  </si>
  <si>
    <t>paul42@hotmail.com:Data Owner Segment</t>
  </si>
  <si>
    <t>wmontoya@anderson.info</t>
  </si>
  <si>
    <t>:Data Owner Occupancy</t>
  </si>
  <si>
    <t>wmontoya@anderson.info:Data Owner Occupancy</t>
  </si>
  <si>
    <t>:Data Owner Revenue KPI</t>
  </si>
  <si>
    <t>jane13@walker.net:Data Owner Revenue KPI</t>
  </si>
  <si>
    <t>toddphillips@hotmail.com</t>
  </si>
  <si>
    <t>:Data Owner Booking File</t>
  </si>
  <si>
    <t>toddphillips@hotmail.com:Data Owner Booking File</t>
  </si>
  <si>
    <t>:Data Owner Company</t>
  </si>
  <si>
    <t>paul42@hotmail.com:Data Owner Company</t>
  </si>
  <si>
    <t>ewatkins@melton.com</t>
  </si>
  <si>
    <t>:Data Owner General</t>
  </si>
  <si>
    <t>ewatkins@melton.com:Data Owner General</t>
  </si>
  <si>
    <t>woodsjames@adams-murphy.com</t>
  </si>
  <si>
    <t>:Data Owner Rate</t>
  </si>
  <si>
    <t>woodsjames@adams-murphy.com:Data Owner Rate</t>
  </si>
  <si>
    <t>:Data Owner SPIT</t>
  </si>
  <si>
    <t>woodsjames@adams-murphy.com:Data Owner SPIT</t>
  </si>
  <si>
    <t>:Data Owner STR</t>
  </si>
  <si>
    <t>jane13@walker.net:Data Owner STR</t>
  </si>
  <si>
    <t>timothy40@yahoo.com</t>
  </si>
  <si>
    <t>:Data Owner Revenue Behaviour</t>
  </si>
  <si>
    <t>timothy40@yahoo.com:Data Owner Revenue Behaviour</t>
  </si>
  <si>
    <t>:Data Owner Reservation Behaviour</t>
  </si>
  <si>
    <t>timothy40@yahoo.com:Data Owner Reservation Behaviour</t>
  </si>
  <si>
    <t>:Data Owner Client Behaviour</t>
  </si>
  <si>
    <t>paul42@hotmail.com:Data Owner Client Behaviour</t>
  </si>
  <si>
    <t>lmcmahon@hooper-blankenship.org</t>
  </si>
  <si>
    <t>:Data Owner Client Hierarchy</t>
  </si>
  <si>
    <t>lmcmahon@hooper-blankenship.org:Data Owner Client Hierarchy</t>
  </si>
  <si>
    <t>:Data Owner Feeder Market</t>
  </si>
  <si>
    <t>paul42@hotmail.com:Data Owner Feeder Market</t>
  </si>
  <si>
    <t>:Data Owner Travel Agencies</t>
  </si>
  <si>
    <t>paul42@hotmail.com:Data Owner Travel Agencies</t>
  </si>
  <si>
    <t>:Data Owner Agency</t>
  </si>
  <si>
    <t>paul42@hotmail.com:Data Owner Agency</t>
  </si>
  <si>
    <t>:Data Owner Forecast</t>
  </si>
  <si>
    <t>woodsjames@adams-murphy.com:Data Owner Forecast</t>
  </si>
  <si>
    <t>:Data Owner Account Handler</t>
  </si>
  <si>
    <t>paul42@hotmail.com:Data Owner Account Handler</t>
  </si>
  <si>
    <t>:Data Owner Airlines</t>
  </si>
  <si>
    <t>paul42@hotmail.com:Data Owner Airlines</t>
  </si>
  <si>
    <t>:Data Owner Lanyon</t>
  </si>
  <si>
    <t>paul42@hotmail.com:Data Owner Lanyon</t>
  </si>
  <si>
    <t>tamaramorrison@hotmail.com</t>
  </si>
  <si>
    <t>:Data Owner Budget</t>
  </si>
  <si>
    <t>tamaramorrison@hotmail.com:Data Owner Budget</t>
  </si>
  <si>
    <t>:Data Owner Branch</t>
  </si>
  <si>
    <t>lmcmahon@hooper-blankenship.org:Data Owner Branch</t>
  </si>
  <si>
    <t>Branch Notes</t>
  </si>
  <si>
    <t>:Data Owner Branch Notes</t>
  </si>
  <si>
    <t>lmcmahon@hooper-blankenship.org:Data Owner Branch Notes</t>
  </si>
  <si>
    <t>Commercial Strategy &amp; CRM B2B</t>
  </si>
  <si>
    <t>C4C Activity</t>
  </si>
  <si>
    <t>wendymiller@gmail.com</t>
  </si>
  <si>
    <t>:Data Owner C4C Activity</t>
  </si>
  <si>
    <t>wendymiller@gmail.com:Data Owner C4C Activity</t>
  </si>
  <si>
    <t>C4C Company</t>
  </si>
  <si>
    <t>:Data Owner C4C Company</t>
  </si>
  <si>
    <t>wendymiller@gmail.com:Data Owner C4C Company</t>
  </si>
  <si>
    <t>C4C Meetings</t>
  </si>
  <si>
    <t>:Data Owner C4C Meetings</t>
  </si>
  <si>
    <t>wendymiller@gmail.com:Data Owner C4C Meetings</t>
  </si>
  <si>
    <t>Portfolio</t>
  </si>
  <si>
    <t>dawn40@gmail.com</t>
  </si>
  <si>
    <t>:Data Owner Portfolio</t>
  </si>
  <si>
    <t>dawn40@gmail.com:Data Owner Portfolio</t>
  </si>
  <si>
    <t>Tier 2</t>
  </si>
  <si>
    <t>Agency Program</t>
  </si>
  <si>
    <t>cynthia63@gmail.com</t>
  </si>
  <si>
    <t>:Data Owner Agency Program</t>
  </si>
  <si>
    <t>cynthia63@gmail.com:Data Owner Agency Program</t>
  </si>
  <si>
    <t>mooreaaron@hotmail.com</t>
  </si>
  <si>
    <t>:Data Owner CCG</t>
  </si>
  <si>
    <t>mooreaaron@hotmail.com:Data Owner CCG</t>
  </si>
  <si>
    <t>:Data Owner CGW</t>
  </si>
  <si>
    <t>mooreaaron@hotmail.com:Data Owner CGW</t>
  </si>
  <si>
    <t>Click &amp; Meet</t>
  </si>
  <si>
    <t>:Data Owner Click &amp; Meet</t>
  </si>
  <si>
    <t>mooreaaron@hotmail.com:Data Owner Click &amp; Meet</t>
  </si>
  <si>
    <t>Company Pogram</t>
  </si>
  <si>
    <t>:Data Owner Company Pogram</t>
  </si>
  <si>
    <t>mooreaaron@hotmail.com:Data Owner Company Pogram</t>
  </si>
  <si>
    <t>Credentials</t>
  </si>
  <si>
    <t>:Data Owner Credentials</t>
  </si>
  <si>
    <t>mooreaaron@hotmail.com:Data Owner Credentials</t>
  </si>
  <si>
    <t>Meetings Form</t>
  </si>
  <si>
    <t>:Data Owner Meetings Form</t>
  </si>
  <si>
    <t>mooreaaron@hotmail.com:Data Owner Meetings Form</t>
  </si>
  <si>
    <t>Wordpress</t>
  </si>
  <si>
    <t>:Data Owner Wordpress</t>
  </si>
  <si>
    <t>mooreaaron@hotmail.com:Data Owner Wordpress</t>
  </si>
  <si>
    <t>Agents</t>
  </si>
  <si>
    <t>:Data Owner Agents</t>
  </si>
  <si>
    <t>lmcmahon@hooper-blankenship.org:Data Owner Agents</t>
  </si>
  <si>
    <t>:Data Owner Duplicated clients</t>
  </si>
  <si>
    <t>lmcmahon@hooper-blankenship.org:Data Owner Duplicated clients</t>
  </si>
  <si>
    <t>Privacy CDM</t>
  </si>
  <si>
    <t>:Data Owner Privacy CDM</t>
  </si>
  <si>
    <t>lmcmahon@hooper-blankenship.org:Data Owner Privacy CDM</t>
  </si>
  <si>
    <t>Contact Center</t>
  </si>
  <si>
    <t>Calls</t>
  </si>
  <si>
    <t>woodbrian@hancock.com</t>
  </si>
  <si>
    <t>:Data Owner Calls</t>
  </si>
  <si>
    <t>woodbrian@hancock.com:Data Owner Calls</t>
  </si>
  <si>
    <t>Chat</t>
  </si>
  <si>
    <t>:Data Owner Chat</t>
  </si>
  <si>
    <t>woodbrian@hancock.com:Data Owner Chat</t>
  </si>
  <si>
    <t>:Data Owner GEM</t>
  </si>
  <si>
    <t>toddphillips@hotmail.com:Data Owner GEM</t>
  </si>
  <si>
    <t>:Data Owner GGT</t>
  </si>
  <si>
    <t>Live Person</t>
  </si>
  <si>
    <t>:Data Owner Live Person</t>
  </si>
  <si>
    <t>woodbrian@hancock.com:Data Owner Live Person</t>
  </si>
  <si>
    <t>Mails</t>
  </si>
  <si>
    <t>:Data Owner Mails</t>
  </si>
  <si>
    <t>woodbrian@hancock.com:Data Owner Mails</t>
  </si>
  <si>
    <t>MD CRO</t>
  </si>
  <si>
    <t>moralesjacqueline@yahoo.com</t>
  </si>
  <si>
    <t>:Data Owner MD CRO</t>
  </si>
  <si>
    <t>moralesjacqueline@yahoo.com:Data Owner MD CRO</t>
  </si>
  <si>
    <t>Taskforce</t>
  </si>
  <si>
    <t>:Data Owner Taskforce</t>
  </si>
  <si>
    <t>woodbrian@hancock.com:Data Owner Taskforce</t>
  </si>
  <si>
    <t>Consortia</t>
  </si>
  <si>
    <t>:Data Owner Consortia</t>
  </si>
  <si>
    <t>cynthia63@gmail.com:Data Owner Consortia</t>
  </si>
  <si>
    <t>Fornova</t>
  </si>
  <si>
    <t>jill85@hotmail.com</t>
  </si>
  <si>
    <t>:Data Owner Fornova</t>
  </si>
  <si>
    <t>jill85@hotmail.com:Data Owner Fornova</t>
  </si>
  <si>
    <t>sanchezjoyce@gmail.com</t>
  </si>
  <si>
    <t>:Data Owner GDS</t>
  </si>
  <si>
    <t>sanchezjoyce@gmail.com:Data Owner GDS</t>
  </si>
  <si>
    <t>IATA</t>
  </si>
  <si>
    <t>:Data Owner IATA</t>
  </si>
  <si>
    <t>cynthia63@gmail.com:Data Owner IATA</t>
  </si>
  <si>
    <t>:Data Owner OTA</t>
  </si>
  <si>
    <t>Affiliates</t>
  </si>
  <si>
    <t>danielburke@lawrence.org</t>
  </si>
  <si>
    <t>:Data Owner Affiliates</t>
  </si>
  <si>
    <t>danielburke@lawrence.org:Data Owner Affiliates</t>
  </si>
  <si>
    <t>Attribution Model</t>
  </si>
  <si>
    <t>simpsonlarry@williams-carson.biz</t>
  </si>
  <si>
    <t>:Data Owner Attribution Model</t>
  </si>
  <si>
    <t>simpsonlarry@williams-carson.biz:Data Owner Attribution Model</t>
  </si>
  <si>
    <t>:Data Owner Google Analytics 4</t>
  </si>
  <si>
    <t>simpsonlarry@williams-carson.biz:Data Owner Google Analytics 4</t>
  </si>
  <si>
    <t>Google Analytics Universal</t>
  </si>
  <si>
    <t>:Data Owner Google Analytics Universal</t>
  </si>
  <si>
    <t>simpsonlarry@williams-carson.biz:Data Owner Google Analytics Universal</t>
  </si>
  <si>
    <t>Media</t>
  </si>
  <si>
    <t>:Data Owner Media</t>
  </si>
  <si>
    <t>danielburke@lawrence.org:Data Owner Media</t>
  </si>
  <si>
    <t>Metasearch</t>
  </si>
  <si>
    <t>:Data Owner Metasearch</t>
  </si>
  <si>
    <t>jill85@hotmail.com:Data Owner Metasearch</t>
  </si>
  <si>
    <t>REDACTED Analytics</t>
  </si>
  <si>
    <t>:Data Owner REDACTED Analytics</t>
  </si>
  <si>
    <t>simpsonlarry@williams-carson.biz:Data Owner REDACTED Analytics</t>
  </si>
  <si>
    <t>POS Promotion</t>
  </si>
  <si>
    <t>ryan08@yahoo.com</t>
  </si>
  <si>
    <t>:Data Owner POS Promotion</t>
  </si>
  <si>
    <t>ryan08@yahoo.com:Data Owner POS Promotion</t>
  </si>
  <si>
    <t>SEM</t>
  </si>
  <si>
    <t>zsantos@gmail.com</t>
  </si>
  <si>
    <t>:Data Owner SEM</t>
  </si>
  <si>
    <t>zsantos@gmail.com:Data Owner SEM</t>
  </si>
  <si>
    <t>SEO</t>
  </si>
  <si>
    <t>davidevans@yahoo.com</t>
  </si>
  <si>
    <t>:Data Owner SEO</t>
  </si>
  <si>
    <t>davidevans@yahoo.com:Data Owner SEO</t>
  </si>
  <si>
    <t>Social Media</t>
  </si>
  <si>
    <t>ellisashley@yahoo.com</t>
  </si>
  <si>
    <t>:Data Owner Social Media</t>
  </si>
  <si>
    <t>ellisashley@yahoo.com:Data Owner Social Media</t>
  </si>
  <si>
    <t>Content Product Development &amp; Web</t>
  </si>
  <si>
    <t>Pixels</t>
  </si>
  <si>
    <t>joann59@hotmail.com</t>
  </si>
  <si>
    <t>:Data Owner Pixels</t>
  </si>
  <si>
    <t>joann59@hotmail.com:Data Owner Pixels</t>
  </si>
  <si>
    <t>Qubit</t>
  </si>
  <si>
    <t>shannon19@yahoo.com</t>
  </si>
  <si>
    <t>:Data Owner Qubit</t>
  </si>
  <si>
    <t>shannon19@yahoo.com:Data Owner Qubit</t>
  </si>
  <si>
    <t>Tag Manager</t>
  </si>
  <si>
    <t>:Data Owner Tag Manager</t>
  </si>
  <si>
    <t>joann59@hotmail.com:Data Owner Tag Manager</t>
  </si>
  <si>
    <t>Tridion</t>
  </si>
  <si>
    <t>moranmichelle@hotmail.com</t>
  </si>
  <si>
    <t>:Data Owner Tridion</t>
  </si>
  <si>
    <t>moranmichelle@hotmail.com:Data Owner Tridion</t>
  </si>
  <si>
    <t>UX</t>
  </si>
  <si>
    <t>:Data Owner UX</t>
  </si>
  <si>
    <t>shannon19@yahoo.com:Data Owner UX</t>
  </si>
  <si>
    <t>Event</t>
  </si>
  <si>
    <t>:Data Owner Event</t>
  </si>
  <si>
    <t>toddphillips@hotmail.com:Data Owner Event</t>
  </si>
  <si>
    <t>Event Menu</t>
  </si>
  <si>
    <t>lyonspeter@howard-dennis.org</t>
  </si>
  <si>
    <t>:Data Owner Event Menu</t>
  </si>
  <si>
    <t>lyonspeter@howard-dennis.org:Data Owner Event Menu</t>
  </si>
  <si>
    <t>Event Resources</t>
  </si>
  <si>
    <t>:Data Owner Event Resources</t>
  </si>
  <si>
    <t>lyonspeter@howard-dennis.org:Data Owner Event Resources</t>
  </si>
  <si>
    <t>Meetings Occupancy</t>
  </si>
  <si>
    <t>:Data Owner Meetings Occupancy</t>
  </si>
  <si>
    <t>toddphillips@hotmail.com:Data Owner Meetings Occupancy</t>
  </si>
  <si>
    <t>Denials</t>
  </si>
  <si>
    <t>randallwendy@wall-garcia.com</t>
  </si>
  <si>
    <t>:Data Owner Denials</t>
  </si>
  <si>
    <t>randallwendy@wall-garcia.com:Data Owner Denials</t>
  </si>
  <si>
    <t>Quotation Tool</t>
  </si>
  <si>
    <t>:Data Owner Quotation Tool</t>
  </si>
  <si>
    <t>randallwendy@wall-garcia.com:Data Owner Quotation Tool</t>
  </si>
  <si>
    <t>Duetto</t>
  </si>
  <si>
    <t>smithkaitlyn@black.info</t>
  </si>
  <si>
    <t>:Data Owner Duetto</t>
  </si>
  <si>
    <t>smithkaitlyn@black.info:Data Owner Duetto</t>
  </si>
  <si>
    <t>Events Calendar</t>
  </si>
  <si>
    <t>:Data Owner Events Calendar</t>
  </si>
  <si>
    <t>wmontoya@anderson.info:Data Owner Events Calendar</t>
  </si>
  <si>
    <t>Price</t>
  </si>
  <si>
    <t>:Data Owner Price</t>
  </si>
  <si>
    <t>wmontoya@anderson.info:Data Owner Price</t>
  </si>
  <si>
    <t>Trade Marketing</t>
  </si>
  <si>
    <t>meredith84@gonzalez-garner.org</t>
  </si>
  <si>
    <t>:Data Owner Trade Marketing</t>
  </si>
  <si>
    <t>meredith84@gonzalez-garner.org:Data Owner Trade Marketing</t>
  </si>
  <si>
    <t>CAPEX</t>
  </si>
  <si>
    <t>alexandermaldonado@hotmail.com</t>
  </si>
  <si>
    <t>:Data Owner CAPEX</t>
  </si>
  <si>
    <t>alexandermaldonado@hotmail.com:Data Owner CAPEX</t>
  </si>
  <si>
    <t>Controlling</t>
  </si>
  <si>
    <t>:Data Owner Controlling</t>
  </si>
  <si>
    <t>alexandermaldonado@hotmail.com:Data Owner Controlling</t>
  </si>
  <si>
    <t>Hotel Management</t>
  </si>
  <si>
    <t>:Data Owner Hotel Management</t>
  </si>
  <si>
    <t>alexandermaldonado@hotmail.com:Data Owner Hotel Management</t>
  </si>
  <si>
    <t>Strategy &amp; Financial Planning</t>
  </si>
  <si>
    <t>Business Case</t>
  </si>
  <si>
    <t>aparker@hotmail.com</t>
  </si>
  <si>
    <t>:Data Owner Business Case</t>
  </si>
  <si>
    <t>aparker@hotmail.com:Data Owner Business Case</t>
  </si>
  <si>
    <t>:Data Owner Accounts</t>
  </si>
  <si>
    <t>alexandermaldonado@hotmail.com:Data Owner Accounts</t>
  </si>
  <si>
    <t>vmatthews@sanchez.com</t>
  </si>
  <si>
    <t>:Data Owner Hotel Attribute</t>
  </si>
  <si>
    <t>vmatthews@sanchez.com:Data Owner Hotel Attribute</t>
  </si>
  <si>
    <t>General Metadata</t>
  </si>
  <si>
    <t>:Data Owner General Metadata</t>
  </si>
  <si>
    <t>vmatthews@sanchez.com:Data Owner General Metadata</t>
  </si>
  <si>
    <t>:Data Owner Data Governance Tracking</t>
  </si>
  <si>
    <t>vmatthews@sanchez.com:Data Owner Data Governance Tracking</t>
  </si>
  <si>
    <t>Demand Tracking</t>
  </si>
  <si>
    <t>:Data Owner Demand Tracking</t>
  </si>
  <si>
    <t>vmatthews@sanchez.com:Data Owner Demand Tracking</t>
  </si>
  <si>
    <t>Resources Sizing</t>
  </si>
  <si>
    <t>:Data Owner Resources Sizing</t>
  </si>
  <si>
    <t>vmatthews@sanchez.com:Data Owner Resources Sizing</t>
  </si>
  <si>
    <t>BI Systems Cost</t>
  </si>
  <si>
    <t>:Data Owner BI Systems Cost</t>
  </si>
  <si>
    <t>vmatthews@sanchez.com:Data Owner BI Systems Cost</t>
  </si>
  <si>
    <t>Dictionary</t>
  </si>
  <si>
    <t>:Data Owner Dictionary</t>
  </si>
  <si>
    <t>vmatthews@sanchez.com:Data Owner Dictionary</t>
  </si>
  <si>
    <t>Glossary</t>
  </si>
  <si>
    <t>:Data Owner Glossary</t>
  </si>
  <si>
    <t>vmatthews@sanchez.com:Data Owner Glossary</t>
  </si>
  <si>
    <t>Logs</t>
  </si>
  <si>
    <t>:Data Owner Logs</t>
  </si>
  <si>
    <t>vmatthews@sanchez.com:Data Owner Logs</t>
  </si>
  <si>
    <t>:Data Owner Outlet</t>
  </si>
  <si>
    <t>lyonspeter@howard-dennis.org:Data Owner Outlet</t>
  </si>
  <si>
    <t>Outlet Occupancy</t>
  </si>
  <si>
    <t>:Data Owner Outlet Occupancy</t>
  </si>
  <si>
    <t>lyonspeter@howard-dennis.org:Data Owner Outlet Occupancy</t>
  </si>
  <si>
    <t>:Data Owner F&amp;B Products</t>
  </si>
  <si>
    <t>lyonspeter@howard-dennis.org:Data Owner F&amp;B Products</t>
  </si>
  <si>
    <t>:Data Owner Payments</t>
  </si>
  <si>
    <t>lyonspeter@howard-dennis.org:Data Owner Payments</t>
  </si>
  <si>
    <t>:Data Owner Tickets</t>
  </si>
  <si>
    <t>lyonspeter@howard-dennis.org:Data Owner Tickets</t>
  </si>
  <si>
    <t>:Data Owner F&amp;B KPI</t>
  </si>
  <si>
    <t>lyonspeter@howard-dennis.org:Data Owner F&amp;B KPI</t>
  </si>
  <si>
    <t>:Data Owner Invitations</t>
  </si>
  <si>
    <t>lyonspeter@howard-dennis.org:Data Owner Invitations</t>
  </si>
  <si>
    <t>:Data Owner POS Manual Price</t>
  </si>
  <si>
    <t>lyonspeter@howard-dennis.org:Data Owner POS Manual Price</t>
  </si>
  <si>
    <t>:Data Owner Breakfast</t>
  </si>
  <si>
    <t>lyonspeter@howard-dennis.org:Data Owner Breakfast</t>
  </si>
  <si>
    <t>MD Outlets</t>
  </si>
  <si>
    <t>:Data Owner MD Outlets</t>
  </si>
  <si>
    <t>lyonspeter@howard-dennis.org:Data Owner MD Outlets</t>
  </si>
  <si>
    <t>Stock</t>
  </si>
  <si>
    <t>:Data Owner Stock</t>
  </si>
  <si>
    <t>lyonspeter@howard-dennis.org:Data Owner Stock</t>
  </si>
  <si>
    <t>Items</t>
  </si>
  <si>
    <t>:Data Owner Items</t>
  </si>
  <si>
    <t>lyonspeter@howard-dennis.org:Data Owner Items</t>
  </si>
  <si>
    <t>:Data Owner Headers</t>
  </si>
  <si>
    <t>alexandermaldonado@hotmail.com:Data Owner Headers</t>
  </si>
  <si>
    <t>:Data Owner P&amp;L KPIs</t>
  </si>
  <si>
    <t>alexandermaldonado@hotmail.com:Data Owner P&amp;L KPIs</t>
  </si>
  <si>
    <t>schneideralicia@gmail.com</t>
  </si>
  <si>
    <t>:Data Owner Purchasing</t>
  </si>
  <si>
    <t>schneideralicia@gmail.com:Data Owner Purchasing</t>
  </si>
  <si>
    <t>Corporate Tax</t>
  </si>
  <si>
    <t>:Data Owner Corporate Tax</t>
  </si>
  <si>
    <t>Corporate Finance</t>
  </si>
  <si>
    <t>:Data Owner Corporate Finance</t>
  </si>
  <si>
    <t>Payable</t>
  </si>
  <si>
    <t>:Data Owner Payable</t>
  </si>
  <si>
    <t>Payments finance</t>
  </si>
  <si>
    <t>:Data Owner Payments finance</t>
  </si>
  <si>
    <t>uwalker@gmail.com</t>
  </si>
  <si>
    <t>:Data Owner Coperama</t>
  </si>
  <si>
    <t>uwalker@gmail.com:Data Owner Coperama</t>
  </si>
  <si>
    <t>Materials</t>
  </si>
  <si>
    <t>:Data Owner Materials</t>
  </si>
  <si>
    <t>uwalker@gmail.com:Data Owner Materials</t>
  </si>
  <si>
    <t>Suppliers</t>
  </si>
  <si>
    <t>:Data Owner Suppliers</t>
  </si>
  <si>
    <t>uwalker@gmail.com:Data Owner Suppliers</t>
  </si>
  <si>
    <t>Corporate Treasury</t>
  </si>
  <si>
    <t>Cash</t>
  </si>
  <si>
    <t>petersonchristopher@yahoo.com</t>
  </si>
  <si>
    <t>:Data Owner Cash</t>
  </si>
  <si>
    <t>petersonchristopher@yahoo.com:Data Owner Cash</t>
  </si>
  <si>
    <t>Credit &amp; Collections</t>
  </si>
  <si>
    <t>:Data Owner Credit &amp; Collections</t>
  </si>
  <si>
    <t>petersonchristopher@yahoo.com:Data Owner Credit &amp; Collections</t>
  </si>
  <si>
    <t>kellylopez@gmail.com</t>
  </si>
  <si>
    <t>:Data Owner Internal Audit</t>
  </si>
  <si>
    <t>kellylopez@gmail.com:Data Owner Internal Audit</t>
  </si>
  <si>
    <t>Compliance</t>
  </si>
  <si>
    <t>Privacy Compliance</t>
  </si>
  <si>
    <t>lisa49@hotmail.com</t>
  </si>
  <si>
    <t>:Data Owner Privacy Compliance</t>
  </si>
  <si>
    <t>lisa49@hotmail.com:Data Owner Privacy Compliance</t>
  </si>
  <si>
    <t>Regulations</t>
  </si>
  <si>
    <t>:Data Owner Regulations</t>
  </si>
  <si>
    <t>Risk Management</t>
  </si>
  <si>
    <t>:Data Owner Risk Management</t>
  </si>
  <si>
    <t>kellylopez@gmail.com:Data Owner Risk Management</t>
  </si>
  <si>
    <t>Legal Affairs</t>
  </si>
  <si>
    <t>andreagibson@alvarez-miller.com</t>
  </si>
  <si>
    <t>:Data Owner Legal Affairs</t>
  </si>
  <si>
    <t>andreagibson@alvarez-miller.com:Data Owner Legal Affairs</t>
  </si>
  <si>
    <t>Information Technology &amp; Systems</t>
  </si>
  <si>
    <t>Backoffice IT</t>
  </si>
  <si>
    <t>BPC</t>
  </si>
  <si>
    <t>michael55@reyes.com</t>
  </si>
  <si>
    <t>:Data Owner BPC</t>
  </si>
  <si>
    <t>michael55@reyes.com:Data Owner BPC</t>
  </si>
  <si>
    <t>Onyx</t>
  </si>
  <si>
    <t>:Data Owner Onyx</t>
  </si>
  <si>
    <t>michael55@reyes.com:Data Owner Onyx</t>
  </si>
  <si>
    <t>Connectivity</t>
  </si>
  <si>
    <t>Dynatrace</t>
  </si>
  <si>
    <t>gwilliams@yahoo.com</t>
  </si>
  <si>
    <t>:Data Owner Dynatrace</t>
  </si>
  <si>
    <t>gwilliams@yahoo.com:Data Owner Dynatrace</t>
  </si>
  <si>
    <t>IT Logs</t>
  </si>
  <si>
    <t>:Data Owner IT Logs</t>
  </si>
  <si>
    <t>gwilliams@yahoo.com:Data Owner IT Logs</t>
  </si>
  <si>
    <t>Messages</t>
  </si>
  <si>
    <t>katherine51@yahoo.com</t>
  </si>
  <si>
    <t>:Data Owner Messages</t>
  </si>
  <si>
    <t>katherine51@yahoo.com:Data Owner Messages</t>
  </si>
  <si>
    <t>PCI</t>
  </si>
  <si>
    <t>:Data Owner PCI</t>
  </si>
  <si>
    <t>katherine51@yahoo.com:Data Owner PCI</t>
  </si>
  <si>
    <t>Petitions</t>
  </si>
  <si>
    <t>:Data Owner Petitions</t>
  </si>
  <si>
    <t>katherine51@yahoo.com:Data Owner Petitions</t>
  </si>
  <si>
    <t>Night Audit</t>
  </si>
  <si>
    <t>lguerra@nolan-phillips.com</t>
  </si>
  <si>
    <t>:Data Owner Night Audit</t>
  </si>
  <si>
    <t>lguerra@nolan-phillips.com:Data Owner Night Audit</t>
  </si>
  <si>
    <t>Infrastructure</t>
  </si>
  <si>
    <t>Central Infrastructure</t>
  </si>
  <si>
    <t>griffinjohn@gmail.com</t>
  </si>
  <si>
    <t>:Data Owner Central Infrastructure</t>
  </si>
  <si>
    <t>griffinjohn@gmail.com:Data Owner Central Infrastructure</t>
  </si>
  <si>
    <t>Cloud Infrastructure</t>
  </si>
  <si>
    <t>jameslaura@hancock.com</t>
  </si>
  <si>
    <t>:Data Owner Cloud Infrastructure</t>
  </si>
  <si>
    <t>jameslaura@hancock.com:Data Owner Cloud Infrastructure</t>
  </si>
  <si>
    <t>Communications</t>
  </si>
  <si>
    <t>jason27@gmail.com</t>
  </si>
  <si>
    <t>:Data Owner Communications</t>
  </si>
  <si>
    <t>jason27@gmail.com:Data Owner Communications</t>
  </si>
  <si>
    <t>Hardware</t>
  </si>
  <si>
    <t>bakerderrick@gmail.com</t>
  </si>
  <si>
    <t>:Data Owner Hardware</t>
  </si>
  <si>
    <t>bakerderrick@gmail.com:Data Owner Hardware</t>
  </si>
  <si>
    <t>Information Security</t>
  </si>
  <si>
    <t>Firewalls &amp; Processes</t>
  </si>
  <si>
    <t>xwarren@hotmail.com</t>
  </si>
  <si>
    <t>:Data Owner Firewalls &amp; Processes</t>
  </si>
  <si>
    <t>xwarren@hotmail.com:Data Owner Firewalls &amp; Processes</t>
  </si>
  <si>
    <t>User Roles</t>
  </si>
  <si>
    <t>cookbreanna@yahoo.com</t>
  </si>
  <si>
    <t>:Data Owner User Roles</t>
  </si>
  <si>
    <t>cookbreanna@yahoo.com:Data Owner User Roles</t>
  </si>
  <si>
    <t>wscott@taylor-robertson.info</t>
  </si>
  <si>
    <t>:Data Owner GHA</t>
  </si>
  <si>
    <t>wscott@taylor-robertson.info:Data Owner GHA</t>
  </si>
  <si>
    <t>nicholeturner@wilson-harvey.net</t>
  </si>
  <si>
    <t>:Data Owner ReviewPro</t>
  </si>
  <si>
    <t>nicholeturner@wilson-harvey.net:Data Owner ReviewPro</t>
  </si>
  <si>
    <t>Communication</t>
  </si>
  <si>
    <t>Corporate Communication &amp; Public Affairs</t>
  </si>
  <si>
    <t>:Data Owner Corporate Communication &amp; Public Affairs</t>
  </si>
  <si>
    <t>PR, Communication &amp; Public Affairs</t>
  </si>
  <si>
    <t>brandonmeyer@yahoo.com</t>
  </si>
  <si>
    <t>:Data Owner PR, Communication &amp; Public Affairs</t>
  </si>
  <si>
    <t>brandonmeyer@yahoo.com:Data Owner PR, Communication &amp; Public Affairs</t>
  </si>
  <si>
    <t>B2B Programs</t>
  </si>
  <si>
    <t>hflores@baldwin.net</t>
  </si>
  <si>
    <t>:Data Owner B2B Programs</t>
  </si>
  <si>
    <t>hflores@baldwin.net:Data Owner B2B Programs</t>
  </si>
  <si>
    <t>Customer Behaviour</t>
  </si>
  <si>
    <t>:Data Owner Customer Behaviour</t>
  </si>
  <si>
    <t>lisa49@hotmail.com:Data Owner Customer Behaviour</t>
  </si>
  <si>
    <t>Enrollments</t>
  </si>
  <si>
    <t>:Data Owner Enrollments</t>
  </si>
  <si>
    <t>lisa49@hotmail.com:Data Owner Enrollments</t>
  </si>
  <si>
    <t>Hybris</t>
  </si>
  <si>
    <t>:Data Owner Hybris</t>
  </si>
  <si>
    <t>lisa49@hotmail.com:Data Owner Hybris</t>
  </si>
  <si>
    <t>Privacy CRM</t>
  </si>
  <si>
    <t>:Data Owner Privacy CRM</t>
  </si>
  <si>
    <t>lisa49@hotmail.com:Data Owner Privacy CRM</t>
  </si>
  <si>
    <t>Promotions</t>
  </si>
  <si>
    <t>:Data Owner Promotions</t>
  </si>
  <si>
    <t>lisa49@hotmail.com:Data Owner Promotions</t>
  </si>
  <si>
    <t>Redemptions</t>
  </si>
  <si>
    <t>:Data Owner Redemptions</t>
  </si>
  <si>
    <t>lisa49@hotmail.com:Data Owner Redemptions</t>
  </si>
  <si>
    <t>Experience &amp; Innovation</t>
  </si>
  <si>
    <t>Online Check-in/out</t>
  </si>
  <si>
    <t>pgoodman@gmail.com</t>
  </si>
  <si>
    <t>:Data Owner Online Check-in/out</t>
  </si>
  <si>
    <t>pgoodman@gmail.com:Data Owner Online Check-in/out</t>
  </si>
  <si>
    <t>Marketing Strategy Brand &amp; Product</t>
  </si>
  <si>
    <t>Brand</t>
  </si>
  <si>
    <t>:Data Owner Brand</t>
  </si>
  <si>
    <t>Product</t>
  </si>
  <si>
    <t>:Data Owner Product</t>
  </si>
  <si>
    <t>huffchad@gmail.com</t>
  </si>
  <si>
    <t>:Data Owner Billing</t>
  </si>
  <si>
    <t>huffchad@gmail.com:Data Owner Billing</t>
  </si>
  <si>
    <t>ijohnson@hotmail.com</t>
  </si>
  <si>
    <t>:Data Owner Commissions</t>
  </si>
  <si>
    <t>ijohnson@hotmail.com:Data Owner Commissions</t>
  </si>
  <si>
    <t>xhensley@gmail.com</t>
  </si>
  <si>
    <t>:Data Owner Experience</t>
  </si>
  <si>
    <t>xhensley@gmail.com:Data Owner Experience</t>
  </si>
  <si>
    <t>:Data Owner Identification</t>
  </si>
  <si>
    <t>huffchad@gmail.com:Data Owner Identification</t>
  </si>
  <si>
    <t>:Data Owner Chargebacks</t>
  </si>
  <si>
    <t>huffchad@gmail.com:Data Owner Chargebacks</t>
  </si>
  <si>
    <t>justin53@krause.com</t>
  </si>
  <si>
    <t>:Data Owner Upselling</t>
  </si>
  <si>
    <t>justin53@krause.com:Data Owner Upselling</t>
  </si>
  <si>
    <t>james14@watson-carter.com</t>
  </si>
  <si>
    <t>:Data Owner Construction</t>
  </si>
  <si>
    <t>james14@watson-carter.com:Data Owner Construction</t>
  </si>
  <si>
    <t>nicholsjohn@gmail.com</t>
  </si>
  <si>
    <t>:Data Owner Engineering &amp; Maintenance</t>
  </si>
  <si>
    <t>nicholsjohn@gmail.com:Data Owner Engineering &amp; Maintenance</t>
  </si>
  <si>
    <t>Production Concept</t>
  </si>
  <si>
    <t>wilkinsamber@hernandez-baldwin.org</t>
  </si>
  <si>
    <t>:Data Owner Production Concept</t>
  </si>
  <si>
    <t>wilkinsamber@hernandez-baldwin.org:Data Owner Production Concept</t>
  </si>
  <si>
    <t>:Data Owner Cash frontoffice</t>
  </si>
  <si>
    <t>ijohnson@hotmail.com:Data Owner Cash frontoffice</t>
  </si>
  <si>
    <t>Guest Ledger</t>
  </si>
  <si>
    <t>chamilton@yahoo.com</t>
  </si>
  <si>
    <t>:Data Owner Guest Ledger</t>
  </si>
  <si>
    <t>chamilton@yahoo.com:Data Owner Guest Ledger</t>
  </si>
  <si>
    <t>Inventory</t>
  </si>
  <si>
    <t>:Data Owner Inventory</t>
  </si>
  <si>
    <t>chamilton@yahoo.com:Data Owner Inventory</t>
  </si>
  <si>
    <t>Stay Option</t>
  </si>
  <si>
    <t>:Data Owner Stay Option</t>
  </si>
  <si>
    <t>xhensley@gmail.com:Data Owner Stay Option</t>
  </si>
  <si>
    <t>:Data Owner Tablets in Reception</t>
  </si>
  <si>
    <t>huffchad@gmail.com:Data Owner Tablets in Reception</t>
  </si>
  <si>
    <t>Hotel Operations</t>
  </si>
  <si>
    <t>Hotel operations</t>
  </si>
  <si>
    <t>:Data Owner Hotel operations</t>
  </si>
  <si>
    <t>chamilton@yahoo.com:Data Owner Hotel operations</t>
  </si>
  <si>
    <t>Housekeeping</t>
  </si>
  <si>
    <t>Cleaning</t>
  </si>
  <si>
    <t>wardemma@peterson.com</t>
  </si>
  <si>
    <t>:Data Owner Cleaning</t>
  </si>
  <si>
    <t>wardemma@peterson.com:Data Owner Cleaning</t>
  </si>
  <si>
    <t>Incident</t>
  </si>
  <si>
    <t>:Data Owner Incident</t>
  </si>
  <si>
    <t>Business Processes</t>
  </si>
  <si>
    <t>Processes</t>
  </si>
  <si>
    <t>:Data Owner Processes</t>
  </si>
  <si>
    <t>huffchad@gmail.com:Data Owner Processes</t>
  </si>
  <si>
    <t>Employees</t>
  </si>
  <si>
    <t>Absenteeism</t>
  </si>
  <si>
    <t>wendygeorge@martin.com</t>
  </si>
  <si>
    <t>:Data Owner Absenteeism</t>
  </si>
  <si>
    <t>wendygeorge@martin.com:Data Owner Absenteeism</t>
  </si>
  <si>
    <t>Compensation</t>
  </si>
  <si>
    <t>:Data Owner Compensation</t>
  </si>
  <si>
    <t>wendygeorge@martin.com:Data Owner Compensation</t>
  </si>
  <si>
    <t>:Data Owner Employees</t>
  </si>
  <si>
    <t>wendygeorge@martin.com:Data Owner Employees</t>
  </si>
  <si>
    <t>Salary</t>
  </si>
  <si>
    <t>:Data Owner Salary</t>
  </si>
  <si>
    <t>wendygeorge@martin.com:Data Owner Salary</t>
  </si>
  <si>
    <t>Turnover</t>
  </si>
  <si>
    <t>:Data Owner Turnover</t>
  </si>
  <si>
    <t>wendygeorge@martin.com:Data Owner Turnover</t>
  </si>
  <si>
    <t>General Services</t>
  </si>
  <si>
    <t>:Data Owner General Services</t>
  </si>
  <si>
    <t>Sustainable Business</t>
  </si>
  <si>
    <t>CO2 Emissions</t>
  </si>
  <si>
    <t>tayloramy@price-wood.com</t>
  </si>
  <si>
    <t>:Data Owner CO2 Emissions</t>
  </si>
  <si>
    <t>tayloramy@price-wood.com:Data Owner CO2 Emissions</t>
  </si>
  <si>
    <t>Costs sustainability</t>
  </si>
  <si>
    <t>:Data Owner Costs sustainability</t>
  </si>
  <si>
    <t>tayloramy@price-wood.com:Data Owner Costs sustainability</t>
  </si>
  <si>
    <t>ESG</t>
  </si>
  <si>
    <t>:Data Owner ESG</t>
  </si>
  <si>
    <t>tayloramy@price-wood.com:Data Owner ESG</t>
  </si>
  <si>
    <t>Supplies</t>
  </si>
  <si>
    <t>:Data Owner Supplies</t>
  </si>
  <si>
    <t>tayloramy@price-wood.com:Data Owner Supplies</t>
  </si>
  <si>
    <t>MBO</t>
  </si>
  <si>
    <t>:Data Owner MBO</t>
  </si>
  <si>
    <t>harry14@hotmail.com</t>
  </si>
  <si>
    <t>:Data Owner Training</t>
  </si>
  <si>
    <t>harry14@hotmail.com:Data Owner Training</t>
  </si>
  <si>
    <t>Mail</t>
  </si>
  <si>
    <t>ANTONIO LUNA RODRIGUEZ &lt;huffchad@gmail.com&gt;</t>
  </si>
  <si>
    <t>Data Owners Training 2025 (I)</t>
  </si>
  <si>
    <t>ESTEFANIA CAMPOY BAÑUELOS &lt;michael55@reyes.com&gt;</t>
  </si>
  <si>
    <t>ELENA SARRION LEDESMA &lt;hflores@baldwin.net&gt;</t>
  </si>
  <si>
    <t>GEMA GAZO MOYA &lt;paul42@hotmail.com&gt;</t>
  </si>
  <si>
    <t>MARIO SAMANIEGO NAVARRO &lt;xhensley@gmail.com&gt;</t>
  </si>
  <si>
    <t>MATIAS LUCAS PETRACCA &lt;alexandermaldonado@hotmail.com&gt;</t>
  </si>
  <si>
    <t>MARIA TRINIDAD GOMEZ FERNANDEZ &lt;chamilton@yahoo.com&gt;</t>
  </si>
  <si>
    <t>ORIOL GIMENEZ BERTRAN &lt;jane13@walker.net&gt;</t>
  </si>
  <si>
    <t>PATRICIA AGUILAR LOPEZ &lt;lisa49@hotmail.com&gt;</t>
  </si>
  <si>
    <t>PATRICIA CAPEL ARROYO &lt;nicholeturner@wilson-harvey.net&gt;</t>
  </si>
  <si>
    <t>PATRICIA GAMO LOPEZ &lt;cynthia63@gmail.com&gt;</t>
  </si>
  <si>
    <t>PILAR JARILLO CARO &lt;ijohnson@hotmail.com&gt;</t>
  </si>
  <si>
    <t>PEDRO GABRIEL PEREZ GARCIA &lt;schneideralicia@gmail.com&gt;</t>
  </si>
  <si>
    <t>ANA HERRERO ARRIBAS &lt;timothy40@yahoo.com&gt;</t>
  </si>
  <si>
    <t>JUAN HERNANDEZ IRANZO &lt;briannasmith@peterson-downs.com&gt;</t>
  </si>
  <si>
    <t>briannasmith@peterson-downs.com</t>
  </si>
  <si>
    <t>VICTOR HERNANDEZ PORRINO &lt;ortizmichael@hotmail.com&gt;</t>
  </si>
  <si>
    <t>ortizmichael@hotmail.com</t>
  </si>
  <si>
    <t>ANGELA OYA SANCHEZ &lt;justin53@krause.com&gt;</t>
  </si>
  <si>
    <t>Data Owners Training 2025 (II)</t>
  </si>
  <si>
    <t> ANA PRIETO MARTINEZ &lt;jill85@hotmail.com&gt;</t>
  </si>
  <si>
    <t> ALEXANDRU SIRBU &lt;joann59@hotmail.com&gt;</t>
  </si>
  <si>
    <t> ADRIAN TRILLO TRILLO &lt;simpsonlarry@williams-carson.biz&gt;</t>
  </si>
  <si>
    <t> BELEN GARCIA LEON &lt;danielburke@lawrence.org&gt;</t>
  </si>
  <si>
    <t> CHRISTIAAN VAN NAMEN &lt;zsantos@gmail.com&gt;</t>
  </si>
  <si>
    <t> EDUARDO BAREA ROPERO &lt;shannon19@yahoo.com&gt;</t>
  </si>
  <si>
    <t> MARIA ISABEL REDONDO PEREZ &lt;james14@watson-carter.com&gt;</t>
  </si>
  <si>
    <t> MORITZ MAGUEREZ &lt;moranmichelle@hotmail.com&gt;</t>
  </si>
  <si>
    <t> MARIA DE LAS NIEVES CABELLO FRAILE &lt;randallwendy@wall-garcia.com&gt;</t>
  </si>
  <si>
    <t> MAGDALENA DEL VALLE LOSADA GOMEZ &lt;lmcmahon@hooper-blankenship.org&gt;</t>
  </si>
  <si>
    <t> PABLO SAGARMINAGA GONZALEZ &lt;wendymiller@gmail.com&gt;</t>
  </si>
  <si>
    <t> SOFIA FUSTER DE UNZUETA &lt;mooreaaron@hotmail.com&gt;</t>
  </si>
  <si>
    <t> TEODORA MARIA BURZ &lt;ewatkins@melton.com&gt;</t>
  </si>
  <si>
    <t> LAURA TEJERO CASADO &lt;jasonwarren@hotmail.com&gt;</t>
  </si>
  <si>
    <t>jasonwarren@hotmail.com</t>
  </si>
  <si>
    <t> ANA VILLALBA BERENGUER &lt;floresbrandi@oliver.info&gt;</t>
  </si>
  <si>
    <t>floresbrandi@oliver.info</t>
  </si>
  <si>
    <t>CARLOS VIÑALS GUITART &lt;gwilliams@yahoo.com&gt;</t>
  </si>
  <si>
    <t>SANTIAGO BERMUDEZ TOBOSO &lt;tamaramorrison@hotmail.com&gt;</t>
  </si>
  <si>
    <t>JULIO MATEU PASCUAL &lt;alopez@yahoo.com&gt;</t>
  </si>
  <si>
    <t>alopez@yahoo.com</t>
  </si>
  <si>
    <t>NameDS</t>
  </si>
  <si>
    <t>RoleDS</t>
  </si>
  <si>
    <t>Steward</t>
  </si>
  <si>
    <t>InformedDS</t>
  </si>
  <si>
    <t>:Data Steward Absenteeism</t>
  </si>
  <si>
    <t>briannasmith@peterson-downs.com:Data Steward Absenteeism</t>
  </si>
  <si>
    <t>:Data Steward Compensation</t>
  </si>
  <si>
    <t>briannasmith@peterson-downs.com:Data Steward Compensation</t>
  </si>
  <si>
    <t>:Data Steward Employees</t>
  </si>
  <si>
    <t>briannasmith@peterson-downs.com:Data Steward Employees</t>
  </si>
  <si>
    <t>:Data Steward Salary</t>
  </si>
  <si>
    <t>briannasmith@peterson-downs.com:Data Steward Salary</t>
  </si>
  <si>
    <t>:Data Steward Turnover</t>
  </si>
  <si>
    <t>briannasmith@peterson-downs.com:Data Steward Turnover</t>
  </si>
  <si>
    <t>:Data Steward CAPEX</t>
  </si>
  <si>
    <t>jasonwarren@hotmail.com:Data Steward CAPEX</t>
  </si>
  <si>
    <t>:Data Steward Controlling</t>
  </si>
  <si>
    <t>jasonwarren@hotmail.com:Data Steward Controlling</t>
  </si>
  <si>
    <t>:Data Steward Hotel Management</t>
  </si>
  <si>
    <t>jasonwarren@hotmail.com:Data Steward Hotel Management</t>
  </si>
  <si>
    <t>:Data Steward Accounts</t>
  </si>
  <si>
    <t>jasonwarren@hotmail.com:Data Steward Accounts</t>
  </si>
  <si>
    <t>:Data Steward Headers</t>
  </si>
  <si>
    <t>jasonwarren@hotmail.com:Data Steward Headers</t>
  </si>
  <si>
    <t>:Data Steward P&amp;L KPIs</t>
  </si>
  <si>
    <t>jasonwarren@hotmail.com:Data Steward P&amp;L KPIs</t>
  </si>
  <si>
    <t>:Data Steward Affiliates</t>
  </si>
  <si>
    <t>floresbrandi@oliver.info:Data Steward Affiliates</t>
  </si>
  <si>
    <t>:Data Steward Media</t>
  </si>
  <si>
    <t>floresbrandi@oliver.info:Data Steward Media</t>
  </si>
  <si>
    <t>:Data Steward Trade Marketing</t>
  </si>
  <si>
    <t>floresbrandi@oliver.info:Data Steward Trade Marketing</t>
  </si>
  <si>
    <t>:Data Steward BPC</t>
  </si>
  <si>
    <t>ortizmichael@hotmail.com:Data Steward BPC</t>
  </si>
  <si>
    <t>:Data Steward Onyx</t>
  </si>
  <si>
    <t>ortizmichael@hotmail.com:Data Steward Onyx</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</si>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</sst>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856"/>
  <sheetViews>
    <sheetView topLeftCell="A24" workbookViewId="0">
      <selection sqref="A1:BV1048576"/>
    </sheetView>
  </sheetViews>
  <sheetFormatPr baseColWidth="10" defaultColWidth="8.83203125" defaultRowHeight="15" x14ac:dyDescent="0.2"/>
  <cols>
    <col min="1" max="1" width="34" bestFit="1" customWidth="1"/>
    <col min="2" max="2" width="166.33203125" bestFit="1" customWidth="1"/>
    <col min="3" max="3" width="255.83203125" bestFit="1" customWidth="1"/>
    <col min="4" max="4" width="17" bestFit="1" customWidth="1"/>
    <col min="5" max="5" width="8.5" bestFit="1" customWidth="1"/>
    <col min="6" max="6" width="255.83203125" bestFit="1" customWidth="1"/>
    <col min="7" max="7" width="97.1640625" bestFit="1" customWidth="1"/>
    <col min="8" max="8" width="14.5" bestFit="1" customWidth="1"/>
    <col min="9" max="9" width="54.33203125" bestFit="1" customWidth="1"/>
    <col min="10" max="10" width="118.5" bestFit="1" customWidth="1"/>
    <col min="11" max="11" width="66.33203125" bestFit="1" customWidth="1"/>
    <col min="12" max="12" width="157.1640625" bestFit="1" customWidth="1"/>
    <col min="13" max="13" width="33.5" bestFit="1" customWidth="1"/>
    <col min="14" max="14" width="35.6640625" bestFit="1" customWidth="1"/>
    <col min="15" max="15" width="36.33203125" bestFit="1" customWidth="1"/>
    <col min="16" max="16" width="33.6640625" bestFit="1" customWidth="1"/>
    <col min="17" max="17" width="32" bestFit="1" customWidth="1"/>
    <col min="18" max="18" width="32.33203125" bestFit="1" customWidth="1"/>
    <col min="19" max="19" width="36.33203125" bestFit="1" customWidth="1"/>
    <col min="20" max="20" width="46.1640625" bestFit="1" customWidth="1"/>
    <col min="21" max="21" width="46.83203125" bestFit="1" customWidth="1"/>
    <col min="22" max="22" width="44.1640625" bestFit="1" customWidth="1"/>
    <col min="23" max="23" width="42.5" bestFit="1" customWidth="1"/>
    <col min="24" max="24" width="42.83203125" bestFit="1" customWidth="1"/>
    <col min="25" max="25" width="46.83203125" bestFit="1" customWidth="1"/>
    <col min="26" max="26" width="29" bestFit="1" customWidth="1"/>
    <col min="27" max="27" width="29.6640625" bestFit="1" customWidth="1"/>
    <col min="28" max="28" width="27" bestFit="1" customWidth="1"/>
    <col min="29" max="29" width="25.1640625" bestFit="1" customWidth="1"/>
    <col min="30" max="30" width="25.5" bestFit="1" customWidth="1"/>
    <col min="31" max="31" width="29.6640625" bestFit="1" customWidth="1"/>
    <col min="32" max="32" width="33.33203125" bestFit="1" customWidth="1"/>
    <col min="33" max="33" width="34" bestFit="1" customWidth="1"/>
    <col min="34" max="34" width="31.1640625" bestFit="1" customWidth="1"/>
    <col min="35" max="35" width="29.5" bestFit="1" customWidth="1"/>
    <col min="36" max="36" width="29.83203125" bestFit="1" customWidth="1"/>
    <col min="37" max="37" width="34" bestFit="1" customWidth="1"/>
    <col min="38" max="38" width="41.33203125" bestFit="1" customWidth="1"/>
    <col min="39" max="39" width="42.1640625" bestFit="1" customWidth="1"/>
    <col min="40" max="40" width="39.33203125" bestFit="1" customWidth="1"/>
    <col min="41" max="41" width="37.6640625" bestFit="1" customWidth="1"/>
    <col min="42" max="42" width="38" bestFit="1" customWidth="1"/>
    <col min="43" max="43" width="42.1640625" bestFit="1" customWidth="1"/>
    <col min="44" max="44" width="35.33203125" bestFit="1" customWidth="1"/>
    <col min="45" max="45" width="36" bestFit="1" customWidth="1"/>
    <col min="46" max="46" width="33.33203125" bestFit="1" customWidth="1"/>
    <col min="47" max="47" width="31.5" bestFit="1" customWidth="1"/>
    <col min="48" max="48" width="32" bestFit="1" customWidth="1"/>
    <col min="49" max="49" width="36" bestFit="1" customWidth="1"/>
    <col min="50" max="50" width="49.33203125" bestFit="1" customWidth="1"/>
    <col min="51" max="51" width="78.6640625" bestFit="1" customWidth="1"/>
    <col min="52" max="52" width="47.33203125" bestFit="1" customWidth="1"/>
    <col min="53" max="53" width="45.5" bestFit="1" customWidth="1"/>
    <col min="54" max="54" width="45.83203125" bestFit="1" customWidth="1"/>
    <col min="55" max="55" width="50" bestFit="1" customWidth="1"/>
    <col min="56" max="56" width="52.6640625" bestFit="1" customWidth="1"/>
    <col min="57" max="57" width="53.33203125" bestFit="1" customWidth="1"/>
    <col min="58" max="58" width="50.5" bestFit="1" customWidth="1"/>
    <col min="59" max="59" width="48.83203125" bestFit="1" customWidth="1"/>
    <col min="60" max="60" width="49.1640625" bestFit="1" customWidth="1"/>
    <col min="61" max="61" width="53.33203125" bestFit="1" customWidth="1"/>
    <col min="62" max="62" width="36.6640625" bestFit="1" customWidth="1"/>
    <col min="63" max="63" width="54.1640625" bestFit="1" customWidth="1"/>
    <col min="64" max="64" width="34.6640625" bestFit="1" customWidth="1"/>
    <col min="65" max="65" width="33" bestFit="1" customWidth="1"/>
    <col min="66" max="66" width="33.33203125" bestFit="1" customWidth="1"/>
    <col min="67" max="67" width="37.5" bestFit="1" customWidth="1"/>
    <col min="68" max="68" width="29" bestFit="1" customWidth="1"/>
    <col min="69" max="69" width="27.33203125" bestFit="1" customWidth="1"/>
    <col min="70" max="70" width="22.1640625" bestFit="1" customWidth="1"/>
    <col min="71" max="71" width="8" bestFit="1" customWidth="1"/>
    <col min="72" max="72" width="78.6640625" bestFit="1" customWidth="1"/>
    <col min="73" max="73" width="11.6640625" bestFit="1" customWidth="1"/>
    <col min="74" max="74" width="13.83203125" bestFit="1" customWidth="1"/>
  </cols>
  <sheetData>
    <row r="1" spans="1:7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row>
    <row r="2" spans="1:74" x14ac:dyDescent="0.2">
      <c r="A2" t="s">
        <v>74</v>
      </c>
      <c r="B2" t="s">
        <v>74</v>
      </c>
      <c r="C2" t="s">
        <v>75</v>
      </c>
      <c r="D2" t="s">
        <v>76</v>
      </c>
      <c r="E2" t="s">
        <v>77</v>
      </c>
      <c r="I2" t="s">
        <v>78</v>
      </c>
      <c r="J2" t="s">
        <v>79</v>
      </c>
      <c r="M2" t="s">
        <v>80</v>
      </c>
      <c r="N2" t="s">
        <v>81</v>
      </c>
      <c r="P2" t="s">
        <v>82</v>
      </c>
      <c r="Q2" t="s">
        <v>83</v>
      </c>
      <c r="R2" t="s">
        <v>84</v>
      </c>
      <c r="S2" t="s">
        <v>82</v>
      </c>
      <c r="BP2" t="s">
        <v>85</v>
      </c>
      <c r="BQ2" t="s">
        <v>82</v>
      </c>
      <c r="BR2" t="s">
        <v>82</v>
      </c>
      <c r="BS2" t="s">
        <v>86</v>
      </c>
      <c r="BU2" t="s">
        <v>81</v>
      </c>
      <c r="BV2" t="s">
        <v>87</v>
      </c>
    </row>
    <row r="3" spans="1:74" x14ac:dyDescent="0.2">
      <c r="A3" t="s">
        <v>88</v>
      </c>
      <c r="B3" t="s">
        <v>88</v>
      </c>
      <c r="C3" t="s">
        <v>89</v>
      </c>
      <c r="D3" t="s">
        <v>76</v>
      </c>
      <c r="E3" t="s">
        <v>77</v>
      </c>
      <c r="I3" t="s">
        <v>90</v>
      </c>
      <c r="J3" t="s">
        <v>91</v>
      </c>
      <c r="M3" t="s">
        <v>80</v>
      </c>
      <c r="N3" t="s">
        <v>81</v>
      </c>
      <c r="P3" t="s">
        <v>92</v>
      </c>
      <c r="Q3" t="s">
        <v>83</v>
      </c>
      <c r="R3" t="s">
        <v>84</v>
      </c>
      <c r="S3" t="s">
        <v>93</v>
      </c>
      <c r="BP3" t="s">
        <v>85</v>
      </c>
      <c r="BQ3" t="s">
        <v>92</v>
      </c>
      <c r="BR3" t="s">
        <v>93</v>
      </c>
      <c r="BS3" t="s">
        <v>86</v>
      </c>
      <c r="BU3" t="s">
        <v>81</v>
      </c>
      <c r="BV3" t="s">
        <v>87</v>
      </c>
    </row>
    <row r="4" spans="1:74" x14ac:dyDescent="0.2">
      <c r="A4" t="s">
        <v>94</v>
      </c>
      <c r="B4" t="s">
        <v>94</v>
      </c>
      <c r="C4" t="s">
        <v>95</v>
      </c>
      <c r="D4" t="s">
        <v>76</v>
      </c>
      <c r="E4" t="s">
        <v>77</v>
      </c>
      <c r="I4" t="s">
        <v>90</v>
      </c>
      <c r="J4" t="s">
        <v>91</v>
      </c>
      <c r="M4" t="s">
        <v>80</v>
      </c>
      <c r="N4" t="s">
        <v>81</v>
      </c>
      <c r="P4" t="s">
        <v>92</v>
      </c>
      <c r="Q4" t="s">
        <v>83</v>
      </c>
      <c r="R4" t="s">
        <v>84</v>
      </c>
      <c r="S4" t="s">
        <v>93</v>
      </c>
      <c r="BP4" t="s">
        <v>85</v>
      </c>
      <c r="BQ4" t="s">
        <v>92</v>
      </c>
      <c r="BR4" t="s">
        <v>93</v>
      </c>
      <c r="BS4" t="s">
        <v>86</v>
      </c>
      <c r="BU4" t="s">
        <v>81</v>
      </c>
      <c r="BV4" t="s">
        <v>87</v>
      </c>
    </row>
    <row r="5" spans="1:74" x14ac:dyDescent="0.2">
      <c r="A5" t="s">
        <v>96</v>
      </c>
      <c r="B5" t="s">
        <v>96</v>
      </c>
      <c r="C5" t="s">
        <v>97</v>
      </c>
      <c r="D5" t="s">
        <v>76</v>
      </c>
      <c r="E5" t="s">
        <v>77</v>
      </c>
      <c r="H5" t="s">
        <v>98</v>
      </c>
      <c r="I5" t="s">
        <v>78</v>
      </c>
      <c r="J5" t="s">
        <v>79</v>
      </c>
      <c r="M5" t="s">
        <v>80</v>
      </c>
      <c r="N5" t="s">
        <v>81</v>
      </c>
      <c r="P5" t="s">
        <v>82</v>
      </c>
      <c r="Q5" t="s">
        <v>83</v>
      </c>
      <c r="R5" t="s">
        <v>84</v>
      </c>
      <c r="S5" t="s">
        <v>82</v>
      </c>
      <c r="BP5" t="s">
        <v>85</v>
      </c>
      <c r="BQ5" t="s">
        <v>82</v>
      </c>
      <c r="BR5" t="s">
        <v>82</v>
      </c>
      <c r="BS5" t="s">
        <v>86</v>
      </c>
      <c r="BU5" t="s">
        <v>81</v>
      </c>
      <c r="BV5" t="s">
        <v>87</v>
      </c>
    </row>
    <row r="6" spans="1:74" x14ac:dyDescent="0.2">
      <c r="A6" t="s">
        <v>85</v>
      </c>
      <c r="B6" t="s">
        <v>85</v>
      </c>
      <c r="C6" t="s">
        <v>99</v>
      </c>
      <c r="D6" t="s">
        <v>76</v>
      </c>
      <c r="E6" t="s">
        <v>77</v>
      </c>
      <c r="I6" t="s">
        <v>90</v>
      </c>
      <c r="J6" t="s">
        <v>91</v>
      </c>
      <c r="M6" t="s">
        <v>80</v>
      </c>
      <c r="N6" t="s">
        <v>81</v>
      </c>
      <c r="P6" t="s">
        <v>92</v>
      </c>
      <c r="Q6" t="s">
        <v>83</v>
      </c>
      <c r="R6" t="s">
        <v>84</v>
      </c>
      <c r="S6" t="s">
        <v>93</v>
      </c>
      <c r="BP6" t="s">
        <v>85</v>
      </c>
      <c r="BQ6" t="s">
        <v>92</v>
      </c>
      <c r="BR6" t="s">
        <v>93</v>
      </c>
      <c r="BS6" t="s">
        <v>86</v>
      </c>
      <c r="BU6" t="s">
        <v>81</v>
      </c>
      <c r="BV6" t="s">
        <v>87</v>
      </c>
    </row>
    <row r="7" spans="1:74" x14ac:dyDescent="0.2">
      <c r="A7" t="s">
        <v>100</v>
      </c>
      <c r="B7" t="s">
        <v>100</v>
      </c>
      <c r="C7" t="s">
        <v>101</v>
      </c>
      <c r="D7" t="s">
        <v>76</v>
      </c>
      <c r="E7" t="s">
        <v>77</v>
      </c>
      <c r="I7" t="s">
        <v>78</v>
      </c>
      <c r="J7" t="s">
        <v>79</v>
      </c>
      <c r="M7" t="s">
        <v>80</v>
      </c>
      <c r="N7" t="s">
        <v>81</v>
      </c>
      <c r="P7" t="s">
        <v>82</v>
      </c>
      <c r="Q7" t="s">
        <v>83</v>
      </c>
      <c r="R7" t="s">
        <v>84</v>
      </c>
      <c r="S7" t="s">
        <v>82</v>
      </c>
      <c r="BP7" t="s">
        <v>85</v>
      </c>
      <c r="BQ7" t="s">
        <v>82</v>
      </c>
      <c r="BR7" t="s">
        <v>82</v>
      </c>
      <c r="BS7" t="s">
        <v>86</v>
      </c>
      <c r="BU7" t="s">
        <v>81</v>
      </c>
      <c r="BV7" t="s">
        <v>87</v>
      </c>
    </row>
    <row r="8" spans="1:74" x14ac:dyDescent="0.2">
      <c r="A8" t="s">
        <v>102</v>
      </c>
      <c r="B8" t="s">
        <v>102</v>
      </c>
      <c r="C8" t="s">
        <v>103</v>
      </c>
      <c r="D8" t="s">
        <v>76</v>
      </c>
      <c r="E8" t="s">
        <v>77</v>
      </c>
      <c r="H8" t="s">
        <v>102</v>
      </c>
      <c r="I8" t="s">
        <v>78</v>
      </c>
      <c r="J8" t="s">
        <v>79</v>
      </c>
      <c r="M8" t="s">
        <v>80</v>
      </c>
      <c r="N8" t="s">
        <v>81</v>
      </c>
      <c r="P8" t="s">
        <v>82</v>
      </c>
      <c r="Q8" t="s">
        <v>83</v>
      </c>
      <c r="R8" t="s">
        <v>84</v>
      </c>
      <c r="S8" t="s">
        <v>82</v>
      </c>
      <c r="BP8" t="s">
        <v>85</v>
      </c>
      <c r="BQ8" t="s">
        <v>82</v>
      </c>
      <c r="BR8" t="s">
        <v>82</v>
      </c>
      <c r="BS8" t="s">
        <v>86</v>
      </c>
      <c r="BU8" t="s">
        <v>81</v>
      </c>
      <c r="BV8" t="s">
        <v>87</v>
      </c>
    </row>
    <row r="9" spans="1:74" x14ac:dyDescent="0.2">
      <c r="A9" t="s">
        <v>104</v>
      </c>
      <c r="B9" t="s">
        <v>104</v>
      </c>
      <c r="C9" t="s">
        <v>105</v>
      </c>
      <c r="D9" t="s">
        <v>76</v>
      </c>
      <c r="E9" t="s">
        <v>77</v>
      </c>
      <c r="I9" t="s">
        <v>78</v>
      </c>
      <c r="J9" t="s">
        <v>79</v>
      </c>
      <c r="M9" t="s">
        <v>80</v>
      </c>
      <c r="N9" t="s">
        <v>81</v>
      </c>
      <c r="P9" t="s">
        <v>82</v>
      </c>
      <c r="Q9" t="s">
        <v>83</v>
      </c>
      <c r="R9" t="s">
        <v>84</v>
      </c>
      <c r="S9" t="s">
        <v>82</v>
      </c>
      <c r="BP9" t="s">
        <v>85</v>
      </c>
      <c r="BQ9" t="s">
        <v>82</v>
      </c>
      <c r="BR9" t="s">
        <v>82</v>
      </c>
      <c r="BS9" t="s">
        <v>86</v>
      </c>
      <c r="BU9" t="s">
        <v>81</v>
      </c>
      <c r="BV9" t="s">
        <v>87</v>
      </c>
    </row>
    <row r="10" spans="1:74" x14ac:dyDescent="0.2">
      <c r="A10" t="s">
        <v>73</v>
      </c>
      <c r="B10" t="s">
        <v>73</v>
      </c>
      <c r="C10" t="s">
        <v>106</v>
      </c>
      <c r="D10" t="s">
        <v>76</v>
      </c>
      <c r="E10" t="s">
        <v>77</v>
      </c>
      <c r="H10" t="s">
        <v>107</v>
      </c>
      <c r="I10" t="s">
        <v>90</v>
      </c>
      <c r="J10" t="s">
        <v>91</v>
      </c>
      <c r="M10" t="s">
        <v>80</v>
      </c>
      <c r="N10" t="s">
        <v>81</v>
      </c>
      <c r="P10" t="s">
        <v>92</v>
      </c>
      <c r="Q10" t="s">
        <v>83</v>
      </c>
      <c r="R10" t="s">
        <v>84</v>
      </c>
      <c r="S10" t="s">
        <v>93</v>
      </c>
      <c r="BP10" t="s">
        <v>85</v>
      </c>
      <c r="BQ10" t="s">
        <v>92</v>
      </c>
      <c r="BR10" t="s">
        <v>93</v>
      </c>
      <c r="BS10" t="s">
        <v>86</v>
      </c>
      <c r="BU10" t="s">
        <v>81</v>
      </c>
      <c r="BV10" t="s">
        <v>87</v>
      </c>
    </row>
    <row r="11" spans="1:74" x14ac:dyDescent="0.2">
      <c r="A11" t="s">
        <v>108</v>
      </c>
      <c r="B11" t="s">
        <v>108</v>
      </c>
      <c r="C11" t="s">
        <v>109</v>
      </c>
      <c r="D11" t="s">
        <v>76</v>
      </c>
      <c r="E11" t="s">
        <v>77</v>
      </c>
      <c r="I11" t="s">
        <v>78</v>
      </c>
      <c r="J11" t="s">
        <v>79</v>
      </c>
      <c r="M11" t="s">
        <v>80</v>
      </c>
      <c r="N11" t="s">
        <v>81</v>
      </c>
      <c r="P11" t="s">
        <v>82</v>
      </c>
      <c r="Q11" t="s">
        <v>83</v>
      </c>
      <c r="R11" t="s">
        <v>84</v>
      </c>
      <c r="S11" t="s">
        <v>82</v>
      </c>
      <c r="BP11" t="s">
        <v>85</v>
      </c>
      <c r="BQ11" t="s">
        <v>82</v>
      </c>
      <c r="BR11" t="s">
        <v>82</v>
      </c>
      <c r="BS11" t="s">
        <v>86</v>
      </c>
      <c r="BU11" t="s">
        <v>81</v>
      </c>
      <c r="BV11" t="s">
        <v>87</v>
      </c>
    </row>
    <row r="12" spans="1:74" x14ac:dyDescent="0.2">
      <c r="A12" t="s">
        <v>110</v>
      </c>
      <c r="B12" t="s">
        <v>110</v>
      </c>
      <c r="C12" t="s">
        <v>111</v>
      </c>
      <c r="D12" t="s">
        <v>76</v>
      </c>
      <c r="E12" t="s">
        <v>77</v>
      </c>
      <c r="I12" t="s">
        <v>78</v>
      </c>
      <c r="J12" t="s">
        <v>79</v>
      </c>
      <c r="M12" t="s">
        <v>80</v>
      </c>
      <c r="N12" t="s">
        <v>81</v>
      </c>
      <c r="P12" t="s">
        <v>82</v>
      </c>
      <c r="Q12" t="s">
        <v>83</v>
      </c>
      <c r="R12" t="s">
        <v>84</v>
      </c>
      <c r="S12" t="s">
        <v>82</v>
      </c>
      <c r="BP12" t="s">
        <v>85</v>
      </c>
      <c r="BQ12" t="s">
        <v>82</v>
      </c>
      <c r="BR12" t="s">
        <v>82</v>
      </c>
      <c r="BS12" t="s">
        <v>86</v>
      </c>
      <c r="BU12" t="s">
        <v>81</v>
      </c>
      <c r="BV12" t="s">
        <v>87</v>
      </c>
    </row>
    <row r="13" spans="1:74" x14ac:dyDescent="0.2">
      <c r="A13" t="s">
        <v>112</v>
      </c>
      <c r="B13" t="s">
        <v>112</v>
      </c>
      <c r="C13" t="s">
        <v>113</v>
      </c>
      <c r="D13" t="s">
        <v>76</v>
      </c>
      <c r="E13" t="s">
        <v>77</v>
      </c>
      <c r="I13" t="s">
        <v>90</v>
      </c>
      <c r="J13" t="s">
        <v>91</v>
      </c>
      <c r="M13" t="s">
        <v>80</v>
      </c>
      <c r="N13" t="s">
        <v>81</v>
      </c>
      <c r="P13" t="s">
        <v>92</v>
      </c>
      <c r="Q13" t="s">
        <v>83</v>
      </c>
      <c r="R13" t="s">
        <v>84</v>
      </c>
      <c r="S13" t="s">
        <v>93</v>
      </c>
      <c r="BP13" t="s">
        <v>85</v>
      </c>
      <c r="BQ13" t="s">
        <v>92</v>
      </c>
      <c r="BR13" t="s">
        <v>93</v>
      </c>
      <c r="BS13" t="s">
        <v>86</v>
      </c>
      <c r="BU13" t="s">
        <v>81</v>
      </c>
      <c r="BV13" t="s">
        <v>87</v>
      </c>
    </row>
    <row r="14" spans="1:74" x14ac:dyDescent="0.2">
      <c r="A14" t="s">
        <v>114</v>
      </c>
      <c r="B14" t="s">
        <v>114</v>
      </c>
      <c r="C14" t="s">
        <v>115</v>
      </c>
      <c r="D14" t="s">
        <v>76</v>
      </c>
      <c r="E14" t="s">
        <v>77</v>
      </c>
      <c r="H14" t="s">
        <v>114</v>
      </c>
      <c r="I14" t="s">
        <v>78</v>
      </c>
      <c r="J14" t="s">
        <v>79</v>
      </c>
      <c r="M14" t="s">
        <v>80</v>
      </c>
      <c r="N14" t="s">
        <v>81</v>
      </c>
      <c r="P14" t="s">
        <v>82</v>
      </c>
      <c r="Q14" t="s">
        <v>83</v>
      </c>
      <c r="R14" t="s">
        <v>84</v>
      </c>
      <c r="S14" t="s">
        <v>82</v>
      </c>
      <c r="BP14" t="s">
        <v>85</v>
      </c>
      <c r="BQ14" t="s">
        <v>82</v>
      </c>
      <c r="BR14" t="s">
        <v>82</v>
      </c>
      <c r="BS14" t="s">
        <v>86</v>
      </c>
      <c r="BU14" t="s">
        <v>81</v>
      </c>
      <c r="BV14" t="s">
        <v>87</v>
      </c>
    </row>
    <row r="15" spans="1:74" x14ac:dyDescent="0.2">
      <c r="A15" t="s">
        <v>116</v>
      </c>
      <c r="B15" t="s">
        <v>116</v>
      </c>
      <c r="C15" t="s">
        <v>117</v>
      </c>
      <c r="D15" t="s">
        <v>76</v>
      </c>
      <c r="E15" t="s">
        <v>77</v>
      </c>
      <c r="H15" t="s">
        <v>98</v>
      </c>
      <c r="I15" t="s">
        <v>78</v>
      </c>
      <c r="J15" t="s">
        <v>79</v>
      </c>
      <c r="M15" t="s">
        <v>80</v>
      </c>
      <c r="N15" t="s">
        <v>81</v>
      </c>
      <c r="P15" t="s">
        <v>82</v>
      </c>
      <c r="Q15" t="s">
        <v>83</v>
      </c>
      <c r="R15" t="s">
        <v>84</v>
      </c>
      <c r="S15" t="s">
        <v>82</v>
      </c>
      <c r="BP15" t="s">
        <v>85</v>
      </c>
      <c r="BQ15" t="s">
        <v>82</v>
      </c>
      <c r="BR15" t="s">
        <v>82</v>
      </c>
      <c r="BS15" t="s">
        <v>86</v>
      </c>
      <c r="BU15" t="s">
        <v>81</v>
      </c>
      <c r="BV15" t="s">
        <v>87</v>
      </c>
    </row>
    <row r="16" spans="1:74" x14ac:dyDescent="0.2">
      <c r="A16" t="s">
        <v>118</v>
      </c>
      <c r="B16" t="s">
        <v>118</v>
      </c>
      <c r="C16" t="s">
        <v>119</v>
      </c>
      <c r="D16" t="s">
        <v>76</v>
      </c>
      <c r="E16" t="s">
        <v>77</v>
      </c>
      <c r="H16" t="s">
        <v>98</v>
      </c>
      <c r="I16" t="s">
        <v>78</v>
      </c>
      <c r="J16" t="s">
        <v>79</v>
      </c>
      <c r="M16" t="s">
        <v>80</v>
      </c>
      <c r="N16" t="s">
        <v>81</v>
      </c>
      <c r="P16" t="s">
        <v>82</v>
      </c>
      <c r="Q16" t="s">
        <v>83</v>
      </c>
      <c r="R16" t="s">
        <v>84</v>
      </c>
      <c r="S16" t="s">
        <v>82</v>
      </c>
      <c r="BP16" t="s">
        <v>85</v>
      </c>
      <c r="BQ16" t="s">
        <v>82</v>
      </c>
      <c r="BR16" t="s">
        <v>82</v>
      </c>
      <c r="BS16" t="s">
        <v>86</v>
      </c>
      <c r="BU16" t="s">
        <v>81</v>
      </c>
      <c r="BV16" t="s">
        <v>87</v>
      </c>
    </row>
    <row r="17" spans="1:74" x14ac:dyDescent="0.2">
      <c r="A17" t="s">
        <v>120</v>
      </c>
      <c r="B17" t="s">
        <v>120</v>
      </c>
      <c r="C17" t="s">
        <v>121</v>
      </c>
      <c r="D17" t="s">
        <v>76</v>
      </c>
      <c r="E17" t="s">
        <v>77</v>
      </c>
      <c r="I17" t="s">
        <v>78</v>
      </c>
      <c r="J17" t="s">
        <v>79</v>
      </c>
      <c r="M17" t="s">
        <v>80</v>
      </c>
      <c r="N17" t="s">
        <v>81</v>
      </c>
      <c r="P17" t="s">
        <v>82</v>
      </c>
      <c r="Q17" t="s">
        <v>83</v>
      </c>
      <c r="R17" t="s">
        <v>84</v>
      </c>
      <c r="S17" t="s">
        <v>82</v>
      </c>
      <c r="BP17" t="s">
        <v>85</v>
      </c>
      <c r="BQ17" t="s">
        <v>82</v>
      </c>
      <c r="BR17" t="s">
        <v>82</v>
      </c>
      <c r="BS17" t="s">
        <v>86</v>
      </c>
      <c r="BU17" t="s">
        <v>81</v>
      </c>
      <c r="BV17" t="s">
        <v>87</v>
      </c>
    </row>
    <row r="18" spans="1:74" x14ac:dyDescent="0.2">
      <c r="A18" t="s">
        <v>122</v>
      </c>
      <c r="B18" t="s">
        <v>122</v>
      </c>
      <c r="C18" t="s">
        <v>123</v>
      </c>
      <c r="D18" t="s">
        <v>76</v>
      </c>
      <c r="E18" t="s">
        <v>77</v>
      </c>
      <c r="I18" t="s">
        <v>90</v>
      </c>
      <c r="J18" t="s">
        <v>91</v>
      </c>
      <c r="M18" t="s">
        <v>80</v>
      </c>
      <c r="N18" t="s">
        <v>81</v>
      </c>
      <c r="P18" t="s">
        <v>92</v>
      </c>
      <c r="Q18" t="s">
        <v>83</v>
      </c>
      <c r="R18" t="s">
        <v>84</v>
      </c>
      <c r="S18" t="s">
        <v>93</v>
      </c>
      <c r="BP18" t="s">
        <v>85</v>
      </c>
      <c r="BQ18" t="s">
        <v>92</v>
      </c>
      <c r="BR18" t="s">
        <v>93</v>
      </c>
      <c r="BS18" t="s">
        <v>86</v>
      </c>
      <c r="BU18" t="s">
        <v>81</v>
      </c>
      <c r="BV18" t="s">
        <v>87</v>
      </c>
    </row>
    <row r="19" spans="1:74" x14ac:dyDescent="0.2">
      <c r="A19" t="s">
        <v>124</v>
      </c>
      <c r="B19" t="s">
        <v>124</v>
      </c>
      <c r="C19" t="s">
        <v>125</v>
      </c>
      <c r="D19" t="s">
        <v>76</v>
      </c>
      <c r="E19" t="s">
        <v>77</v>
      </c>
      <c r="H19" t="s">
        <v>124</v>
      </c>
      <c r="I19" t="s">
        <v>78</v>
      </c>
      <c r="J19" t="s">
        <v>79</v>
      </c>
      <c r="M19" t="s">
        <v>80</v>
      </c>
      <c r="N19" t="s">
        <v>81</v>
      </c>
      <c r="P19" t="s">
        <v>82</v>
      </c>
      <c r="Q19" t="s">
        <v>83</v>
      </c>
      <c r="R19" t="s">
        <v>84</v>
      </c>
      <c r="S19" t="s">
        <v>82</v>
      </c>
      <c r="BP19" t="s">
        <v>85</v>
      </c>
      <c r="BQ19" t="s">
        <v>82</v>
      </c>
      <c r="BR19" t="s">
        <v>82</v>
      </c>
      <c r="BS19" t="s">
        <v>86</v>
      </c>
      <c r="BU19" t="s">
        <v>81</v>
      </c>
      <c r="BV19" t="s">
        <v>87</v>
      </c>
    </row>
    <row r="20" spans="1:74" x14ac:dyDescent="0.2">
      <c r="A20" t="s">
        <v>126</v>
      </c>
      <c r="B20" t="s">
        <v>126</v>
      </c>
      <c r="C20" t="s">
        <v>127</v>
      </c>
      <c r="D20" t="s">
        <v>76</v>
      </c>
      <c r="E20" t="s">
        <v>77</v>
      </c>
      <c r="I20" t="s">
        <v>78</v>
      </c>
      <c r="J20" t="s">
        <v>79</v>
      </c>
      <c r="M20" t="s">
        <v>80</v>
      </c>
      <c r="N20" t="s">
        <v>81</v>
      </c>
      <c r="P20" t="s">
        <v>82</v>
      </c>
      <c r="Q20" t="s">
        <v>83</v>
      </c>
      <c r="R20" t="s">
        <v>84</v>
      </c>
      <c r="S20" t="s">
        <v>82</v>
      </c>
      <c r="BP20" t="s">
        <v>85</v>
      </c>
      <c r="BQ20" t="s">
        <v>82</v>
      </c>
      <c r="BR20" t="s">
        <v>82</v>
      </c>
      <c r="BS20" t="s">
        <v>86</v>
      </c>
      <c r="BU20" t="s">
        <v>81</v>
      </c>
      <c r="BV20" t="s">
        <v>87</v>
      </c>
    </row>
    <row r="21" spans="1:74" x14ac:dyDescent="0.2">
      <c r="A21" t="s">
        <v>128</v>
      </c>
      <c r="B21" t="s">
        <v>128</v>
      </c>
      <c r="C21" t="s">
        <v>129</v>
      </c>
      <c r="D21" t="s">
        <v>76</v>
      </c>
      <c r="E21" t="s">
        <v>77</v>
      </c>
      <c r="H21" t="s">
        <v>130</v>
      </c>
      <c r="I21" t="s">
        <v>90</v>
      </c>
      <c r="J21" t="s">
        <v>91</v>
      </c>
      <c r="M21" t="s">
        <v>80</v>
      </c>
      <c r="N21" t="s">
        <v>81</v>
      </c>
      <c r="P21" t="s">
        <v>92</v>
      </c>
      <c r="Q21" t="s">
        <v>83</v>
      </c>
      <c r="R21" t="s">
        <v>84</v>
      </c>
      <c r="S21" t="s">
        <v>93</v>
      </c>
      <c r="BP21" t="s">
        <v>85</v>
      </c>
      <c r="BQ21" t="s">
        <v>92</v>
      </c>
      <c r="BR21" t="s">
        <v>93</v>
      </c>
      <c r="BS21" t="s">
        <v>86</v>
      </c>
      <c r="BU21" t="s">
        <v>81</v>
      </c>
      <c r="BV21" t="s">
        <v>87</v>
      </c>
    </row>
    <row r="22" spans="1:74" x14ac:dyDescent="0.2">
      <c r="A22" t="s">
        <v>131</v>
      </c>
      <c r="B22" t="s">
        <v>131</v>
      </c>
      <c r="C22" t="s">
        <v>132</v>
      </c>
      <c r="D22" t="s">
        <v>76</v>
      </c>
      <c r="E22" t="s">
        <v>77</v>
      </c>
      <c r="I22" t="s">
        <v>90</v>
      </c>
      <c r="J22" t="s">
        <v>91</v>
      </c>
      <c r="M22" t="s">
        <v>80</v>
      </c>
      <c r="N22" t="s">
        <v>81</v>
      </c>
      <c r="P22" t="s">
        <v>92</v>
      </c>
      <c r="Q22" t="s">
        <v>83</v>
      </c>
      <c r="R22" t="s">
        <v>84</v>
      </c>
      <c r="S22" t="s">
        <v>93</v>
      </c>
      <c r="BP22" t="s">
        <v>85</v>
      </c>
      <c r="BQ22" t="s">
        <v>92</v>
      </c>
      <c r="BR22" t="s">
        <v>93</v>
      </c>
      <c r="BS22" t="s">
        <v>86</v>
      </c>
      <c r="BU22" t="s">
        <v>81</v>
      </c>
      <c r="BV22" t="s">
        <v>87</v>
      </c>
    </row>
    <row r="23" spans="1:74" x14ac:dyDescent="0.2">
      <c r="A23" t="s">
        <v>133</v>
      </c>
      <c r="B23" t="s">
        <v>133</v>
      </c>
      <c r="C23" t="s">
        <v>134</v>
      </c>
      <c r="D23" t="s">
        <v>76</v>
      </c>
      <c r="E23" t="s">
        <v>77</v>
      </c>
      <c r="H23" t="s">
        <v>133</v>
      </c>
      <c r="I23" t="s">
        <v>135</v>
      </c>
      <c r="J23" t="s">
        <v>79</v>
      </c>
      <c r="M23" t="s">
        <v>80</v>
      </c>
      <c r="N23" t="s">
        <v>81</v>
      </c>
      <c r="P23" t="s">
        <v>136</v>
      </c>
      <c r="Q23" t="s">
        <v>83</v>
      </c>
      <c r="R23" t="s">
        <v>84</v>
      </c>
      <c r="S23" t="s">
        <v>137</v>
      </c>
      <c r="BP23" t="s">
        <v>85</v>
      </c>
      <c r="BQ23" t="s">
        <v>136</v>
      </c>
      <c r="BR23" t="s">
        <v>137</v>
      </c>
      <c r="BS23" t="s">
        <v>86</v>
      </c>
      <c r="BU23" t="s">
        <v>81</v>
      </c>
      <c r="BV23" t="s">
        <v>138</v>
      </c>
    </row>
    <row r="24" spans="1:74" x14ac:dyDescent="0.2">
      <c r="A24" t="s">
        <v>139</v>
      </c>
      <c r="B24" t="s">
        <v>139</v>
      </c>
      <c r="C24" t="s">
        <v>140</v>
      </c>
      <c r="D24" t="s">
        <v>76</v>
      </c>
      <c r="E24" t="s">
        <v>77</v>
      </c>
      <c r="I24" t="s">
        <v>78</v>
      </c>
      <c r="J24" t="s">
        <v>79</v>
      </c>
      <c r="M24" t="s">
        <v>80</v>
      </c>
      <c r="N24" t="s">
        <v>81</v>
      </c>
      <c r="P24" t="s">
        <v>82</v>
      </c>
      <c r="Q24" t="s">
        <v>83</v>
      </c>
      <c r="R24" t="s">
        <v>84</v>
      </c>
      <c r="S24" t="s">
        <v>82</v>
      </c>
      <c r="BP24" t="s">
        <v>85</v>
      </c>
      <c r="BQ24" t="s">
        <v>82</v>
      </c>
      <c r="BR24" t="s">
        <v>82</v>
      </c>
      <c r="BS24" t="s">
        <v>86</v>
      </c>
      <c r="BU24" t="s">
        <v>81</v>
      </c>
      <c r="BV24" t="s">
        <v>87</v>
      </c>
    </row>
    <row r="25" spans="1:74" x14ac:dyDescent="0.2">
      <c r="A25" t="s">
        <v>141</v>
      </c>
      <c r="B25" t="s">
        <v>142</v>
      </c>
      <c r="C25" t="s">
        <v>143</v>
      </c>
      <c r="D25" t="s">
        <v>76</v>
      </c>
      <c r="E25" t="s">
        <v>77</v>
      </c>
      <c r="G25" t="s">
        <v>144</v>
      </c>
      <c r="I25" t="s">
        <v>145</v>
      </c>
      <c r="J25" t="s">
        <v>146</v>
      </c>
      <c r="L25" t="s">
        <v>147</v>
      </c>
      <c r="M25" t="s">
        <v>148</v>
      </c>
      <c r="T25" t="s">
        <v>81</v>
      </c>
      <c r="V25" t="s">
        <v>149</v>
      </c>
      <c r="W25" t="s">
        <v>83</v>
      </c>
      <c r="X25" t="s">
        <v>84</v>
      </c>
      <c r="Y25" t="s">
        <v>150</v>
      </c>
      <c r="BP25" t="s">
        <v>151</v>
      </c>
      <c r="BQ25" t="s">
        <v>149</v>
      </c>
      <c r="BR25" t="s">
        <v>150</v>
      </c>
      <c r="BS25" t="s">
        <v>86</v>
      </c>
      <c r="BU25" t="s">
        <v>81</v>
      </c>
      <c r="BV25" t="s">
        <v>152</v>
      </c>
    </row>
    <row r="26" spans="1:74" x14ac:dyDescent="0.2">
      <c r="A26" t="s">
        <v>153</v>
      </c>
      <c r="B26" t="s">
        <v>154</v>
      </c>
      <c r="C26" t="s">
        <v>155</v>
      </c>
      <c r="D26" t="s">
        <v>76</v>
      </c>
      <c r="E26" t="s">
        <v>77</v>
      </c>
      <c r="G26" t="s">
        <v>156</v>
      </c>
      <c r="I26" t="s">
        <v>145</v>
      </c>
      <c r="J26" t="s">
        <v>146</v>
      </c>
      <c r="L26" t="s">
        <v>157</v>
      </c>
      <c r="M26" t="s">
        <v>148</v>
      </c>
      <c r="T26" t="s">
        <v>81</v>
      </c>
      <c r="V26" t="s">
        <v>149</v>
      </c>
      <c r="W26" t="s">
        <v>83</v>
      </c>
      <c r="X26" t="s">
        <v>84</v>
      </c>
      <c r="Y26" t="s">
        <v>150</v>
      </c>
      <c r="BP26" t="s">
        <v>151</v>
      </c>
      <c r="BQ26" t="s">
        <v>149</v>
      </c>
      <c r="BR26" t="s">
        <v>150</v>
      </c>
      <c r="BS26" t="s">
        <v>86</v>
      </c>
      <c r="BU26" t="s">
        <v>81</v>
      </c>
      <c r="BV26" t="s">
        <v>152</v>
      </c>
    </row>
    <row r="27" spans="1:74" x14ac:dyDescent="0.2">
      <c r="A27" t="s">
        <v>158</v>
      </c>
      <c r="B27" t="s">
        <v>158</v>
      </c>
      <c r="C27" t="s">
        <v>159</v>
      </c>
      <c r="D27" t="s">
        <v>76</v>
      </c>
      <c r="E27" t="s">
        <v>160</v>
      </c>
      <c r="I27" t="s">
        <v>145</v>
      </c>
      <c r="J27" t="s">
        <v>146</v>
      </c>
      <c r="M27" t="s">
        <v>148</v>
      </c>
      <c r="T27" t="s">
        <v>81</v>
      </c>
      <c r="V27" t="s">
        <v>149</v>
      </c>
      <c r="W27" t="s">
        <v>83</v>
      </c>
      <c r="X27" t="s">
        <v>84</v>
      </c>
      <c r="Y27" t="s">
        <v>150</v>
      </c>
      <c r="BP27" t="s">
        <v>151</v>
      </c>
      <c r="BQ27" t="s">
        <v>149</v>
      </c>
      <c r="BR27" t="s">
        <v>150</v>
      </c>
      <c r="BS27" t="s">
        <v>86</v>
      </c>
      <c r="BU27" t="s">
        <v>81</v>
      </c>
      <c r="BV27" t="s">
        <v>152</v>
      </c>
    </row>
    <row r="28" spans="1:74" x14ac:dyDescent="0.2">
      <c r="A28" t="s">
        <v>161</v>
      </c>
      <c r="B28" t="s">
        <v>162</v>
      </c>
      <c r="C28" t="s">
        <v>163</v>
      </c>
      <c r="E28" t="s">
        <v>77</v>
      </c>
      <c r="I28" t="s">
        <v>145</v>
      </c>
      <c r="J28" t="s">
        <v>146</v>
      </c>
      <c r="L28" t="s">
        <v>164</v>
      </c>
      <c r="M28" t="s">
        <v>148</v>
      </c>
      <c r="T28" t="s">
        <v>81</v>
      </c>
      <c r="V28" t="s">
        <v>149</v>
      </c>
      <c r="W28" t="s">
        <v>83</v>
      </c>
      <c r="X28" t="s">
        <v>84</v>
      </c>
      <c r="Y28" t="s">
        <v>150</v>
      </c>
      <c r="BP28" t="s">
        <v>151</v>
      </c>
      <c r="BQ28" t="s">
        <v>149</v>
      </c>
      <c r="BR28" t="s">
        <v>150</v>
      </c>
      <c r="BS28" t="s">
        <v>86</v>
      </c>
      <c r="BU28" t="s">
        <v>81</v>
      </c>
      <c r="BV28" t="s">
        <v>152</v>
      </c>
    </row>
    <row r="29" spans="1:74" x14ac:dyDescent="0.2">
      <c r="A29" t="s">
        <v>165</v>
      </c>
      <c r="B29" t="s">
        <v>166</v>
      </c>
      <c r="C29" t="s">
        <v>167</v>
      </c>
      <c r="E29" t="s">
        <v>77</v>
      </c>
      <c r="I29" t="s">
        <v>145</v>
      </c>
      <c r="J29" t="s">
        <v>146</v>
      </c>
      <c r="L29" t="s">
        <v>168</v>
      </c>
      <c r="M29" t="s">
        <v>148</v>
      </c>
      <c r="T29" t="s">
        <v>81</v>
      </c>
      <c r="V29" t="s">
        <v>149</v>
      </c>
      <c r="W29" t="s">
        <v>83</v>
      </c>
      <c r="X29" t="s">
        <v>84</v>
      </c>
      <c r="Y29" t="s">
        <v>150</v>
      </c>
      <c r="BP29" t="s">
        <v>151</v>
      </c>
      <c r="BQ29" t="s">
        <v>149</v>
      </c>
      <c r="BR29" t="s">
        <v>150</v>
      </c>
      <c r="BS29" t="s">
        <v>86</v>
      </c>
      <c r="BU29" t="s">
        <v>81</v>
      </c>
      <c r="BV29" t="s">
        <v>152</v>
      </c>
    </row>
    <row r="30" spans="1:74" x14ac:dyDescent="0.2">
      <c r="A30" t="s">
        <v>169</v>
      </c>
      <c r="B30" t="s">
        <v>170</v>
      </c>
      <c r="C30" t="s">
        <v>171</v>
      </c>
      <c r="E30" t="s">
        <v>77</v>
      </c>
      <c r="G30" t="s">
        <v>172</v>
      </c>
      <c r="I30" t="s">
        <v>145</v>
      </c>
      <c r="J30" t="s">
        <v>146</v>
      </c>
      <c r="L30" t="s">
        <v>157</v>
      </c>
      <c r="M30" t="s">
        <v>148</v>
      </c>
      <c r="T30" t="s">
        <v>81</v>
      </c>
      <c r="V30" t="s">
        <v>149</v>
      </c>
      <c r="W30" t="s">
        <v>83</v>
      </c>
      <c r="X30" t="s">
        <v>84</v>
      </c>
      <c r="Y30" t="s">
        <v>150</v>
      </c>
      <c r="BP30" t="s">
        <v>151</v>
      </c>
      <c r="BQ30" t="s">
        <v>149</v>
      </c>
      <c r="BR30" t="s">
        <v>150</v>
      </c>
      <c r="BS30" t="s">
        <v>86</v>
      </c>
      <c r="BU30" t="s">
        <v>81</v>
      </c>
      <c r="BV30" t="s">
        <v>152</v>
      </c>
    </row>
    <row r="31" spans="1:74" x14ac:dyDescent="0.2">
      <c r="A31" t="s">
        <v>173</v>
      </c>
      <c r="B31" t="s">
        <v>174</v>
      </c>
      <c r="C31" t="s">
        <v>175</v>
      </c>
      <c r="E31" t="s">
        <v>77</v>
      </c>
      <c r="I31" t="s">
        <v>145</v>
      </c>
      <c r="J31" t="s">
        <v>146</v>
      </c>
      <c r="L31" t="s">
        <v>176</v>
      </c>
      <c r="M31" t="s">
        <v>148</v>
      </c>
      <c r="T31" t="s">
        <v>81</v>
      </c>
      <c r="V31" t="s">
        <v>149</v>
      </c>
      <c r="W31" t="s">
        <v>83</v>
      </c>
      <c r="X31" t="s">
        <v>84</v>
      </c>
      <c r="Y31" t="s">
        <v>150</v>
      </c>
      <c r="BP31" t="s">
        <v>151</v>
      </c>
      <c r="BQ31" t="s">
        <v>149</v>
      </c>
      <c r="BR31" t="s">
        <v>150</v>
      </c>
      <c r="BS31" t="s">
        <v>86</v>
      </c>
      <c r="BU31" t="s">
        <v>81</v>
      </c>
      <c r="BV31" t="s">
        <v>152</v>
      </c>
    </row>
    <row r="32" spans="1:74" x14ac:dyDescent="0.2">
      <c r="A32" t="s">
        <v>177</v>
      </c>
      <c r="B32" t="s">
        <v>178</v>
      </c>
      <c r="C32" t="s">
        <v>179</v>
      </c>
      <c r="E32" t="s">
        <v>77</v>
      </c>
      <c r="I32" t="s">
        <v>145</v>
      </c>
      <c r="J32" t="s">
        <v>146</v>
      </c>
      <c r="L32" t="s">
        <v>180</v>
      </c>
      <c r="M32" t="s">
        <v>148</v>
      </c>
      <c r="T32" t="s">
        <v>81</v>
      </c>
      <c r="V32" t="s">
        <v>149</v>
      </c>
      <c r="W32" t="s">
        <v>83</v>
      </c>
      <c r="X32" t="s">
        <v>84</v>
      </c>
      <c r="Y32" t="s">
        <v>150</v>
      </c>
      <c r="BP32" t="s">
        <v>151</v>
      </c>
      <c r="BQ32" t="s">
        <v>149</v>
      </c>
      <c r="BR32" t="s">
        <v>150</v>
      </c>
      <c r="BS32" t="s">
        <v>86</v>
      </c>
      <c r="BU32" t="s">
        <v>81</v>
      </c>
      <c r="BV32" t="s">
        <v>152</v>
      </c>
    </row>
    <row r="33" spans="1:74" x14ac:dyDescent="0.2">
      <c r="A33" t="s">
        <v>181</v>
      </c>
      <c r="B33" t="s">
        <v>182</v>
      </c>
      <c r="C33" t="s">
        <v>183</v>
      </c>
      <c r="E33" t="s">
        <v>77</v>
      </c>
      <c r="G33" t="s">
        <v>184</v>
      </c>
      <c r="I33" t="s">
        <v>145</v>
      </c>
      <c r="J33" t="s">
        <v>146</v>
      </c>
      <c r="L33" t="s">
        <v>185</v>
      </c>
      <c r="M33" t="s">
        <v>148</v>
      </c>
      <c r="T33" t="s">
        <v>81</v>
      </c>
      <c r="V33" t="s">
        <v>149</v>
      </c>
      <c r="W33" t="s">
        <v>83</v>
      </c>
      <c r="X33" t="s">
        <v>84</v>
      </c>
      <c r="Y33" t="s">
        <v>150</v>
      </c>
      <c r="BP33" t="s">
        <v>151</v>
      </c>
      <c r="BQ33" t="s">
        <v>149</v>
      </c>
      <c r="BR33" t="s">
        <v>150</v>
      </c>
      <c r="BS33" t="s">
        <v>86</v>
      </c>
      <c r="BU33" t="s">
        <v>81</v>
      </c>
      <c r="BV33" t="s">
        <v>152</v>
      </c>
    </row>
    <row r="34" spans="1:74" x14ac:dyDescent="0.2">
      <c r="A34" t="s">
        <v>186</v>
      </c>
      <c r="B34" t="s">
        <v>187</v>
      </c>
      <c r="C34" t="s">
        <v>188</v>
      </c>
      <c r="D34" t="s">
        <v>76</v>
      </c>
      <c r="E34" t="s">
        <v>77</v>
      </c>
      <c r="G34" t="s">
        <v>189</v>
      </c>
      <c r="I34" t="s">
        <v>145</v>
      </c>
      <c r="J34" t="s">
        <v>146</v>
      </c>
      <c r="L34" t="s">
        <v>190</v>
      </c>
      <c r="M34" t="s">
        <v>148</v>
      </c>
      <c r="T34" t="s">
        <v>81</v>
      </c>
      <c r="V34" t="s">
        <v>149</v>
      </c>
      <c r="W34" t="s">
        <v>83</v>
      </c>
      <c r="X34" t="s">
        <v>84</v>
      </c>
      <c r="Y34" t="s">
        <v>150</v>
      </c>
      <c r="BP34" t="s">
        <v>151</v>
      </c>
      <c r="BQ34" t="s">
        <v>149</v>
      </c>
      <c r="BR34" t="s">
        <v>150</v>
      </c>
      <c r="BS34" t="s">
        <v>86</v>
      </c>
      <c r="BU34" t="s">
        <v>81</v>
      </c>
      <c r="BV34" t="s">
        <v>152</v>
      </c>
    </row>
    <row r="35" spans="1:74" x14ac:dyDescent="0.2">
      <c r="A35" t="s">
        <v>191</v>
      </c>
      <c r="B35" t="s">
        <v>192</v>
      </c>
      <c r="C35" t="s">
        <v>193</v>
      </c>
      <c r="D35" t="s">
        <v>76</v>
      </c>
      <c r="E35" t="s">
        <v>77</v>
      </c>
      <c r="I35" t="s">
        <v>145</v>
      </c>
      <c r="J35" t="s">
        <v>146</v>
      </c>
      <c r="L35" t="s">
        <v>194</v>
      </c>
      <c r="M35" t="s">
        <v>148</v>
      </c>
      <c r="T35" t="s">
        <v>81</v>
      </c>
      <c r="V35" t="s">
        <v>149</v>
      </c>
      <c r="W35" t="s">
        <v>83</v>
      </c>
      <c r="X35" t="s">
        <v>84</v>
      </c>
      <c r="Y35" t="s">
        <v>150</v>
      </c>
      <c r="BP35" t="s">
        <v>151</v>
      </c>
      <c r="BQ35" t="s">
        <v>149</v>
      </c>
      <c r="BR35" t="s">
        <v>150</v>
      </c>
      <c r="BS35" t="s">
        <v>86</v>
      </c>
      <c r="BU35" t="s">
        <v>81</v>
      </c>
      <c r="BV35" t="s">
        <v>152</v>
      </c>
    </row>
    <row r="36" spans="1:74" x14ac:dyDescent="0.2">
      <c r="A36" t="s">
        <v>195</v>
      </c>
      <c r="B36" t="s">
        <v>196</v>
      </c>
      <c r="C36" t="s">
        <v>197</v>
      </c>
      <c r="D36" t="s">
        <v>76</v>
      </c>
      <c r="E36" t="s">
        <v>77</v>
      </c>
      <c r="G36" t="s">
        <v>198</v>
      </c>
      <c r="I36" t="s">
        <v>145</v>
      </c>
      <c r="J36" t="s">
        <v>146</v>
      </c>
      <c r="L36" t="s">
        <v>199</v>
      </c>
      <c r="M36" t="s">
        <v>148</v>
      </c>
      <c r="T36" t="s">
        <v>81</v>
      </c>
      <c r="V36" t="s">
        <v>149</v>
      </c>
      <c r="W36" t="s">
        <v>83</v>
      </c>
      <c r="X36" t="s">
        <v>84</v>
      </c>
      <c r="Y36" t="s">
        <v>150</v>
      </c>
      <c r="BP36" t="s">
        <v>151</v>
      </c>
      <c r="BQ36" t="s">
        <v>149</v>
      </c>
      <c r="BR36" t="s">
        <v>150</v>
      </c>
      <c r="BS36" t="s">
        <v>86</v>
      </c>
      <c r="BU36" t="s">
        <v>81</v>
      </c>
      <c r="BV36" t="s">
        <v>152</v>
      </c>
    </row>
    <row r="37" spans="1:74" x14ac:dyDescent="0.2">
      <c r="A37" t="s">
        <v>200</v>
      </c>
      <c r="B37" t="s">
        <v>201</v>
      </c>
      <c r="C37" t="s">
        <v>202</v>
      </c>
      <c r="E37" t="s">
        <v>77</v>
      </c>
      <c r="I37" t="s">
        <v>145</v>
      </c>
      <c r="J37" t="s">
        <v>146</v>
      </c>
      <c r="L37" t="s">
        <v>203</v>
      </c>
      <c r="M37" t="s">
        <v>148</v>
      </c>
      <c r="T37" t="s">
        <v>81</v>
      </c>
      <c r="V37" t="s">
        <v>149</v>
      </c>
      <c r="W37" t="s">
        <v>83</v>
      </c>
      <c r="X37" t="s">
        <v>84</v>
      </c>
      <c r="Y37" t="s">
        <v>150</v>
      </c>
      <c r="BP37" t="s">
        <v>151</v>
      </c>
      <c r="BQ37" t="s">
        <v>149</v>
      </c>
      <c r="BR37" t="s">
        <v>150</v>
      </c>
      <c r="BS37" t="s">
        <v>86</v>
      </c>
      <c r="BU37" t="s">
        <v>81</v>
      </c>
      <c r="BV37" t="s">
        <v>152</v>
      </c>
    </row>
    <row r="38" spans="1:74" x14ac:dyDescent="0.2">
      <c r="A38" t="s">
        <v>204</v>
      </c>
      <c r="B38" t="s">
        <v>205</v>
      </c>
      <c r="C38" t="s">
        <v>206</v>
      </c>
      <c r="E38" t="s">
        <v>77</v>
      </c>
      <c r="I38" t="s">
        <v>145</v>
      </c>
      <c r="J38" t="s">
        <v>146</v>
      </c>
      <c r="L38" t="s">
        <v>207</v>
      </c>
      <c r="M38" t="s">
        <v>148</v>
      </c>
      <c r="T38" t="s">
        <v>81</v>
      </c>
      <c r="V38" t="s">
        <v>149</v>
      </c>
      <c r="W38" t="s">
        <v>83</v>
      </c>
      <c r="X38" t="s">
        <v>84</v>
      </c>
      <c r="Y38" t="s">
        <v>150</v>
      </c>
      <c r="BP38" t="s">
        <v>151</v>
      </c>
      <c r="BQ38" t="s">
        <v>149</v>
      </c>
      <c r="BR38" t="s">
        <v>150</v>
      </c>
      <c r="BS38" t="s">
        <v>86</v>
      </c>
      <c r="BU38" t="s">
        <v>81</v>
      </c>
      <c r="BV38" t="s">
        <v>152</v>
      </c>
    </row>
    <row r="39" spans="1:74" x14ac:dyDescent="0.2">
      <c r="A39" t="s">
        <v>208</v>
      </c>
      <c r="B39" t="s">
        <v>209</v>
      </c>
      <c r="C39" t="s">
        <v>210</v>
      </c>
      <c r="D39" t="s">
        <v>76</v>
      </c>
      <c r="E39" t="s">
        <v>77</v>
      </c>
      <c r="I39" t="s">
        <v>145</v>
      </c>
      <c r="J39" t="s">
        <v>146</v>
      </c>
      <c r="L39" t="s">
        <v>211</v>
      </c>
      <c r="M39" t="s">
        <v>148</v>
      </c>
      <c r="T39" t="s">
        <v>81</v>
      </c>
      <c r="V39" t="s">
        <v>149</v>
      </c>
      <c r="W39" t="s">
        <v>83</v>
      </c>
      <c r="X39" t="s">
        <v>84</v>
      </c>
      <c r="Y39" t="s">
        <v>150</v>
      </c>
      <c r="BP39" t="s">
        <v>151</v>
      </c>
      <c r="BQ39" t="s">
        <v>149</v>
      </c>
      <c r="BR39" t="s">
        <v>150</v>
      </c>
      <c r="BS39" t="s">
        <v>86</v>
      </c>
      <c r="BU39" t="s">
        <v>81</v>
      </c>
      <c r="BV39" t="s">
        <v>152</v>
      </c>
    </row>
    <row r="40" spans="1:74" x14ac:dyDescent="0.2">
      <c r="A40" t="s">
        <v>212</v>
      </c>
      <c r="B40" t="s">
        <v>213</v>
      </c>
      <c r="C40" t="s">
        <v>214</v>
      </c>
      <c r="D40" t="s">
        <v>76</v>
      </c>
      <c r="E40" t="s">
        <v>77</v>
      </c>
      <c r="I40" t="s">
        <v>145</v>
      </c>
      <c r="J40" t="s">
        <v>146</v>
      </c>
      <c r="L40" t="s">
        <v>215</v>
      </c>
      <c r="M40" t="s">
        <v>148</v>
      </c>
      <c r="T40" t="s">
        <v>81</v>
      </c>
      <c r="V40" t="s">
        <v>149</v>
      </c>
      <c r="W40" t="s">
        <v>83</v>
      </c>
      <c r="X40" t="s">
        <v>84</v>
      </c>
      <c r="Y40" t="s">
        <v>150</v>
      </c>
      <c r="BP40" t="s">
        <v>151</v>
      </c>
      <c r="BQ40" t="s">
        <v>149</v>
      </c>
      <c r="BR40" t="s">
        <v>150</v>
      </c>
      <c r="BS40" t="s">
        <v>86</v>
      </c>
      <c r="BU40" t="s">
        <v>81</v>
      </c>
      <c r="BV40" t="s">
        <v>152</v>
      </c>
    </row>
    <row r="41" spans="1:74" x14ac:dyDescent="0.2">
      <c r="A41" t="s">
        <v>216</v>
      </c>
      <c r="B41" t="s">
        <v>217</v>
      </c>
      <c r="C41" t="s">
        <v>218</v>
      </c>
      <c r="E41" t="s">
        <v>77</v>
      </c>
      <c r="I41" t="s">
        <v>145</v>
      </c>
      <c r="J41" t="s">
        <v>146</v>
      </c>
      <c r="L41" t="s">
        <v>219</v>
      </c>
      <c r="M41" t="s">
        <v>148</v>
      </c>
      <c r="T41" t="s">
        <v>81</v>
      </c>
      <c r="V41" t="s">
        <v>149</v>
      </c>
      <c r="W41" t="s">
        <v>83</v>
      </c>
      <c r="X41" t="s">
        <v>84</v>
      </c>
      <c r="Y41" t="s">
        <v>150</v>
      </c>
      <c r="BP41" t="s">
        <v>151</v>
      </c>
      <c r="BQ41" t="s">
        <v>149</v>
      </c>
      <c r="BR41" t="s">
        <v>150</v>
      </c>
      <c r="BS41" t="s">
        <v>86</v>
      </c>
      <c r="BU41" t="s">
        <v>81</v>
      </c>
      <c r="BV41" t="s">
        <v>152</v>
      </c>
    </row>
    <row r="42" spans="1:74" x14ac:dyDescent="0.2">
      <c r="A42" t="s">
        <v>220</v>
      </c>
      <c r="B42" t="s">
        <v>221</v>
      </c>
      <c r="C42" t="s">
        <v>222</v>
      </c>
      <c r="E42" t="s">
        <v>77</v>
      </c>
      <c r="F42" t="s">
        <v>223</v>
      </c>
      <c r="I42" t="s">
        <v>145</v>
      </c>
      <c r="J42" t="s">
        <v>146</v>
      </c>
      <c r="L42" t="s">
        <v>142</v>
      </c>
      <c r="M42" t="s">
        <v>148</v>
      </c>
      <c r="T42" t="s">
        <v>81</v>
      </c>
      <c r="V42" t="s">
        <v>149</v>
      </c>
      <c r="W42" t="s">
        <v>83</v>
      </c>
      <c r="X42" t="s">
        <v>84</v>
      </c>
      <c r="Y42" t="s">
        <v>150</v>
      </c>
      <c r="BP42" t="s">
        <v>151</v>
      </c>
      <c r="BQ42" t="s">
        <v>149</v>
      </c>
      <c r="BR42" t="s">
        <v>150</v>
      </c>
      <c r="BS42" t="s">
        <v>86</v>
      </c>
      <c r="BU42" t="s">
        <v>81</v>
      </c>
      <c r="BV42" t="s">
        <v>152</v>
      </c>
    </row>
    <row r="43" spans="1:74" x14ac:dyDescent="0.2">
      <c r="A43" t="s">
        <v>224</v>
      </c>
      <c r="B43" t="s">
        <v>225</v>
      </c>
      <c r="C43" t="s">
        <v>226</v>
      </c>
      <c r="D43" t="s">
        <v>76</v>
      </c>
      <c r="E43" t="s">
        <v>77</v>
      </c>
      <c r="G43" t="s">
        <v>227</v>
      </c>
      <c r="I43" t="s">
        <v>145</v>
      </c>
      <c r="J43" t="s">
        <v>146</v>
      </c>
      <c r="L43" t="s">
        <v>228</v>
      </c>
      <c r="M43" t="s">
        <v>148</v>
      </c>
      <c r="T43" t="s">
        <v>81</v>
      </c>
      <c r="V43" t="s">
        <v>149</v>
      </c>
      <c r="W43" t="s">
        <v>83</v>
      </c>
      <c r="X43" t="s">
        <v>84</v>
      </c>
      <c r="Y43" t="s">
        <v>150</v>
      </c>
      <c r="BP43" t="s">
        <v>151</v>
      </c>
      <c r="BQ43" t="s">
        <v>149</v>
      </c>
      <c r="BR43" t="s">
        <v>150</v>
      </c>
      <c r="BS43" t="s">
        <v>86</v>
      </c>
      <c r="BU43" t="s">
        <v>81</v>
      </c>
      <c r="BV43" t="s">
        <v>152</v>
      </c>
    </row>
    <row r="44" spans="1:74" x14ac:dyDescent="0.2">
      <c r="A44" t="s">
        <v>229</v>
      </c>
      <c r="B44" t="s">
        <v>230</v>
      </c>
      <c r="C44" t="s">
        <v>231</v>
      </c>
      <c r="E44" t="s">
        <v>77</v>
      </c>
      <c r="G44" t="s">
        <v>232</v>
      </c>
      <c r="I44" t="s">
        <v>145</v>
      </c>
      <c r="J44" t="s">
        <v>146</v>
      </c>
      <c r="L44" t="s">
        <v>233</v>
      </c>
      <c r="M44" t="s">
        <v>148</v>
      </c>
      <c r="T44" t="s">
        <v>81</v>
      </c>
      <c r="V44" t="s">
        <v>149</v>
      </c>
      <c r="W44" t="s">
        <v>83</v>
      </c>
      <c r="X44" t="s">
        <v>84</v>
      </c>
      <c r="Y44" t="s">
        <v>150</v>
      </c>
      <c r="BP44" t="s">
        <v>151</v>
      </c>
      <c r="BQ44" t="s">
        <v>149</v>
      </c>
      <c r="BR44" t="s">
        <v>150</v>
      </c>
      <c r="BS44" t="s">
        <v>86</v>
      </c>
      <c r="BU44" t="s">
        <v>81</v>
      </c>
      <c r="BV44" t="s">
        <v>152</v>
      </c>
    </row>
    <row r="45" spans="1:74" x14ac:dyDescent="0.2">
      <c r="A45" t="s">
        <v>234</v>
      </c>
      <c r="B45" t="s">
        <v>235</v>
      </c>
      <c r="C45" t="s">
        <v>236</v>
      </c>
      <c r="D45" t="s">
        <v>76</v>
      </c>
      <c r="E45" t="s">
        <v>77</v>
      </c>
      <c r="I45" t="s">
        <v>145</v>
      </c>
      <c r="J45" t="s">
        <v>146</v>
      </c>
      <c r="L45" t="s">
        <v>237</v>
      </c>
      <c r="M45" t="s">
        <v>148</v>
      </c>
      <c r="T45" t="s">
        <v>81</v>
      </c>
      <c r="V45" t="s">
        <v>149</v>
      </c>
      <c r="W45" t="s">
        <v>83</v>
      </c>
      <c r="X45" t="s">
        <v>84</v>
      </c>
      <c r="Y45" t="s">
        <v>150</v>
      </c>
      <c r="BP45" t="s">
        <v>151</v>
      </c>
      <c r="BQ45" t="s">
        <v>149</v>
      </c>
      <c r="BR45" t="s">
        <v>150</v>
      </c>
      <c r="BS45" t="s">
        <v>86</v>
      </c>
      <c r="BU45" t="s">
        <v>81</v>
      </c>
      <c r="BV45" t="s">
        <v>152</v>
      </c>
    </row>
    <row r="46" spans="1:74" x14ac:dyDescent="0.2">
      <c r="A46" t="s">
        <v>238</v>
      </c>
      <c r="B46" t="s">
        <v>239</v>
      </c>
      <c r="C46" t="s">
        <v>240</v>
      </c>
      <c r="E46" t="s">
        <v>77</v>
      </c>
      <c r="I46" t="s">
        <v>145</v>
      </c>
      <c r="J46" t="s">
        <v>146</v>
      </c>
      <c r="L46" t="s">
        <v>241</v>
      </c>
      <c r="M46" t="s">
        <v>148</v>
      </c>
      <c r="T46" t="s">
        <v>81</v>
      </c>
      <c r="V46" t="s">
        <v>149</v>
      </c>
      <c r="W46" t="s">
        <v>83</v>
      </c>
      <c r="X46" t="s">
        <v>84</v>
      </c>
      <c r="Y46" t="s">
        <v>150</v>
      </c>
      <c r="BP46" t="s">
        <v>151</v>
      </c>
      <c r="BQ46" t="s">
        <v>149</v>
      </c>
      <c r="BR46" t="s">
        <v>150</v>
      </c>
      <c r="BS46" t="s">
        <v>86</v>
      </c>
      <c r="BU46" t="s">
        <v>81</v>
      </c>
      <c r="BV46" t="s">
        <v>152</v>
      </c>
    </row>
    <row r="47" spans="1:74" x14ac:dyDescent="0.2">
      <c r="A47" t="s">
        <v>242</v>
      </c>
      <c r="B47" t="s">
        <v>243</v>
      </c>
      <c r="C47" t="s">
        <v>244</v>
      </c>
      <c r="E47" t="s">
        <v>77</v>
      </c>
      <c r="G47" t="s">
        <v>245</v>
      </c>
      <c r="I47" t="s">
        <v>145</v>
      </c>
      <c r="J47" t="s">
        <v>146</v>
      </c>
      <c r="L47" t="s">
        <v>246</v>
      </c>
      <c r="M47" t="s">
        <v>148</v>
      </c>
      <c r="T47" t="s">
        <v>81</v>
      </c>
      <c r="V47" t="s">
        <v>149</v>
      </c>
      <c r="W47" t="s">
        <v>83</v>
      </c>
      <c r="X47" t="s">
        <v>84</v>
      </c>
      <c r="Y47" t="s">
        <v>150</v>
      </c>
      <c r="BP47" t="s">
        <v>151</v>
      </c>
      <c r="BQ47" t="s">
        <v>149</v>
      </c>
      <c r="BR47" t="s">
        <v>150</v>
      </c>
      <c r="BS47" t="s">
        <v>86</v>
      </c>
      <c r="BU47" t="s">
        <v>81</v>
      </c>
      <c r="BV47" t="s">
        <v>152</v>
      </c>
    </row>
    <row r="48" spans="1:74" x14ac:dyDescent="0.2">
      <c r="A48" t="s">
        <v>247</v>
      </c>
      <c r="B48" t="s">
        <v>248</v>
      </c>
      <c r="C48" t="s">
        <v>249</v>
      </c>
      <c r="D48" t="s">
        <v>76</v>
      </c>
      <c r="E48" t="s">
        <v>77</v>
      </c>
      <c r="I48" t="s">
        <v>145</v>
      </c>
      <c r="J48" t="s">
        <v>146</v>
      </c>
      <c r="L48" t="s">
        <v>250</v>
      </c>
      <c r="M48" t="s">
        <v>148</v>
      </c>
      <c r="T48" t="s">
        <v>81</v>
      </c>
      <c r="V48" t="s">
        <v>149</v>
      </c>
      <c r="W48" t="s">
        <v>83</v>
      </c>
      <c r="X48" t="s">
        <v>84</v>
      </c>
      <c r="Y48" t="s">
        <v>150</v>
      </c>
      <c r="BP48" t="s">
        <v>151</v>
      </c>
      <c r="BQ48" t="s">
        <v>149</v>
      </c>
      <c r="BR48" t="s">
        <v>150</v>
      </c>
      <c r="BS48" t="s">
        <v>86</v>
      </c>
      <c r="BU48" t="s">
        <v>81</v>
      </c>
      <c r="BV48" t="s">
        <v>152</v>
      </c>
    </row>
    <row r="49" spans="1:74" x14ac:dyDescent="0.2">
      <c r="A49" t="s">
        <v>251</v>
      </c>
      <c r="B49" t="s">
        <v>252</v>
      </c>
      <c r="C49" t="s">
        <v>253</v>
      </c>
      <c r="E49" t="s">
        <v>77</v>
      </c>
      <c r="G49" t="s">
        <v>254</v>
      </c>
      <c r="I49" t="s">
        <v>145</v>
      </c>
      <c r="J49" t="s">
        <v>146</v>
      </c>
      <c r="L49" t="s">
        <v>246</v>
      </c>
      <c r="M49" t="s">
        <v>148</v>
      </c>
      <c r="T49" t="s">
        <v>81</v>
      </c>
      <c r="V49" t="s">
        <v>149</v>
      </c>
      <c r="W49" t="s">
        <v>83</v>
      </c>
      <c r="X49" t="s">
        <v>84</v>
      </c>
      <c r="Y49" t="s">
        <v>150</v>
      </c>
      <c r="BP49" t="s">
        <v>151</v>
      </c>
      <c r="BQ49" t="s">
        <v>149</v>
      </c>
      <c r="BR49" t="s">
        <v>150</v>
      </c>
      <c r="BS49" t="s">
        <v>86</v>
      </c>
      <c r="BU49" t="s">
        <v>81</v>
      </c>
      <c r="BV49" t="s">
        <v>152</v>
      </c>
    </row>
    <row r="50" spans="1:74" x14ac:dyDescent="0.2">
      <c r="A50" t="s">
        <v>255</v>
      </c>
      <c r="B50" t="s">
        <v>256</v>
      </c>
      <c r="C50" t="s">
        <v>257</v>
      </c>
      <c r="D50" t="s">
        <v>76</v>
      </c>
      <c r="E50" t="s">
        <v>77</v>
      </c>
      <c r="G50" t="s">
        <v>258</v>
      </c>
      <c r="I50" t="s">
        <v>145</v>
      </c>
      <c r="J50" t="s">
        <v>146</v>
      </c>
      <c r="L50" t="s">
        <v>199</v>
      </c>
      <c r="M50" t="s">
        <v>148</v>
      </c>
      <c r="T50" t="s">
        <v>81</v>
      </c>
      <c r="V50" t="s">
        <v>149</v>
      </c>
      <c r="W50" t="s">
        <v>83</v>
      </c>
      <c r="X50" t="s">
        <v>84</v>
      </c>
      <c r="Y50" t="s">
        <v>150</v>
      </c>
      <c r="BP50" t="s">
        <v>151</v>
      </c>
      <c r="BQ50" t="s">
        <v>149</v>
      </c>
      <c r="BR50" t="s">
        <v>150</v>
      </c>
      <c r="BS50" t="s">
        <v>86</v>
      </c>
      <c r="BU50" t="s">
        <v>81</v>
      </c>
      <c r="BV50" t="s">
        <v>152</v>
      </c>
    </row>
    <row r="51" spans="1:74" x14ac:dyDescent="0.2">
      <c r="A51" t="s">
        <v>259</v>
      </c>
      <c r="B51" t="s">
        <v>260</v>
      </c>
      <c r="C51" t="s">
        <v>261</v>
      </c>
      <c r="E51" t="s">
        <v>77</v>
      </c>
      <c r="G51" t="s">
        <v>262</v>
      </c>
      <c r="I51" t="s">
        <v>145</v>
      </c>
      <c r="J51" t="s">
        <v>146</v>
      </c>
      <c r="L51" t="s">
        <v>263</v>
      </c>
      <c r="M51" t="s">
        <v>148</v>
      </c>
      <c r="T51" t="s">
        <v>81</v>
      </c>
      <c r="V51" t="s">
        <v>149</v>
      </c>
      <c r="W51" t="s">
        <v>83</v>
      </c>
      <c r="X51" t="s">
        <v>84</v>
      </c>
      <c r="Y51" t="s">
        <v>150</v>
      </c>
      <c r="BP51" t="s">
        <v>151</v>
      </c>
      <c r="BQ51" t="s">
        <v>149</v>
      </c>
      <c r="BR51" t="s">
        <v>150</v>
      </c>
      <c r="BS51" t="s">
        <v>86</v>
      </c>
      <c r="BU51" t="s">
        <v>81</v>
      </c>
      <c r="BV51" t="s">
        <v>152</v>
      </c>
    </row>
    <row r="52" spans="1:74" x14ac:dyDescent="0.2">
      <c r="A52" t="s">
        <v>264</v>
      </c>
      <c r="B52" t="s">
        <v>265</v>
      </c>
      <c r="C52" t="s">
        <v>266</v>
      </c>
      <c r="E52" t="s">
        <v>77</v>
      </c>
      <c r="I52" t="s">
        <v>145</v>
      </c>
      <c r="J52" t="s">
        <v>146</v>
      </c>
      <c r="L52" t="s">
        <v>267</v>
      </c>
      <c r="M52" t="s">
        <v>148</v>
      </c>
      <c r="T52" t="s">
        <v>81</v>
      </c>
      <c r="V52" t="s">
        <v>149</v>
      </c>
      <c r="W52" t="s">
        <v>83</v>
      </c>
      <c r="X52" t="s">
        <v>84</v>
      </c>
      <c r="Y52" t="s">
        <v>150</v>
      </c>
      <c r="BP52" t="s">
        <v>151</v>
      </c>
      <c r="BQ52" t="s">
        <v>149</v>
      </c>
      <c r="BR52" t="s">
        <v>150</v>
      </c>
      <c r="BS52" t="s">
        <v>86</v>
      </c>
      <c r="BU52" t="s">
        <v>81</v>
      </c>
      <c r="BV52" t="s">
        <v>152</v>
      </c>
    </row>
    <row r="53" spans="1:74" x14ac:dyDescent="0.2">
      <c r="A53" t="s">
        <v>268</v>
      </c>
      <c r="B53" t="s">
        <v>269</v>
      </c>
      <c r="C53" t="s">
        <v>270</v>
      </c>
      <c r="E53" t="s">
        <v>77</v>
      </c>
      <c r="I53" t="s">
        <v>145</v>
      </c>
      <c r="J53" t="s">
        <v>146</v>
      </c>
      <c r="L53" t="s">
        <v>215</v>
      </c>
      <c r="M53" t="s">
        <v>148</v>
      </c>
      <c r="T53" t="s">
        <v>81</v>
      </c>
      <c r="V53" t="s">
        <v>149</v>
      </c>
      <c r="W53" t="s">
        <v>83</v>
      </c>
      <c r="X53" t="s">
        <v>84</v>
      </c>
      <c r="Y53" t="s">
        <v>150</v>
      </c>
      <c r="BP53" t="s">
        <v>151</v>
      </c>
      <c r="BQ53" t="s">
        <v>149</v>
      </c>
      <c r="BR53" t="s">
        <v>150</v>
      </c>
      <c r="BS53" t="s">
        <v>86</v>
      </c>
      <c r="BU53" t="s">
        <v>81</v>
      </c>
      <c r="BV53" t="s">
        <v>152</v>
      </c>
    </row>
    <row r="54" spans="1:74" x14ac:dyDescent="0.2">
      <c r="A54" t="s">
        <v>271</v>
      </c>
      <c r="B54" t="s">
        <v>272</v>
      </c>
      <c r="C54" t="s">
        <v>273</v>
      </c>
      <c r="E54" t="s">
        <v>77</v>
      </c>
      <c r="G54" t="s">
        <v>274</v>
      </c>
      <c r="I54" t="s">
        <v>145</v>
      </c>
      <c r="J54" t="s">
        <v>146</v>
      </c>
      <c r="L54" t="s">
        <v>157</v>
      </c>
      <c r="M54" t="s">
        <v>148</v>
      </c>
      <c r="T54" t="s">
        <v>81</v>
      </c>
      <c r="V54" t="s">
        <v>149</v>
      </c>
      <c r="W54" t="s">
        <v>83</v>
      </c>
      <c r="X54" t="s">
        <v>84</v>
      </c>
      <c r="Y54" t="s">
        <v>150</v>
      </c>
      <c r="BP54" t="s">
        <v>151</v>
      </c>
      <c r="BQ54" t="s">
        <v>149</v>
      </c>
      <c r="BR54" t="s">
        <v>150</v>
      </c>
      <c r="BS54" t="s">
        <v>86</v>
      </c>
      <c r="BU54" t="s">
        <v>81</v>
      </c>
      <c r="BV54" t="s">
        <v>152</v>
      </c>
    </row>
    <row r="55" spans="1:74" x14ac:dyDescent="0.2">
      <c r="A55" t="s">
        <v>275</v>
      </c>
      <c r="B55" t="s">
        <v>276</v>
      </c>
      <c r="C55" t="s">
        <v>277</v>
      </c>
      <c r="D55" t="s">
        <v>76</v>
      </c>
      <c r="E55" t="s">
        <v>77</v>
      </c>
      <c r="I55" t="s">
        <v>145</v>
      </c>
      <c r="J55" t="s">
        <v>146</v>
      </c>
      <c r="L55" t="s">
        <v>278</v>
      </c>
      <c r="M55" t="s">
        <v>148</v>
      </c>
      <c r="T55" t="s">
        <v>81</v>
      </c>
      <c r="V55" t="s">
        <v>149</v>
      </c>
      <c r="W55" t="s">
        <v>83</v>
      </c>
      <c r="X55" t="s">
        <v>84</v>
      </c>
      <c r="Y55" t="s">
        <v>150</v>
      </c>
      <c r="BP55" t="s">
        <v>151</v>
      </c>
      <c r="BQ55" t="s">
        <v>149</v>
      </c>
      <c r="BR55" t="s">
        <v>150</v>
      </c>
      <c r="BS55" t="s">
        <v>86</v>
      </c>
      <c r="BU55" t="s">
        <v>81</v>
      </c>
      <c r="BV55" t="s">
        <v>152</v>
      </c>
    </row>
    <row r="56" spans="1:74" x14ac:dyDescent="0.2">
      <c r="A56" t="s">
        <v>279</v>
      </c>
      <c r="B56" t="s">
        <v>280</v>
      </c>
      <c r="C56" t="s">
        <v>281</v>
      </c>
      <c r="E56" t="s">
        <v>77</v>
      </c>
      <c r="I56" t="s">
        <v>145</v>
      </c>
      <c r="J56" t="s">
        <v>146</v>
      </c>
      <c r="L56" t="s">
        <v>282</v>
      </c>
      <c r="M56" t="s">
        <v>148</v>
      </c>
      <c r="T56" t="s">
        <v>81</v>
      </c>
      <c r="V56" t="s">
        <v>149</v>
      </c>
      <c r="W56" t="s">
        <v>83</v>
      </c>
      <c r="X56" t="s">
        <v>84</v>
      </c>
      <c r="Y56" t="s">
        <v>150</v>
      </c>
      <c r="BP56" t="s">
        <v>151</v>
      </c>
      <c r="BQ56" t="s">
        <v>149</v>
      </c>
      <c r="BR56" t="s">
        <v>150</v>
      </c>
      <c r="BS56" t="s">
        <v>86</v>
      </c>
      <c r="BU56" t="s">
        <v>81</v>
      </c>
      <c r="BV56" t="s">
        <v>152</v>
      </c>
    </row>
    <row r="57" spans="1:74" x14ac:dyDescent="0.2">
      <c r="A57" t="s">
        <v>283</v>
      </c>
      <c r="B57" t="s">
        <v>284</v>
      </c>
      <c r="C57" t="s">
        <v>285</v>
      </c>
      <c r="E57" t="s">
        <v>77</v>
      </c>
      <c r="G57" t="s">
        <v>286</v>
      </c>
      <c r="I57" t="s">
        <v>145</v>
      </c>
      <c r="J57" t="s">
        <v>146</v>
      </c>
      <c r="L57" t="s">
        <v>215</v>
      </c>
      <c r="M57" t="s">
        <v>148</v>
      </c>
      <c r="T57" t="s">
        <v>81</v>
      </c>
      <c r="V57" t="s">
        <v>149</v>
      </c>
      <c r="W57" t="s">
        <v>83</v>
      </c>
      <c r="X57" t="s">
        <v>84</v>
      </c>
      <c r="Y57" t="s">
        <v>150</v>
      </c>
      <c r="BP57" t="s">
        <v>151</v>
      </c>
      <c r="BQ57" t="s">
        <v>149</v>
      </c>
      <c r="BR57" t="s">
        <v>150</v>
      </c>
      <c r="BS57" t="s">
        <v>86</v>
      </c>
      <c r="BU57" t="s">
        <v>81</v>
      </c>
      <c r="BV57" t="s">
        <v>152</v>
      </c>
    </row>
    <row r="58" spans="1:74" x14ac:dyDescent="0.2">
      <c r="A58" t="s">
        <v>287</v>
      </c>
      <c r="B58" t="s">
        <v>288</v>
      </c>
      <c r="C58" t="s">
        <v>289</v>
      </c>
      <c r="E58" t="s">
        <v>77</v>
      </c>
      <c r="I58" t="s">
        <v>145</v>
      </c>
      <c r="J58" t="s">
        <v>146</v>
      </c>
      <c r="L58" t="s">
        <v>164</v>
      </c>
      <c r="M58" t="s">
        <v>148</v>
      </c>
      <c r="T58" t="s">
        <v>81</v>
      </c>
      <c r="V58" t="s">
        <v>149</v>
      </c>
      <c r="W58" t="s">
        <v>83</v>
      </c>
      <c r="X58" t="s">
        <v>84</v>
      </c>
      <c r="Y58" t="s">
        <v>150</v>
      </c>
      <c r="BP58" t="s">
        <v>151</v>
      </c>
      <c r="BQ58" t="s">
        <v>149</v>
      </c>
      <c r="BR58" t="s">
        <v>150</v>
      </c>
      <c r="BS58" t="s">
        <v>86</v>
      </c>
      <c r="BU58" t="s">
        <v>81</v>
      </c>
      <c r="BV58" t="s">
        <v>152</v>
      </c>
    </row>
    <row r="59" spans="1:74" x14ac:dyDescent="0.2">
      <c r="A59" t="s">
        <v>290</v>
      </c>
      <c r="B59" t="s">
        <v>291</v>
      </c>
      <c r="C59" t="s">
        <v>292</v>
      </c>
      <c r="D59" t="s">
        <v>76</v>
      </c>
      <c r="E59" t="s">
        <v>77</v>
      </c>
      <c r="G59" t="s">
        <v>293</v>
      </c>
      <c r="I59" t="s">
        <v>145</v>
      </c>
      <c r="J59" t="s">
        <v>146</v>
      </c>
      <c r="L59" t="s">
        <v>294</v>
      </c>
      <c r="M59" t="s">
        <v>148</v>
      </c>
      <c r="T59" t="s">
        <v>81</v>
      </c>
      <c r="V59" t="s">
        <v>149</v>
      </c>
      <c r="W59" t="s">
        <v>83</v>
      </c>
      <c r="X59" t="s">
        <v>84</v>
      </c>
      <c r="Y59" t="s">
        <v>150</v>
      </c>
      <c r="BP59" t="s">
        <v>151</v>
      </c>
      <c r="BQ59" t="s">
        <v>149</v>
      </c>
      <c r="BR59" t="s">
        <v>150</v>
      </c>
      <c r="BS59" t="s">
        <v>86</v>
      </c>
      <c r="BU59" t="s">
        <v>81</v>
      </c>
      <c r="BV59" t="s">
        <v>152</v>
      </c>
    </row>
    <row r="60" spans="1:74" x14ac:dyDescent="0.2">
      <c r="A60" t="s">
        <v>295</v>
      </c>
      <c r="B60" t="s">
        <v>296</v>
      </c>
      <c r="C60" t="s">
        <v>297</v>
      </c>
      <c r="E60" t="s">
        <v>77</v>
      </c>
      <c r="G60" t="s">
        <v>298</v>
      </c>
      <c r="I60" t="s">
        <v>145</v>
      </c>
      <c r="J60" t="s">
        <v>146</v>
      </c>
      <c r="L60" t="s">
        <v>263</v>
      </c>
      <c r="M60" t="s">
        <v>148</v>
      </c>
      <c r="T60" t="s">
        <v>81</v>
      </c>
      <c r="V60" t="s">
        <v>149</v>
      </c>
      <c r="W60" t="s">
        <v>83</v>
      </c>
      <c r="X60" t="s">
        <v>84</v>
      </c>
      <c r="Y60" t="s">
        <v>150</v>
      </c>
      <c r="BP60" t="s">
        <v>151</v>
      </c>
      <c r="BQ60" t="s">
        <v>149</v>
      </c>
      <c r="BR60" t="s">
        <v>150</v>
      </c>
      <c r="BS60" t="s">
        <v>86</v>
      </c>
      <c r="BU60" t="s">
        <v>81</v>
      </c>
      <c r="BV60" t="s">
        <v>152</v>
      </c>
    </row>
    <row r="61" spans="1:74" x14ac:dyDescent="0.2">
      <c r="A61" t="s">
        <v>299</v>
      </c>
      <c r="B61" t="s">
        <v>300</v>
      </c>
      <c r="C61" t="s">
        <v>301</v>
      </c>
      <c r="D61" t="s">
        <v>76</v>
      </c>
      <c r="E61" t="s">
        <v>77</v>
      </c>
      <c r="I61" t="s">
        <v>145</v>
      </c>
      <c r="J61" t="s">
        <v>146</v>
      </c>
      <c r="L61" t="s">
        <v>302</v>
      </c>
      <c r="M61" t="s">
        <v>148</v>
      </c>
      <c r="T61" t="s">
        <v>81</v>
      </c>
      <c r="V61" t="s">
        <v>149</v>
      </c>
      <c r="W61" t="s">
        <v>83</v>
      </c>
      <c r="X61" t="s">
        <v>84</v>
      </c>
      <c r="Y61" t="s">
        <v>150</v>
      </c>
      <c r="BP61" t="s">
        <v>151</v>
      </c>
      <c r="BQ61" t="s">
        <v>149</v>
      </c>
      <c r="BR61" t="s">
        <v>150</v>
      </c>
      <c r="BS61" t="s">
        <v>86</v>
      </c>
      <c r="BU61" t="s">
        <v>81</v>
      </c>
      <c r="BV61" t="s">
        <v>152</v>
      </c>
    </row>
    <row r="62" spans="1:74" x14ac:dyDescent="0.2">
      <c r="A62" t="s">
        <v>303</v>
      </c>
      <c r="B62" t="s">
        <v>304</v>
      </c>
      <c r="C62" t="s">
        <v>305</v>
      </c>
      <c r="E62" t="s">
        <v>77</v>
      </c>
      <c r="I62" t="s">
        <v>145</v>
      </c>
      <c r="J62" t="s">
        <v>146</v>
      </c>
      <c r="L62" t="s">
        <v>306</v>
      </c>
      <c r="M62" t="s">
        <v>148</v>
      </c>
      <c r="T62" t="s">
        <v>81</v>
      </c>
      <c r="V62" t="s">
        <v>149</v>
      </c>
      <c r="W62" t="s">
        <v>83</v>
      </c>
      <c r="X62" t="s">
        <v>84</v>
      </c>
      <c r="Y62" t="s">
        <v>150</v>
      </c>
      <c r="BP62" t="s">
        <v>151</v>
      </c>
      <c r="BQ62" t="s">
        <v>149</v>
      </c>
      <c r="BR62" t="s">
        <v>150</v>
      </c>
      <c r="BS62" t="s">
        <v>86</v>
      </c>
      <c r="BU62" t="s">
        <v>81</v>
      </c>
      <c r="BV62" t="s">
        <v>152</v>
      </c>
    </row>
    <row r="63" spans="1:74" x14ac:dyDescent="0.2">
      <c r="A63" t="s">
        <v>307</v>
      </c>
      <c r="B63" t="s">
        <v>308</v>
      </c>
      <c r="C63" t="s">
        <v>309</v>
      </c>
      <c r="E63" t="s">
        <v>77</v>
      </c>
      <c r="I63" t="s">
        <v>145</v>
      </c>
      <c r="J63" t="s">
        <v>146</v>
      </c>
      <c r="L63" t="s">
        <v>310</v>
      </c>
      <c r="M63" t="s">
        <v>148</v>
      </c>
      <c r="T63" t="s">
        <v>81</v>
      </c>
      <c r="V63" t="s">
        <v>149</v>
      </c>
      <c r="W63" t="s">
        <v>83</v>
      </c>
      <c r="X63" t="s">
        <v>84</v>
      </c>
      <c r="Y63" t="s">
        <v>150</v>
      </c>
      <c r="BP63" t="s">
        <v>151</v>
      </c>
      <c r="BQ63" t="s">
        <v>149</v>
      </c>
      <c r="BR63" t="s">
        <v>150</v>
      </c>
      <c r="BS63" t="s">
        <v>86</v>
      </c>
      <c r="BU63" t="s">
        <v>81</v>
      </c>
      <c r="BV63" t="s">
        <v>152</v>
      </c>
    </row>
    <row r="64" spans="1:74" x14ac:dyDescent="0.2">
      <c r="A64" t="s">
        <v>311</v>
      </c>
      <c r="B64" t="s">
        <v>312</v>
      </c>
      <c r="C64" t="s">
        <v>313</v>
      </c>
      <c r="E64" t="s">
        <v>77</v>
      </c>
      <c r="G64" t="s">
        <v>314</v>
      </c>
      <c r="I64" t="s">
        <v>145</v>
      </c>
      <c r="J64" t="s">
        <v>146</v>
      </c>
      <c r="L64" t="s">
        <v>315</v>
      </c>
      <c r="M64" t="s">
        <v>148</v>
      </c>
      <c r="T64" t="s">
        <v>81</v>
      </c>
      <c r="V64" t="s">
        <v>149</v>
      </c>
      <c r="W64" t="s">
        <v>83</v>
      </c>
      <c r="X64" t="s">
        <v>84</v>
      </c>
      <c r="Y64" t="s">
        <v>150</v>
      </c>
      <c r="BP64" t="s">
        <v>151</v>
      </c>
      <c r="BQ64" t="s">
        <v>149</v>
      </c>
      <c r="BR64" t="s">
        <v>150</v>
      </c>
      <c r="BS64" t="s">
        <v>86</v>
      </c>
      <c r="BU64" t="s">
        <v>81</v>
      </c>
      <c r="BV64" t="s">
        <v>152</v>
      </c>
    </row>
    <row r="65" spans="1:74" x14ac:dyDescent="0.2">
      <c r="A65" t="s">
        <v>316</v>
      </c>
      <c r="B65" t="s">
        <v>317</v>
      </c>
      <c r="C65" t="s">
        <v>318</v>
      </c>
      <c r="E65" t="s">
        <v>77</v>
      </c>
      <c r="I65" t="s">
        <v>145</v>
      </c>
      <c r="J65" t="s">
        <v>146</v>
      </c>
      <c r="L65" t="s">
        <v>319</v>
      </c>
      <c r="M65" t="s">
        <v>148</v>
      </c>
      <c r="T65" t="s">
        <v>81</v>
      </c>
      <c r="V65" t="s">
        <v>149</v>
      </c>
      <c r="W65" t="s">
        <v>83</v>
      </c>
      <c r="X65" t="s">
        <v>84</v>
      </c>
      <c r="Y65" t="s">
        <v>150</v>
      </c>
      <c r="BP65" t="s">
        <v>151</v>
      </c>
      <c r="BQ65" t="s">
        <v>149</v>
      </c>
      <c r="BR65" t="s">
        <v>150</v>
      </c>
      <c r="BS65" t="s">
        <v>86</v>
      </c>
      <c r="BU65" t="s">
        <v>81</v>
      </c>
      <c r="BV65" t="s">
        <v>152</v>
      </c>
    </row>
    <row r="66" spans="1:74" x14ac:dyDescent="0.2">
      <c r="A66" t="s">
        <v>320</v>
      </c>
      <c r="B66" t="s">
        <v>321</v>
      </c>
      <c r="C66" t="s">
        <v>322</v>
      </c>
      <c r="D66" t="s">
        <v>76</v>
      </c>
      <c r="E66" t="s">
        <v>77</v>
      </c>
      <c r="I66" t="s">
        <v>145</v>
      </c>
      <c r="J66" t="s">
        <v>146</v>
      </c>
      <c r="L66" t="s">
        <v>323</v>
      </c>
      <c r="M66" t="s">
        <v>148</v>
      </c>
      <c r="T66" t="s">
        <v>81</v>
      </c>
      <c r="V66" t="s">
        <v>149</v>
      </c>
      <c r="W66" t="s">
        <v>83</v>
      </c>
      <c r="X66" t="s">
        <v>84</v>
      </c>
      <c r="Y66" t="s">
        <v>150</v>
      </c>
      <c r="BP66" t="s">
        <v>151</v>
      </c>
      <c r="BQ66" t="s">
        <v>149</v>
      </c>
      <c r="BR66" t="s">
        <v>150</v>
      </c>
      <c r="BS66" t="s">
        <v>86</v>
      </c>
      <c r="BU66" t="s">
        <v>81</v>
      </c>
      <c r="BV66" t="s">
        <v>152</v>
      </c>
    </row>
    <row r="67" spans="1:74" x14ac:dyDescent="0.2">
      <c r="A67" t="s">
        <v>324</v>
      </c>
      <c r="B67" t="s">
        <v>325</v>
      </c>
      <c r="C67" t="s">
        <v>326</v>
      </c>
      <c r="D67" t="s">
        <v>76</v>
      </c>
      <c r="E67" t="s">
        <v>77</v>
      </c>
      <c r="G67" t="s">
        <v>327</v>
      </c>
      <c r="I67" t="s">
        <v>145</v>
      </c>
      <c r="J67" t="s">
        <v>146</v>
      </c>
      <c r="L67" t="s">
        <v>263</v>
      </c>
      <c r="M67" t="s">
        <v>148</v>
      </c>
      <c r="T67" t="s">
        <v>81</v>
      </c>
      <c r="V67" t="s">
        <v>149</v>
      </c>
      <c r="W67" t="s">
        <v>83</v>
      </c>
      <c r="X67" t="s">
        <v>84</v>
      </c>
      <c r="Y67" t="s">
        <v>150</v>
      </c>
      <c r="BP67" t="s">
        <v>151</v>
      </c>
      <c r="BQ67" t="s">
        <v>149</v>
      </c>
      <c r="BR67" t="s">
        <v>150</v>
      </c>
      <c r="BS67" t="s">
        <v>86</v>
      </c>
      <c r="BU67" t="s">
        <v>81</v>
      </c>
      <c r="BV67" t="s">
        <v>152</v>
      </c>
    </row>
    <row r="68" spans="1:74" x14ac:dyDescent="0.2">
      <c r="A68" t="s">
        <v>328</v>
      </c>
      <c r="B68" t="s">
        <v>329</v>
      </c>
      <c r="C68" t="s">
        <v>330</v>
      </c>
      <c r="E68" t="s">
        <v>77</v>
      </c>
      <c r="I68" t="s">
        <v>145</v>
      </c>
      <c r="J68" t="s">
        <v>146</v>
      </c>
      <c r="L68" t="s">
        <v>331</v>
      </c>
      <c r="M68" t="s">
        <v>148</v>
      </c>
      <c r="T68" t="s">
        <v>81</v>
      </c>
      <c r="V68" t="s">
        <v>149</v>
      </c>
      <c r="W68" t="s">
        <v>83</v>
      </c>
      <c r="X68" t="s">
        <v>84</v>
      </c>
      <c r="Y68" t="s">
        <v>150</v>
      </c>
      <c r="BP68" t="s">
        <v>151</v>
      </c>
      <c r="BQ68" t="s">
        <v>149</v>
      </c>
      <c r="BR68" t="s">
        <v>150</v>
      </c>
      <c r="BS68" t="s">
        <v>86</v>
      </c>
      <c r="BU68" t="s">
        <v>81</v>
      </c>
      <c r="BV68" t="s">
        <v>152</v>
      </c>
    </row>
    <row r="69" spans="1:74" x14ac:dyDescent="0.2">
      <c r="A69" t="s">
        <v>332</v>
      </c>
      <c r="B69" t="s">
        <v>333</v>
      </c>
      <c r="C69" t="s">
        <v>334</v>
      </c>
      <c r="D69" t="s">
        <v>76</v>
      </c>
      <c r="E69" t="s">
        <v>77</v>
      </c>
      <c r="I69" t="s">
        <v>145</v>
      </c>
      <c r="J69" t="s">
        <v>146</v>
      </c>
      <c r="L69" t="s">
        <v>250</v>
      </c>
      <c r="M69" t="s">
        <v>148</v>
      </c>
      <c r="T69" t="s">
        <v>81</v>
      </c>
      <c r="V69" t="s">
        <v>149</v>
      </c>
      <c r="W69" t="s">
        <v>83</v>
      </c>
      <c r="X69" t="s">
        <v>84</v>
      </c>
      <c r="Y69" t="s">
        <v>150</v>
      </c>
      <c r="BP69" t="s">
        <v>151</v>
      </c>
      <c r="BQ69" t="s">
        <v>149</v>
      </c>
      <c r="BR69" t="s">
        <v>150</v>
      </c>
      <c r="BS69" t="s">
        <v>86</v>
      </c>
      <c r="BU69" t="s">
        <v>81</v>
      </c>
      <c r="BV69" t="s">
        <v>152</v>
      </c>
    </row>
    <row r="70" spans="1:74" x14ac:dyDescent="0.2">
      <c r="A70" t="s">
        <v>335</v>
      </c>
      <c r="B70" t="s">
        <v>336</v>
      </c>
      <c r="C70" t="s">
        <v>337</v>
      </c>
      <c r="D70" t="s">
        <v>76</v>
      </c>
      <c r="E70" t="s">
        <v>77</v>
      </c>
      <c r="G70" t="s">
        <v>338</v>
      </c>
      <c r="I70" t="s">
        <v>145</v>
      </c>
      <c r="J70" t="s">
        <v>146</v>
      </c>
      <c r="L70" t="s">
        <v>339</v>
      </c>
      <c r="M70" t="s">
        <v>148</v>
      </c>
      <c r="T70" t="s">
        <v>81</v>
      </c>
      <c r="V70" t="s">
        <v>149</v>
      </c>
      <c r="W70" t="s">
        <v>83</v>
      </c>
      <c r="X70" t="s">
        <v>84</v>
      </c>
      <c r="Y70" t="s">
        <v>150</v>
      </c>
      <c r="BP70" t="s">
        <v>151</v>
      </c>
      <c r="BQ70" t="s">
        <v>149</v>
      </c>
      <c r="BR70" t="s">
        <v>150</v>
      </c>
      <c r="BS70" t="s">
        <v>86</v>
      </c>
      <c r="BU70" t="s">
        <v>81</v>
      </c>
      <c r="BV70" t="s">
        <v>152</v>
      </c>
    </row>
    <row r="71" spans="1:74" x14ac:dyDescent="0.2">
      <c r="A71" t="s">
        <v>340</v>
      </c>
      <c r="B71" t="s">
        <v>341</v>
      </c>
      <c r="C71" t="s">
        <v>342</v>
      </c>
      <c r="E71" t="s">
        <v>77</v>
      </c>
      <c r="I71" t="s">
        <v>145</v>
      </c>
      <c r="J71" t="s">
        <v>146</v>
      </c>
      <c r="L71" t="s">
        <v>237</v>
      </c>
      <c r="M71" t="s">
        <v>148</v>
      </c>
      <c r="T71" t="s">
        <v>81</v>
      </c>
      <c r="V71" t="s">
        <v>149</v>
      </c>
      <c r="W71" t="s">
        <v>83</v>
      </c>
      <c r="X71" t="s">
        <v>84</v>
      </c>
      <c r="Y71" t="s">
        <v>150</v>
      </c>
      <c r="BP71" t="s">
        <v>151</v>
      </c>
      <c r="BQ71" t="s">
        <v>149</v>
      </c>
      <c r="BR71" t="s">
        <v>150</v>
      </c>
      <c r="BS71" t="s">
        <v>86</v>
      </c>
      <c r="BU71" t="s">
        <v>81</v>
      </c>
      <c r="BV71" t="s">
        <v>152</v>
      </c>
    </row>
    <row r="72" spans="1:74" x14ac:dyDescent="0.2">
      <c r="A72" t="s">
        <v>343</v>
      </c>
      <c r="B72" t="s">
        <v>344</v>
      </c>
      <c r="C72" t="s">
        <v>345</v>
      </c>
      <c r="D72" t="s">
        <v>76</v>
      </c>
      <c r="E72" t="s">
        <v>77</v>
      </c>
      <c r="I72" t="s">
        <v>145</v>
      </c>
      <c r="J72" t="s">
        <v>146</v>
      </c>
      <c r="L72" t="s">
        <v>219</v>
      </c>
      <c r="M72" t="s">
        <v>148</v>
      </c>
      <c r="T72" t="s">
        <v>81</v>
      </c>
      <c r="V72" t="s">
        <v>149</v>
      </c>
      <c r="W72" t="s">
        <v>83</v>
      </c>
      <c r="X72" t="s">
        <v>84</v>
      </c>
      <c r="Y72" t="s">
        <v>150</v>
      </c>
      <c r="BP72" t="s">
        <v>151</v>
      </c>
      <c r="BQ72" t="s">
        <v>149</v>
      </c>
      <c r="BR72" t="s">
        <v>150</v>
      </c>
      <c r="BS72" t="s">
        <v>86</v>
      </c>
      <c r="BU72" t="s">
        <v>81</v>
      </c>
      <c r="BV72" t="s">
        <v>152</v>
      </c>
    </row>
    <row r="73" spans="1:74" x14ac:dyDescent="0.2">
      <c r="A73" t="s">
        <v>346</v>
      </c>
      <c r="B73" t="s">
        <v>347</v>
      </c>
      <c r="C73" t="s">
        <v>348</v>
      </c>
      <c r="E73" t="s">
        <v>77</v>
      </c>
      <c r="I73" t="s">
        <v>145</v>
      </c>
      <c r="J73" t="s">
        <v>146</v>
      </c>
      <c r="L73" t="s">
        <v>349</v>
      </c>
      <c r="M73" t="s">
        <v>148</v>
      </c>
      <c r="T73" t="s">
        <v>81</v>
      </c>
      <c r="V73" t="s">
        <v>149</v>
      </c>
      <c r="W73" t="s">
        <v>83</v>
      </c>
      <c r="X73" t="s">
        <v>84</v>
      </c>
      <c r="Y73" t="s">
        <v>150</v>
      </c>
      <c r="BP73" t="s">
        <v>151</v>
      </c>
      <c r="BQ73" t="s">
        <v>149</v>
      </c>
      <c r="BR73" t="s">
        <v>150</v>
      </c>
      <c r="BS73" t="s">
        <v>86</v>
      </c>
      <c r="BU73" t="s">
        <v>81</v>
      </c>
      <c r="BV73" t="s">
        <v>152</v>
      </c>
    </row>
    <row r="74" spans="1:74" x14ac:dyDescent="0.2">
      <c r="A74" t="s">
        <v>350</v>
      </c>
      <c r="B74" t="s">
        <v>351</v>
      </c>
      <c r="C74" t="s">
        <v>352</v>
      </c>
      <c r="E74" t="s">
        <v>77</v>
      </c>
      <c r="I74" t="s">
        <v>145</v>
      </c>
      <c r="J74" t="s">
        <v>146</v>
      </c>
      <c r="L74" t="s">
        <v>176</v>
      </c>
      <c r="M74" t="s">
        <v>148</v>
      </c>
      <c r="T74" t="s">
        <v>81</v>
      </c>
      <c r="V74" t="s">
        <v>149</v>
      </c>
      <c r="W74" t="s">
        <v>83</v>
      </c>
      <c r="X74" t="s">
        <v>84</v>
      </c>
      <c r="Y74" t="s">
        <v>150</v>
      </c>
      <c r="BP74" t="s">
        <v>151</v>
      </c>
      <c r="BQ74" t="s">
        <v>149</v>
      </c>
      <c r="BR74" t="s">
        <v>150</v>
      </c>
      <c r="BS74" t="s">
        <v>86</v>
      </c>
      <c r="BU74" t="s">
        <v>81</v>
      </c>
      <c r="BV74" t="s">
        <v>152</v>
      </c>
    </row>
    <row r="75" spans="1:74" x14ac:dyDescent="0.2">
      <c r="A75" t="s">
        <v>353</v>
      </c>
      <c r="B75" t="s">
        <v>354</v>
      </c>
      <c r="C75" t="s">
        <v>355</v>
      </c>
      <c r="E75" t="s">
        <v>77</v>
      </c>
      <c r="I75" t="s">
        <v>145</v>
      </c>
      <c r="J75" t="s">
        <v>146</v>
      </c>
      <c r="L75" t="s">
        <v>267</v>
      </c>
      <c r="M75" t="s">
        <v>148</v>
      </c>
      <c r="T75" t="s">
        <v>81</v>
      </c>
      <c r="V75" t="s">
        <v>149</v>
      </c>
      <c r="W75" t="s">
        <v>83</v>
      </c>
      <c r="X75" t="s">
        <v>84</v>
      </c>
      <c r="Y75" t="s">
        <v>150</v>
      </c>
      <c r="BP75" t="s">
        <v>151</v>
      </c>
      <c r="BQ75" t="s">
        <v>149</v>
      </c>
      <c r="BR75" t="s">
        <v>150</v>
      </c>
      <c r="BS75" t="s">
        <v>86</v>
      </c>
      <c r="BU75" t="s">
        <v>81</v>
      </c>
      <c r="BV75" t="s">
        <v>152</v>
      </c>
    </row>
    <row r="76" spans="1:74" x14ac:dyDescent="0.2">
      <c r="A76" t="s">
        <v>356</v>
      </c>
      <c r="B76" t="s">
        <v>357</v>
      </c>
      <c r="C76" t="s">
        <v>358</v>
      </c>
      <c r="E76" t="s">
        <v>77</v>
      </c>
      <c r="I76" t="s">
        <v>145</v>
      </c>
      <c r="J76" t="s">
        <v>146</v>
      </c>
      <c r="L76" t="s">
        <v>302</v>
      </c>
      <c r="M76" t="s">
        <v>148</v>
      </c>
      <c r="T76" t="s">
        <v>81</v>
      </c>
      <c r="V76" t="s">
        <v>149</v>
      </c>
      <c r="W76" t="s">
        <v>83</v>
      </c>
      <c r="X76" t="s">
        <v>84</v>
      </c>
      <c r="Y76" t="s">
        <v>150</v>
      </c>
      <c r="BP76" t="s">
        <v>151</v>
      </c>
      <c r="BQ76" t="s">
        <v>149</v>
      </c>
      <c r="BR76" t="s">
        <v>150</v>
      </c>
      <c r="BS76" t="s">
        <v>86</v>
      </c>
      <c r="BU76" t="s">
        <v>81</v>
      </c>
      <c r="BV76" t="s">
        <v>152</v>
      </c>
    </row>
    <row r="77" spans="1:74" x14ac:dyDescent="0.2">
      <c r="A77" t="s">
        <v>359</v>
      </c>
      <c r="B77" t="s">
        <v>360</v>
      </c>
      <c r="C77" t="s">
        <v>361</v>
      </c>
      <c r="D77" t="s">
        <v>76</v>
      </c>
      <c r="E77" t="s">
        <v>77</v>
      </c>
      <c r="I77" t="s">
        <v>145</v>
      </c>
      <c r="J77" t="s">
        <v>146</v>
      </c>
      <c r="L77" t="s">
        <v>180</v>
      </c>
      <c r="M77" t="s">
        <v>148</v>
      </c>
      <c r="T77" t="s">
        <v>81</v>
      </c>
      <c r="V77" t="s">
        <v>149</v>
      </c>
      <c r="W77" t="s">
        <v>83</v>
      </c>
      <c r="X77" t="s">
        <v>84</v>
      </c>
      <c r="Y77" t="s">
        <v>150</v>
      </c>
      <c r="BP77" t="s">
        <v>151</v>
      </c>
      <c r="BQ77" t="s">
        <v>149</v>
      </c>
      <c r="BR77" t="s">
        <v>150</v>
      </c>
      <c r="BS77" t="s">
        <v>86</v>
      </c>
      <c r="BU77" t="s">
        <v>81</v>
      </c>
      <c r="BV77" t="s">
        <v>152</v>
      </c>
    </row>
    <row r="78" spans="1:74" x14ac:dyDescent="0.2">
      <c r="A78" t="s">
        <v>362</v>
      </c>
      <c r="B78" t="s">
        <v>363</v>
      </c>
      <c r="C78" t="s">
        <v>364</v>
      </c>
      <c r="E78" t="s">
        <v>77</v>
      </c>
      <c r="I78" t="s">
        <v>145</v>
      </c>
      <c r="J78" t="s">
        <v>146</v>
      </c>
      <c r="L78" t="s">
        <v>365</v>
      </c>
      <c r="M78" t="s">
        <v>148</v>
      </c>
      <c r="T78" t="s">
        <v>81</v>
      </c>
      <c r="V78" t="s">
        <v>149</v>
      </c>
      <c r="W78" t="s">
        <v>83</v>
      </c>
      <c r="X78" t="s">
        <v>84</v>
      </c>
      <c r="Y78" t="s">
        <v>150</v>
      </c>
      <c r="BP78" t="s">
        <v>151</v>
      </c>
      <c r="BQ78" t="s">
        <v>149</v>
      </c>
      <c r="BR78" t="s">
        <v>150</v>
      </c>
      <c r="BS78" t="s">
        <v>86</v>
      </c>
      <c r="BU78" t="s">
        <v>81</v>
      </c>
      <c r="BV78" t="s">
        <v>152</v>
      </c>
    </row>
    <row r="79" spans="1:74" x14ac:dyDescent="0.2">
      <c r="A79" t="s">
        <v>366</v>
      </c>
      <c r="B79" t="s">
        <v>367</v>
      </c>
      <c r="C79" t="s">
        <v>368</v>
      </c>
      <c r="E79" t="s">
        <v>77</v>
      </c>
      <c r="I79" t="s">
        <v>145</v>
      </c>
      <c r="J79" t="s">
        <v>146</v>
      </c>
      <c r="L79" t="s">
        <v>180</v>
      </c>
      <c r="M79" t="s">
        <v>148</v>
      </c>
      <c r="T79" t="s">
        <v>81</v>
      </c>
      <c r="V79" t="s">
        <v>149</v>
      </c>
      <c r="W79" t="s">
        <v>83</v>
      </c>
      <c r="X79" t="s">
        <v>84</v>
      </c>
      <c r="Y79" t="s">
        <v>150</v>
      </c>
      <c r="BP79" t="s">
        <v>151</v>
      </c>
      <c r="BQ79" t="s">
        <v>149</v>
      </c>
      <c r="BR79" t="s">
        <v>150</v>
      </c>
      <c r="BS79" t="s">
        <v>86</v>
      </c>
      <c r="BU79" t="s">
        <v>81</v>
      </c>
      <c r="BV79" t="s">
        <v>152</v>
      </c>
    </row>
    <row r="80" spans="1:74" x14ac:dyDescent="0.2">
      <c r="A80" t="s">
        <v>369</v>
      </c>
      <c r="B80" t="s">
        <v>370</v>
      </c>
      <c r="C80" t="s">
        <v>371</v>
      </c>
      <c r="E80" t="s">
        <v>77</v>
      </c>
      <c r="I80" t="s">
        <v>145</v>
      </c>
      <c r="J80" t="s">
        <v>146</v>
      </c>
      <c r="L80" t="s">
        <v>168</v>
      </c>
      <c r="M80" t="s">
        <v>148</v>
      </c>
      <c r="T80" t="s">
        <v>81</v>
      </c>
      <c r="V80" t="s">
        <v>149</v>
      </c>
      <c r="W80" t="s">
        <v>83</v>
      </c>
      <c r="X80" t="s">
        <v>84</v>
      </c>
      <c r="Y80" t="s">
        <v>150</v>
      </c>
      <c r="BP80" t="s">
        <v>151</v>
      </c>
      <c r="BQ80" t="s">
        <v>149</v>
      </c>
      <c r="BR80" t="s">
        <v>150</v>
      </c>
      <c r="BS80" t="s">
        <v>86</v>
      </c>
      <c r="BU80" t="s">
        <v>81</v>
      </c>
      <c r="BV80" t="s">
        <v>152</v>
      </c>
    </row>
    <row r="81" spans="1:74" x14ac:dyDescent="0.2">
      <c r="A81" t="s">
        <v>372</v>
      </c>
      <c r="B81" t="s">
        <v>373</v>
      </c>
      <c r="C81" t="s">
        <v>374</v>
      </c>
      <c r="D81" t="s">
        <v>76</v>
      </c>
      <c r="E81" t="s">
        <v>77</v>
      </c>
      <c r="G81" t="s">
        <v>375</v>
      </c>
      <c r="I81" t="s">
        <v>145</v>
      </c>
      <c r="J81" t="s">
        <v>146</v>
      </c>
      <c r="L81" t="s">
        <v>376</v>
      </c>
      <c r="M81" t="s">
        <v>148</v>
      </c>
      <c r="T81" t="s">
        <v>81</v>
      </c>
      <c r="V81" t="s">
        <v>149</v>
      </c>
      <c r="W81" t="s">
        <v>83</v>
      </c>
      <c r="X81" t="s">
        <v>84</v>
      </c>
      <c r="Y81" t="s">
        <v>150</v>
      </c>
      <c r="BP81" t="s">
        <v>151</v>
      </c>
      <c r="BQ81" t="s">
        <v>149</v>
      </c>
      <c r="BR81" t="s">
        <v>150</v>
      </c>
      <c r="BS81" t="s">
        <v>86</v>
      </c>
      <c r="BU81" t="s">
        <v>81</v>
      </c>
      <c r="BV81" t="s">
        <v>152</v>
      </c>
    </row>
    <row r="82" spans="1:74" x14ac:dyDescent="0.2">
      <c r="A82" t="s">
        <v>377</v>
      </c>
      <c r="B82" t="s">
        <v>378</v>
      </c>
      <c r="C82" t="s">
        <v>379</v>
      </c>
      <c r="E82" t="s">
        <v>77</v>
      </c>
      <c r="I82" t="s">
        <v>145</v>
      </c>
      <c r="J82" t="s">
        <v>146</v>
      </c>
      <c r="L82" t="s">
        <v>174</v>
      </c>
      <c r="M82" t="s">
        <v>148</v>
      </c>
      <c r="T82" t="s">
        <v>81</v>
      </c>
      <c r="V82" t="s">
        <v>149</v>
      </c>
      <c r="W82" t="s">
        <v>83</v>
      </c>
      <c r="X82" t="s">
        <v>84</v>
      </c>
      <c r="Y82" t="s">
        <v>150</v>
      </c>
      <c r="BP82" t="s">
        <v>151</v>
      </c>
      <c r="BQ82" t="s">
        <v>149</v>
      </c>
      <c r="BR82" t="s">
        <v>150</v>
      </c>
      <c r="BS82" t="s">
        <v>86</v>
      </c>
      <c r="BU82" t="s">
        <v>81</v>
      </c>
      <c r="BV82" t="s">
        <v>152</v>
      </c>
    </row>
    <row r="83" spans="1:74" x14ac:dyDescent="0.2">
      <c r="A83" t="s">
        <v>380</v>
      </c>
      <c r="B83" t="s">
        <v>381</v>
      </c>
      <c r="C83" t="s">
        <v>382</v>
      </c>
      <c r="E83" t="s">
        <v>77</v>
      </c>
      <c r="I83" t="s">
        <v>145</v>
      </c>
      <c r="J83" t="s">
        <v>146</v>
      </c>
      <c r="L83" t="s">
        <v>383</v>
      </c>
      <c r="M83" t="s">
        <v>148</v>
      </c>
      <c r="T83" t="s">
        <v>81</v>
      </c>
      <c r="V83" t="s">
        <v>149</v>
      </c>
      <c r="W83" t="s">
        <v>83</v>
      </c>
      <c r="X83" t="s">
        <v>84</v>
      </c>
      <c r="Y83" t="s">
        <v>150</v>
      </c>
      <c r="BP83" t="s">
        <v>151</v>
      </c>
      <c r="BQ83" t="s">
        <v>149</v>
      </c>
      <c r="BR83" t="s">
        <v>150</v>
      </c>
      <c r="BS83" t="s">
        <v>86</v>
      </c>
      <c r="BU83" t="s">
        <v>81</v>
      </c>
      <c r="BV83" t="s">
        <v>152</v>
      </c>
    </row>
    <row r="84" spans="1:74" x14ac:dyDescent="0.2">
      <c r="A84" t="s">
        <v>384</v>
      </c>
      <c r="B84" t="s">
        <v>385</v>
      </c>
      <c r="C84" t="s">
        <v>384</v>
      </c>
      <c r="E84" t="s">
        <v>77</v>
      </c>
      <c r="I84" t="s">
        <v>145</v>
      </c>
      <c r="J84" t="s">
        <v>146</v>
      </c>
      <c r="L84" t="s">
        <v>386</v>
      </c>
      <c r="M84" t="s">
        <v>148</v>
      </c>
      <c r="T84" t="s">
        <v>81</v>
      </c>
      <c r="V84" t="s">
        <v>149</v>
      </c>
      <c r="W84" t="s">
        <v>83</v>
      </c>
      <c r="X84" t="s">
        <v>84</v>
      </c>
      <c r="Y84" t="s">
        <v>150</v>
      </c>
      <c r="BP84" t="s">
        <v>151</v>
      </c>
      <c r="BQ84" t="s">
        <v>149</v>
      </c>
      <c r="BR84" t="s">
        <v>150</v>
      </c>
      <c r="BS84" t="s">
        <v>86</v>
      </c>
      <c r="BU84" t="s">
        <v>81</v>
      </c>
      <c r="BV84" t="s">
        <v>152</v>
      </c>
    </row>
    <row r="85" spans="1:74" x14ac:dyDescent="0.2">
      <c r="A85" t="s">
        <v>387</v>
      </c>
      <c r="B85" t="s">
        <v>388</v>
      </c>
      <c r="C85" t="s">
        <v>389</v>
      </c>
      <c r="E85" t="s">
        <v>77</v>
      </c>
      <c r="I85" t="s">
        <v>145</v>
      </c>
      <c r="J85" t="s">
        <v>146</v>
      </c>
      <c r="L85" t="s">
        <v>390</v>
      </c>
      <c r="M85" t="s">
        <v>148</v>
      </c>
      <c r="T85" t="s">
        <v>81</v>
      </c>
      <c r="V85" t="s">
        <v>149</v>
      </c>
      <c r="W85" t="s">
        <v>83</v>
      </c>
      <c r="X85" t="s">
        <v>84</v>
      </c>
      <c r="Y85" t="s">
        <v>150</v>
      </c>
      <c r="BP85" t="s">
        <v>151</v>
      </c>
      <c r="BQ85" t="s">
        <v>149</v>
      </c>
      <c r="BR85" t="s">
        <v>150</v>
      </c>
      <c r="BS85" t="s">
        <v>86</v>
      </c>
      <c r="BU85" t="s">
        <v>81</v>
      </c>
      <c r="BV85" t="s">
        <v>152</v>
      </c>
    </row>
    <row r="86" spans="1:74" x14ac:dyDescent="0.2">
      <c r="A86" t="s">
        <v>391</v>
      </c>
      <c r="B86" t="s">
        <v>392</v>
      </c>
      <c r="C86" t="s">
        <v>393</v>
      </c>
      <c r="E86" t="s">
        <v>77</v>
      </c>
      <c r="I86" t="s">
        <v>145</v>
      </c>
      <c r="J86" t="s">
        <v>146</v>
      </c>
      <c r="L86" t="s">
        <v>394</v>
      </c>
      <c r="M86" t="s">
        <v>148</v>
      </c>
      <c r="T86" t="s">
        <v>81</v>
      </c>
      <c r="V86" t="s">
        <v>149</v>
      </c>
      <c r="W86" t="s">
        <v>83</v>
      </c>
      <c r="X86" t="s">
        <v>84</v>
      </c>
      <c r="Y86" t="s">
        <v>150</v>
      </c>
      <c r="BP86" t="s">
        <v>151</v>
      </c>
      <c r="BQ86" t="s">
        <v>149</v>
      </c>
      <c r="BR86" t="s">
        <v>150</v>
      </c>
      <c r="BS86" t="s">
        <v>86</v>
      </c>
      <c r="BU86" t="s">
        <v>81</v>
      </c>
      <c r="BV86" t="s">
        <v>152</v>
      </c>
    </row>
    <row r="87" spans="1:74" x14ac:dyDescent="0.2">
      <c r="A87" t="s">
        <v>395</v>
      </c>
      <c r="B87" t="s">
        <v>396</v>
      </c>
      <c r="E87" t="s">
        <v>397</v>
      </c>
      <c r="F87" t="s">
        <v>398</v>
      </c>
      <c r="I87" t="s">
        <v>145</v>
      </c>
      <c r="J87" t="s">
        <v>146</v>
      </c>
      <c r="L87" t="s">
        <v>399</v>
      </c>
      <c r="M87" t="s">
        <v>148</v>
      </c>
      <c r="T87" t="s">
        <v>81</v>
      </c>
      <c r="V87" t="s">
        <v>149</v>
      </c>
      <c r="W87" t="s">
        <v>83</v>
      </c>
      <c r="X87" t="s">
        <v>84</v>
      </c>
      <c r="Y87" t="s">
        <v>150</v>
      </c>
      <c r="BP87" t="s">
        <v>151</v>
      </c>
      <c r="BQ87" t="s">
        <v>149</v>
      </c>
      <c r="BR87" t="s">
        <v>150</v>
      </c>
      <c r="BS87" t="s">
        <v>86</v>
      </c>
      <c r="BU87" t="s">
        <v>81</v>
      </c>
      <c r="BV87" t="s">
        <v>152</v>
      </c>
    </row>
    <row r="88" spans="1:74" x14ac:dyDescent="0.2">
      <c r="A88" t="s">
        <v>400</v>
      </c>
      <c r="B88" t="s">
        <v>401</v>
      </c>
      <c r="C88" t="s">
        <v>402</v>
      </c>
      <c r="E88" t="s">
        <v>77</v>
      </c>
      <c r="I88" t="s">
        <v>145</v>
      </c>
      <c r="J88" t="s">
        <v>146</v>
      </c>
      <c r="L88" t="s">
        <v>306</v>
      </c>
      <c r="M88" t="s">
        <v>148</v>
      </c>
      <c r="T88" t="s">
        <v>81</v>
      </c>
      <c r="V88" t="s">
        <v>149</v>
      </c>
      <c r="W88" t="s">
        <v>83</v>
      </c>
      <c r="X88" t="s">
        <v>84</v>
      </c>
      <c r="Y88" t="s">
        <v>150</v>
      </c>
      <c r="BP88" t="s">
        <v>151</v>
      </c>
      <c r="BQ88" t="s">
        <v>149</v>
      </c>
      <c r="BR88" t="s">
        <v>150</v>
      </c>
      <c r="BS88" t="s">
        <v>86</v>
      </c>
      <c r="BU88" t="s">
        <v>81</v>
      </c>
      <c r="BV88" t="s">
        <v>152</v>
      </c>
    </row>
    <row r="89" spans="1:74" x14ac:dyDescent="0.2">
      <c r="A89" t="s">
        <v>403</v>
      </c>
      <c r="B89" t="s">
        <v>404</v>
      </c>
      <c r="C89" t="s">
        <v>405</v>
      </c>
      <c r="E89" t="s">
        <v>77</v>
      </c>
      <c r="G89" t="s">
        <v>406</v>
      </c>
      <c r="I89" t="s">
        <v>145</v>
      </c>
      <c r="J89" t="s">
        <v>146</v>
      </c>
      <c r="L89" t="s">
        <v>407</v>
      </c>
      <c r="M89" t="s">
        <v>148</v>
      </c>
      <c r="T89" t="s">
        <v>81</v>
      </c>
      <c r="V89" t="s">
        <v>149</v>
      </c>
      <c r="W89" t="s">
        <v>83</v>
      </c>
      <c r="X89" t="s">
        <v>84</v>
      </c>
      <c r="Y89" t="s">
        <v>150</v>
      </c>
      <c r="BP89" t="s">
        <v>151</v>
      </c>
      <c r="BQ89" t="s">
        <v>149</v>
      </c>
      <c r="BR89" t="s">
        <v>150</v>
      </c>
      <c r="BS89" t="s">
        <v>86</v>
      </c>
      <c r="BU89" t="s">
        <v>81</v>
      </c>
      <c r="BV89" t="s">
        <v>152</v>
      </c>
    </row>
    <row r="90" spans="1:74" x14ac:dyDescent="0.2">
      <c r="A90" t="s">
        <v>408</v>
      </c>
      <c r="B90" t="s">
        <v>409</v>
      </c>
      <c r="C90" t="s">
        <v>410</v>
      </c>
      <c r="E90" t="s">
        <v>77</v>
      </c>
      <c r="I90" t="s">
        <v>145</v>
      </c>
      <c r="J90" t="s">
        <v>146</v>
      </c>
      <c r="L90" t="s">
        <v>215</v>
      </c>
      <c r="M90" t="s">
        <v>148</v>
      </c>
      <c r="T90" t="s">
        <v>81</v>
      </c>
      <c r="V90" t="s">
        <v>149</v>
      </c>
      <c r="W90" t="s">
        <v>83</v>
      </c>
      <c r="X90" t="s">
        <v>84</v>
      </c>
      <c r="Y90" t="s">
        <v>150</v>
      </c>
      <c r="BP90" t="s">
        <v>151</v>
      </c>
      <c r="BQ90" t="s">
        <v>149</v>
      </c>
      <c r="BR90" t="s">
        <v>150</v>
      </c>
      <c r="BS90" t="s">
        <v>86</v>
      </c>
      <c r="BU90" t="s">
        <v>81</v>
      </c>
      <c r="BV90" t="s">
        <v>152</v>
      </c>
    </row>
    <row r="91" spans="1:74" x14ac:dyDescent="0.2">
      <c r="A91" t="s">
        <v>411</v>
      </c>
      <c r="B91" t="s">
        <v>412</v>
      </c>
      <c r="C91" t="s">
        <v>413</v>
      </c>
      <c r="E91" t="s">
        <v>77</v>
      </c>
      <c r="I91" t="s">
        <v>145</v>
      </c>
      <c r="J91" t="s">
        <v>146</v>
      </c>
      <c r="L91" t="s">
        <v>180</v>
      </c>
      <c r="M91" t="s">
        <v>148</v>
      </c>
      <c r="T91" t="s">
        <v>81</v>
      </c>
      <c r="V91" t="s">
        <v>149</v>
      </c>
      <c r="W91" t="s">
        <v>83</v>
      </c>
      <c r="X91" t="s">
        <v>84</v>
      </c>
      <c r="Y91" t="s">
        <v>150</v>
      </c>
      <c r="BP91" t="s">
        <v>151</v>
      </c>
      <c r="BQ91" t="s">
        <v>149</v>
      </c>
      <c r="BR91" t="s">
        <v>150</v>
      </c>
      <c r="BS91" t="s">
        <v>86</v>
      </c>
      <c r="BU91" t="s">
        <v>81</v>
      </c>
      <c r="BV91" t="s">
        <v>152</v>
      </c>
    </row>
    <row r="92" spans="1:74" x14ac:dyDescent="0.2">
      <c r="A92" t="s">
        <v>414</v>
      </c>
      <c r="B92" t="s">
        <v>415</v>
      </c>
      <c r="C92" t="s">
        <v>416</v>
      </c>
      <c r="E92" t="s">
        <v>77</v>
      </c>
      <c r="G92" t="s">
        <v>417</v>
      </c>
      <c r="I92" t="s">
        <v>145</v>
      </c>
      <c r="J92" t="s">
        <v>146</v>
      </c>
      <c r="L92" t="s">
        <v>418</v>
      </c>
      <c r="M92" t="s">
        <v>148</v>
      </c>
      <c r="T92" t="s">
        <v>81</v>
      </c>
      <c r="V92" t="s">
        <v>149</v>
      </c>
      <c r="W92" t="s">
        <v>83</v>
      </c>
      <c r="X92" t="s">
        <v>84</v>
      </c>
      <c r="Y92" t="s">
        <v>150</v>
      </c>
      <c r="BP92" t="s">
        <v>151</v>
      </c>
      <c r="BQ92" t="s">
        <v>149</v>
      </c>
      <c r="BR92" t="s">
        <v>150</v>
      </c>
      <c r="BS92" t="s">
        <v>86</v>
      </c>
      <c r="BU92" t="s">
        <v>81</v>
      </c>
      <c r="BV92" t="s">
        <v>152</v>
      </c>
    </row>
    <row r="93" spans="1:74" x14ac:dyDescent="0.2">
      <c r="A93" t="s">
        <v>419</v>
      </c>
      <c r="B93" t="s">
        <v>420</v>
      </c>
      <c r="C93" t="s">
        <v>421</v>
      </c>
      <c r="D93" t="s">
        <v>76</v>
      </c>
      <c r="E93" t="s">
        <v>77</v>
      </c>
      <c r="I93" t="s">
        <v>145</v>
      </c>
      <c r="J93" t="s">
        <v>146</v>
      </c>
      <c r="L93" t="s">
        <v>422</v>
      </c>
      <c r="M93" t="s">
        <v>148</v>
      </c>
      <c r="T93" t="s">
        <v>81</v>
      </c>
      <c r="V93" t="s">
        <v>149</v>
      </c>
      <c r="W93" t="s">
        <v>83</v>
      </c>
      <c r="X93" t="s">
        <v>84</v>
      </c>
      <c r="Y93" t="s">
        <v>150</v>
      </c>
      <c r="BP93" t="s">
        <v>151</v>
      </c>
      <c r="BQ93" t="s">
        <v>149</v>
      </c>
      <c r="BR93" t="s">
        <v>150</v>
      </c>
      <c r="BS93" t="s">
        <v>86</v>
      </c>
      <c r="BU93" t="s">
        <v>81</v>
      </c>
      <c r="BV93" t="s">
        <v>152</v>
      </c>
    </row>
    <row r="94" spans="1:74" x14ac:dyDescent="0.2">
      <c r="A94" t="s">
        <v>423</v>
      </c>
      <c r="B94" t="s">
        <v>424</v>
      </c>
      <c r="C94" t="s">
        <v>425</v>
      </c>
      <c r="D94" t="s">
        <v>76</v>
      </c>
      <c r="E94" t="s">
        <v>77</v>
      </c>
      <c r="I94" t="s">
        <v>145</v>
      </c>
      <c r="J94" t="s">
        <v>146</v>
      </c>
      <c r="L94" t="s">
        <v>426</v>
      </c>
      <c r="M94" t="s">
        <v>148</v>
      </c>
      <c r="T94" t="s">
        <v>81</v>
      </c>
      <c r="V94" t="s">
        <v>149</v>
      </c>
      <c r="W94" t="s">
        <v>83</v>
      </c>
      <c r="X94" t="s">
        <v>84</v>
      </c>
      <c r="Y94" t="s">
        <v>150</v>
      </c>
      <c r="BP94" t="s">
        <v>151</v>
      </c>
      <c r="BQ94" t="s">
        <v>149</v>
      </c>
      <c r="BR94" t="s">
        <v>150</v>
      </c>
      <c r="BS94" t="s">
        <v>86</v>
      </c>
      <c r="BU94" t="s">
        <v>81</v>
      </c>
      <c r="BV94" t="s">
        <v>152</v>
      </c>
    </row>
    <row r="95" spans="1:74" x14ac:dyDescent="0.2">
      <c r="A95" t="s">
        <v>427</v>
      </c>
      <c r="B95" t="s">
        <v>428</v>
      </c>
      <c r="C95" t="s">
        <v>429</v>
      </c>
      <c r="E95" t="s">
        <v>77</v>
      </c>
      <c r="G95" t="s">
        <v>430</v>
      </c>
      <c r="I95" t="s">
        <v>145</v>
      </c>
      <c r="J95" t="s">
        <v>146</v>
      </c>
      <c r="L95" t="s">
        <v>431</v>
      </c>
      <c r="M95" t="s">
        <v>148</v>
      </c>
      <c r="T95" t="s">
        <v>81</v>
      </c>
      <c r="V95" t="s">
        <v>149</v>
      </c>
      <c r="W95" t="s">
        <v>83</v>
      </c>
      <c r="X95" t="s">
        <v>84</v>
      </c>
      <c r="Y95" t="s">
        <v>150</v>
      </c>
      <c r="BP95" t="s">
        <v>151</v>
      </c>
      <c r="BQ95" t="s">
        <v>149</v>
      </c>
      <c r="BR95" t="s">
        <v>150</v>
      </c>
      <c r="BS95" t="s">
        <v>86</v>
      </c>
      <c r="BU95" t="s">
        <v>81</v>
      </c>
      <c r="BV95" t="s">
        <v>152</v>
      </c>
    </row>
    <row r="96" spans="1:74" x14ac:dyDescent="0.2">
      <c r="A96" t="s">
        <v>432</v>
      </c>
      <c r="B96" t="s">
        <v>433</v>
      </c>
      <c r="C96" t="s">
        <v>434</v>
      </c>
      <c r="E96" t="s">
        <v>77</v>
      </c>
      <c r="I96" t="s">
        <v>145</v>
      </c>
      <c r="J96" t="s">
        <v>146</v>
      </c>
      <c r="L96" t="s">
        <v>435</v>
      </c>
      <c r="M96" t="s">
        <v>148</v>
      </c>
      <c r="T96" t="s">
        <v>81</v>
      </c>
      <c r="V96" t="s">
        <v>149</v>
      </c>
      <c r="W96" t="s">
        <v>83</v>
      </c>
      <c r="X96" t="s">
        <v>84</v>
      </c>
      <c r="Y96" t="s">
        <v>150</v>
      </c>
      <c r="BP96" t="s">
        <v>151</v>
      </c>
      <c r="BQ96" t="s">
        <v>149</v>
      </c>
      <c r="BR96" t="s">
        <v>150</v>
      </c>
      <c r="BS96" t="s">
        <v>86</v>
      </c>
      <c r="BU96" t="s">
        <v>81</v>
      </c>
      <c r="BV96" t="s">
        <v>152</v>
      </c>
    </row>
    <row r="97" spans="1:74" x14ac:dyDescent="0.2">
      <c r="A97" t="s">
        <v>436</v>
      </c>
      <c r="B97" t="s">
        <v>437</v>
      </c>
      <c r="C97" t="s">
        <v>438</v>
      </c>
      <c r="D97" t="s">
        <v>76</v>
      </c>
      <c r="E97" t="s">
        <v>77</v>
      </c>
      <c r="I97" t="s">
        <v>145</v>
      </c>
      <c r="J97" t="s">
        <v>146</v>
      </c>
      <c r="L97" t="s">
        <v>439</v>
      </c>
      <c r="M97" t="s">
        <v>148</v>
      </c>
      <c r="T97" t="s">
        <v>81</v>
      </c>
      <c r="V97" t="s">
        <v>149</v>
      </c>
      <c r="W97" t="s">
        <v>83</v>
      </c>
      <c r="X97" t="s">
        <v>84</v>
      </c>
      <c r="Y97" t="s">
        <v>150</v>
      </c>
      <c r="BP97" t="s">
        <v>151</v>
      </c>
      <c r="BQ97" t="s">
        <v>149</v>
      </c>
      <c r="BR97" t="s">
        <v>150</v>
      </c>
      <c r="BS97" t="s">
        <v>86</v>
      </c>
      <c r="BU97" t="s">
        <v>81</v>
      </c>
      <c r="BV97" t="s">
        <v>152</v>
      </c>
    </row>
    <row r="98" spans="1:74" x14ac:dyDescent="0.2">
      <c r="A98" t="s">
        <v>440</v>
      </c>
      <c r="B98" t="s">
        <v>441</v>
      </c>
      <c r="C98" t="s">
        <v>442</v>
      </c>
      <c r="E98" t="s">
        <v>77</v>
      </c>
      <c r="I98" t="s">
        <v>145</v>
      </c>
      <c r="J98" t="s">
        <v>146</v>
      </c>
      <c r="L98" t="s">
        <v>443</v>
      </c>
      <c r="M98" t="s">
        <v>148</v>
      </c>
      <c r="T98" t="s">
        <v>81</v>
      </c>
      <c r="V98" t="s">
        <v>149</v>
      </c>
      <c r="W98" t="s">
        <v>83</v>
      </c>
      <c r="X98" t="s">
        <v>84</v>
      </c>
      <c r="Y98" t="s">
        <v>150</v>
      </c>
      <c r="BP98" t="s">
        <v>151</v>
      </c>
      <c r="BQ98" t="s">
        <v>149</v>
      </c>
      <c r="BR98" t="s">
        <v>150</v>
      </c>
      <c r="BS98" t="s">
        <v>86</v>
      </c>
      <c r="BU98" t="s">
        <v>81</v>
      </c>
      <c r="BV98" t="s">
        <v>152</v>
      </c>
    </row>
    <row r="99" spans="1:74" x14ac:dyDescent="0.2">
      <c r="A99" t="s">
        <v>444</v>
      </c>
      <c r="B99" t="s">
        <v>445</v>
      </c>
      <c r="C99" t="s">
        <v>446</v>
      </c>
      <c r="D99" t="s">
        <v>76</v>
      </c>
      <c r="E99" t="s">
        <v>77</v>
      </c>
      <c r="I99" t="s">
        <v>145</v>
      </c>
      <c r="J99" t="s">
        <v>146</v>
      </c>
      <c r="L99" t="s">
        <v>331</v>
      </c>
      <c r="M99" t="s">
        <v>148</v>
      </c>
      <c r="T99" t="s">
        <v>81</v>
      </c>
      <c r="V99" t="s">
        <v>149</v>
      </c>
      <c r="W99" t="s">
        <v>83</v>
      </c>
      <c r="X99" t="s">
        <v>84</v>
      </c>
      <c r="Y99" t="s">
        <v>150</v>
      </c>
      <c r="BP99" t="s">
        <v>151</v>
      </c>
      <c r="BQ99" t="s">
        <v>149</v>
      </c>
      <c r="BR99" t="s">
        <v>150</v>
      </c>
      <c r="BS99" t="s">
        <v>86</v>
      </c>
      <c r="BU99" t="s">
        <v>81</v>
      </c>
      <c r="BV99" t="s">
        <v>152</v>
      </c>
    </row>
    <row r="100" spans="1:74" x14ac:dyDescent="0.2">
      <c r="A100" t="s">
        <v>447</v>
      </c>
      <c r="B100" t="s">
        <v>448</v>
      </c>
      <c r="C100" t="s">
        <v>449</v>
      </c>
      <c r="D100" t="s">
        <v>76</v>
      </c>
      <c r="E100" t="s">
        <v>77</v>
      </c>
      <c r="I100" t="s">
        <v>145</v>
      </c>
      <c r="J100" t="s">
        <v>146</v>
      </c>
      <c r="L100" t="s">
        <v>435</v>
      </c>
      <c r="M100" t="s">
        <v>148</v>
      </c>
      <c r="T100" t="s">
        <v>81</v>
      </c>
      <c r="V100" t="s">
        <v>149</v>
      </c>
      <c r="W100" t="s">
        <v>83</v>
      </c>
      <c r="X100" t="s">
        <v>84</v>
      </c>
      <c r="Y100" t="s">
        <v>150</v>
      </c>
      <c r="BP100" t="s">
        <v>151</v>
      </c>
      <c r="BQ100" t="s">
        <v>149</v>
      </c>
      <c r="BR100" t="s">
        <v>150</v>
      </c>
      <c r="BS100" t="s">
        <v>86</v>
      </c>
      <c r="BU100" t="s">
        <v>81</v>
      </c>
      <c r="BV100" t="s">
        <v>152</v>
      </c>
    </row>
    <row r="101" spans="1:74" x14ac:dyDescent="0.2">
      <c r="A101" t="s">
        <v>450</v>
      </c>
      <c r="B101" t="s">
        <v>451</v>
      </c>
      <c r="C101" t="s">
        <v>450</v>
      </c>
      <c r="D101" t="s">
        <v>76</v>
      </c>
      <c r="E101" t="s">
        <v>77</v>
      </c>
      <c r="I101" t="s">
        <v>145</v>
      </c>
      <c r="J101" t="s">
        <v>146</v>
      </c>
      <c r="L101" t="s">
        <v>386</v>
      </c>
      <c r="M101" t="s">
        <v>148</v>
      </c>
      <c r="T101" t="s">
        <v>81</v>
      </c>
      <c r="V101" t="s">
        <v>149</v>
      </c>
      <c r="W101" t="s">
        <v>83</v>
      </c>
      <c r="X101" t="s">
        <v>84</v>
      </c>
      <c r="Y101" t="s">
        <v>150</v>
      </c>
      <c r="BP101" t="s">
        <v>151</v>
      </c>
      <c r="BQ101" t="s">
        <v>149</v>
      </c>
      <c r="BR101" t="s">
        <v>150</v>
      </c>
      <c r="BS101" t="s">
        <v>86</v>
      </c>
      <c r="BU101" t="s">
        <v>81</v>
      </c>
      <c r="BV101" t="s">
        <v>152</v>
      </c>
    </row>
    <row r="102" spans="1:74" x14ac:dyDescent="0.2">
      <c r="A102" t="s">
        <v>452</v>
      </c>
      <c r="B102" t="s">
        <v>453</v>
      </c>
      <c r="C102" t="s">
        <v>454</v>
      </c>
      <c r="D102" t="s">
        <v>76</v>
      </c>
      <c r="E102" t="s">
        <v>77</v>
      </c>
      <c r="I102" t="s">
        <v>145</v>
      </c>
      <c r="J102" t="s">
        <v>146</v>
      </c>
      <c r="L102" t="s">
        <v>455</v>
      </c>
      <c r="M102" t="s">
        <v>148</v>
      </c>
      <c r="T102" t="s">
        <v>81</v>
      </c>
      <c r="V102" t="s">
        <v>149</v>
      </c>
      <c r="W102" t="s">
        <v>83</v>
      </c>
      <c r="X102" t="s">
        <v>84</v>
      </c>
      <c r="Y102" t="s">
        <v>150</v>
      </c>
      <c r="BP102" t="s">
        <v>151</v>
      </c>
      <c r="BQ102" t="s">
        <v>149</v>
      </c>
      <c r="BR102" t="s">
        <v>150</v>
      </c>
      <c r="BS102" t="s">
        <v>86</v>
      </c>
      <c r="BU102" t="s">
        <v>81</v>
      </c>
      <c r="BV102" t="s">
        <v>152</v>
      </c>
    </row>
    <row r="103" spans="1:74" x14ac:dyDescent="0.2">
      <c r="A103" t="s">
        <v>456</v>
      </c>
      <c r="B103" t="s">
        <v>457</v>
      </c>
      <c r="C103" t="s">
        <v>458</v>
      </c>
      <c r="E103" t="s">
        <v>77</v>
      </c>
      <c r="I103" t="s">
        <v>145</v>
      </c>
      <c r="J103" t="s">
        <v>146</v>
      </c>
      <c r="L103" t="s">
        <v>459</v>
      </c>
      <c r="M103" t="s">
        <v>148</v>
      </c>
      <c r="T103" t="s">
        <v>81</v>
      </c>
      <c r="V103" t="s">
        <v>149</v>
      </c>
      <c r="W103" t="s">
        <v>83</v>
      </c>
      <c r="X103" t="s">
        <v>84</v>
      </c>
      <c r="Y103" t="s">
        <v>150</v>
      </c>
      <c r="BP103" t="s">
        <v>151</v>
      </c>
      <c r="BQ103" t="s">
        <v>149</v>
      </c>
      <c r="BR103" t="s">
        <v>150</v>
      </c>
      <c r="BS103" t="s">
        <v>86</v>
      </c>
      <c r="BU103" t="s">
        <v>81</v>
      </c>
      <c r="BV103" t="s">
        <v>152</v>
      </c>
    </row>
    <row r="104" spans="1:74" x14ac:dyDescent="0.2">
      <c r="A104" t="s">
        <v>460</v>
      </c>
      <c r="B104" t="s">
        <v>461</v>
      </c>
      <c r="C104" t="s">
        <v>462</v>
      </c>
      <c r="E104" t="s">
        <v>77</v>
      </c>
      <c r="I104" t="s">
        <v>145</v>
      </c>
      <c r="J104" t="s">
        <v>146</v>
      </c>
      <c r="L104" t="s">
        <v>383</v>
      </c>
      <c r="M104" t="s">
        <v>148</v>
      </c>
      <c r="T104" t="s">
        <v>81</v>
      </c>
      <c r="V104" t="s">
        <v>149</v>
      </c>
      <c r="W104" t="s">
        <v>83</v>
      </c>
      <c r="X104" t="s">
        <v>84</v>
      </c>
      <c r="Y104" t="s">
        <v>150</v>
      </c>
      <c r="BP104" t="s">
        <v>151</v>
      </c>
      <c r="BQ104" t="s">
        <v>149</v>
      </c>
      <c r="BR104" t="s">
        <v>150</v>
      </c>
      <c r="BS104" t="s">
        <v>86</v>
      </c>
      <c r="BU104" t="s">
        <v>81</v>
      </c>
      <c r="BV104" t="s">
        <v>152</v>
      </c>
    </row>
    <row r="105" spans="1:74" x14ac:dyDescent="0.2">
      <c r="A105" t="s">
        <v>463</v>
      </c>
      <c r="B105" t="s">
        <v>464</v>
      </c>
      <c r="C105" t="s">
        <v>465</v>
      </c>
      <c r="D105" t="s">
        <v>76</v>
      </c>
      <c r="E105" t="s">
        <v>77</v>
      </c>
      <c r="G105" t="s">
        <v>466</v>
      </c>
      <c r="I105" t="s">
        <v>145</v>
      </c>
      <c r="J105" t="s">
        <v>146</v>
      </c>
      <c r="L105" t="s">
        <v>147</v>
      </c>
      <c r="M105" t="s">
        <v>148</v>
      </c>
      <c r="T105" t="s">
        <v>81</v>
      </c>
      <c r="V105" t="s">
        <v>149</v>
      </c>
      <c r="W105" t="s">
        <v>83</v>
      </c>
      <c r="X105" t="s">
        <v>84</v>
      </c>
      <c r="Y105" t="s">
        <v>150</v>
      </c>
      <c r="BP105" t="s">
        <v>151</v>
      </c>
      <c r="BQ105" t="s">
        <v>149</v>
      </c>
      <c r="BR105" t="s">
        <v>150</v>
      </c>
      <c r="BS105" t="s">
        <v>86</v>
      </c>
      <c r="BU105" t="s">
        <v>81</v>
      </c>
      <c r="BV105" t="s">
        <v>152</v>
      </c>
    </row>
    <row r="106" spans="1:74" x14ac:dyDescent="0.2">
      <c r="A106" t="s">
        <v>467</v>
      </c>
      <c r="B106" t="s">
        <v>468</v>
      </c>
      <c r="C106" t="s">
        <v>469</v>
      </c>
      <c r="E106" t="s">
        <v>77</v>
      </c>
      <c r="I106" t="s">
        <v>145</v>
      </c>
      <c r="J106" t="s">
        <v>146</v>
      </c>
      <c r="L106" t="s">
        <v>207</v>
      </c>
      <c r="M106" t="s">
        <v>148</v>
      </c>
      <c r="T106" t="s">
        <v>81</v>
      </c>
      <c r="V106" t="s">
        <v>149</v>
      </c>
      <c r="W106" t="s">
        <v>83</v>
      </c>
      <c r="X106" t="s">
        <v>84</v>
      </c>
      <c r="Y106" t="s">
        <v>150</v>
      </c>
      <c r="BP106" t="s">
        <v>151</v>
      </c>
      <c r="BQ106" t="s">
        <v>149</v>
      </c>
      <c r="BR106" t="s">
        <v>150</v>
      </c>
      <c r="BS106" t="s">
        <v>86</v>
      </c>
      <c r="BU106" t="s">
        <v>81</v>
      </c>
      <c r="BV106" t="s">
        <v>152</v>
      </c>
    </row>
    <row r="107" spans="1:74" x14ac:dyDescent="0.2">
      <c r="A107" t="s">
        <v>470</v>
      </c>
      <c r="B107" t="s">
        <v>471</v>
      </c>
      <c r="C107" t="s">
        <v>472</v>
      </c>
      <c r="E107" t="s">
        <v>77</v>
      </c>
      <c r="I107" t="s">
        <v>145</v>
      </c>
      <c r="J107" t="s">
        <v>146</v>
      </c>
      <c r="L107" t="s">
        <v>331</v>
      </c>
      <c r="M107" t="s">
        <v>148</v>
      </c>
      <c r="T107" t="s">
        <v>81</v>
      </c>
      <c r="V107" t="s">
        <v>149</v>
      </c>
      <c r="W107" t="s">
        <v>83</v>
      </c>
      <c r="X107" t="s">
        <v>84</v>
      </c>
      <c r="Y107" t="s">
        <v>150</v>
      </c>
      <c r="BP107" t="s">
        <v>151</v>
      </c>
      <c r="BQ107" t="s">
        <v>149</v>
      </c>
      <c r="BR107" t="s">
        <v>150</v>
      </c>
      <c r="BS107" t="s">
        <v>86</v>
      </c>
      <c r="BU107" t="s">
        <v>81</v>
      </c>
      <c r="BV107" t="s">
        <v>152</v>
      </c>
    </row>
    <row r="108" spans="1:74" x14ac:dyDescent="0.2">
      <c r="A108" t="s">
        <v>473</v>
      </c>
      <c r="B108" t="s">
        <v>474</v>
      </c>
      <c r="C108" t="s">
        <v>475</v>
      </c>
      <c r="E108" t="s">
        <v>77</v>
      </c>
      <c r="I108" t="s">
        <v>145</v>
      </c>
      <c r="J108" t="s">
        <v>146</v>
      </c>
      <c r="L108" t="s">
        <v>476</v>
      </c>
      <c r="M108" t="s">
        <v>148</v>
      </c>
      <c r="T108" t="s">
        <v>81</v>
      </c>
      <c r="V108" t="s">
        <v>149</v>
      </c>
      <c r="W108" t="s">
        <v>83</v>
      </c>
      <c r="X108" t="s">
        <v>84</v>
      </c>
      <c r="Y108" t="s">
        <v>150</v>
      </c>
      <c r="BP108" t="s">
        <v>151</v>
      </c>
      <c r="BQ108" t="s">
        <v>149</v>
      </c>
      <c r="BR108" t="s">
        <v>150</v>
      </c>
      <c r="BS108" t="s">
        <v>86</v>
      </c>
      <c r="BU108" t="s">
        <v>81</v>
      </c>
      <c r="BV108" t="s">
        <v>152</v>
      </c>
    </row>
    <row r="109" spans="1:74" x14ac:dyDescent="0.2">
      <c r="A109" t="s">
        <v>477</v>
      </c>
      <c r="B109" t="s">
        <v>478</v>
      </c>
      <c r="C109" t="s">
        <v>479</v>
      </c>
      <c r="D109" t="s">
        <v>76</v>
      </c>
      <c r="E109" t="s">
        <v>77</v>
      </c>
      <c r="G109" t="s">
        <v>480</v>
      </c>
      <c r="I109" t="s">
        <v>145</v>
      </c>
      <c r="J109" t="s">
        <v>146</v>
      </c>
      <c r="L109" t="s">
        <v>481</v>
      </c>
      <c r="M109" t="s">
        <v>148</v>
      </c>
      <c r="T109" t="s">
        <v>81</v>
      </c>
      <c r="V109" t="s">
        <v>149</v>
      </c>
      <c r="W109" t="s">
        <v>83</v>
      </c>
      <c r="X109" t="s">
        <v>84</v>
      </c>
      <c r="Y109" t="s">
        <v>150</v>
      </c>
      <c r="BP109" t="s">
        <v>151</v>
      </c>
      <c r="BQ109" t="s">
        <v>149</v>
      </c>
      <c r="BR109" t="s">
        <v>150</v>
      </c>
      <c r="BS109" t="s">
        <v>86</v>
      </c>
      <c r="BU109" t="s">
        <v>81</v>
      </c>
      <c r="BV109" t="s">
        <v>152</v>
      </c>
    </row>
    <row r="110" spans="1:74" x14ac:dyDescent="0.2">
      <c r="A110" t="s">
        <v>482</v>
      </c>
      <c r="B110" t="s">
        <v>483</v>
      </c>
      <c r="C110" t="s">
        <v>484</v>
      </c>
      <c r="E110" t="s">
        <v>77</v>
      </c>
      <c r="I110" t="s">
        <v>145</v>
      </c>
      <c r="J110" t="s">
        <v>146</v>
      </c>
      <c r="L110" t="s">
        <v>192</v>
      </c>
      <c r="M110" t="s">
        <v>148</v>
      </c>
      <c r="T110" t="s">
        <v>81</v>
      </c>
      <c r="V110" t="s">
        <v>149</v>
      </c>
      <c r="W110" t="s">
        <v>83</v>
      </c>
      <c r="X110" t="s">
        <v>84</v>
      </c>
      <c r="Y110" t="s">
        <v>150</v>
      </c>
      <c r="BP110" t="s">
        <v>151</v>
      </c>
      <c r="BQ110" t="s">
        <v>149</v>
      </c>
      <c r="BR110" t="s">
        <v>150</v>
      </c>
      <c r="BS110" t="s">
        <v>86</v>
      </c>
      <c r="BU110" t="s">
        <v>81</v>
      </c>
      <c r="BV110" t="s">
        <v>152</v>
      </c>
    </row>
    <row r="111" spans="1:74" x14ac:dyDescent="0.2">
      <c r="A111" t="s">
        <v>485</v>
      </c>
      <c r="B111" t="s">
        <v>486</v>
      </c>
      <c r="C111" t="s">
        <v>487</v>
      </c>
      <c r="E111" t="s">
        <v>77</v>
      </c>
      <c r="G111" t="s">
        <v>488</v>
      </c>
      <c r="I111" t="s">
        <v>145</v>
      </c>
      <c r="J111" t="s">
        <v>146</v>
      </c>
      <c r="L111" t="s">
        <v>376</v>
      </c>
      <c r="M111" t="s">
        <v>148</v>
      </c>
      <c r="T111" t="s">
        <v>81</v>
      </c>
      <c r="V111" t="s">
        <v>149</v>
      </c>
      <c r="W111" t="s">
        <v>83</v>
      </c>
      <c r="X111" t="s">
        <v>84</v>
      </c>
      <c r="Y111" t="s">
        <v>150</v>
      </c>
      <c r="BP111" t="s">
        <v>151</v>
      </c>
      <c r="BQ111" t="s">
        <v>149</v>
      </c>
      <c r="BR111" t="s">
        <v>150</v>
      </c>
      <c r="BS111" t="s">
        <v>86</v>
      </c>
      <c r="BU111" t="s">
        <v>81</v>
      </c>
      <c r="BV111" t="s">
        <v>152</v>
      </c>
    </row>
    <row r="112" spans="1:74" x14ac:dyDescent="0.2">
      <c r="A112" t="s">
        <v>489</v>
      </c>
      <c r="B112" t="s">
        <v>267</v>
      </c>
      <c r="C112" t="s">
        <v>489</v>
      </c>
      <c r="E112" t="s">
        <v>77</v>
      </c>
      <c r="G112" t="s">
        <v>490</v>
      </c>
      <c r="I112" t="s">
        <v>145</v>
      </c>
      <c r="J112" t="s">
        <v>146</v>
      </c>
      <c r="L112" t="s">
        <v>185</v>
      </c>
      <c r="M112" t="s">
        <v>148</v>
      </c>
      <c r="T112" t="s">
        <v>81</v>
      </c>
      <c r="V112" t="s">
        <v>149</v>
      </c>
      <c r="W112" t="s">
        <v>83</v>
      </c>
      <c r="X112" t="s">
        <v>84</v>
      </c>
      <c r="Y112" t="s">
        <v>150</v>
      </c>
      <c r="BP112" t="s">
        <v>151</v>
      </c>
      <c r="BQ112" t="s">
        <v>149</v>
      </c>
      <c r="BR112" t="s">
        <v>150</v>
      </c>
      <c r="BS112" t="s">
        <v>86</v>
      </c>
      <c r="BU112" t="s">
        <v>81</v>
      </c>
      <c r="BV112" t="s">
        <v>152</v>
      </c>
    </row>
    <row r="113" spans="1:74" x14ac:dyDescent="0.2">
      <c r="A113" t="s">
        <v>491</v>
      </c>
      <c r="B113" t="s">
        <v>491</v>
      </c>
      <c r="C113" t="s">
        <v>159</v>
      </c>
      <c r="D113" t="s">
        <v>76</v>
      </c>
      <c r="E113" t="s">
        <v>160</v>
      </c>
      <c r="I113" t="s">
        <v>145</v>
      </c>
      <c r="J113" t="s">
        <v>146</v>
      </c>
      <c r="M113" t="s">
        <v>148</v>
      </c>
      <c r="T113" t="s">
        <v>81</v>
      </c>
      <c r="V113" t="s">
        <v>149</v>
      </c>
      <c r="W113" t="s">
        <v>83</v>
      </c>
      <c r="X113" t="s">
        <v>84</v>
      </c>
      <c r="Y113" t="s">
        <v>150</v>
      </c>
      <c r="BP113" t="s">
        <v>151</v>
      </c>
      <c r="BQ113" t="s">
        <v>149</v>
      </c>
      <c r="BR113" t="s">
        <v>150</v>
      </c>
      <c r="BS113" t="s">
        <v>86</v>
      </c>
      <c r="BU113" t="s">
        <v>81</v>
      </c>
      <c r="BV113" t="s">
        <v>152</v>
      </c>
    </row>
    <row r="114" spans="1:74" x14ac:dyDescent="0.2">
      <c r="A114" t="s">
        <v>492</v>
      </c>
      <c r="B114" t="s">
        <v>493</v>
      </c>
      <c r="C114" t="s">
        <v>494</v>
      </c>
      <c r="E114" t="s">
        <v>77</v>
      </c>
      <c r="I114" t="s">
        <v>145</v>
      </c>
      <c r="J114" t="s">
        <v>146</v>
      </c>
      <c r="L114" t="s">
        <v>495</v>
      </c>
      <c r="M114" t="s">
        <v>148</v>
      </c>
      <c r="T114" t="s">
        <v>81</v>
      </c>
      <c r="V114" t="s">
        <v>149</v>
      </c>
      <c r="W114" t="s">
        <v>83</v>
      </c>
      <c r="X114" t="s">
        <v>84</v>
      </c>
      <c r="Y114" t="s">
        <v>150</v>
      </c>
      <c r="BP114" t="s">
        <v>151</v>
      </c>
      <c r="BQ114" t="s">
        <v>149</v>
      </c>
      <c r="BR114" t="s">
        <v>150</v>
      </c>
      <c r="BS114" t="s">
        <v>86</v>
      </c>
      <c r="BU114" t="s">
        <v>81</v>
      </c>
      <c r="BV114" t="s">
        <v>152</v>
      </c>
    </row>
    <row r="115" spans="1:74" x14ac:dyDescent="0.2">
      <c r="A115" t="s">
        <v>496</v>
      </c>
      <c r="B115" t="s">
        <v>497</v>
      </c>
      <c r="C115" t="s">
        <v>498</v>
      </c>
      <c r="D115" t="s">
        <v>76</v>
      </c>
      <c r="E115" t="s">
        <v>77</v>
      </c>
      <c r="I115" t="s">
        <v>145</v>
      </c>
      <c r="J115" t="s">
        <v>146</v>
      </c>
      <c r="L115" t="s">
        <v>215</v>
      </c>
      <c r="M115" t="s">
        <v>148</v>
      </c>
      <c r="T115" t="s">
        <v>81</v>
      </c>
      <c r="V115" t="s">
        <v>149</v>
      </c>
      <c r="W115" t="s">
        <v>83</v>
      </c>
      <c r="X115" t="s">
        <v>84</v>
      </c>
      <c r="Y115" t="s">
        <v>150</v>
      </c>
      <c r="BP115" t="s">
        <v>151</v>
      </c>
      <c r="BQ115" t="s">
        <v>149</v>
      </c>
      <c r="BR115" t="s">
        <v>150</v>
      </c>
      <c r="BS115" t="s">
        <v>86</v>
      </c>
      <c r="BU115" t="s">
        <v>81</v>
      </c>
      <c r="BV115" t="s">
        <v>152</v>
      </c>
    </row>
    <row r="116" spans="1:74" x14ac:dyDescent="0.2">
      <c r="A116" t="s">
        <v>499</v>
      </c>
      <c r="B116" t="s">
        <v>500</v>
      </c>
      <c r="C116" t="s">
        <v>501</v>
      </c>
      <c r="D116" t="s">
        <v>76</v>
      </c>
      <c r="E116" t="s">
        <v>77</v>
      </c>
      <c r="I116" t="s">
        <v>145</v>
      </c>
      <c r="J116" t="s">
        <v>146</v>
      </c>
      <c r="L116" t="s">
        <v>365</v>
      </c>
      <c r="M116" t="s">
        <v>148</v>
      </c>
      <c r="T116" t="s">
        <v>81</v>
      </c>
      <c r="V116" t="s">
        <v>149</v>
      </c>
      <c r="W116" t="s">
        <v>83</v>
      </c>
      <c r="X116" t="s">
        <v>84</v>
      </c>
      <c r="Y116" t="s">
        <v>150</v>
      </c>
      <c r="BP116" t="s">
        <v>151</v>
      </c>
      <c r="BQ116" t="s">
        <v>149</v>
      </c>
      <c r="BR116" t="s">
        <v>150</v>
      </c>
      <c r="BS116" t="s">
        <v>86</v>
      </c>
      <c r="BU116" t="s">
        <v>81</v>
      </c>
      <c r="BV116" t="s">
        <v>152</v>
      </c>
    </row>
    <row r="117" spans="1:74" x14ac:dyDescent="0.2">
      <c r="A117" t="s">
        <v>502</v>
      </c>
      <c r="B117" t="s">
        <v>503</v>
      </c>
      <c r="C117" t="s">
        <v>504</v>
      </c>
      <c r="E117" t="s">
        <v>77</v>
      </c>
      <c r="I117" t="s">
        <v>145</v>
      </c>
      <c r="J117" t="s">
        <v>146</v>
      </c>
      <c r="L117" t="s">
        <v>219</v>
      </c>
      <c r="M117" t="s">
        <v>148</v>
      </c>
      <c r="T117" t="s">
        <v>81</v>
      </c>
      <c r="V117" t="s">
        <v>149</v>
      </c>
      <c r="W117" t="s">
        <v>83</v>
      </c>
      <c r="X117" t="s">
        <v>84</v>
      </c>
      <c r="Y117" t="s">
        <v>150</v>
      </c>
      <c r="BP117" t="s">
        <v>151</v>
      </c>
      <c r="BQ117" t="s">
        <v>149</v>
      </c>
      <c r="BR117" t="s">
        <v>150</v>
      </c>
      <c r="BS117" t="s">
        <v>86</v>
      </c>
      <c r="BU117" t="s">
        <v>81</v>
      </c>
      <c r="BV117" t="s">
        <v>152</v>
      </c>
    </row>
    <row r="118" spans="1:74" x14ac:dyDescent="0.2">
      <c r="A118" t="s">
        <v>505</v>
      </c>
      <c r="B118" t="s">
        <v>506</v>
      </c>
      <c r="C118" t="s">
        <v>507</v>
      </c>
      <c r="E118" t="s">
        <v>77</v>
      </c>
      <c r="G118" t="s">
        <v>508</v>
      </c>
      <c r="I118" t="s">
        <v>145</v>
      </c>
      <c r="J118" t="s">
        <v>146</v>
      </c>
      <c r="L118" t="s">
        <v>376</v>
      </c>
      <c r="M118" t="s">
        <v>148</v>
      </c>
      <c r="T118" t="s">
        <v>81</v>
      </c>
      <c r="V118" t="s">
        <v>149</v>
      </c>
      <c r="W118" t="s">
        <v>83</v>
      </c>
      <c r="X118" t="s">
        <v>84</v>
      </c>
      <c r="Y118" t="s">
        <v>150</v>
      </c>
      <c r="BP118" t="s">
        <v>151</v>
      </c>
      <c r="BQ118" t="s">
        <v>149</v>
      </c>
      <c r="BR118" t="s">
        <v>150</v>
      </c>
      <c r="BS118" t="s">
        <v>86</v>
      </c>
      <c r="BU118" t="s">
        <v>81</v>
      </c>
      <c r="BV118" t="s">
        <v>152</v>
      </c>
    </row>
    <row r="119" spans="1:74" x14ac:dyDescent="0.2">
      <c r="A119" t="s">
        <v>509</v>
      </c>
      <c r="B119" t="s">
        <v>510</v>
      </c>
      <c r="C119" t="s">
        <v>511</v>
      </c>
      <c r="D119" t="s">
        <v>76</v>
      </c>
      <c r="E119" t="s">
        <v>77</v>
      </c>
      <c r="I119" t="s">
        <v>145</v>
      </c>
      <c r="J119" t="s">
        <v>146</v>
      </c>
      <c r="L119" t="s">
        <v>331</v>
      </c>
      <c r="M119" t="s">
        <v>148</v>
      </c>
      <c r="T119" t="s">
        <v>81</v>
      </c>
      <c r="V119" t="s">
        <v>149</v>
      </c>
      <c r="W119" t="s">
        <v>83</v>
      </c>
      <c r="X119" t="s">
        <v>84</v>
      </c>
      <c r="Y119" t="s">
        <v>150</v>
      </c>
      <c r="BP119" t="s">
        <v>151</v>
      </c>
      <c r="BQ119" t="s">
        <v>149</v>
      </c>
      <c r="BR119" t="s">
        <v>150</v>
      </c>
      <c r="BS119" t="s">
        <v>86</v>
      </c>
      <c r="BU119" t="s">
        <v>81</v>
      </c>
      <c r="BV119" t="s">
        <v>152</v>
      </c>
    </row>
    <row r="120" spans="1:74" x14ac:dyDescent="0.2">
      <c r="A120" t="s">
        <v>512</v>
      </c>
      <c r="B120" t="s">
        <v>513</v>
      </c>
      <c r="C120" t="s">
        <v>514</v>
      </c>
      <c r="E120" t="s">
        <v>77</v>
      </c>
      <c r="I120" t="s">
        <v>145</v>
      </c>
      <c r="J120" t="s">
        <v>146</v>
      </c>
      <c r="L120" t="s">
        <v>306</v>
      </c>
      <c r="M120" t="s">
        <v>148</v>
      </c>
      <c r="T120" t="s">
        <v>81</v>
      </c>
      <c r="V120" t="s">
        <v>149</v>
      </c>
      <c r="W120" t="s">
        <v>83</v>
      </c>
      <c r="X120" t="s">
        <v>84</v>
      </c>
      <c r="Y120" t="s">
        <v>150</v>
      </c>
      <c r="BP120" t="s">
        <v>151</v>
      </c>
      <c r="BQ120" t="s">
        <v>149</v>
      </c>
      <c r="BR120" t="s">
        <v>150</v>
      </c>
      <c r="BS120" t="s">
        <v>86</v>
      </c>
      <c r="BU120" t="s">
        <v>81</v>
      </c>
      <c r="BV120" t="s">
        <v>152</v>
      </c>
    </row>
    <row r="121" spans="1:74" x14ac:dyDescent="0.2">
      <c r="A121" t="s">
        <v>515</v>
      </c>
      <c r="B121" t="s">
        <v>516</v>
      </c>
      <c r="C121" t="s">
        <v>517</v>
      </c>
      <c r="D121" t="s">
        <v>76</v>
      </c>
      <c r="E121" t="s">
        <v>77</v>
      </c>
      <c r="G121" t="s">
        <v>518</v>
      </c>
      <c r="I121" t="s">
        <v>145</v>
      </c>
      <c r="J121" t="s">
        <v>146</v>
      </c>
      <c r="L121" t="s">
        <v>215</v>
      </c>
      <c r="M121" t="s">
        <v>148</v>
      </c>
      <c r="T121" t="s">
        <v>81</v>
      </c>
      <c r="V121" t="s">
        <v>149</v>
      </c>
      <c r="W121" t="s">
        <v>83</v>
      </c>
      <c r="X121" t="s">
        <v>84</v>
      </c>
      <c r="Y121" t="s">
        <v>150</v>
      </c>
      <c r="BP121" t="s">
        <v>151</v>
      </c>
      <c r="BQ121" t="s">
        <v>149</v>
      </c>
      <c r="BR121" t="s">
        <v>150</v>
      </c>
      <c r="BS121" t="s">
        <v>86</v>
      </c>
      <c r="BU121" t="s">
        <v>81</v>
      </c>
      <c r="BV121" t="s">
        <v>152</v>
      </c>
    </row>
    <row r="122" spans="1:74" x14ac:dyDescent="0.2">
      <c r="A122" t="s">
        <v>519</v>
      </c>
      <c r="B122" t="s">
        <v>520</v>
      </c>
      <c r="C122" t="s">
        <v>521</v>
      </c>
      <c r="E122" t="s">
        <v>77</v>
      </c>
      <c r="I122" t="s">
        <v>145</v>
      </c>
      <c r="J122" t="s">
        <v>146</v>
      </c>
      <c r="L122" t="s">
        <v>522</v>
      </c>
      <c r="M122" t="s">
        <v>148</v>
      </c>
      <c r="T122" t="s">
        <v>81</v>
      </c>
      <c r="V122" t="s">
        <v>149</v>
      </c>
      <c r="W122" t="s">
        <v>83</v>
      </c>
      <c r="X122" t="s">
        <v>84</v>
      </c>
      <c r="Y122" t="s">
        <v>150</v>
      </c>
      <c r="BP122" t="s">
        <v>151</v>
      </c>
      <c r="BQ122" t="s">
        <v>149</v>
      </c>
      <c r="BR122" t="s">
        <v>150</v>
      </c>
      <c r="BS122" t="s">
        <v>86</v>
      </c>
      <c r="BU122" t="s">
        <v>81</v>
      </c>
      <c r="BV122" t="s">
        <v>152</v>
      </c>
    </row>
    <row r="123" spans="1:74" x14ac:dyDescent="0.2">
      <c r="A123" t="s">
        <v>523</v>
      </c>
      <c r="B123" t="s">
        <v>524</v>
      </c>
      <c r="C123" t="s">
        <v>525</v>
      </c>
      <c r="E123" t="s">
        <v>77</v>
      </c>
      <c r="G123" t="s">
        <v>526</v>
      </c>
      <c r="I123" t="s">
        <v>145</v>
      </c>
      <c r="J123" t="s">
        <v>146</v>
      </c>
      <c r="L123" t="s">
        <v>190</v>
      </c>
      <c r="M123" t="s">
        <v>148</v>
      </c>
      <c r="T123" t="s">
        <v>81</v>
      </c>
      <c r="V123" t="s">
        <v>149</v>
      </c>
      <c r="W123" t="s">
        <v>83</v>
      </c>
      <c r="X123" t="s">
        <v>84</v>
      </c>
      <c r="Y123" t="s">
        <v>150</v>
      </c>
      <c r="BP123" t="s">
        <v>151</v>
      </c>
      <c r="BQ123" t="s">
        <v>149</v>
      </c>
      <c r="BR123" t="s">
        <v>150</v>
      </c>
      <c r="BS123" t="s">
        <v>86</v>
      </c>
      <c r="BU123" t="s">
        <v>81</v>
      </c>
      <c r="BV123" t="s">
        <v>152</v>
      </c>
    </row>
    <row r="124" spans="1:74" x14ac:dyDescent="0.2">
      <c r="A124" t="s">
        <v>527</v>
      </c>
      <c r="B124" t="s">
        <v>528</v>
      </c>
      <c r="C124" t="s">
        <v>529</v>
      </c>
      <c r="D124" t="s">
        <v>76</v>
      </c>
      <c r="E124" t="s">
        <v>77</v>
      </c>
      <c r="G124" t="s">
        <v>530</v>
      </c>
      <c r="I124" t="s">
        <v>145</v>
      </c>
      <c r="J124" t="s">
        <v>146</v>
      </c>
      <c r="L124" t="s">
        <v>263</v>
      </c>
      <c r="M124" t="s">
        <v>148</v>
      </c>
      <c r="T124" t="s">
        <v>81</v>
      </c>
      <c r="V124" t="s">
        <v>149</v>
      </c>
      <c r="W124" t="s">
        <v>83</v>
      </c>
      <c r="X124" t="s">
        <v>84</v>
      </c>
      <c r="Y124" t="s">
        <v>150</v>
      </c>
      <c r="BP124" t="s">
        <v>151</v>
      </c>
      <c r="BQ124" t="s">
        <v>149</v>
      </c>
      <c r="BR124" t="s">
        <v>150</v>
      </c>
      <c r="BS124" t="s">
        <v>86</v>
      </c>
      <c r="BU124" t="s">
        <v>81</v>
      </c>
      <c r="BV124" t="s">
        <v>152</v>
      </c>
    </row>
    <row r="125" spans="1:74" x14ac:dyDescent="0.2">
      <c r="A125" t="s">
        <v>531</v>
      </c>
      <c r="B125" t="s">
        <v>522</v>
      </c>
      <c r="C125" t="s">
        <v>532</v>
      </c>
      <c r="E125" t="s">
        <v>77</v>
      </c>
      <c r="I125" t="s">
        <v>145</v>
      </c>
      <c r="J125" t="s">
        <v>146</v>
      </c>
      <c r="L125" t="s">
        <v>533</v>
      </c>
      <c r="M125" t="s">
        <v>148</v>
      </c>
      <c r="T125" t="s">
        <v>81</v>
      </c>
      <c r="V125" t="s">
        <v>149</v>
      </c>
      <c r="W125" t="s">
        <v>83</v>
      </c>
      <c r="X125" t="s">
        <v>84</v>
      </c>
      <c r="Y125" t="s">
        <v>150</v>
      </c>
      <c r="BP125" t="s">
        <v>151</v>
      </c>
      <c r="BQ125" t="s">
        <v>149</v>
      </c>
      <c r="BR125" t="s">
        <v>150</v>
      </c>
      <c r="BS125" t="s">
        <v>86</v>
      </c>
      <c r="BU125" t="s">
        <v>81</v>
      </c>
      <c r="BV125" t="s">
        <v>152</v>
      </c>
    </row>
    <row r="126" spans="1:74" x14ac:dyDescent="0.2">
      <c r="A126" t="s">
        <v>534</v>
      </c>
      <c r="B126" t="s">
        <v>535</v>
      </c>
      <c r="C126" t="s">
        <v>536</v>
      </c>
      <c r="D126" t="s">
        <v>76</v>
      </c>
      <c r="E126" t="s">
        <v>77</v>
      </c>
      <c r="I126" t="s">
        <v>145</v>
      </c>
      <c r="J126" t="s">
        <v>146</v>
      </c>
      <c r="L126" t="s">
        <v>192</v>
      </c>
      <c r="M126" t="s">
        <v>148</v>
      </c>
      <c r="T126" t="s">
        <v>81</v>
      </c>
      <c r="V126" t="s">
        <v>149</v>
      </c>
      <c r="W126" t="s">
        <v>83</v>
      </c>
      <c r="X126" t="s">
        <v>84</v>
      </c>
      <c r="Y126" t="s">
        <v>150</v>
      </c>
      <c r="BP126" t="s">
        <v>151</v>
      </c>
      <c r="BQ126" t="s">
        <v>149</v>
      </c>
      <c r="BR126" t="s">
        <v>150</v>
      </c>
      <c r="BS126" t="s">
        <v>86</v>
      </c>
      <c r="BU126" t="s">
        <v>81</v>
      </c>
      <c r="BV126" t="s">
        <v>152</v>
      </c>
    </row>
    <row r="127" spans="1:74" x14ac:dyDescent="0.2">
      <c r="A127" t="s">
        <v>537</v>
      </c>
      <c r="B127" t="s">
        <v>538</v>
      </c>
      <c r="C127" t="s">
        <v>539</v>
      </c>
      <c r="D127" t="s">
        <v>76</v>
      </c>
      <c r="E127" t="s">
        <v>77</v>
      </c>
      <c r="G127" t="s">
        <v>540</v>
      </c>
      <c r="I127" t="s">
        <v>145</v>
      </c>
      <c r="J127" t="s">
        <v>146</v>
      </c>
      <c r="L127" t="s">
        <v>182</v>
      </c>
      <c r="M127" t="s">
        <v>148</v>
      </c>
      <c r="T127" t="s">
        <v>81</v>
      </c>
      <c r="V127" t="s">
        <v>149</v>
      </c>
      <c r="W127" t="s">
        <v>83</v>
      </c>
      <c r="X127" t="s">
        <v>84</v>
      </c>
      <c r="Y127" t="s">
        <v>150</v>
      </c>
      <c r="BP127" t="s">
        <v>151</v>
      </c>
      <c r="BQ127" t="s">
        <v>149</v>
      </c>
      <c r="BR127" t="s">
        <v>150</v>
      </c>
      <c r="BS127" t="s">
        <v>86</v>
      </c>
      <c r="BU127" t="s">
        <v>81</v>
      </c>
      <c r="BV127" t="s">
        <v>152</v>
      </c>
    </row>
    <row r="128" spans="1:74" x14ac:dyDescent="0.2">
      <c r="A128" t="s">
        <v>541</v>
      </c>
      <c r="B128" t="s">
        <v>541</v>
      </c>
      <c r="C128" t="s">
        <v>542</v>
      </c>
      <c r="E128" t="s">
        <v>77</v>
      </c>
      <c r="I128" t="s">
        <v>145</v>
      </c>
      <c r="J128" t="s">
        <v>146</v>
      </c>
      <c r="M128" t="s">
        <v>148</v>
      </c>
      <c r="T128" t="s">
        <v>81</v>
      </c>
      <c r="V128" t="s">
        <v>149</v>
      </c>
      <c r="W128" t="s">
        <v>83</v>
      </c>
      <c r="X128" t="s">
        <v>84</v>
      </c>
      <c r="Y128" t="s">
        <v>150</v>
      </c>
      <c r="BP128" t="s">
        <v>151</v>
      </c>
      <c r="BQ128" t="s">
        <v>149</v>
      </c>
      <c r="BR128" t="s">
        <v>150</v>
      </c>
      <c r="BS128" t="s">
        <v>86</v>
      </c>
      <c r="BU128" t="s">
        <v>81</v>
      </c>
      <c r="BV128" t="s">
        <v>152</v>
      </c>
    </row>
    <row r="129" spans="1:74" x14ac:dyDescent="0.2">
      <c r="A129" t="s">
        <v>543</v>
      </c>
      <c r="B129" t="s">
        <v>544</v>
      </c>
      <c r="C129" t="s">
        <v>545</v>
      </c>
      <c r="E129" t="s">
        <v>77</v>
      </c>
      <c r="I129" t="s">
        <v>145</v>
      </c>
      <c r="J129" t="s">
        <v>146</v>
      </c>
      <c r="L129" t="s">
        <v>546</v>
      </c>
      <c r="M129" t="s">
        <v>148</v>
      </c>
      <c r="T129" t="s">
        <v>81</v>
      </c>
      <c r="V129" t="s">
        <v>149</v>
      </c>
      <c r="W129" t="s">
        <v>83</v>
      </c>
      <c r="X129" t="s">
        <v>84</v>
      </c>
      <c r="Y129" t="s">
        <v>150</v>
      </c>
      <c r="BP129" t="s">
        <v>151</v>
      </c>
      <c r="BQ129" t="s">
        <v>149</v>
      </c>
      <c r="BR129" t="s">
        <v>150</v>
      </c>
      <c r="BS129" t="s">
        <v>86</v>
      </c>
      <c r="BU129" t="s">
        <v>81</v>
      </c>
      <c r="BV129" t="s">
        <v>152</v>
      </c>
    </row>
    <row r="130" spans="1:74" x14ac:dyDescent="0.2">
      <c r="A130" t="s">
        <v>547</v>
      </c>
      <c r="B130" t="s">
        <v>548</v>
      </c>
      <c r="C130" t="s">
        <v>549</v>
      </c>
      <c r="E130" t="s">
        <v>77</v>
      </c>
      <c r="I130" t="s">
        <v>145</v>
      </c>
      <c r="J130" t="s">
        <v>146</v>
      </c>
      <c r="L130" t="s">
        <v>550</v>
      </c>
      <c r="M130" t="s">
        <v>148</v>
      </c>
      <c r="T130" t="s">
        <v>81</v>
      </c>
      <c r="V130" t="s">
        <v>149</v>
      </c>
      <c r="W130" t="s">
        <v>83</v>
      </c>
      <c r="X130" t="s">
        <v>84</v>
      </c>
      <c r="Y130" t="s">
        <v>150</v>
      </c>
      <c r="BP130" t="s">
        <v>151</v>
      </c>
      <c r="BQ130" t="s">
        <v>149</v>
      </c>
      <c r="BR130" t="s">
        <v>150</v>
      </c>
      <c r="BS130" t="s">
        <v>86</v>
      </c>
      <c r="BU130" t="s">
        <v>81</v>
      </c>
      <c r="BV130" t="s">
        <v>152</v>
      </c>
    </row>
    <row r="131" spans="1:74" x14ac:dyDescent="0.2">
      <c r="A131" t="s">
        <v>551</v>
      </c>
      <c r="B131" t="s">
        <v>552</v>
      </c>
      <c r="C131" t="s">
        <v>553</v>
      </c>
      <c r="D131" t="s">
        <v>76</v>
      </c>
      <c r="E131" t="s">
        <v>77</v>
      </c>
      <c r="G131" t="s">
        <v>554</v>
      </c>
      <c r="I131" t="s">
        <v>145</v>
      </c>
      <c r="J131" t="s">
        <v>146</v>
      </c>
      <c r="L131" t="s">
        <v>215</v>
      </c>
      <c r="M131" t="s">
        <v>148</v>
      </c>
      <c r="T131" t="s">
        <v>81</v>
      </c>
      <c r="V131" t="s">
        <v>149</v>
      </c>
      <c r="W131" t="s">
        <v>83</v>
      </c>
      <c r="X131" t="s">
        <v>84</v>
      </c>
      <c r="Y131" t="s">
        <v>150</v>
      </c>
      <c r="BP131" t="s">
        <v>151</v>
      </c>
      <c r="BQ131" t="s">
        <v>149</v>
      </c>
      <c r="BR131" t="s">
        <v>150</v>
      </c>
      <c r="BS131" t="s">
        <v>86</v>
      </c>
      <c r="BU131" t="s">
        <v>81</v>
      </c>
      <c r="BV131" t="s">
        <v>152</v>
      </c>
    </row>
    <row r="132" spans="1:74" x14ac:dyDescent="0.2">
      <c r="A132" t="s">
        <v>555</v>
      </c>
      <c r="B132" t="s">
        <v>556</v>
      </c>
      <c r="C132" t="s">
        <v>557</v>
      </c>
      <c r="D132" t="s">
        <v>76</v>
      </c>
      <c r="E132" t="s">
        <v>77</v>
      </c>
      <c r="I132" t="s">
        <v>145</v>
      </c>
      <c r="J132" t="s">
        <v>146</v>
      </c>
      <c r="L132" t="s">
        <v>306</v>
      </c>
      <c r="M132" t="s">
        <v>148</v>
      </c>
      <c r="T132" t="s">
        <v>81</v>
      </c>
      <c r="V132" t="s">
        <v>149</v>
      </c>
      <c r="W132" t="s">
        <v>83</v>
      </c>
      <c r="X132" t="s">
        <v>84</v>
      </c>
      <c r="Y132" t="s">
        <v>150</v>
      </c>
      <c r="BP132" t="s">
        <v>151</v>
      </c>
      <c r="BQ132" t="s">
        <v>149</v>
      </c>
      <c r="BR132" t="s">
        <v>150</v>
      </c>
      <c r="BS132" t="s">
        <v>86</v>
      </c>
      <c r="BU132" t="s">
        <v>81</v>
      </c>
      <c r="BV132" t="s">
        <v>152</v>
      </c>
    </row>
    <row r="133" spans="1:74" x14ac:dyDescent="0.2">
      <c r="A133" t="s">
        <v>558</v>
      </c>
      <c r="B133" t="s">
        <v>407</v>
      </c>
      <c r="C133" t="s">
        <v>559</v>
      </c>
      <c r="D133" t="s">
        <v>76</v>
      </c>
      <c r="E133" t="s">
        <v>77</v>
      </c>
      <c r="G133" t="s">
        <v>560</v>
      </c>
      <c r="I133" t="s">
        <v>145</v>
      </c>
      <c r="J133" t="s">
        <v>146</v>
      </c>
      <c r="L133" t="s">
        <v>561</v>
      </c>
      <c r="M133" t="s">
        <v>148</v>
      </c>
      <c r="T133" t="s">
        <v>81</v>
      </c>
      <c r="V133" t="s">
        <v>149</v>
      </c>
      <c r="W133" t="s">
        <v>83</v>
      </c>
      <c r="X133" t="s">
        <v>84</v>
      </c>
      <c r="Y133" t="s">
        <v>150</v>
      </c>
      <c r="BP133" t="s">
        <v>151</v>
      </c>
      <c r="BQ133" t="s">
        <v>149</v>
      </c>
      <c r="BR133" t="s">
        <v>150</v>
      </c>
      <c r="BS133" t="s">
        <v>86</v>
      </c>
      <c r="BU133" t="s">
        <v>81</v>
      </c>
      <c r="BV133" t="s">
        <v>152</v>
      </c>
    </row>
    <row r="134" spans="1:74" x14ac:dyDescent="0.2">
      <c r="A134" t="s">
        <v>562</v>
      </c>
      <c r="B134" t="s">
        <v>563</v>
      </c>
      <c r="C134" t="s">
        <v>564</v>
      </c>
      <c r="E134" t="s">
        <v>77</v>
      </c>
      <c r="I134" t="s">
        <v>145</v>
      </c>
      <c r="J134" t="s">
        <v>146</v>
      </c>
      <c r="L134" t="s">
        <v>329</v>
      </c>
      <c r="M134" t="s">
        <v>148</v>
      </c>
      <c r="T134" t="s">
        <v>81</v>
      </c>
      <c r="V134" t="s">
        <v>149</v>
      </c>
      <c r="W134" t="s">
        <v>83</v>
      </c>
      <c r="X134" t="s">
        <v>84</v>
      </c>
      <c r="Y134" t="s">
        <v>150</v>
      </c>
      <c r="BP134" t="s">
        <v>151</v>
      </c>
      <c r="BQ134" t="s">
        <v>149</v>
      </c>
      <c r="BR134" t="s">
        <v>150</v>
      </c>
      <c r="BS134" t="s">
        <v>86</v>
      </c>
      <c r="BU134" t="s">
        <v>81</v>
      </c>
      <c r="BV134" t="s">
        <v>152</v>
      </c>
    </row>
    <row r="135" spans="1:74" x14ac:dyDescent="0.2">
      <c r="A135" t="s">
        <v>565</v>
      </c>
      <c r="B135" t="s">
        <v>566</v>
      </c>
      <c r="C135" t="s">
        <v>567</v>
      </c>
      <c r="E135" t="s">
        <v>77</v>
      </c>
      <c r="G135" t="s">
        <v>568</v>
      </c>
      <c r="I135" t="s">
        <v>145</v>
      </c>
      <c r="J135" t="s">
        <v>146</v>
      </c>
      <c r="L135" t="s">
        <v>407</v>
      </c>
      <c r="M135" t="s">
        <v>148</v>
      </c>
      <c r="T135" t="s">
        <v>81</v>
      </c>
      <c r="V135" t="s">
        <v>149</v>
      </c>
      <c r="W135" t="s">
        <v>83</v>
      </c>
      <c r="X135" t="s">
        <v>84</v>
      </c>
      <c r="Y135" t="s">
        <v>150</v>
      </c>
      <c r="BP135" t="s">
        <v>151</v>
      </c>
      <c r="BQ135" t="s">
        <v>149</v>
      </c>
      <c r="BR135" t="s">
        <v>150</v>
      </c>
      <c r="BS135" t="s">
        <v>86</v>
      </c>
      <c r="BU135" t="s">
        <v>81</v>
      </c>
      <c r="BV135" t="s">
        <v>152</v>
      </c>
    </row>
    <row r="136" spans="1:74" x14ac:dyDescent="0.2">
      <c r="A136" t="s">
        <v>569</v>
      </c>
      <c r="B136" t="s">
        <v>570</v>
      </c>
      <c r="C136" t="s">
        <v>571</v>
      </c>
      <c r="E136" t="s">
        <v>77</v>
      </c>
      <c r="I136" t="s">
        <v>145</v>
      </c>
      <c r="J136" t="s">
        <v>146</v>
      </c>
      <c r="L136" t="s">
        <v>383</v>
      </c>
      <c r="M136" t="s">
        <v>148</v>
      </c>
      <c r="T136" t="s">
        <v>81</v>
      </c>
      <c r="V136" t="s">
        <v>149</v>
      </c>
      <c r="W136" t="s">
        <v>83</v>
      </c>
      <c r="X136" t="s">
        <v>84</v>
      </c>
      <c r="Y136" t="s">
        <v>150</v>
      </c>
      <c r="BP136" t="s">
        <v>151</v>
      </c>
      <c r="BQ136" t="s">
        <v>149</v>
      </c>
      <c r="BR136" t="s">
        <v>150</v>
      </c>
      <c r="BS136" t="s">
        <v>86</v>
      </c>
      <c r="BU136" t="s">
        <v>81</v>
      </c>
      <c r="BV136" t="s">
        <v>152</v>
      </c>
    </row>
    <row r="137" spans="1:74" x14ac:dyDescent="0.2">
      <c r="A137" t="s">
        <v>572</v>
      </c>
      <c r="B137" t="s">
        <v>573</v>
      </c>
      <c r="C137" t="s">
        <v>574</v>
      </c>
      <c r="E137" t="s">
        <v>77</v>
      </c>
      <c r="I137" t="s">
        <v>145</v>
      </c>
      <c r="J137" t="s">
        <v>146</v>
      </c>
      <c r="L137" t="s">
        <v>575</v>
      </c>
      <c r="M137" t="s">
        <v>148</v>
      </c>
      <c r="T137" t="s">
        <v>81</v>
      </c>
      <c r="V137" t="s">
        <v>149</v>
      </c>
      <c r="W137" t="s">
        <v>83</v>
      </c>
      <c r="X137" t="s">
        <v>84</v>
      </c>
      <c r="Y137" t="s">
        <v>150</v>
      </c>
      <c r="BP137" t="s">
        <v>151</v>
      </c>
      <c r="BQ137" t="s">
        <v>149</v>
      </c>
      <c r="BR137" t="s">
        <v>150</v>
      </c>
      <c r="BS137" t="s">
        <v>86</v>
      </c>
      <c r="BU137" t="s">
        <v>81</v>
      </c>
      <c r="BV137" t="s">
        <v>152</v>
      </c>
    </row>
    <row r="138" spans="1:74" x14ac:dyDescent="0.2">
      <c r="A138" t="s">
        <v>576</v>
      </c>
      <c r="B138" t="s">
        <v>241</v>
      </c>
      <c r="C138" t="s">
        <v>577</v>
      </c>
      <c r="D138" t="s">
        <v>76</v>
      </c>
      <c r="E138" t="s">
        <v>77</v>
      </c>
      <c r="I138" t="s">
        <v>145</v>
      </c>
      <c r="J138" t="s">
        <v>146</v>
      </c>
      <c r="L138" t="s">
        <v>578</v>
      </c>
      <c r="M138" t="s">
        <v>148</v>
      </c>
      <c r="T138" t="s">
        <v>81</v>
      </c>
      <c r="V138" t="s">
        <v>149</v>
      </c>
      <c r="W138" t="s">
        <v>83</v>
      </c>
      <c r="X138" t="s">
        <v>84</v>
      </c>
      <c r="Y138" t="s">
        <v>150</v>
      </c>
      <c r="BP138" t="s">
        <v>151</v>
      </c>
      <c r="BQ138" t="s">
        <v>149</v>
      </c>
      <c r="BR138" t="s">
        <v>150</v>
      </c>
      <c r="BS138" t="s">
        <v>86</v>
      </c>
      <c r="BU138" t="s">
        <v>81</v>
      </c>
      <c r="BV138" t="s">
        <v>152</v>
      </c>
    </row>
    <row r="139" spans="1:74" x14ac:dyDescent="0.2">
      <c r="A139" t="s">
        <v>579</v>
      </c>
      <c r="B139" t="s">
        <v>580</v>
      </c>
      <c r="C139" t="s">
        <v>581</v>
      </c>
      <c r="E139" t="s">
        <v>77</v>
      </c>
      <c r="I139" t="s">
        <v>145</v>
      </c>
      <c r="J139" t="s">
        <v>146</v>
      </c>
      <c r="L139" t="s">
        <v>443</v>
      </c>
      <c r="M139" t="s">
        <v>148</v>
      </c>
      <c r="T139" t="s">
        <v>81</v>
      </c>
      <c r="V139" t="s">
        <v>149</v>
      </c>
      <c r="W139" t="s">
        <v>83</v>
      </c>
      <c r="X139" t="s">
        <v>84</v>
      </c>
      <c r="Y139" t="s">
        <v>150</v>
      </c>
      <c r="BP139" t="s">
        <v>151</v>
      </c>
      <c r="BQ139" t="s">
        <v>149</v>
      </c>
      <c r="BR139" t="s">
        <v>150</v>
      </c>
      <c r="BS139" t="s">
        <v>86</v>
      </c>
      <c r="BU139" t="s">
        <v>81</v>
      </c>
      <c r="BV139" t="s">
        <v>152</v>
      </c>
    </row>
    <row r="140" spans="1:74" x14ac:dyDescent="0.2">
      <c r="A140" t="s">
        <v>582</v>
      </c>
      <c r="B140" t="s">
        <v>583</v>
      </c>
      <c r="C140" t="s">
        <v>584</v>
      </c>
      <c r="D140" t="s">
        <v>76</v>
      </c>
      <c r="E140" t="s">
        <v>77</v>
      </c>
      <c r="I140" t="s">
        <v>145</v>
      </c>
      <c r="J140" t="s">
        <v>146</v>
      </c>
      <c r="L140" t="s">
        <v>386</v>
      </c>
      <c r="M140" t="s">
        <v>148</v>
      </c>
      <c r="T140" t="s">
        <v>81</v>
      </c>
      <c r="V140" t="s">
        <v>149</v>
      </c>
      <c r="W140" t="s">
        <v>83</v>
      </c>
      <c r="X140" t="s">
        <v>84</v>
      </c>
      <c r="Y140" t="s">
        <v>150</v>
      </c>
      <c r="BP140" t="s">
        <v>151</v>
      </c>
      <c r="BQ140" t="s">
        <v>149</v>
      </c>
      <c r="BR140" t="s">
        <v>150</v>
      </c>
      <c r="BS140" t="s">
        <v>86</v>
      </c>
      <c r="BU140" t="s">
        <v>81</v>
      </c>
      <c r="BV140" t="s">
        <v>152</v>
      </c>
    </row>
    <row r="141" spans="1:74" x14ac:dyDescent="0.2">
      <c r="A141" t="s">
        <v>585</v>
      </c>
      <c r="B141" t="s">
        <v>586</v>
      </c>
      <c r="C141" t="s">
        <v>587</v>
      </c>
      <c r="E141" t="s">
        <v>77</v>
      </c>
      <c r="I141" t="s">
        <v>145</v>
      </c>
      <c r="J141" t="s">
        <v>146</v>
      </c>
      <c r="L141" t="s">
        <v>331</v>
      </c>
      <c r="M141" t="s">
        <v>148</v>
      </c>
      <c r="T141" t="s">
        <v>81</v>
      </c>
      <c r="V141" t="s">
        <v>149</v>
      </c>
      <c r="W141" t="s">
        <v>83</v>
      </c>
      <c r="X141" t="s">
        <v>84</v>
      </c>
      <c r="Y141" t="s">
        <v>150</v>
      </c>
      <c r="BP141" t="s">
        <v>151</v>
      </c>
      <c r="BQ141" t="s">
        <v>149</v>
      </c>
      <c r="BR141" t="s">
        <v>150</v>
      </c>
      <c r="BS141" t="s">
        <v>86</v>
      </c>
      <c r="BU141" t="s">
        <v>81</v>
      </c>
      <c r="BV141" t="s">
        <v>152</v>
      </c>
    </row>
    <row r="142" spans="1:74" x14ac:dyDescent="0.2">
      <c r="A142" t="s">
        <v>588</v>
      </c>
      <c r="B142" t="s">
        <v>589</v>
      </c>
      <c r="C142" t="s">
        <v>590</v>
      </c>
      <c r="E142" t="s">
        <v>77</v>
      </c>
      <c r="I142" t="s">
        <v>145</v>
      </c>
      <c r="J142" t="s">
        <v>146</v>
      </c>
      <c r="L142" t="s">
        <v>435</v>
      </c>
      <c r="M142" t="s">
        <v>148</v>
      </c>
      <c r="T142" t="s">
        <v>81</v>
      </c>
      <c r="V142" t="s">
        <v>149</v>
      </c>
      <c r="W142" t="s">
        <v>83</v>
      </c>
      <c r="X142" t="s">
        <v>84</v>
      </c>
      <c r="Y142" t="s">
        <v>150</v>
      </c>
      <c r="BP142" t="s">
        <v>151</v>
      </c>
      <c r="BQ142" t="s">
        <v>149</v>
      </c>
      <c r="BR142" t="s">
        <v>150</v>
      </c>
      <c r="BS142" t="s">
        <v>86</v>
      </c>
      <c r="BU142" t="s">
        <v>81</v>
      </c>
      <c r="BV142" t="s">
        <v>152</v>
      </c>
    </row>
    <row r="143" spans="1:74" x14ac:dyDescent="0.2">
      <c r="A143" t="s">
        <v>591</v>
      </c>
      <c r="B143" t="s">
        <v>592</v>
      </c>
      <c r="C143" t="s">
        <v>593</v>
      </c>
      <c r="E143" t="s">
        <v>77</v>
      </c>
      <c r="I143" t="s">
        <v>145</v>
      </c>
      <c r="J143" t="s">
        <v>146</v>
      </c>
      <c r="L143" t="s">
        <v>594</v>
      </c>
      <c r="M143" t="s">
        <v>148</v>
      </c>
      <c r="T143" t="s">
        <v>81</v>
      </c>
      <c r="V143" t="s">
        <v>149</v>
      </c>
      <c r="W143" t="s">
        <v>83</v>
      </c>
      <c r="X143" t="s">
        <v>84</v>
      </c>
      <c r="Y143" t="s">
        <v>150</v>
      </c>
      <c r="BP143" t="s">
        <v>151</v>
      </c>
      <c r="BQ143" t="s">
        <v>149</v>
      </c>
      <c r="BR143" t="s">
        <v>150</v>
      </c>
      <c r="BS143" t="s">
        <v>86</v>
      </c>
      <c r="BU143" t="s">
        <v>81</v>
      </c>
      <c r="BV143" t="s">
        <v>152</v>
      </c>
    </row>
    <row r="144" spans="1:74" x14ac:dyDescent="0.2">
      <c r="A144" t="s">
        <v>595</v>
      </c>
      <c r="B144" t="s">
        <v>180</v>
      </c>
      <c r="C144" t="s">
        <v>596</v>
      </c>
      <c r="E144" t="s">
        <v>77</v>
      </c>
      <c r="I144" t="s">
        <v>145</v>
      </c>
      <c r="J144" t="s">
        <v>146</v>
      </c>
      <c r="L144" t="s">
        <v>323</v>
      </c>
      <c r="M144" t="s">
        <v>148</v>
      </c>
      <c r="T144" t="s">
        <v>81</v>
      </c>
      <c r="V144" t="s">
        <v>149</v>
      </c>
      <c r="W144" t="s">
        <v>83</v>
      </c>
      <c r="X144" t="s">
        <v>84</v>
      </c>
      <c r="Y144" t="s">
        <v>150</v>
      </c>
      <c r="BP144" t="s">
        <v>151</v>
      </c>
      <c r="BQ144" t="s">
        <v>149</v>
      </c>
      <c r="BR144" t="s">
        <v>150</v>
      </c>
      <c r="BS144" t="s">
        <v>86</v>
      </c>
      <c r="BU144" t="s">
        <v>81</v>
      </c>
      <c r="BV144" t="s">
        <v>152</v>
      </c>
    </row>
    <row r="145" spans="1:74" x14ac:dyDescent="0.2">
      <c r="A145" t="s">
        <v>597</v>
      </c>
      <c r="B145" t="s">
        <v>598</v>
      </c>
      <c r="C145" t="s">
        <v>599</v>
      </c>
      <c r="E145" t="s">
        <v>77</v>
      </c>
      <c r="I145" t="s">
        <v>145</v>
      </c>
      <c r="J145" t="s">
        <v>146</v>
      </c>
      <c r="L145" t="s">
        <v>383</v>
      </c>
      <c r="M145" t="s">
        <v>148</v>
      </c>
      <c r="T145" t="s">
        <v>81</v>
      </c>
      <c r="V145" t="s">
        <v>149</v>
      </c>
      <c r="W145" t="s">
        <v>83</v>
      </c>
      <c r="X145" t="s">
        <v>84</v>
      </c>
      <c r="Y145" t="s">
        <v>150</v>
      </c>
      <c r="BP145" t="s">
        <v>151</v>
      </c>
      <c r="BQ145" t="s">
        <v>149</v>
      </c>
      <c r="BR145" t="s">
        <v>150</v>
      </c>
      <c r="BS145" t="s">
        <v>86</v>
      </c>
      <c r="BU145" t="s">
        <v>81</v>
      </c>
      <c r="BV145" t="s">
        <v>152</v>
      </c>
    </row>
    <row r="146" spans="1:74" x14ac:dyDescent="0.2">
      <c r="A146" t="s">
        <v>600</v>
      </c>
      <c r="B146" t="s">
        <v>601</v>
      </c>
      <c r="C146" t="s">
        <v>602</v>
      </c>
      <c r="E146" t="s">
        <v>77</v>
      </c>
      <c r="I146" t="s">
        <v>145</v>
      </c>
      <c r="J146" t="s">
        <v>146</v>
      </c>
      <c r="L146" t="s">
        <v>603</v>
      </c>
      <c r="M146" t="s">
        <v>148</v>
      </c>
      <c r="T146" t="s">
        <v>81</v>
      </c>
      <c r="V146" t="s">
        <v>149</v>
      </c>
      <c r="W146" t="s">
        <v>83</v>
      </c>
      <c r="X146" t="s">
        <v>84</v>
      </c>
      <c r="Y146" t="s">
        <v>150</v>
      </c>
      <c r="BP146" t="s">
        <v>151</v>
      </c>
      <c r="BQ146" t="s">
        <v>149</v>
      </c>
      <c r="BR146" t="s">
        <v>150</v>
      </c>
      <c r="BS146" t="s">
        <v>86</v>
      </c>
      <c r="BU146" t="s">
        <v>81</v>
      </c>
      <c r="BV146" t="s">
        <v>152</v>
      </c>
    </row>
    <row r="147" spans="1:74" x14ac:dyDescent="0.2">
      <c r="A147" t="s">
        <v>604</v>
      </c>
      <c r="B147" t="s">
        <v>605</v>
      </c>
      <c r="C147" t="s">
        <v>606</v>
      </c>
      <c r="E147" t="s">
        <v>77</v>
      </c>
      <c r="I147" t="s">
        <v>145</v>
      </c>
      <c r="J147" t="s">
        <v>146</v>
      </c>
      <c r="L147" t="s">
        <v>607</v>
      </c>
      <c r="M147" t="s">
        <v>148</v>
      </c>
      <c r="T147" t="s">
        <v>81</v>
      </c>
      <c r="V147" t="s">
        <v>149</v>
      </c>
      <c r="W147" t="s">
        <v>83</v>
      </c>
      <c r="X147" t="s">
        <v>84</v>
      </c>
      <c r="Y147" t="s">
        <v>150</v>
      </c>
      <c r="BP147" t="s">
        <v>151</v>
      </c>
      <c r="BQ147" t="s">
        <v>149</v>
      </c>
      <c r="BR147" t="s">
        <v>150</v>
      </c>
      <c r="BS147" t="s">
        <v>86</v>
      </c>
      <c r="BU147" t="s">
        <v>81</v>
      </c>
      <c r="BV147" t="s">
        <v>152</v>
      </c>
    </row>
    <row r="148" spans="1:74" x14ac:dyDescent="0.2">
      <c r="A148" t="s">
        <v>608</v>
      </c>
      <c r="B148" t="s">
        <v>609</v>
      </c>
      <c r="C148" t="s">
        <v>610</v>
      </c>
      <c r="D148" t="s">
        <v>76</v>
      </c>
      <c r="E148" t="s">
        <v>77</v>
      </c>
      <c r="I148" t="s">
        <v>145</v>
      </c>
      <c r="J148" t="s">
        <v>146</v>
      </c>
      <c r="L148" t="s">
        <v>250</v>
      </c>
      <c r="M148" t="s">
        <v>148</v>
      </c>
      <c r="T148" t="s">
        <v>81</v>
      </c>
      <c r="V148" t="s">
        <v>149</v>
      </c>
      <c r="W148" t="s">
        <v>83</v>
      </c>
      <c r="X148" t="s">
        <v>84</v>
      </c>
      <c r="Y148" t="s">
        <v>150</v>
      </c>
      <c r="BP148" t="s">
        <v>151</v>
      </c>
      <c r="BQ148" t="s">
        <v>149</v>
      </c>
      <c r="BR148" t="s">
        <v>150</v>
      </c>
      <c r="BS148" t="s">
        <v>86</v>
      </c>
      <c r="BU148" t="s">
        <v>81</v>
      </c>
      <c r="BV148" t="s">
        <v>152</v>
      </c>
    </row>
    <row r="149" spans="1:74" x14ac:dyDescent="0.2">
      <c r="A149" t="s">
        <v>611</v>
      </c>
      <c r="B149" t="s">
        <v>612</v>
      </c>
      <c r="C149" t="s">
        <v>613</v>
      </c>
      <c r="D149" t="s">
        <v>76</v>
      </c>
      <c r="E149" t="s">
        <v>77</v>
      </c>
      <c r="I149" t="s">
        <v>145</v>
      </c>
      <c r="J149" t="s">
        <v>146</v>
      </c>
      <c r="L149" t="s">
        <v>250</v>
      </c>
      <c r="M149" t="s">
        <v>148</v>
      </c>
      <c r="T149" t="s">
        <v>81</v>
      </c>
      <c r="V149" t="s">
        <v>149</v>
      </c>
      <c r="W149" t="s">
        <v>83</v>
      </c>
      <c r="X149" t="s">
        <v>84</v>
      </c>
      <c r="Y149" t="s">
        <v>150</v>
      </c>
      <c r="BP149" t="s">
        <v>151</v>
      </c>
      <c r="BQ149" t="s">
        <v>149</v>
      </c>
      <c r="BR149" t="s">
        <v>150</v>
      </c>
      <c r="BS149" t="s">
        <v>86</v>
      </c>
      <c r="BU149" t="s">
        <v>81</v>
      </c>
      <c r="BV149" t="s">
        <v>152</v>
      </c>
    </row>
    <row r="150" spans="1:74" x14ac:dyDescent="0.2">
      <c r="A150" t="s">
        <v>614</v>
      </c>
      <c r="B150" t="s">
        <v>615</v>
      </c>
      <c r="C150" t="s">
        <v>616</v>
      </c>
      <c r="E150" t="s">
        <v>77</v>
      </c>
      <c r="I150" t="s">
        <v>145</v>
      </c>
      <c r="J150" t="s">
        <v>146</v>
      </c>
      <c r="L150" t="s">
        <v>215</v>
      </c>
      <c r="M150" t="s">
        <v>148</v>
      </c>
      <c r="T150" t="s">
        <v>81</v>
      </c>
      <c r="V150" t="s">
        <v>149</v>
      </c>
      <c r="W150" t="s">
        <v>83</v>
      </c>
      <c r="X150" t="s">
        <v>84</v>
      </c>
      <c r="Y150" t="s">
        <v>150</v>
      </c>
      <c r="BP150" t="s">
        <v>151</v>
      </c>
      <c r="BQ150" t="s">
        <v>149</v>
      </c>
      <c r="BR150" t="s">
        <v>150</v>
      </c>
      <c r="BS150" t="s">
        <v>86</v>
      </c>
      <c r="BU150" t="s">
        <v>81</v>
      </c>
      <c r="BV150" t="s">
        <v>152</v>
      </c>
    </row>
    <row r="151" spans="1:74" x14ac:dyDescent="0.2">
      <c r="A151" t="s">
        <v>617</v>
      </c>
      <c r="B151" t="s">
        <v>618</v>
      </c>
      <c r="C151" t="s">
        <v>617</v>
      </c>
      <c r="D151" t="s">
        <v>76</v>
      </c>
      <c r="E151" t="s">
        <v>77</v>
      </c>
      <c r="I151" t="s">
        <v>145</v>
      </c>
      <c r="J151" t="s">
        <v>146</v>
      </c>
      <c r="L151" t="s">
        <v>386</v>
      </c>
      <c r="M151" t="s">
        <v>148</v>
      </c>
      <c r="T151" t="s">
        <v>81</v>
      </c>
      <c r="V151" t="s">
        <v>149</v>
      </c>
      <c r="W151" t="s">
        <v>83</v>
      </c>
      <c r="X151" t="s">
        <v>84</v>
      </c>
      <c r="Y151" t="s">
        <v>150</v>
      </c>
      <c r="BP151" t="s">
        <v>151</v>
      </c>
      <c r="BQ151" t="s">
        <v>149</v>
      </c>
      <c r="BR151" t="s">
        <v>150</v>
      </c>
      <c r="BS151" t="s">
        <v>86</v>
      </c>
      <c r="BU151" t="s">
        <v>81</v>
      </c>
      <c r="BV151" t="s">
        <v>152</v>
      </c>
    </row>
    <row r="152" spans="1:74" x14ac:dyDescent="0.2">
      <c r="A152" t="s">
        <v>619</v>
      </c>
      <c r="B152" t="s">
        <v>620</v>
      </c>
      <c r="C152" t="s">
        <v>621</v>
      </c>
      <c r="E152" t="s">
        <v>77</v>
      </c>
      <c r="I152" t="s">
        <v>145</v>
      </c>
      <c r="J152" t="s">
        <v>146</v>
      </c>
      <c r="L152" t="s">
        <v>622</v>
      </c>
      <c r="M152" t="s">
        <v>148</v>
      </c>
      <c r="T152" t="s">
        <v>81</v>
      </c>
      <c r="V152" t="s">
        <v>149</v>
      </c>
      <c r="W152" t="s">
        <v>83</v>
      </c>
      <c r="X152" t="s">
        <v>84</v>
      </c>
      <c r="Y152" t="s">
        <v>150</v>
      </c>
      <c r="BP152" t="s">
        <v>151</v>
      </c>
      <c r="BQ152" t="s">
        <v>149</v>
      </c>
      <c r="BR152" t="s">
        <v>150</v>
      </c>
      <c r="BS152" t="s">
        <v>86</v>
      </c>
      <c r="BU152" t="s">
        <v>81</v>
      </c>
      <c r="BV152" t="s">
        <v>152</v>
      </c>
    </row>
    <row r="153" spans="1:74" x14ac:dyDescent="0.2">
      <c r="A153" t="s">
        <v>623</v>
      </c>
      <c r="B153" t="s">
        <v>624</v>
      </c>
      <c r="C153" t="s">
        <v>625</v>
      </c>
      <c r="D153" t="s">
        <v>76</v>
      </c>
      <c r="E153" t="s">
        <v>77</v>
      </c>
      <c r="I153" t="s">
        <v>145</v>
      </c>
      <c r="J153" t="s">
        <v>146</v>
      </c>
      <c r="L153" t="s">
        <v>443</v>
      </c>
      <c r="M153" t="s">
        <v>148</v>
      </c>
      <c r="T153" t="s">
        <v>81</v>
      </c>
      <c r="V153" t="s">
        <v>149</v>
      </c>
      <c r="W153" t="s">
        <v>83</v>
      </c>
      <c r="X153" t="s">
        <v>84</v>
      </c>
      <c r="Y153" t="s">
        <v>150</v>
      </c>
      <c r="BP153" t="s">
        <v>151</v>
      </c>
      <c r="BQ153" t="s">
        <v>149</v>
      </c>
      <c r="BR153" t="s">
        <v>150</v>
      </c>
      <c r="BS153" t="s">
        <v>86</v>
      </c>
      <c r="BU153" t="s">
        <v>81</v>
      </c>
      <c r="BV153" t="s">
        <v>152</v>
      </c>
    </row>
    <row r="154" spans="1:74" x14ac:dyDescent="0.2">
      <c r="A154" t="s">
        <v>626</v>
      </c>
      <c r="B154" t="s">
        <v>627</v>
      </c>
      <c r="C154" t="s">
        <v>628</v>
      </c>
      <c r="E154" t="s">
        <v>77</v>
      </c>
      <c r="I154" t="s">
        <v>145</v>
      </c>
      <c r="J154" t="s">
        <v>146</v>
      </c>
      <c r="L154" t="s">
        <v>629</v>
      </c>
      <c r="M154" t="s">
        <v>148</v>
      </c>
      <c r="T154" t="s">
        <v>81</v>
      </c>
      <c r="V154" t="s">
        <v>149</v>
      </c>
      <c r="W154" t="s">
        <v>83</v>
      </c>
      <c r="X154" t="s">
        <v>84</v>
      </c>
      <c r="Y154" t="s">
        <v>150</v>
      </c>
      <c r="BP154" t="s">
        <v>151</v>
      </c>
      <c r="BQ154" t="s">
        <v>149</v>
      </c>
      <c r="BR154" t="s">
        <v>150</v>
      </c>
      <c r="BS154" t="s">
        <v>86</v>
      </c>
      <c r="BU154" t="s">
        <v>81</v>
      </c>
      <c r="BV154" t="s">
        <v>152</v>
      </c>
    </row>
    <row r="155" spans="1:74" x14ac:dyDescent="0.2">
      <c r="A155" t="s">
        <v>630</v>
      </c>
      <c r="B155" t="s">
        <v>631</v>
      </c>
      <c r="C155" t="s">
        <v>632</v>
      </c>
      <c r="E155" t="s">
        <v>77</v>
      </c>
      <c r="I155" t="s">
        <v>145</v>
      </c>
      <c r="J155" t="s">
        <v>146</v>
      </c>
      <c r="L155" t="s">
        <v>237</v>
      </c>
      <c r="M155" t="s">
        <v>148</v>
      </c>
      <c r="T155" t="s">
        <v>81</v>
      </c>
      <c r="V155" t="s">
        <v>149</v>
      </c>
      <c r="W155" t="s">
        <v>83</v>
      </c>
      <c r="X155" t="s">
        <v>84</v>
      </c>
      <c r="Y155" t="s">
        <v>150</v>
      </c>
      <c r="BP155" t="s">
        <v>151</v>
      </c>
      <c r="BQ155" t="s">
        <v>149</v>
      </c>
      <c r="BR155" t="s">
        <v>150</v>
      </c>
      <c r="BS155" t="s">
        <v>86</v>
      </c>
      <c r="BU155" t="s">
        <v>81</v>
      </c>
      <c r="BV155" t="s">
        <v>152</v>
      </c>
    </row>
    <row r="156" spans="1:74" x14ac:dyDescent="0.2">
      <c r="A156" t="s">
        <v>633</v>
      </c>
      <c r="B156" t="s">
        <v>634</v>
      </c>
      <c r="C156" t="s">
        <v>635</v>
      </c>
      <c r="E156" t="s">
        <v>77</v>
      </c>
      <c r="I156" t="s">
        <v>145</v>
      </c>
      <c r="J156" t="s">
        <v>146</v>
      </c>
      <c r="L156" t="s">
        <v>636</v>
      </c>
      <c r="M156" t="s">
        <v>148</v>
      </c>
      <c r="T156" t="s">
        <v>81</v>
      </c>
      <c r="V156" t="s">
        <v>149</v>
      </c>
      <c r="W156" t="s">
        <v>83</v>
      </c>
      <c r="X156" t="s">
        <v>84</v>
      </c>
      <c r="Y156" t="s">
        <v>150</v>
      </c>
      <c r="BP156" t="s">
        <v>151</v>
      </c>
      <c r="BQ156" t="s">
        <v>149</v>
      </c>
      <c r="BR156" t="s">
        <v>150</v>
      </c>
      <c r="BS156" t="s">
        <v>86</v>
      </c>
      <c r="BU156" t="s">
        <v>81</v>
      </c>
      <c r="BV156" t="s">
        <v>152</v>
      </c>
    </row>
    <row r="157" spans="1:74" x14ac:dyDescent="0.2">
      <c r="A157" t="s">
        <v>637</v>
      </c>
      <c r="B157" t="s">
        <v>638</v>
      </c>
      <c r="C157" t="s">
        <v>639</v>
      </c>
      <c r="D157" t="s">
        <v>76</v>
      </c>
      <c r="E157" t="s">
        <v>77</v>
      </c>
      <c r="I157" t="s">
        <v>145</v>
      </c>
      <c r="J157" t="s">
        <v>146</v>
      </c>
      <c r="L157" t="s">
        <v>640</v>
      </c>
      <c r="M157" t="s">
        <v>148</v>
      </c>
      <c r="T157" t="s">
        <v>81</v>
      </c>
      <c r="V157" t="s">
        <v>149</v>
      </c>
      <c r="W157" t="s">
        <v>83</v>
      </c>
      <c r="X157" t="s">
        <v>84</v>
      </c>
      <c r="Y157" t="s">
        <v>150</v>
      </c>
      <c r="BP157" t="s">
        <v>151</v>
      </c>
      <c r="BQ157" t="s">
        <v>149</v>
      </c>
      <c r="BR157" t="s">
        <v>150</v>
      </c>
      <c r="BS157" t="s">
        <v>86</v>
      </c>
      <c r="BU157" t="s">
        <v>81</v>
      </c>
      <c r="BV157" t="s">
        <v>152</v>
      </c>
    </row>
    <row r="158" spans="1:74" x14ac:dyDescent="0.2">
      <c r="A158" t="s">
        <v>641</v>
      </c>
      <c r="B158" t="s">
        <v>642</v>
      </c>
      <c r="C158" t="s">
        <v>643</v>
      </c>
      <c r="E158" t="s">
        <v>77</v>
      </c>
      <c r="G158" t="s">
        <v>644</v>
      </c>
      <c r="I158" t="s">
        <v>145</v>
      </c>
      <c r="J158" t="s">
        <v>146</v>
      </c>
      <c r="L158" t="s">
        <v>645</v>
      </c>
      <c r="M158" t="s">
        <v>148</v>
      </c>
      <c r="T158" t="s">
        <v>81</v>
      </c>
      <c r="V158" t="s">
        <v>149</v>
      </c>
      <c r="W158" t="s">
        <v>83</v>
      </c>
      <c r="X158" t="s">
        <v>84</v>
      </c>
      <c r="Y158" t="s">
        <v>150</v>
      </c>
      <c r="BP158" t="s">
        <v>151</v>
      </c>
      <c r="BQ158" t="s">
        <v>149</v>
      </c>
      <c r="BR158" t="s">
        <v>150</v>
      </c>
      <c r="BS158" t="s">
        <v>86</v>
      </c>
      <c r="BU158" t="s">
        <v>81</v>
      </c>
      <c r="BV158" t="s">
        <v>152</v>
      </c>
    </row>
    <row r="159" spans="1:74" x14ac:dyDescent="0.2">
      <c r="A159" t="s">
        <v>646</v>
      </c>
      <c r="B159" t="s">
        <v>647</v>
      </c>
      <c r="C159" t="s">
        <v>648</v>
      </c>
      <c r="E159" t="s">
        <v>77</v>
      </c>
      <c r="G159" t="s">
        <v>649</v>
      </c>
      <c r="I159" t="s">
        <v>145</v>
      </c>
      <c r="J159" t="s">
        <v>146</v>
      </c>
      <c r="L159" t="s">
        <v>650</v>
      </c>
      <c r="M159" t="s">
        <v>148</v>
      </c>
      <c r="T159" t="s">
        <v>81</v>
      </c>
      <c r="V159" t="s">
        <v>149</v>
      </c>
      <c r="W159" t="s">
        <v>83</v>
      </c>
      <c r="X159" t="s">
        <v>84</v>
      </c>
      <c r="Y159" t="s">
        <v>150</v>
      </c>
      <c r="BP159" t="s">
        <v>151</v>
      </c>
      <c r="BQ159" t="s">
        <v>149</v>
      </c>
      <c r="BR159" t="s">
        <v>150</v>
      </c>
      <c r="BS159" t="s">
        <v>86</v>
      </c>
      <c r="BU159" t="s">
        <v>81</v>
      </c>
      <c r="BV159" t="s">
        <v>152</v>
      </c>
    </row>
    <row r="160" spans="1:74" x14ac:dyDescent="0.2">
      <c r="A160" t="s">
        <v>651</v>
      </c>
      <c r="B160" t="s">
        <v>652</v>
      </c>
      <c r="C160" t="s">
        <v>653</v>
      </c>
      <c r="D160" t="s">
        <v>76</v>
      </c>
      <c r="E160" t="s">
        <v>77</v>
      </c>
      <c r="I160" t="s">
        <v>145</v>
      </c>
      <c r="J160" t="s">
        <v>146</v>
      </c>
      <c r="L160" t="s">
        <v>349</v>
      </c>
      <c r="M160" t="s">
        <v>148</v>
      </c>
      <c r="T160" t="s">
        <v>81</v>
      </c>
      <c r="V160" t="s">
        <v>149</v>
      </c>
      <c r="W160" t="s">
        <v>83</v>
      </c>
      <c r="X160" t="s">
        <v>84</v>
      </c>
      <c r="Y160" t="s">
        <v>150</v>
      </c>
      <c r="BP160" t="s">
        <v>151</v>
      </c>
      <c r="BQ160" t="s">
        <v>149</v>
      </c>
      <c r="BR160" t="s">
        <v>150</v>
      </c>
      <c r="BS160" t="s">
        <v>86</v>
      </c>
      <c r="BU160" t="s">
        <v>81</v>
      </c>
      <c r="BV160" t="s">
        <v>152</v>
      </c>
    </row>
    <row r="161" spans="1:74" x14ac:dyDescent="0.2">
      <c r="A161" t="s">
        <v>654</v>
      </c>
      <c r="B161" t="s">
        <v>655</v>
      </c>
      <c r="C161" t="s">
        <v>656</v>
      </c>
      <c r="D161" t="s">
        <v>76</v>
      </c>
      <c r="E161" t="s">
        <v>77</v>
      </c>
      <c r="I161" t="s">
        <v>145</v>
      </c>
      <c r="J161" t="s">
        <v>146</v>
      </c>
      <c r="L161" t="s">
        <v>329</v>
      </c>
      <c r="M161" t="s">
        <v>148</v>
      </c>
      <c r="T161" t="s">
        <v>81</v>
      </c>
      <c r="V161" t="s">
        <v>149</v>
      </c>
      <c r="W161" t="s">
        <v>83</v>
      </c>
      <c r="X161" t="s">
        <v>84</v>
      </c>
      <c r="Y161" t="s">
        <v>150</v>
      </c>
      <c r="BP161" t="s">
        <v>151</v>
      </c>
      <c r="BQ161" t="s">
        <v>149</v>
      </c>
      <c r="BR161" t="s">
        <v>150</v>
      </c>
      <c r="BS161" t="s">
        <v>86</v>
      </c>
      <c r="BU161" t="s">
        <v>81</v>
      </c>
      <c r="BV161" t="s">
        <v>152</v>
      </c>
    </row>
    <row r="162" spans="1:74" x14ac:dyDescent="0.2">
      <c r="A162" t="s">
        <v>657</v>
      </c>
      <c r="B162" t="s">
        <v>147</v>
      </c>
      <c r="C162" t="s">
        <v>658</v>
      </c>
      <c r="D162" t="s">
        <v>76</v>
      </c>
      <c r="E162" t="s">
        <v>77</v>
      </c>
      <c r="G162" t="s">
        <v>659</v>
      </c>
      <c r="I162" t="s">
        <v>145</v>
      </c>
      <c r="J162" t="s">
        <v>146</v>
      </c>
      <c r="L162" t="s">
        <v>660</v>
      </c>
      <c r="M162" t="s">
        <v>148</v>
      </c>
      <c r="T162" t="s">
        <v>81</v>
      </c>
      <c r="V162" t="s">
        <v>149</v>
      </c>
      <c r="W162" t="s">
        <v>83</v>
      </c>
      <c r="X162" t="s">
        <v>84</v>
      </c>
      <c r="Y162" t="s">
        <v>150</v>
      </c>
      <c r="BP162" t="s">
        <v>151</v>
      </c>
      <c r="BQ162" t="s">
        <v>149</v>
      </c>
      <c r="BR162" t="s">
        <v>150</v>
      </c>
      <c r="BS162" t="s">
        <v>86</v>
      </c>
      <c r="BU162" t="s">
        <v>81</v>
      </c>
      <c r="BV162" t="s">
        <v>152</v>
      </c>
    </row>
    <row r="163" spans="1:74" x14ac:dyDescent="0.2">
      <c r="A163" t="s">
        <v>661</v>
      </c>
      <c r="B163" t="s">
        <v>662</v>
      </c>
      <c r="C163" t="s">
        <v>663</v>
      </c>
      <c r="E163" t="s">
        <v>77</v>
      </c>
      <c r="I163" t="s">
        <v>145</v>
      </c>
      <c r="J163" t="s">
        <v>146</v>
      </c>
      <c r="L163" t="s">
        <v>211</v>
      </c>
      <c r="M163" t="s">
        <v>148</v>
      </c>
      <c r="T163" t="s">
        <v>81</v>
      </c>
      <c r="V163" t="s">
        <v>149</v>
      </c>
      <c r="W163" t="s">
        <v>83</v>
      </c>
      <c r="X163" t="s">
        <v>84</v>
      </c>
      <c r="Y163" t="s">
        <v>150</v>
      </c>
      <c r="BP163" t="s">
        <v>151</v>
      </c>
      <c r="BQ163" t="s">
        <v>149</v>
      </c>
      <c r="BR163" t="s">
        <v>150</v>
      </c>
      <c r="BS163" t="s">
        <v>86</v>
      </c>
      <c r="BU163" t="s">
        <v>81</v>
      </c>
      <c r="BV163" t="s">
        <v>152</v>
      </c>
    </row>
    <row r="164" spans="1:74" x14ac:dyDescent="0.2">
      <c r="A164" t="s">
        <v>664</v>
      </c>
      <c r="B164" t="s">
        <v>665</v>
      </c>
      <c r="C164" t="s">
        <v>666</v>
      </c>
      <c r="E164" t="s">
        <v>77</v>
      </c>
      <c r="I164" t="s">
        <v>145</v>
      </c>
      <c r="J164" t="s">
        <v>146</v>
      </c>
      <c r="L164" t="s">
        <v>667</v>
      </c>
      <c r="M164" t="s">
        <v>148</v>
      </c>
      <c r="T164" t="s">
        <v>81</v>
      </c>
      <c r="V164" t="s">
        <v>149</v>
      </c>
      <c r="W164" t="s">
        <v>83</v>
      </c>
      <c r="X164" t="s">
        <v>84</v>
      </c>
      <c r="Y164" t="s">
        <v>150</v>
      </c>
      <c r="BP164" t="s">
        <v>151</v>
      </c>
      <c r="BQ164" t="s">
        <v>149</v>
      </c>
      <c r="BR164" t="s">
        <v>150</v>
      </c>
      <c r="BS164" t="s">
        <v>86</v>
      </c>
      <c r="BU164" t="s">
        <v>81</v>
      </c>
      <c r="BV164" t="s">
        <v>152</v>
      </c>
    </row>
    <row r="165" spans="1:74" x14ac:dyDescent="0.2">
      <c r="A165" t="s">
        <v>668</v>
      </c>
      <c r="B165" t="s">
        <v>669</v>
      </c>
      <c r="C165" t="s">
        <v>670</v>
      </c>
      <c r="E165" t="s">
        <v>77</v>
      </c>
      <c r="G165" t="s">
        <v>671</v>
      </c>
      <c r="I165" t="s">
        <v>145</v>
      </c>
      <c r="J165" t="s">
        <v>146</v>
      </c>
      <c r="L165" t="s">
        <v>157</v>
      </c>
      <c r="M165" t="s">
        <v>148</v>
      </c>
      <c r="T165" t="s">
        <v>81</v>
      </c>
      <c r="V165" t="s">
        <v>149</v>
      </c>
      <c r="W165" t="s">
        <v>83</v>
      </c>
      <c r="X165" t="s">
        <v>84</v>
      </c>
      <c r="Y165" t="s">
        <v>150</v>
      </c>
      <c r="BP165" t="s">
        <v>151</v>
      </c>
      <c r="BQ165" t="s">
        <v>149</v>
      </c>
      <c r="BR165" t="s">
        <v>150</v>
      </c>
      <c r="BS165" t="s">
        <v>86</v>
      </c>
      <c r="BU165" t="s">
        <v>81</v>
      </c>
      <c r="BV165" t="s">
        <v>152</v>
      </c>
    </row>
    <row r="166" spans="1:74" x14ac:dyDescent="0.2">
      <c r="A166" t="s">
        <v>672</v>
      </c>
      <c r="B166" t="s">
        <v>673</v>
      </c>
      <c r="C166" t="s">
        <v>674</v>
      </c>
      <c r="D166" t="s">
        <v>76</v>
      </c>
      <c r="E166" t="s">
        <v>77</v>
      </c>
      <c r="I166" t="s">
        <v>145</v>
      </c>
      <c r="J166" t="s">
        <v>146</v>
      </c>
      <c r="L166" t="s">
        <v>675</v>
      </c>
      <c r="M166" t="s">
        <v>148</v>
      </c>
      <c r="T166" t="s">
        <v>81</v>
      </c>
      <c r="V166" t="s">
        <v>149</v>
      </c>
      <c r="W166" t="s">
        <v>83</v>
      </c>
      <c r="X166" t="s">
        <v>84</v>
      </c>
      <c r="Y166" t="s">
        <v>150</v>
      </c>
      <c r="BP166" t="s">
        <v>151</v>
      </c>
      <c r="BQ166" t="s">
        <v>149</v>
      </c>
      <c r="BR166" t="s">
        <v>150</v>
      </c>
      <c r="BS166" t="s">
        <v>86</v>
      </c>
      <c r="BU166" t="s">
        <v>81</v>
      </c>
      <c r="BV166" t="s">
        <v>152</v>
      </c>
    </row>
    <row r="167" spans="1:74" x14ac:dyDescent="0.2">
      <c r="A167" t="s">
        <v>676</v>
      </c>
      <c r="B167" t="s">
        <v>495</v>
      </c>
      <c r="C167" t="s">
        <v>677</v>
      </c>
      <c r="D167" t="s">
        <v>76</v>
      </c>
      <c r="E167" t="s">
        <v>77</v>
      </c>
      <c r="I167" t="s">
        <v>145</v>
      </c>
      <c r="J167" t="s">
        <v>146</v>
      </c>
      <c r="L167" t="s">
        <v>538</v>
      </c>
      <c r="M167" t="s">
        <v>148</v>
      </c>
      <c r="T167" t="s">
        <v>81</v>
      </c>
      <c r="V167" t="s">
        <v>149</v>
      </c>
      <c r="W167" t="s">
        <v>83</v>
      </c>
      <c r="X167" t="s">
        <v>84</v>
      </c>
      <c r="Y167" t="s">
        <v>150</v>
      </c>
      <c r="BP167" t="s">
        <v>151</v>
      </c>
      <c r="BQ167" t="s">
        <v>149</v>
      </c>
      <c r="BR167" t="s">
        <v>150</v>
      </c>
      <c r="BS167" t="s">
        <v>86</v>
      </c>
      <c r="BU167" t="s">
        <v>81</v>
      </c>
      <c r="BV167" t="s">
        <v>152</v>
      </c>
    </row>
    <row r="168" spans="1:74" x14ac:dyDescent="0.2">
      <c r="A168" t="s">
        <v>678</v>
      </c>
      <c r="B168" t="s">
        <v>679</v>
      </c>
      <c r="C168" t="s">
        <v>680</v>
      </c>
      <c r="E168" t="s">
        <v>77</v>
      </c>
      <c r="G168" t="s">
        <v>681</v>
      </c>
      <c r="I168" t="s">
        <v>145</v>
      </c>
      <c r="J168" t="s">
        <v>146</v>
      </c>
      <c r="L168" t="s">
        <v>199</v>
      </c>
      <c r="M168" t="s">
        <v>148</v>
      </c>
      <c r="T168" t="s">
        <v>81</v>
      </c>
      <c r="V168" t="s">
        <v>149</v>
      </c>
      <c r="W168" t="s">
        <v>83</v>
      </c>
      <c r="X168" t="s">
        <v>84</v>
      </c>
      <c r="Y168" t="s">
        <v>150</v>
      </c>
      <c r="BP168" t="s">
        <v>151</v>
      </c>
      <c r="BQ168" t="s">
        <v>149</v>
      </c>
      <c r="BR168" t="s">
        <v>150</v>
      </c>
      <c r="BS168" t="s">
        <v>86</v>
      </c>
      <c r="BU168" t="s">
        <v>81</v>
      </c>
      <c r="BV168" t="s">
        <v>152</v>
      </c>
    </row>
    <row r="169" spans="1:74" x14ac:dyDescent="0.2">
      <c r="A169" t="s">
        <v>682</v>
      </c>
      <c r="B169" t="s">
        <v>683</v>
      </c>
      <c r="C169" t="s">
        <v>684</v>
      </c>
      <c r="D169" t="s">
        <v>76</v>
      </c>
      <c r="E169" t="s">
        <v>77</v>
      </c>
      <c r="I169" t="s">
        <v>145</v>
      </c>
      <c r="J169" t="s">
        <v>146</v>
      </c>
      <c r="L169" t="s">
        <v>685</v>
      </c>
      <c r="M169" t="s">
        <v>148</v>
      </c>
      <c r="T169" t="s">
        <v>81</v>
      </c>
      <c r="V169" t="s">
        <v>149</v>
      </c>
      <c r="W169" t="s">
        <v>83</v>
      </c>
      <c r="X169" t="s">
        <v>84</v>
      </c>
      <c r="Y169" t="s">
        <v>150</v>
      </c>
      <c r="BP169" t="s">
        <v>151</v>
      </c>
      <c r="BQ169" t="s">
        <v>149</v>
      </c>
      <c r="BR169" t="s">
        <v>150</v>
      </c>
      <c r="BS169" t="s">
        <v>86</v>
      </c>
      <c r="BU169" t="s">
        <v>81</v>
      </c>
      <c r="BV169" t="s">
        <v>152</v>
      </c>
    </row>
    <row r="170" spans="1:74" x14ac:dyDescent="0.2">
      <c r="A170" t="s">
        <v>686</v>
      </c>
      <c r="B170" t="s">
        <v>687</v>
      </c>
      <c r="C170" t="s">
        <v>688</v>
      </c>
      <c r="E170" t="s">
        <v>77</v>
      </c>
      <c r="I170" t="s">
        <v>145</v>
      </c>
      <c r="J170" t="s">
        <v>146</v>
      </c>
      <c r="L170" t="s">
        <v>180</v>
      </c>
      <c r="M170" t="s">
        <v>148</v>
      </c>
      <c r="T170" t="s">
        <v>81</v>
      </c>
      <c r="V170" t="s">
        <v>149</v>
      </c>
      <c r="W170" t="s">
        <v>83</v>
      </c>
      <c r="X170" t="s">
        <v>84</v>
      </c>
      <c r="Y170" t="s">
        <v>150</v>
      </c>
      <c r="BP170" t="s">
        <v>151</v>
      </c>
      <c r="BQ170" t="s">
        <v>149</v>
      </c>
      <c r="BR170" t="s">
        <v>150</v>
      </c>
      <c r="BS170" t="s">
        <v>86</v>
      </c>
      <c r="BU170" t="s">
        <v>81</v>
      </c>
      <c r="BV170" t="s">
        <v>152</v>
      </c>
    </row>
    <row r="171" spans="1:74" x14ac:dyDescent="0.2">
      <c r="A171" t="s">
        <v>689</v>
      </c>
      <c r="B171" t="s">
        <v>690</v>
      </c>
      <c r="C171" t="s">
        <v>689</v>
      </c>
      <c r="D171" t="s">
        <v>76</v>
      </c>
      <c r="E171" t="s">
        <v>77</v>
      </c>
      <c r="I171" t="s">
        <v>145</v>
      </c>
      <c r="J171" t="s">
        <v>146</v>
      </c>
      <c r="L171" t="s">
        <v>578</v>
      </c>
      <c r="M171" t="s">
        <v>148</v>
      </c>
      <c r="T171" t="s">
        <v>81</v>
      </c>
      <c r="V171" t="s">
        <v>149</v>
      </c>
      <c r="W171" t="s">
        <v>83</v>
      </c>
      <c r="X171" t="s">
        <v>84</v>
      </c>
      <c r="Y171" t="s">
        <v>150</v>
      </c>
      <c r="BP171" t="s">
        <v>151</v>
      </c>
      <c r="BQ171" t="s">
        <v>149</v>
      </c>
      <c r="BR171" t="s">
        <v>150</v>
      </c>
      <c r="BS171" t="s">
        <v>86</v>
      </c>
      <c r="BU171" t="s">
        <v>81</v>
      </c>
      <c r="BV171" t="s">
        <v>152</v>
      </c>
    </row>
    <row r="172" spans="1:74" x14ac:dyDescent="0.2">
      <c r="A172" t="s">
        <v>691</v>
      </c>
      <c r="B172" t="s">
        <v>692</v>
      </c>
      <c r="C172" t="s">
        <v>693</v>
      </c>
      <c r="E172" t="s">
        <v>77</v>
      </c>
      <c r="I172" t="s">
        <v>145</v>
      </c>
      <c r="J172" t="s">
        <v>146</v>
      </c>
      <c r="L172" t="s">
        <v>594</v>
      </c>
      <c r="M172" t="s">
        <v>148</v>
      </c>
      <c r="T172" t="s">
        <v>81</v>
      </c>
      <c r="V172" t="s">
        <v>149</v>
      </c>
      <c r="W172" t="s">
        <v>83</v>
      </c>
      <c r="X172" t="s">
        <v>84</v>
      </c>
      <c r="Y172" t="s">
        <v>150</v>
      </c>
      <c r="BP172" t="s">
        <v>151</v>
      </c>
      <c r="BQ172" t="s">
        <v>149</v>
      </c>
      <c r="BR172" t="s">
        <v>150</v>
      </c>
      <c r="BS172" t="s">
        <v>86</v>
      </c>
      <c r="BU172" t="s">
        <v>81</v>
      </c>
      <c r="BV172" t="s">
        <v>152</v>
      </c>
    </row>
    <row r="173" spans="1:74" x14ac:dyDescent="0.2">
      <c r="A173" t="s">
        <v>694</v>
      </c>
      <c r="B173" t="s">
        <v>695</v>
      </c>
      <c r="C173" t="s">
        <v>696</v>
      </c>
      <c r="E173" t="s">
        <v>77</v>
      </c>
      <c r="I173" t="s">
        <v>145</v>
      </c>
      <c r="J173" t="s">
        <v>146</v>
      </c>
      <c r="L173" t="s">
        <v>174</v>
      </c>
      <c r="M173" t="s">
        <v>148</v>
      </c>
      <c r="T173" t="s">
        <v>81</v>
      </c>
      <c r="V173" t="s">
        <v>149</v>
      </c>
      <c r="W173" t="s">
        <v>83</v>
      </c>
      <c r="X173" t="s">
        <v>84</v>
      </c>
      <c r="Y173" t="s">
        <v>150</v>
      </c>
      <c r="BP173" t="s">
        <v>151</v>
      </c>
      <c r="BQ173" t="s">
        <v>149</v>
      </c>
      <c r="BR173" t="s">
        <v>150</v>
      </c>
      <c r="BS173" t="s">
        <v>86</v>
      </c>
      <c r="BU173" t="s">
        <v>81</v>
      </c>
      <c r="BV173" t="s">
        <v>152</v>
      </c>
    </row>
    <row r="174" spans="1:74" x14ac:dyDescent="0.2">
      <c r="A174" t="s">
        <v>697</v>
      </c>
      <c r="B174" t="s">
        <v>698</v>
      </c>
      <c r="C174" t="s">
        <v>699</v>
      </c>
      <c r="E174" t="s">
        <v>77</v>
      </c>
      <c r="I174" t="s">
        <v>145</v>
      </c>
      <c r="J174" t="s">
        <v>146</v>
      </c>
      <c r="L174" t="s">
        <v>575</v>
      </c>
      <c r="M174" t="s">
        <v>148</v>
      </c>
      <c r="T174" t="s">
        <v>81</v>
      </c>
      <c r="V174" t="s">
        <v>149</v>
      </c>
      <c r="W174" t="s">
        <v>83</v>
      </c>
      <c r="X174" t="s">
        <v>84</v>
      </c>
      <c r="Y174" t="s">
        <v>150</v>
      </c>
      <c r="BP174" t="s">
        <v>151</v>
      </c>
      <c r="BQ174" t="s">
        <v>149</v>
      </c>
      <c r="BR174" t="s">
        <v>150</v>
      </c>
      <c r="BS174" t="s">
        <v>86</v>
      </c>
      <c r="BU174" t="s">
        <v>81</v>
      </c>
      <c r="BV174" t="s">
        <v>152</v>
      </c>
    </row>
    <row r="175" spans="1:74" x14ac:dyDescent="0.2">
      <c r="A175" t="s">
        <v>700</v>
      </c>
      <c r="B175" t="s">
        <v>701</v>
      </c>
      <c r="C175" t="s">
        <v>702</v>
      </c>
      <c r="D175" t="s">
        <v>76</v>
      </c>
      <c r="E175" t="s">
        <v>77</v>
      </c>
      <c r="I175" t="s">
        <v>145</v>
      </c>
      <c r="J175" t="s">
        <v>146</v>
      </c>
      <c r="L175" t="s">
        <v>703</v>
      </c>
      <c r="M175" t="s">
        <v>148</v>
      </c>
      <c r="T175" t="s">
        <v>81</v>
      </c>
      <c r="V175" t="s">
        <v>149</v>
      </c>
      <c r="W175" t="s">
        <v>83</v>
      </c>
      <c r="X175" t="s">
        <v>84</v>
      </c>
      <c r="Y175" t="s">
        <v>150</v>
      </c>
      <c r="BP175" t="s">
        <v>151</v>
      </c>
      <c r="BQ175" t="s">
        <v>149</v>
      </c>
      <c r="BR175" t="s">
        <v>150</v>
      </c>
      <c r="BS175" t="s">
        <v>86</v>
      </c>
      <c r="BU175" t="s">
        <v>81</v>
      </c>
      <c r="BV175" t="s">
        <v>152</v>
      </c>
    </row>
    <row r="176" spans="1:74" x14ac:dyDescent="0.2">
      <c r="A176" t="s">
        <v>704</v>
      </c>
      <c r="B176" t="s">
        <v>705</v>
      </c>
      <c r="C176" t="s">
        <v>706</v>
      </c>
      <c r="E176" t="s">
        <v>77</v>
      </c>
      <c r="I176" t="s">
        <v>145</v>
      </c>
      <c r="J176" t="s">
        <v>146</v>
      </c>
      <c r="L176" t="s">
        <v>386</v>
      </c>
      <c r="M176" t="s">
        <v>148</v>
      </c>
      <c r="T176" t="s">
        <v>81</v>
      </c>
      <c r="V176" t="s">
        <v>149</v>
      </c>
      <c r="W176" t="s">
        <v>83</v>
      </c>
      <c r="X176" t="s">
        <v>84</v>
      </c>
      <c r="Y176" t="s">
        <v>150</v>
      </c>
      <c r="BP176" t="s">
        <v>151</v>
      </c>
      <c r="BQ176" t="s">
        <v>149</v>
      </c>
      <c r="BR176" t="s">
        <v>150</v>
      </c>
      <c r="BS176" t="s">
        <v>86</v>
      </c>
      <c r="BU176" t="s">
        <v>81</v>
      </c>
      <c r="BV176" t="s">
        <v>152</v>
      </c>
    </row>
    <row r="177" spans="1:74" x14ac:dyDescent="0.2">
      <c r="A177" t="s">
        <v>707</v>
      </c>
      <c r="B177" t="s">
        <v>246</v>
      </c>
      <c r="C177" t="s">
        <v>708</v>
      </c>
      <c r="E177" t="s">
        <v>77</v>
      </c>
      <c r="G177" t="s">
        <v>709</v>
      </c>
      <c r="I177" t="s">
        <v>145</v>
      </c>
      <c r="J177" t="s">
        <v>146</v>
      </c>
      <c r="L177" t="s">
        <v>399</v>
      </c>
      <c r="M177" t="s">
        <v>148</v>
      </c>
      <c r="T177" t="s">
        <v>81</v>
      </c>
      <c r="V177" t="s">
        <v>149</v>
      </c>
      <c r="W177" t="s">
        <v>83</v>
      </c>
      <c r="X177" t="s">
        <v>84</v>
      </c>
      <c r="Y177" t="s">
        <v>150</v>
      </c>
      <c r="BP177" t="s">
        <v>151</v>
      </c>
      <c r="BQ177" t="s">
        <v>149</v>
      </c>
      <c r="BR177" t="s">
        <v>150</v>
      </c>
      <c r="BS177" t="s">
        <v>86</v>
      </c>
      <c r="BU177" t="s">
        <v>81</v>
      </c>
      <c r="BV177" t="s">
        <v>152</v>
      </c>
    </row>
    <row r="178" spans="1:74" x14ac:dyDescent="0.2">
      <c r="A178" t="s">
        <v>710</v>
      </c>
      <c r="B178" t="s">
        <v>711</v>
      </c>
      <c r="C178" t="s">
        <v>712</v>
      </c>
      <c r="D178" t="s">
        <v>76</v>
      </c>
      <c r="E178" t="s">
        <v>77</v>
      </c>
      <c r="I178" t="s">
        <v>145</v>
      </c>
      <c r="J178" t="s">
        <v>146</v>
      </c>
      <c r="L178" t="s">
        <v>383</v>
      </c>
      <c r="M178" t="s">
        <v>148</v>
      </c>
      <c r="T178" t="s">
        <v>81</v>
      </c>
      <c r="V178" t="s">
        <v>149</v>
      </c>
      <c r="W178" t="s">
        <v>83</v>
      </c>
      <c r="X178" t="s">
        <v>84</v>
      </c>
      <c r="Y178" t="s">
        <v>150</v>
      </c>
      <c r="BP178" t="s">
        <v>151</v>
      </c>
      <c r="BQ178" t="s">
        <v>149</v>
      </c>
      <c r="BR178" t="s">
        <v>150</v>
      </c>
      <c r="BS178" t="s">
        <v>86</v>
      </c>
      <c r="BU178" t="s">
        <v>81</v>
      </c>
      <c r="BV178" t="s">
        <v>152</v>
      </c>
    </row>
    <row r="179" spans="1:74" x14ac:dyDescent="0.2">
      <c r="A179" t="s">
        <v>713</v>
      </c>
      <c r="B179" t="s">
        <v>714</v>
      </c>
      <c r="C179" t="s">
        <v>715</v>
      </c>
      <c r="E179" t="s">
        <v>77</v>
      </c>
      <c r="I179" t="s">
        <v>145</v>
      </c>
      <c r="J179" t="s">
        <v>146</v>
      </c>
      <c r="L179" t="s">
        <v>716</v>
      </c>
      <c r="M179" t="s">
        <v>148</v>
      </c>
      <c r="T179" t="s">
        <v>81</v>
      </c>
      <c r="V179" t="s">
        <v>149</v>
      </c>
      <c r="W179" t="s">
        <v>83</v>
      </c>
      <c r="X179" t="s">
        <v>84</v>
      </c>
      <c r="Y179" t="s">
        <v>150</v>
      </c>
      <c r="BP179" t="s">
        <v>151</v>
      </c>
      <c r="BQ179" t="s">
        <v>149</v>
      </c>
      <c r="BR179" t="s">
        <v>150</v>
      </c>
      <c r="BS179" t="s">
        <v>86</v>
      </c>
      <c r="BU179" t="s">
        <v>81</v>
      </c>
      <c r="BV179" t="s">
        <v>152</v>
      </c>
    </row>
    <row r="180" spans="1:74" x14ac:dyDescent="0.2">
      <c r="A180" t="s">
        <v>717</v>
      </c>
      <c r="B180" t="s">
        <v>718</v>
      </c>
      <c r="C180" t="s">
        <v>719</v>
      </c>
      <c r="E180" t="s">
        <v>77</v>
      </c>
      <c r="I180" t="s">
        <v>145</v>
      </c>
      <c r="J180" t="s">
        <v>146</v>
      </c>
      <c r="L180" t="s">
        <v>667</v>
      </c>
      <c r="M180" t="s">
        <v>148</v>
      </c>
      <c r="T180" t="s">
        <v>81</v>
      </c>
      <c r="V180" t="s">
        <v>149</v>
      </c>
      <c r="W180" t="s">
        <v>83</v>
      </c>
      <c r="X180" t="s">
        <v>84</v>
      </c>
      <c r="Y180" t="s">
        <v>150</v>
      </c>
      <c r="BP180" t="s">
        <v>151</v>
      </c>
      <c r="BQ180" t="s">
        <v>149</v>
      </c>
      <c r="BR180" t="s">
        <v>150</v>
      </c>
      <c r="BS180" t="s">
        <v>86</v>
      </c>
      <c r="BU180" t="s">
        <v>81</v>
      </c>
      <c r="BV180" t="s">
        <v>152</v>
      </c>
    </row>
    <row r="181" spans="1:74" x14ac:dyDescent="0.2">
      <c r="A181" t="s">
        <v>720</v>
      </c>
      <c r="B181" t="s">
        <v>721</v>
      </c>
      <c r="C181" t="s">
        <v>722</v>
      </c>
      <c r="E181" t="s">
        <v>77</v>
      </c>
      <c r="I181" t="s">
        <v>145</v>
      </c>
      <c r="J181" t="s">
        <v>146</v>
      </c>
      <c r="L181" t="s">
        <v>383</v>
      </c>
      <c r="M181" t="s">
        <v>148</v>
      </c>
      <c r="T181" t="s">
        <v>81</v>
      </c>
      <c r="V181" t="s">
        <v>149</v>
      </c>
      <c r="W181" t="s">
        <v>83</v>
      </c>
      <c r="X181" t="s">
        <v>84</v>
      </c>
      <c r="Y181" t="s">
        <v>150</v>
      </c>
      <c r="BP181" t="s">
        <v>151</v>
      </c>
      <c r="BQ181" t="s">
        <v>149</v>
      </c>
      <c r="BR181" t="s">
        <v>150</v>
      </c>
      <c r="BS181" t="s">
        <v>86</v>
      </c>
      <c r="BU181" t="s">
        <v>81</v>
      </c>
      <c r="BV181" t="s">
        <v>152</v>
      </c>
    </row>
    <row r="182" spans="1:74" x14ac:dyDescent="0.2">
      <c r="A182" t="s">
        <v>723</v>
      </c>
      <c r="B182" t="s">
        <v>724</v>
      </c>
      <c r="C182" t="s">
        <v>725</v>
      </c>
      <c r="D182" t="s">
        <v>76</v>
      </c>
      <c r="E182" t="s">
        <v>77</v>
      </c>
      <c r="I182" t="s">
        <v>145</v>
      </c>
      <c r="J182" t="s">
        <v>146</v>
      </c>
      <c r="L182" t="s">
        <v>726</v>
      </c>
      <c r="M182" t="s">
        <v>148</v>
      </c>
      <c r="T182" t="s">
        <v>81</v>
      </c>
      <c r="V182" t="s">
        <v>149</v>
      </c>
      <c r="W182" t="s">
        <v>83</v>
      </c>
      <c r="X182" t="s">
        <v>84</v>
      </c>
      <c r="Y182" t="s">
        <v>150</v>
      </c>
      <c r="BP182" t="s">
        <v>151</v>
      </c>
      <c r="BQ182" t="s">
        <v>149</v>
      </c>
      <c r="BR182" t="s">
        <v>150</v>
      </c>
      <c r="BS182" t="s">
        <v>86</v>
      </c>
      <c r="BU182" t="s">
        <v>81</v>
      </c>
      <c r="BV182" t="s">
        <v>152</v>
      </c>
    </row>
    <row r="183" spans="1:74" x14ac:dyDescent="0.2">
      <c r="A183" t="s">
        <v>727</v>
      </c>
      <c r="B183" t="s">
        <v>728</v>
      </c>
      <c r="C183" t="s">
        <v>727</v>
      </c>
      <c r="E183" t="s">
        <v>77</v>
      </c>
      <c r="I183" t="s">
        <v>145</v>
      </c>
      <c r="J183" t="s">
        <v>146</v>
      </c>
      <c r="L183" t="s">
        <v>729</v>
      </c>
      <c r="M183" t="s">
        <v>148</v>
      </c>
      <c r="T183" t="s">
        <v>81</v>
      </c>
      <c r="V183" t="s">
        <v>149</v>
      </c>
      <c r="W183" t="s">
        <v>83</v>
      </c>
      <c r="X183" t="s">
        <v>84</v>
      </c>
      <c r="Y183" t="s">
        <v>150</v>
      </c>
      <c r="BP183" t="s">
        <v>151</v>
      </c>
      <c r="BQ183" t="s">
        <v>149</v>
      </c>
      <c r="BR183" t="s">
        <v>150</v>
      </c>
      <c r="BS183" t="s">
        <v>86</v>
      </c>
      <c r="BU183" t="s">
        <v>81</v>
      </c>
      <c r="BV183" t="s">
        <v>152</v>
      </c>
    </row>
    <row r="184" spans="1:74" x14ac:dyDescent="0.2">
      <c r="A184" t="s">
        <v>730</v>
      </c>
      <c r="B184" t="s">
        <v>731</v>
      </c>
      <c r="C184" t="s">
        <v>732</v>
      </c>
      <c r="E184" t="s">
        <v>77</v>
      </c>
      <c r="I184" t="s">
        <v>145</v>
      </c>
      <c r="J184" t="s">
        <v>146</v>
      </c>
      <c r="L184" t="s">
        <v>164</v>
      </c>
      <c r="M184" t="s">
        <v>148</v>
      </c>
      <c r="T184" t="s">
        <v>81</v>
      </c>
      <c r="V184" t="s">
        <v>149</v>
      </c>
      <c r="W184" t="s">
        <v>83</v>
      </c>
      <c r="X184" t="s">
        <v>84</v>
      </c>
      <c r="Y184" t="s">
        <v>150</v>
      </c>
      <c r="BP184" t="s">
        <v>151</v>
      </c>
      <c r="BQ184" t="s">
        <v>149</v>
      </c>
      <c r="BR184" t="s">
        <v>150</v>
      </c>
      <c r="BS184" t="s">
        <v>86</v>
      </c>
      <c r="BU184" t="s">
        <v>81</v>
      </c>
      <c r="BV184" t="s">
        <v>152</v>
      </c>
    </row>
    <row r="185" spans="1:74" x14ac:dyDescent="0.2">
      <c r="A185" t="s">
        <v>733</v>
      </c>
      <c r="B185" t="s">
        <v>734</v>
      </c>
      <c r="C185" t="s">
        <v>735</v>
      </c>
      <c r="E185" t="s">
        <v>77</v>
      </c>
      <c r="I185" t="s">
        <v>145</v>
      </c>
      <c r="J185" t="s">
        <v>146</v>
      </c>
      <c r="L185" t="s">
        <v>594</v>
      </c>
      <c r="M185" t="s">
        <v>148</v>
      </c>
      <c r="T185" t="s">
        <v>81</v>
      </c>
      <c r="V185" t="s">
        <v>149</v>
      </c>
      <c r="W185" t="s">
        <v>83</v>
      </c>
      <c r="X185" t="s">
        <v>84</v>
      </c>
      <c r="Y185" t="s">
        <v>150</v>
      </c>
      <c r="BP185" t="s">
        <v>151</v>
      </c>
      <c r="BQ185" t="s">
        <v>149</v>
      </c>
      <c r="BR185" t="s">
        <v>150</v>
      </c>
      <c r="BS185" t="s">
        <v>86</v>
      </c>
      <c r="BU185" t="s">
        <v>81</v>
      </c>
      <c r="BV185" t="s">
        <v>152</v>
      </c>
    </row>
    <row r="186" spans="1:74" x14ac:dyDescent="0.2">
      <c r="A186" t="s">
        <v>736</v>
      </c>
      <c r="B186" t="s">
        <v>737</v>
      </c>
      <c r="C186" t="s">
        <v>738</v>
      </c>
      <c r="E186" t="s">
        <v>77</v>
      </c>
      <c r="I186" t="s">
        <v>145</v>
      </c>
      <c r="J186" t="s">
        <v>146</v>
      </c>
      <c r="L186" t="s">
        <v>215</v>
      </c>
      <c r="M186" t="s">
        <v>148</v>
      </c>
      <c r="T186" t="s">
        <v>81</v>
      </c>
      <c r="V186" t="s">
        <v>149</v>
      </c>
      <c r="W186" t="s">
        <v>83</v>
      </c>
      <c r="X186" t="s">
        <v>84</v>
      </c>
      <c r="Y186" t="s">
        <v>150</v>
      </c>
      <c r="BP186" t="s">
        <v>151</v>
      </c>
      <c r="BQ186" t="s">
        <v>149</v>
      </c>
      <c r="BR186" t="s">
        <v>150</v>
      </c>
      <c r="BS186" t="s">
        <v>86</v>
      </c>
      <c r="BU186" t="s">
        <v>81</v>
      </c>
      <c r="BV186" t="s">
        <v>152</v>
      </c>
    </row>
    <row r="187" spans="1:74" x14ac:dyDescent="0.2">
      <c r="A187" t="s">
        <v>729</v>
      </c>
      <c r="B187" t="s">
        <v>729</v>
      </c>
      <c r="D187" t="s">
        <v>76</v>
      </c>
      <c r="E187" t="s">
        <v>397</v>
      </c>
      <c r="I187" t="s">
        <v>145</v>
      </c>
      <c r="J187" t="s">
        <v>146</v>
      </c>
      <c r="M187" t="s">
        <v>148</v>
      </c>
      <c r="T187" t="s">
        <v>81</v>
      </c>
      <c r="V187" t="s">
        <v>149</v>
      </c>
      <c r="W187" t="s">
        <v>83</v>
      </c>
      <c r="X187" t="s">
        <v>84</v>
      </c>
      <c r="Y187" t="s">
        <v>150</v>
      </c>
      <c r="BP187" t="s">
        <v>151</v>
      </c>
      <c r="BQ187" t="s">
        <v>149</v>
      </c>
      <c r="BR187" t="s">
        <v>150</v>
      </c>
      <c r="BS187" t="s">
        <v>86</v>
      </c>
      <c r="BU187" t="s">
        <v>81</v>
      </c>
      <c r="BV187" t="s">
        <v>152</v>
      </c>
    </row>
    <row r="188" spans="1:74" x14ac:dyDescent="0.2">
      <c r="A188" t="s">
        <v>429</v>
      </c>
      <c r="B188" t="s">
        <v>431</v>
      </c>
      <c r="C188" t="s">
        <v>429</v>
      </c>
      <c r="D188" t="s">
        <v>76</v>
      </c>
      <c r="E188" t="s">
        <v>77</v>
      </c>
      <c r="I188" t="s">
        <v>145</v>
      </c>
      <c r="J188" t="s">
        <v>146</v>
      </c>
      <c r="L188" t="s">
        <v>739</v>
      </c>
      <c r="M188" t="s">
        <v>148</v>
      </c>
      <c r="T188" t="s">
        <v>81</v>
      </c>
      <c r="V188" t="s">
        <v>149</v>
      </c>
      <c r="W188" t="s">
        <v>83</v>
      </c>
      <c r="X188" t="s">
        <v>84</v>
      </c>
      <c r="Y188" t="s">
        <v>150</v>
      </c>
      <c r="BP188" t="s">
        <v>151</v>
      </c>
      <c r="BQ188" t="s">
        <v>149</v>
      </c>
      <c r="BR188" t="s">
        <v>150</v>
      </c>
      <c r="BS188" t="s">
        <v>86</v>
      </c>
      <c r="BU188" t="s">
        <v>81</v>
      </c>
      <c r="BV188" t="s">
        <v>152</v>
      </c>
    </row>
    <row r="189" spans="1:74" x14ac:dyDescent="0.2">
      <c r="A189" t="s">
        <v>740</v>
      </c>
      <c r="B189" t="s">
        <v>741</v>
      </c>
      <c r="C189" t="s">
        <v>742</v>
      </c>
      <c r="D189" t="s">
        <v>76</v>
      </c>
      <c r="E189" t="s">
        <v>77</v>
      </c>
      <c r="G189" t="s">
        <v>743</v>
      </c>
      <c r="I189" t="s">
        <v>145</v>
      </c>
      <c r="J189" t="s">
        <v>146</v>
      </c>
      <c r="L189" t="s">
        <v>246</v>
      </c>
      <c r="M189" t="s">
        <v>148</v>
      </c>
      <c r="T189" t="s">
        <v>81</v>
      </c>
      <c r="V189" t="s">
        <v>149</v>
      </c>
      <c r="W189" t="s">
        <v>83</v>
      </c>
      <c r="X189" t="s">
        <v>84</v>
      </c>
      <c r="Y189" t="s">
        <v>150</v>
      </c>
      <c r="BP189" t="s">
        <v>151</v>
      </c>
      <c r="BQ189" t="s">
        <v>149</v>
      </c>
      <c r="BR189" t="s">
        <v>150</v>
      </c>
      <c r="BS189" t="s">
        <v>86</v>
      </c>
      <c r="BU189" t="s">
        <v>81</v>
      </c>
      <c r="BV189" t="s">
        <v>152</v>
      </c>
    </row>
    <row r="190" spans="1:74" x14ac:dyDescent="0.2">
      <c r="A190" t="s">
        <v>744</v>
      </c>
      <c r="B190" t="s">
        <v>745</v>
      </c>
      <c r="C190" t="s">
        <v>746</v>
      </c>
      <c r="E190" t="s">
        <v>77</v>
      </c>
      <c r="I190" t="s">
        <v>145</v>
      </c>
      <c r="J190" t="s">
        <v>146</v>
      </c>
      <c r="L190" t="s">
        <v>192</v>
      </c>
      <c r="M190" t="s">
        <v>148</v>
      </c>
      <c r="T190" t="s">
        <v>81</v>
      </c>
      <c r="V190" t="s">
        <v>149</v>
      </c>
      <c r="W190" t="s">
        <v>83</v>
      </c>
      <c r="X190" t="s">
        <v>84</v>
      </c>
      <c r="Y190" t="s">
        <v>150</v>
      </c>
      <c r="BP190" t="s">
        <v>151</v>
      </c>
      <c r="BQ190" t="s">
        <v>149</v>
      </c>
      <c r="BR190" t="s">
        <v>150</v>
      </c>
      <c r="BS190" t="s">
        <v>86</v>
      </c>
      <c r="BU190" t="s">
        <v>81</v>
      </c>
      <c r="BV190" t="s">
        <v>152</v>
      </c>
    </row>
    <row r="191" spans="1:74" x14ac:dyDescent="0.2">
      <c r="A191" t="s">
        <v>747</v>
      </c>
      <c r="B191" t="s">
        <v>748</v>
      </c>
      <c r="C191" t="s">
        <v>749</v>
      </c>
      <c r="E191" t="s">
        <v>77</v>
      </c>
      <c r="I191" t="s">
        <v>145</v>
      </c>
      <c r="J191" t="s">
        <v>146</v>
      </c>
      <c r="L191" t="s">
        <v>750</v>
      </c>
      <c r="M191" t="s">
        <v>148</v>
      </c>
      <c r="T191" t="s">
        <v>81</v>
      </c>
      <c r="V191" t="s">
        <v>149</v>
      </c>
      <c r="W191" t="s">
        <v>83</v>
      </c>
      <c r="X191" t="s">
        <v>84</v>
      </c>
      <c r="Y191" t="s">
        <v>150</v>
      </c>
      <c r="BP191" t="s">
        <v>151</v>
      </c>
      <c r="BQ191" t="s">
        <v>149</v>
      </c>
      <c r="BR191" t="s">
        <v>150</v>
      </c>
      <c r="BS191" t="s">
        <v>86</v>
      </c>
      <c r="BU191" t="s">
        <v>81</v>
      </c>
      <c r="BV191" t="s">
        <v>152</v>
      </c>
    </row>
    <row r="192" spans="1:74" x14ac:dyDescent="0.2">
      <c r="A192" t="s">
        <v>751</v>
      </c>
      <c r="B192" t="s">
        <v>752</v>
      </c>
      <c r="C192" t="s">
        <v>753</v>
      </c>
      <c r="D192" t="s">
        <v>76</v>
      </c>
      <c r="E192" t="s">
        <v>77</v>
      </c>
      <c r="I192" t="s">
        <v>145</v>
      </c>
      <c r="J192" t="s">
        <v>146</v>
      </c>
      <c r="L192" t="s">
        <v>282</v>
      </c>
      <c r="M192" t="s">
        <v>148</v>
      </c>
      <c r="T192" t="s">
        <v>81</v>
      </c>
      <c r="V192" t="s">
        <v>149</v>
      </c>
      <c r="W192" t="s">
        <v>83</v>
      </c>
      <c r="X192" t="s">
        <v>84</v>
      </c>
      <c r="Y192" t="s">
        <v>150</v>
      </c>
      <c r="BP192" t="s">
        <v>151</v>
      </c>
      <c r="BQ192" t="s">
        <v>149</v>
      </c>
      <c r="BR192" t="s">
        <v>150</v>
      </c>
      <c r="BS192" t="s">
        <v>86</v>
      </c>
      <c r="BU192" t="s">
        <v>81</v>
      </c>
      <c r="BV192" t="s">
        <v>152</v>
      </c>
    </row>
    <row r="193" spans="1:74" x14ac:dyDescent="0.2">
      <c r="A193" t="s">
        <v>754</v>
      </c>
      <c r="B193" t="s">
        <v>755</v>
      </c>
      <c r="C193" t="s">
        <v>756</v>
      </c>
      <c r="E193" t="s">
        <v>77</v>
      </c>
      <c r="I193" t="s">
        <v>145</v>
      </c>
      <c r="J193" t="s">
        <v>146</v>
      </c>
      <c r="L193" t="s">
        <v>750</v>
      </c>
      <c r="M193" t="s">
        <v>148</v>
      </c>
      <c r="T193" t="s">
        <v>81</v>
      </c>
      <c r="V193" t="s">
        <v>149</v>
      </c>
      <c r="W193" t="s">
        <v>83</v>
      </c>
      <c r="X193" t="s">
        <v>84</v>
      </c>
      <c r="Y193" t="s">
        <v>150</v>
      </c>
      <c r="BP193" t="s">
        <v>151</v>
      </c>
      <c r="BQ193" t="s">
        <v>149</v>
      </c>
      <c r="BR193" t="s">
        <v>150</v>
      </c>
      <c r="BS193" t="s">
        <v>86</v>
      </c>
      <c r="BU193" t="s">
        <v>81</v>
      </c>
      <c r="BV193" t="s">
        <v>152</v>
      </c>
    </row>
    <row r="194" spans="1:74" x14ac:dyDescent="0.2">
      <c r="A194" t="s">
        <v>757</v>
      </c>
      <c r="B194" t="s">
        <v>758</v>
      </c>
      <c r="C194" t="s">
        <v>759</v>
      </c>
      <c r="D194" t="s">
        <v>76</v>
      </c>
      <c r="E194" t="s">
        <v>77</v>
      </c>
      <c r="I194" t="s">
        <v>145</v>
      </c>
      <c r="J194" t="s">
        <v>146</v>
      </c>
      <c r="L194" t="s">
        <v>319</v>
      </c>
      <c r="M194" t="s">
        <v>148</v>
      </c>
      <c r="T194" t="s">
        <v>81</v>
      </c>
      <c r="V194" t="s">
        <v>149</v>
      </c>
      <c r="W194" t="s">
        <v>83</v>
      </c>
      <c r="X194" t="s">
        <v>84</v>
      </c>
      <c r="Y194" t="s">
        <v>150</v>
      </c>
      <c r="BP194" t="s">
        <v>151</v>
      </c>
      <c r="BQ194" t="s">
        <v>149</v>
      </c>
      <c r="BR194" t="s">
        <v>150</v>
      </c>
      <c r="BS194" t="s">
        <v>86</v>
      </c>
      <c r="BU194" t="s">
        <v>81</v>
      </c>
      <c r="BV194" t="s">
        <v>152</v>
      </c>
    </row>
    <row r="195" spans="1:74" x14ac:dyDescent="0.2">
      <c r="A195" t="s">
        <v>760</v>
      </c>
      <c r="B195" t="s">
        <v>761</v>
      </c>
      <c r="C195" t="s">
        <v>762</v>
      </c>
      <c r="E195" t="s">
        <v>77</v>
      </c>
      <c r="I195" t="s">
        <v>145</v>
      </c>
      <c r="J195" t="s">
        <v>146</v>
      </c>
      <c r="L195" t="s">
        <v>443</v>
      </c>
      <c r="M195" t="s">
        <v>148</v>
      </c>
      <c r="T195" t="s">
        <v>81</v>
      </c>
      <c r="V195" t="s">
        <v>149</v>
      </c>
      <c r="W195" t="s">
        <v>83</v>
      </c>
      <c r="X195" t="s">
        <v>84</v>
      </c>
      <c r="Y195" t="s">
        <v>150</v>
      </c>
      <c r="BP195" t="s">
        <v>151</v>
      </c>
      <c r="BQ195" t="s">
        <v>149</v>
      </c>
      <c r="BR195" t="s">
        <v>150</v>
      </c>
      <c r="BS195" t="s">
        <v>86</v>
      </c>
      <c r="BU195" t="s">
        <v>81</v>
      </c>
      <c r="BV195" t="s">
        <v>152</v>
      </c>
    </row>
    <row r="196" spans="1:74" x14ac:dyDescent="0.2">
      <c r="A196" t="s">
        <v>763</v>
      </c>
      <c r="B196" t="s">
        <v>764</v>
      </c>
      <c r="C196" t="s">
        <v>765</v>
      </c>
      <c r="E196" t="s">
        <v>77</v>
      </c>
      <c r="I196" t="s">
        <v>145</v>
      </c>
      <c r="J196" t="s">
        <v>146</v>
      </c>
      <c r="L196" t="s">
        <v>750</v>
      </c>
      <c r="M196" t="s">
        <v>148</v>
      </c>
      <c r="T196" t="s">
        <v>81</v>
      </c>
      <c r="V196" t="s">
        <v>149</v>
      </c>
      <c r="W196" t="s">
        <v>83</v>
      </c>
      <c r="X196" t="s">
        <v>84</v>
      </c>
      <c r="Y196" t="s">
        <v>150</v>
      </c>
      <c r="BP196" t="s">
        <v>151</v>
      </c>
      <c r="BQ196" t="s">
        <v>149</v>
      </c>
      <c r="BR196" t="s">
        <v>150</v>
      </c>
      <c r="BS196" t="s">
        <v>86</v>
      </c>
      <c r="BU196" t="s">
        <v>81</v>
      </c>
      <c r="BV196" t="s">
        <v>152</v>
      </c>
    </row>
    <row r="197" spans="1:74" x14ac:dyDescent="0.2">
      <c r="A197" t="s">
        <v>766</v>
      </c>
      <c r="B197" t="s">
        <v>228</v>
      </c>
      <c r="C197" t="s">
        <v>767</v>
      </c>
      <c r="E197" t="s">
        <v>77</v>
      </c>
      <c r="G197" t="s">
        <v>768</v>
      </c>
      <c r="I197" t="s">
        <v>145</v>
      </c>
      <c r="J197" t="s">
        <v>146</v>
      </c>
      <c r="L197" t="s">
        <v>769</v>
      </c>
      <c r="M197" t="s">
        <v>148</v>
      </c>
      <c r="T197" t="s">
        <v>81</v>
      </c>
      <c r="V197" t="s">
        <v>149</v>
      </c>
      <c r="W197" t="s">
        <v>83</v>
      </c>
      <c r="X197" t="s">
        <v>84</v>
      </c>
      <c r="Y197" t="s">
        <v>150</v>
      </c>
      <c r="BP197" t="s">
        <v>151</v>
      </c>
      <c r="BQ197" t="s">
        <v>149</v>
      </c>
      <c r="BR197" t="s">
        <v>150</v>
      </c>
      <c r="BS197" t="s">
        <v>86</v>
      </c>
      <c r="BU197" t="s">
        <v>81</v>
      </c>
      <c r="BV197" t="s">
        <v>152</v>
      </c>
    </row>
    <row r="198" spans="1:74" x14ac:dyDescent="0.2">
      <c r="A198" t="s">
        <v>770</v>
      </c>
      <c r="B198" t="s">
        <v>771</v>
      </c>
      <c r="C198" t="s">
        <v>772</v>
      </c>
      <c r="E198" t="s">
        <v>77</v>
      </c>
      <c r="I198" t="s">
        <v>145</v>
      </c>
      <c r="J198" t="s">
        <v>146</v>
      </c>
      <c r="L198" t="s">
        <v>215</v>
      </c>
      <c r="M198" t="s">
        <v>148</v>
      </c>
      <c r="T198" t="s">
        <v>81</v>
      </c>
      <c r="V198" t="s">
        <v>149</v>
      </c>
      <c r="W198" t="s">
        <v>83</v>
      </c>
      <c r="X198" t="s">
        <v>84</v>
      </c>
      <c r="Y198" t="s">
        <v>150</v>
      </c>
      <c r="BP198" t="s">
        <v>151</v>
      </c>
      <c r="BQ198" t="s">
        <v>149</v>
      </c>
      <c r="BR198" t="s">
        <v>150</v>
      </c>
      <c r="BS198" t="s">
        <v>86</v>
      </c>
      <c r="BU198" t="s">
        <v>81</v>
      </c>
      <c r="BV198" t="s">
        <v>152</v>
      </c>
    </row>
    <row r="199" spans="1:74" x14ac:dyDescent="0.2">
      <c r="A199" t="s">
        <v>773</v>
      </c>
      <c r="B199" t="s">
        <v>774</v>
      </c>
      <c r="C199" t="s">
        <v>775</v>
      </c>
      <c r="E199" t="s">
        <v>77</v>
      </c>
      <c r="I199" t="s">
        <v>145</v>
      </c>
      <c r="J199" t="s">
        <v>146</v>
      </c>
      <c r="L199" t="s">
        <v>250</v>
      </c>
      <c r="M199" t="s">
        <v>148</v>
      </c>
      <c r="T199" t="s">
        <v>81</v>
      </c>
      <c r="V199" t="s">
        <v>149</v>
      </c>
      <c r="W199" t="s">
        <v>83</v>
      </c>
      <c r="X199" t="s">
        <v>84</v>
      </c>
      <c r="Y199" t="s">
        <v>150</v>
      </c>
      <c r="BP199" t="s">
        <v>151</v>
      </c>
      <c r="BQ199" t="s">
        <v>149</v>
      </c>
      <c r="BR199" t="s">
        <v>150</v>
      </c>
      <c r="BS199" t="s">
        <v>86</v>
      </c>
      <c r="BU199" t="s">
        <v>81</v>
      </c>
      <c r="BV199" t="s">
        <v>152</v>
      </c>
    </row>
    <row r="200" spans="1:74" x14ac:dyDescent="0.2">
      <c r="A200" t="s">
        <v>776</v>
      </c>
      <c r="B200" t="s">
        <v>777</v>
      </c>
      <c r="C200" t="s">
        <v>778</v>
      </c>
      <c r="D200" t="s">
        <v>76</v>
      </c>
      <c r="E200" t="s">
        <v>77</v>
      </c>
      <c r="I200" t="s">
        <v>145</v>
      </c>
      <c r="J200" t="s">
        <v>146</v>
      </c>
      <c r="L200" t="s">
        <v>439</v>
      </c>
      <c r="M200" t="s">
        <v>148</v>
      </c>
      <c r="T200" t="s">
        <v>81</v>
      </c>
      <c r="V200" t="s">
        <v>149</v>
      </c>
      <c r="W200" t="s">
        <v>83</v>
      </c>
      <c r="X200" t="s">
        <v>84</v>
      </c>
      <c r="Y200" t="s">
        <v>150</v>
      </c>
      <c r="BP200" t="s">
        <v>151</v>
      </c>
      <c r="BQ200" t="s">
        <v>149</v>
      </c>
      <c r="BR200" t="s">
        <v>150</v>
      </c>
      <c r="BS200" t="s">
        <v>86</v>
      </c>
      <c r="BU200" t="s">
        <v>81</v>
      </c>
      <c r="BV200" t="s">
        <v>152</v>
      </c>
    </row>
    <row r="201" spans="1:74" x14ac:dyDescent="0.2">
      <c r="A201" t="s">
        <v>779</v>
      </c>
      <c r="B201" t="s">
        <v>780</v>
      </c>
      <c r="C201" t="s">
        <v>781</v>
      </c>
      <c r="D201" t="s">
        <v>76</v>
      </c>
      <c r="E201" t="s">
        <v>77</v>
      </c>
      <c r="I201" t="s">
        <v>145</v>
      </c>
      <c r="J201" t="s">
        <v>146</v>
      </c>
      <c r="L201" t="s">
        <v>443</v>
      </c>
      <c r="M201" t="s">
        <v>148</v>
      </c>
      <c r="T201" t="s">
        <v>81</v>
      </c>
      <c r="V201" t="s">
        <v>149</v>
      </c>
      <c r="W201" t="s">
        <v>83</v>
      </c>
      <c r="X201" t="s">
        <v>84</v>
      </c>
      <c r="Y201" t="s">
        <v>150</v>
      </c>
      <c r="BP201" t="s">
        <v>151</v>
      </c>
      <c r="BQ201" t="s">
        <v>149</v>
      </c>
      <c r="BR201" t="s">
        <v>150</v>
      </c>
      <c r="BS201" t="s">
        <v>86</v>
      </c>
      <c r="BU201" t="s">
        <v>81</v>
      </c>
      <c r="BV201" t="s">
        <v>152</v>
      </c>
    </row>
    <row r="202" spans="1:74" x14ac:dyDescent="0.2">
      <c r="A202" t="s">
        <v>782</v>
      </c>
      <c r="B202" t="s">
        <v>783</v>
      </c>
      <c r="C202" t="s">
        <v>784</v>
      </c>
      <c r="E202" t="s">
        <v>77</v>
      </c>
      <c r="I202" t="s">
        <v>145</v>
      </c>
      <c r="J202" t="s">
        <v>146</v>
      </c>
      <c r="L202" t="s">
        <v>180</v>
      </c>
      <c r="M202" t="s">
        <v>148</v>
      </c>
      <c r="T202" t="s">
        <v>81</v>
      </c>
      <c r="V202" t="s">
        <v>149</v>
      </c>
      <c r="W202" t="s">
        <v>83</v>
      </c>
      <c r="X202" t="s">
        <v>84</v>
      </c>
      <c r="Y202" t="s">
        <v>150</v>
      </c>
      <c r="BP202" t="s">
        <v>151</v>
      </c>
      <c r="BQ202" t="s">
        <v>149</v>
      </c>
      <c r="BR202" t="s">
        <v>150</v>
      </c>
      <c r="BS202" t="s">
        <v>86</v>
      </c>
      <c r="BU202" t="s">
        <v>81</v>
      </c>
      <c r="BV202" t="s">
        <v>152</v>
      </c>
    </row>
    <row r="203" spans="1:74" x14ac:dyDescent="0.2">
      <c r="A203" t="s">
        <v>785</v>
      </c>
      <c r="B203" t="s">
        <v>786</v>
      </c>
      <c r="C203" t="s">
        <v>787</v>
      </c>
      <c r="D203" t="s">
        <v>76</v>
      </c>
      <c r="E203" t="s">
        <v>77</v>
      </c>
      <c r="I203" t="s">
        <v>145</v>
      </c>
      <c r="J203" t="s">
        <v>146</v>
      </c>
      <c r="L203" t="s">
        <v>788</v>
      </c>
      <c r="M203" t="s">
        <v>148</v>
      </c>
      <c r="T203" t="s">
        <v>81</v>
      </c>
      <c r="V203" t="s">
        <v>149</v>
      </c>
      <c r="W203" t="s">
        <v>83</v>
      </c>
      <c r="X203" t="s">
        <v>84</v>
      </c>
      <c r="Y203" t="s">
        <v>150</v>
      </c>
      <c r="BP203" t="s">
        <v>151</v>
      </c>
      <c r="BQ203" t="s">
        <v>149</v>
      </c>
      <c r="BR203" t="s">
        <v>150</v>
      </c>
      <c r="BS203" t="s">
        <v>86</v>
      </c>
      <c r="BU203" t="s">
        <v>81</v>
      </c>
      <c r="BV203" t="s">
        <v>152</v>
      </c>
    </row>
    <row r="204" spans="1:74" x14ac:dyDescent="0.2">
      <c r="A204" t="s">
        <v>789</v>
      </c>
      <c r="B204" t="s">
        <v>790</v>
      </c>
      <c r="C204" t="s">
        <v>791</v>
      </c>
      <c r="E204" t="s">
        <v>77</v>
      </c>
      <c r="I204" t="s">
        <v>145</v>
      </c>
      <c r="J204" t="s">
        <v>146</v>
      </c>
      <c r="L204" t="s">
        <v>215</v>
      </c>
      <c r="M204" t="s">
        <v>148</v>
      </c>
      <c r="T204" t="s">
        <v>81</v>
      </c>
      <c r="V204" t="s">
        <v>149</v>
      </c>
      <c r="W204" t="s">
        <v>83</v>
      </c>
      <c r="X204" t="s">
        <v>84</v>
      </c>
      <c r="Y204" t="s">
        <v>150</v>
      </c>
      <c r="BP204" t="s">
        <v>151</v>
      </c>
      <c r="BQ204" t="s">
        <v>149</v>
      </c>
      <c r="BR204" t="s">
        <v>150</v>
      </c>
      <c r="BS204" t="s">
        <v>86</v>
      </c>
      <c r="BU204" t="s">
        <v>81</v>
      </c>
      <c r="BV204" t="s">
        <v>152</v>
      </c>
    </row>
    <row r="205" spans="1:74" x14ac:dyDescent="0.2">
      <c r="A205" t="s">
        <v>792</v>
      </c>
      <c r="B205" t="s">
        <v>793</v>
      </c>
      <c r="C205" t="s">
        <v>794</v>
      </c>
      <c r="D205" t="s">
        <v>76</v>
      </c>
      <c r="E205" t="s">
        <v>77</v>
      </c>
      <c r="G205" t="s">
        <v>795</v>
      </c>
      <c r="I205" t="s">
        <v>145</v>
      </c>
      <c r="J205" t="s">
        <v>146</v>
      </c>
      <c r="L205" t="s">
        <v>407</v>
      </c>
      <c r="M205" t="s">
        <v>148</v>
      </c>
      <c r="T205" t="s">
        <v>81</v>
      </c>
      <c r="V205" t="s">
        <v>149</v>
      </c>
      <c r="W205" t="s">
        <v>83</v>
      </c>
      <c r="X205" t="s">
        <v>84</v>
      </c>
      <c r="Y205" t="s">
        <v>150</v>
      </c>
      <c r="BP205" t="s">
        <v>151</v>
      </c>
      <c r="BQ205" t="s">
        <v>149</v>
      </c>
      <c r="BR205" t="s">
        <v>150</v>
      </c>
      <c r="BS205" t="s">
        <v>86</v>
      </c>
      <c r="BU205" t="s">
        <v>81</v>
      </c>
      <c r="BV205" t="s">
        <v>152</v>
      </c>
    </row>
    <row r="206" spans="1:74" x14ac:dyDescent="0.2">
      <c r="A206" t="s">
        <v>796</v>
      </c>
      <c r="B206" t="s">
        <v>796</v>
      </c>
      <c r="C206" t="s">
        <v>797</v>
      </c>
      <c r="E206" t="s">
        <v>77</v>
      </c>
      <c r="I206" t="s">
        <v>145</v>
      </c>
      <c r="J206" t="s">
        <v>146</v>
      </c>
      <c r="M206" t="s">
        <v>148</v>
      </c>
      <c r="T206" t="s">
        <v>81</v>
      </c>
      <c r="V206" t="s">
        <v>149</v>
      </c>
      <c r="W206" t="s">
        <v>83</v>
      </c>
      <c r="X206" t="s">
        <v>84</v>
      </c>
      <c r="Y206" t="s">
        <v>150</v>
      </c>
      <c r="BP206" t="s">
        <v>151</v>
      </c>
      <c r="BQ206" t="s">
        <v>149</v>
      </c>
      <c r="BR206" t="s">
        <v>150</v>
      </c>
      <c r="BS206" t="s">
        <v>86</v>
      </c>
      <c r="BU206" t="s">
        <v>81</v>
      </c>
      <c r="BV206" t="s">
        <v>152</v>
      </c>
    </row>
    <row r="207" spans="1:74" x14ac:dyDescent="0.2">
      <c r="A207" t="s">
        <v>798</v>
      </c>
      <c r="B207" t="s">
        <v>799</v>
      </c>
      <c r="C207" t="s">
        <v>800</v>
      </c>
      <c r="D207" t="s">
        <v>76</v>
      </c>
      <c r="E207" t="s">
        <v>77</v>
      </c>
      <c r="I207" t="s">
        <v>145</v>
      </c>
      <c r="J207" t="s">
        <v>146</v>
      </c>
      <c r="L207" t="s">
        <v>180</v>
      </c>
      <c r="M207" t="s">
        <v>148</v>
      </c>
      <c r="T207" t="s">
        <v>81</v>
      </c>
      <c r="V207" t="s">
        <v>149</v>
      </c>
      <c r="W207" t="s">
        <v>83</v>
      </c>
      <c r="X207" t="s">
        <v>84</v>
      </c>
      <c r="Y207" t="s">
        <v>150</v>
      </c>
      <c r="BP207" t="s">
        <v>151</v>
      </c>
      <c r="BQ207" t="s">
        <v>149</v>
      </c>
      <c r="BR207" t="s">
        <v>150</v>
      </c>
      <c r="BS207" t="s">
        <v>86</v>
      </c>
      <c r="BU207" t="s">
        <v>81</v>
      </c>
      <c r="BV207" t="s">
        <v>152</v>
      </c>
    </row>
    <row r="208" spans="1:74" x14ac:dyDescent="0.2">
      <c r="A208" t="s">
        <v>801</v>
      </c>
      <c r="B208" t="s">
        <v>802</v>
      </c>
      <c r="C208" t="s">
        <v>803</v>
      </c>
      <c r="E208" t="s">
        <v>77</v>
      </c>
      <c r="I208" t="s">
        <v>145</v>
      </c>
      <c r="J208" t="s">
        <v>146</v>
      </c>
      <c r="L208" t="s">
        <v>250</v>
      </c>
      <c r="M208" t="s">
        <v>148</v>
      </c>
      <c r="T208" t="s">
        <v>81</v>
      </c>
      <c r="V208" t="s">
        <v>149</v>
      </c>
      <c r="W208" t="s">
        <v>83</v>
      </c>
      <c r="X208" t="s">
        <v>84</v>
      </c>
      <c r="Y208" t="s">
        <v>150</v>
      </c>
      <c r="BP208" t="s">
        <v>151</v>
      </c>
      <c r="BQ208" t="s">
        <v>149</v>
      </c>
      <c r="BR208" t="s">
        <v>150</v>
      </c>
      <c r="BS208" t="s">
        <v>86</v>
      </c>
      <c r="BU208" t="s">
        <v>81</v>
      </c>
      <c r="BV208" t="s">
        <v>152</v>
      </c>
    </row>
    <row r="209" spans="1:74" x14ac:dyDescent="0.2">
      <c r="A209" t="s">
        <v>804</v>
      </c>
      <c r="B209" t="s">
        <v>805</v>
      </c>
      <c r="C209" t="s">
        <v>806</v>
      </c>
      <c r="E209" t="s">
        <v>77</v>
      </c>
      <c r="I209" t="s">
        <v>145</v>
      </c>
      <c r="J209" t="s">
        <v>146</v>
      </c>
      <c r="L209" t="s">
        <v>629</v>
      </c>
      <c r="M209" t="s">
        <v>148</v>
      </c>
      <c r="T209" t="s">
        <v>81</v>
      </c>
      <c r="V209" t="s">
        <v>149</v>
      </c>
      <c r="W209" t="s">
        <v>83</v>
      </c>
      <c r="X209" t="s">
        <v>84</v>
      </c>
      <c r="Y209" t="s">
        <v>150</v>
      </c>
      <c r="BP209" t="s">
        <v>151</v>
      </c>
      <c r="BQ209" t="s">
        <v>149</v>
      </c>
      <c r="BR209" t="s">
        <v>150</v>
      </c>
      <c r="BS209" t="s">
        <v>86</v>
      </c>
      <c r="BU209" t="s">
        <v>81</v>
      </c>
      <c r="BV209" t="s">
        <v>152</v>
      </c>
    </row>
    <row r="210" spans="1:74" x14ac:dyDescent="0.2">
      <c r="A210" t="s">
        <v>807</v>
      </c>
      <c r="B210" t="s">
        <v>808</v>
      </c>
      <c r="C210" t="s">
        <v>809</v>
      </c>
      <c r="E210" t="s">
        <v>77</v>
      </c>
      <c r="I210" t="s">
        <v>145</v>
      </c>
      <c r="J210" t="s">
        <v>146</v>
      </c>
      <c r="L210" t="s">
        <v>365</v>
      </c>
      <c r="M210" t="s">
        <v>148</v>
      </c>
      <c r="T210" t="s">
        <v>81</v>
      </c>
      <c r="V210" t="s">
        <v>149</v>
      </c>
      <c r="W210" t="s">
        <v>83</v>
      </c>
      <c r="X210" t="s">
        <v>84</v>
      </c>
      <c r="Y210" t="s">
        <v>150</v>
      </c>
      <c r="BP210" t="s">
        <v>151</v>
      </c>
      <c r="BQ210" t="s">
        <v>149</v>
      </c>
      <c r="BR210" t="s">
        <v>150</v>
      </c>
      <c r="BS210" t="s">
        <v>86</v>
      </c>
      <c r="BU210" t="s">
        <v>81</v>
      </c>
      <c r="BV210" t="s">
        <v>152</v>
      </c>
    </row>
    <row r="211" spans="1:74" x14ac:dyDescent="0.2">
      <c r="A211" t="s">
        <v>810</v>
      </c>
      <c r="B211" t="s">
        <v>811</v>
      </c>
      <c r="C211" t="s">
        <v>812</v>
      </c>
      <c r="E211" t="s">
        <v>77</v>
      </c>
      <c r="I211" t="s">
        <v>145</v>
      </c>
      <c r="J211" t="s">
        <v>146</v>
      </c>
      <c r="L211" t="s">
        <v>250</v>
      </c>
      <c r="M211" t="s">
        <v>148</v>
      </c>
      <c r="T211" t="s">
        <v>81</v>
      </c>
      <c r="V211" t="s">
        <v>149</v>
      </c>
      <c r="W211" t="s">
        <v>83</v>
      </c>
      <c r="X211" t="s">
        <v>84</v>
      </c>
      <c r="Y211" t="s">
        <v>150</v>
      </c>
      <c r="BP211" t="s">
        <v>151</v>
      </c>
      <c r="BQ211" t="s">
        <v>149</v>
      </c>
      <c r="BR211" t="s">
        <v>150</v>
      </c>
      <c r="BS211" t="s">
        <v>86</v>
      </c>
      <c r="BU211" t="s">
        <v>81</v>
      </c>
      <c r="BV211" t="s">
        <v>152</v>
      </c>
    </row>
    <row r="212" spans="1:74" x14ac:dyDescent="0.2">
      <c r="A212" t="s">
        <v>813</v>
      </c>
      <c r="B212" t="s">
        <v>455</v>
      </c>
      <c r="C212" t="s">
        <v>814</v>
      </c>
      <c r="E212" t="s">
        <v>77</v>
      </c>
      <c r="I212" t="s">
        <v>145</v>
      </c>
      <c r="J212" t="s">
        <v>146</v>
      </c>
      <c r="L212" t="s">
        <v>815</v>
      </c>
      <c r="M212" t="s">
        <v>148</v>
      </c>
      <c r="T212" t="s">
        <v>81</v>
      </c>
      <c r="V212" t="s">
        <v>149</v>
      </c>
      <c r="W212" t="s">
        <v>83</v>
      </c>
      <c r="X212" t="s">
        <v>84</v>
      </c>
      <c r="Y212" t="s">
        <v>150</v>
      </c>
      <c r="BP212" t="s">
        <v>151</v>
      </c>
      <c r="BQ212" t="s">
        <v>149</v>
      </c>
      <c r="BR212" t="s">
        <v>150</v>
      </c>
      <c r="BS212" t="s">
        <v>86</v>
      </c>
      <c r="BU212" t="s">
        <v>81</v>
      </c>
      <c r="BV212" t="s">
        <v>152</v>
      </c>
    </row>
    <row r="213" spans="1:74" x14ac:dyDescent="0.2">
      <c r="A213" t="s">
        <v>816</v>
      </c>
      <c r="B213" t="s">
        <v>817</v>
      </c>
      <c r="C213" t="s">
        <v>818</v>
      </c>
      <c r="E213" t="s">
        <v>77</v>
      </c>
      <c r="G213" t="s">
        <v>819</v>
      </c>
      <c r="I213" t="s">
        <v>145</v>
      </c>
      <c r="J213" t="s">
        <v>146</v>
      </c>
      <c r="L213" t="s">
        <v>660</v>
      </c>
      <c r="M213" t="s">
        <v>148</v>
      </c>
      <c r="T213" t="s">
        <v>81</v>
      </c>
      <c r="V213" t="s">
        <v>149</v>
      </c>
      <c r="W213" t="s">
        <v>83</v>
      </c>
      <c r="X213" t="s">
        <v>84</v>
      </c>
      <c r="Y213" t="s">
        <v>150</v>
      </c>
      <c r="BP213" t="s">
        <v>151</v>
      </c>
      <c r="BQ213" t="s">
        <v>149</v>
      </c>
      <c r="BR213" t="s">
        <v>150</v>
      </c>
      <c r="BS213" t="s">
        <v>86</v>
      </c>
      <c r="BU213" t="s">
        <v>81</v>
      </c>
      <c r="BV213" t="s">
        <v>152</v>
      </c>
    </row>
    <row r="214" spans="1:74" x14ac:dyDescent="0.2">
      <c r="A214" t="s">
        <v>820</v>
      </c>
      <c r="B214" t="s">
        <v>821</v>
      </c>
      <c r="C214" t="s">
        <v>822</v>
      </c>
      <c r="E214" t="s">
        <v>77</v>
      </c>
      <c r="I214" t="s">
        <v>145</v>
      </c>
      <c r="J214" t="s">
        <v>146</v>
      </c>
      <c r="L214" t="s">
        <v>575</v>
      </c>
      <c r="M214" t="s">
        <v>148</v>
      </c>
      <c r="T214" t="s">
        <v>81</v>
      </c>
      <c r="V214" t="s">
        <v>149</v>
      </c>
      <c r="W214" t="s">
        <v>83</v>
      </c>
      <c r="X214" t="s">
        <v>84</v>
      </c>
      <c r="Y214" t="s">
        <v>150</v>
      </c>
      <c r="BP214" t="s">
        <v>151</v>
      </c>
      <c r="BQ214" t="s">
        <v>149</v>
      </c>
      <c r="BR214" t="s">
        <v>150</v>
      </c>
      <c r="BS214" t="s">
        <v>86</v>
      </c>
      <c r="BU214" t="s">
        <v>81</v>
      </c>
      <c r="BV214" t="s">
        <v>152</v>
      </c>
    </row>
    <row r="215" spans="1:74" x14ac:dyDescent="0.2">
      <c r="A215" t="s">
        <v>823</v>
      </c>
      <c r="B215" t="s">
        <v>824</v>
      </c>
      <c r="C215" t="s">
        <v>825</v>
      </c>
      <c r="E215" t="s">
        <v>77</v>
      </c>
      <c r="I215" t="s">
        <v>145</v>
      </c>
      <c r="J215" t="s">
        <v>146</v>
      </c>
      <c r="L215" t="s">
        <v>607</v>
      </c>
      <c r="M215" t="s">
        <v>148</v>
      </c>
      <c r="T215" t="s">
        <v>81</v>
      </c>
      <c r="V215" t="s">
        <v>149</v>
      </c>
      <c r="W215" t="s">
        <v>83</v>
      </c>
      <c r="X215" t="s">
        <v>84</v>
      </c>
      <c r="Y215" t="s">
        <v>150</v>
      </c>
      <c r="BP215" t="s">
        <v>151</v>
      </c>
      <c r="BQ215" t="s">
        <v>149</v>
      </c>
      <c r="BR215" t="s">
        <v>150</v>
      </c>
      <c r="BS215" t="s">
        <v>86</v>
      </c>
      <c r="BU215" t="s">
        <v>81</v>
      </c>
      <c r="BV215" t="s">
        <v>152</v>
      </c>
    </row>
    <row r="216" spans="1:74" x14ac:dyDescent="0.2">
      <c r="A216" t="s">
        <v>826</v>
      </c>
      <c r="B216" t="s">
        <v>827</v>
      </c>
      <c r="C216" t="s">
        <v>828</v>
      </c>
      <c r="D216" t="s">
        <v>76</v>
      </c>
      <c r="E216" t="s">
        <v>77</v>
      </c>
      <c r="I216" t="s">
        <v>145</v>
      </c>
      <c r="J216" t="s">
        <v>146</v>
      </c>
      <c r="L216" t="s">
        <v>829</v>
      </c>
      <c r="M216" t="s">
        <v>148</v>
      </c>
      <c r="T216" t="s">
        <v>81</v>
      </c>
      <c r="V216" t="s">
        <v>149</v>
      </c>
      <c r="W216" t="s">
        <v>83</v>
      </c>
      <c r="X216" t="s">
        <v>84</v>
      </c>
      <c r="Y216" t="s">
        <v>150</v>
      </c>
      <c r="BP216" t="s">
        <v>151</v>
      </c>
      <c r="BQ216" t="s">
        <v>149</v>
      </c>
      <c r="BR216" t="s">
        <v>150</v>
      </c>
      <c r="BS216" t="s">
        <v>86</v>
      </c>
      <c r="BU216" t="s">
        <v>81</v>
      </c>
      <c r="BV216" t="s">
        <v>152</v>
      </c>
    </row>
    <row r="217" spans="1:74" x14ac:dyDescent="0.2">
      <c r="A217" t="s">
        <v>830</v>
      </c>
      <c r="B217" t="s">
        <v>831</v>
      </c>
      <c r="C217" t="s">
        <v>832</v>
      </c>
      <c r="E217" t="s">
        <v>77</v>
      </c>
      <c r="I217" t="s">
        <v>145</v>
      </c>
      <c r="J217" t="s">
        <v>146</v>
      </c>
      <c r="L217" t="s">
        <v>833</v>
      </c>
      <c r="M217" t="s">
        <v>148</v>
      </c>
      <c r="T217" t="s">
        <v>81</v>
      </c>
      <c r="V217" t="s">
        <v>149</v>
      </c>
      <c r="W217" t="s">
        <v>83</v>
      </c>
      <c r="X217" t="s">
        <v>84</v>
      </c>
      <c r="Y217" t="s">
        <v>150</v>
      </c>
      <c r="BP217" t="s">
        <v>151</v>
      </c>
      <c r="BQ217" t="s">
        <v>149</v>
      </c>
      <c r="BR217" t="s">
        <v>150</v>
      </c>
      <c r="BS217" t="s">
        <v>86</v>
      </c>
      <c r="BU217" t="s">
        <v>81</v>
      </c>
      <c r="BV217" t="s">
        <v>152</v>
      </c>
    </row>
    <row r="218" spans="1:74" x14ac:dyDescent="0.2">
      <c r="A218" t="s">
        <v>834</v>
      </c>
      <c r="B218" t="s">
        <v>835</v>
      </c>
      <c r="C218" t="s">
        <v>836</v>
      </c>
      <c r="D218" t="s">
        <v>76</v>
      </c>
      <c r="E218" t="s">
        <v>77</v>
      </c>
      <c r="I218" t="s">
        <v>145</v>
      </c>
      <c r="J218" t="s">
        <v>146</v>
      </c>
      <c r="L218" t="s">
        <v>443</v>
      </c>
      <c r="M218" t="s">
        <v>148</v>
      </c>
      <c r="T218" t="s">
        <v>81</v>
      </c>
      <c r="V218" t="s">
        <v>149</v>
      </c>
      <c r="W218" t="s">
        <v>83</v>
      </c>
      <c r="X218" t="s">
        <v>84</v>
      </c>
      <c r="Y218" t="s">
        <v>150</v>
      </c>
      <c r="BP218" t="s">
        <v>151</v>
      </c>
      <c r="BQ218" t="s">
        <v>149</v>
      </c>
      <c r="BR218" t="s">
        <v>150</v>
      </c>
      <c r="BS218" t="s">
        <v>86</v>
      </c>
      <c r="BU218" t="s">
        <v>81</v>
      </c>
      <c r="BV218" t="s">
        <v>152</v>
      </c>
    </row>
    <row r="219" spans="1:74" x14ac:dyDescent="0.2">
      <c r="A219" t="s">
        <v>837</v>
      </c>
      <c r="B219" t="s">
        <v>302</v>
      </c>
      <c r="C219" t="s">
        <v>838</v>
      </c>
      <c r="D219" t="s">
        <v>76</v>
      </c>
      <c r="E219" t="s">
        <v>77</v>
      </c>
      <c r="G219" t="s">
        <v>839</v>
      </c>
      <c r="I219" t="s">
        <v>145</v>
      </c>
      <c r="J219" t="s">
        <v>146</v>
      </c>
      <c r="L219" t="s">
        <v>147</v>
      </c>
      <c r="M219" t="s">
        <v>148</v>
      </c>
      <c r="T219" t="s">
        <v>81</v>
      </c>
      <c r="V219" t="s">
        <v>149</v>
      </c>
      <c r="W219" t="s">
        <v>83</v>
      </c>
      <c r="X219" t="s">
        <v>84</v>
      </c>
      <c r="Y219" t="s">
        <v>150</v>
      </c>
      <c r="BP219" t="s">
        <v>151</v>
      </c>
      <c r="BQ219" t="s">
        <v>149</v>
      </c>
      <c r="BR219" t="s">
        <v>150</v>
      </c>
      <c r="BS219" t="s">
        <v>86</v>
      </c>
      <c r="BU219" t="s">
        <v>81</v>
      </c>
      <c r="BV219" t="s">
        <v>152</v>
      </c>
    </row>
    <row r="220" spans="1:74" x14ac:dyDescent="0.2">
      <c r="A220" t="s">
        <v>840</v>
      </c>
      <c r="B220" t="s">
        <v>841</v>
      </c>
      <c r="C220" t="s">
        <v>842</v>
      </c>
      <c r="E220" t="s">
        <v>77</v>
      </c>
      <c r="I220" t="s">
        <v>145</v>
      </c>
      <c r="J220" t="s">
        <v>146</v>
      </c>
      <c r="L220" t="s">
        <v>180</v>
      </c>
      <c r="M220" t="s">
        <v>148</v>
      </c>
      <c r="T220" t="s">
        <v>81</v>
      </c>
      <c r="V220" t="s">
        <v>149</v>
      </c>
      <c r="W220" t="s">
        <v>83</v>
      </c>
      <c r="X220" t="s">
        <v>84</v>
      </c>
      <c r="Y220" t="s">
        <v>150</v>
      </c>
      <c r="BP220" t="s">
        <v>151</v>
      </c>
      <c r="BQ220" t="s">
        <v>149</v>
      </c>
      <c r="BR220" t="s">
        <v>150</v>
      </c>
      <c r="BS220" t="s">
        <v>86</v>
      </c>
      <c r="BU220" t="s">
        <v>81</v>
      </c>
      <c r="BV220" t="s">
        <v>152</v>
      </c>
    </row>
    <row r="221" spans="1:74" x14ac:dyDescent="0.2">
      <c r="A221" t="s">
        <v>843</v>
      </c>
      <c r="B221" t="s">
        <v>640</v>
      </c>
      <c r="C221" t="s">
        <v>844</v>
      </c>
      <c r="E221" t="s">
        <v>77</v>
      </c>
      <c r="G221" t="s">
        <v>845</v>
      </c>
      <c r="I221" t="s">
        <v>145</v>
      </c>
      <c r="J221" t="s">
        <v>146</v>
      </c>
      <c r="L221" t="s">
        <v>147</v>
      </c>
      <c r="M221" t="s">
        <v>148</v>
      </c>
      <c r="T221" t="s">
        <v>81</v>
      </c>
      <c r="V221" t="s">
        <v>149</v>
      </c>
      <c r="W221" t="s">
        <v>83</v>
      </c>
      <c r="X221" t="s">
        <v>84</v>
      </c>
      <c r="Y221" t="s">
        <v>150</v>
      </c>
      <c r="BP221" t="s">
        <v>151</v>
      </c>
      <c r="BQ221" t="s">
        <v>149</v>
      </c>
      <c r="BR221" t="s">
        <v>150</v>
      </c>
      <c r="BS221" t="s">
        <v>86</v>
      </c>
      <c r="BU221" t="s">
        <v>81</v>
      </c>
      <c r="BV221" t="s">
        <v>152</v>
      </c>
    </row>
    <row r="222" spans="1:74" x14ac:dyDescent="0.2">
      <c r="A222" t="s">
        <v>846</v>
      </c>
      <c r="B222" t="s">
        <v>847</v>
      </c>
      <c r="C222" t="s">
        <v>848</v>
      </c>
      <c r="E222" t="s">
        <v>77</v>
      </c>
      <c r="G222" t="s">
        <v>849</v>
      </c>
      <c r="I222" t="s">
        <v>145</v>
      </c>
      <c r="J222" t="s">
        <v>146</v>
      </c>
      <c r="L222" t="s">
        <v>850</v>
      </c>
      <c r="M222" t="s">
        <v>148</v>
      </c>
      <c r="T222" t="s">
        <v>81</v>
      </c>
      <c r="V222" t="s">
        <v>149</v>
      </c>
      <c r="W222" t="s">
        <v>83</v>
      </c>
      <c r="X222" t="s">
        <v>84</v>
      </c>
      <c r="Y222" t="s">
        <v>150</v>
      </c>
      <c r="BP222" t="s">
        <v>151</v>
      </c>
      <c r="BQ222" t="s">
        <v>149</v>
      </c>
      <c r="BR222" t="s">
        <v>150</v>
      </c>
      <c r="BS222" t="s">
        <v>86</v>
      </c>
      <c r="BU222" t="s">
        <v>81</v>
      </c>
      <c r="BV222" t="s">
        <v>152</v>
      </c>
    </row>
    <row r="223" spans="1:74" x14ac:dyDescent="0.2">
      <c r="A223" t="s">
        <v>851</v>
      </c>
      <c r="B223" t="s">
        <v>852</v>
      </c>
      <c r="C223" t="s">
        <v>853</v>
      </c>
      <c r="E223" t="s">
        <v>77</v>
      </c>
      <c r="I223" t="s">
        <v>145</v>
      </c>
      <c r="J223" t="s">
        <v>146</v>
      </c>
      <c r="L223" t="s">
        <v>194</v>
      </c>
      <c r="M223" t="s">
        <v>148</v>
      </c>
      <c r="T223" t="s">
        <v>81</v>
      </c>
      <c r="V223" t="s">
        <v>149</v>
      </c>
      <c r="W223" t="s">
        <v>83</v>
      </c>
      <c r="X223" t="s">
        <v>84</v>
      </c>
      <c r="Y223" t="s">
        <v>150</v>
      </c>
      <c r="BP223" t="s">
        <v>151</v>
      </c>
      <c r="BQ223" t="s">
        <v>149</v>
      </c>
      <c r="BR223" t="s">
        <v>150</v>
      </c>
      <c r="BS223" t="s">
        <v>86</v>
      </c>
      <c r="BU223" t="s">
        <v>81</v>
      </c>
      <c r="BV223" t="s">
        <v>152</v>
      </c>
    </row>
    <row r="224" spans="1:74" x14ac:dyDescent="0.2">
      <c r="A224" t="s">
        <v>854</v>
      </c>
      <c r="B224" t="s">
        <v>855</v>
      </c>
      <c r="C224" t="s">
        <v>856</v>
      </c>
      <c r="D224" t="s">
        <v>76</v>
      </c>
      <c r="E224" t="s">
        <v>77</v>
      </c>
      <c r="G224" t="s">
        <v>857</v>
      </c>
      <c r="I224" t="s">
        <v>145</v>
      </c>
      <c r="J224" t="s">
        <v>146</v>
      </c>
      <c r="L224" t="s">
        <v>481</v>
      </c>
      <c r="M224" t="s">
        <v>148</v>
      </c>
      <c r="T224" t="s">
        <v>81</v>
      </c>
      <c r="V224" t="s">
        <v>149</v>
      </c>
      <c r="W224" t="s">
        <v>83</v>
      </c>
      <c r="X224" t="s">
        <v>84</v>
      </c>
      <c r="Y224" t="s">
        <v>150</v>
      </c>
      <c r="BP224" t="s">
        <v>151</v>
      </c>
      <c r="BQ224" t="s">
        <v>149</v>
      </c>
      <c r="BR224" t="s">
        <v>150</v>
      </c>
      <c r="BS224" t="s">
        <v>86</v>
      </c>
      <c r="BU224" t="s">
        <v>81</v>
      </c>
      <c r="BV224" t="s">
        <v>152</v>
      </c>
    </row>
    <row r="225" spans="1:74" x14ac:dyDescent="0.2">
      <c r="A225" t="s">
        <v>858</v>
      </c>
      <c r="B225" t="s">
        <v>859</v>
      </c>
      <c r="C225" t="s">
        <v>860</v>
      </c>
      <c r="E225" t="s">
        <v>77</v>
      </c>
      <c r="I225" t="s">
        <v>145</v>
      </c>
      <c r="J225" t="s">
        <v>146</v>
      </c>
      <c r="L225" t="s">
        <v>250</v>
      </c>
      <c r="M225" t="s">
        <v>148</v>
      </c>
      <c r="T225" t="s">
        <v>81</v>
      </c>
      <c r="V225" t="s">
        <v>149</v>
      </c>
      <c r="W225" t="s">
        <v>83</v>
      </c>
      <c r="X225" t="s">
        <v>84</v>
      </c>
      <c r="Y225" t="s">
        <v>150</v>
      </c>
      <c r="BP225" t="s">
        <v>151</v>
      </c>
      <c r="BQ225" t="s">
        <v>149</v>
      </c>
      <c r="BR225" t="s">
        <v>150</v>
      </c>
      <c r="BS225" t="s">
        <v>86</v>
      </c>
      <c r="BU225" t="s">
        <v>81</v>
      </c>
      <c r="BV225" t="s">
        <v>152</v>
      </c>
    </row>
    <row r="226" spans="1:74" x14ac:dyDescent="0.2">
      <c r="A226" t="s">
        <v>861</v>
      </c>
      <c r="B226" t="s">
        <v>862</v>
      </c>
      <c r="C226" t="s">
        <v>863</v>
      </c>
      <c r="D226" t="s">
        <v>76</v>
      </c>
      <c r="E226" t="s">
        <v>77</v>
      </c>
      <c r="I226" t="s">
        <v>145</v>
      </c>
      <c r="J226" t="s">
        <v>146</v>
      </c>
      <c r="L226" t="s">
        <v>365</v>
      </c>
      <c r="M226" t="s">
        <v>148</v>
      </c>
      <c r="T226" t="s">
        <v>81</v>
      </c>
      <c r="V226" t="s">
        <v>149</v>
      </c>
      <c r="W226" t="s">
        <v>83</v>
      </c>
      <c r="X226" t="s">
        <v>84</v>
      </c>
      <c r="Y226" t="s">
        <v>150</v>
      </c>
      <c r="BP226" t="s">
        <v>151</v>
      </c>
      <c r="BQ226" t="s">
        <v>149</v>
      </c>
      <c r="BR226" t="s">
        <v>150</v>
      </c>
      <c r="BS226" t="s">
        <v>86</v>
      </c>
      <c r="BU226" t="s">
        <v>81</v>
      </c>
      <c r="BV226" t="s">
        <v>152</v>
      </c>
    </row>
    <row r="227" spans="1:74" x14ac:dyDescent="0.2">
      <c r="A227" t="s">
        <v>864</v>
      </c>
      <c r="B227" t="s">
        <v>865</v>
      </c>
      <c r="C227" t="s">
        <v>866</v>
      </c>
      <c r="E227" t="s">
        <v>77</v>
      </c>
      <c r="I227" t="s">
        <v>145</v>
      </c>
      <c r="J227" t="s">
        <v>146</v>
      </c>
      <c r="L227" t="s">
        <v>788</v>
      </c>
      <c r="M227" t="s">
        <v>148</v>
      </c>
      <c r="T227" t="s">
        <v>81</v>
      </c>
      <c r="V227" t="s">
        <v>149</v>
      </c>
      <c r="W227" t="s">
        <v>83</v>
      </c>
      <c r="X227" t="s">
        <v>84</v>
      </c>
      <c r="Y227" t="s">
        <v>150</v>
      </c>
      <c r="BP227" t="s">
        <v>151</v>
      </c>
      <c r="BQ227" t="s">
        <v>149</v>
      </c>
      <c r="BR227" t="s">
        <v>150</v>
      </c>
      <c r="BS227" t="s">
        <v>86</v>
      </c>
      <c r="BU227" t="s">
        <v>81</v>
      </c>
      <c r="BV227" t="s">
        <v>152</v>
      </c>
    </row>
    <row r="228" spans="1:74" x14ac:dyDescent="0.2">
      <c r="A228" t="s">
        <v>867</v>
      </c>
      <c r="B228" t="s">
        <v>868</v>
      </c>
      <c r="C228" t="s">
        <v>869</v>
      </c>
      <c r="E228" t="s">
        <v>77</v>
      </c>
      <c r="I228" t="s">
        <v>145</v>
      </c>
      <c r="J228" t="s">
        <v>146</v>
      </c>
      <c r="L228" t="s">
        <v>394</v>
      </c>
      <c r="M228" t="s">
        <v>148</v>
      </c>
      <c r="T228" t="s">
        <v>81</v>
      </c>
      <c r="V228" t="s">
        <v>149</v>
      </c>
      <c r="W228" t="s">
        <v>83</v>
      </c>
      <c r="X228" t="s">
        <v>84</v>
      </c>
      <c r="Y228" t="s">
        <v>150</v>
      </c>
      <c r="BP228" t="s">
        <v>151</v>
      </c>
      <c r="BQ228" t="s">
        <v>149</v>
      </c>
      <c r="BR228" t="s">
        <v>150</v>
      </c>
      <c r="BS228" t="s">
        <v>86</v>
      </c>
      <c r="BU228" t="s">
        <v>81</v>
      </c>
      <c r="BV228" t="s">
        <v>152</v>
      </c>
    </row>
    <row r="229" spans="1:74" x14ac:dyDescent="0.2">
      <c r="A229" t="s">
        <v>870</v>
      </c>
      <c r="B229" t="s">
        <v>871</v>
      </c>
      <c r="C229" t="s">
        <v>872</v>
      </c>
      <c r="E229" t="s">
        <v>77</v>
      </c>
      <c r="I229" t="s">
        <v>145</v>
      </c>
      <c r="J229" t="s">
        <v>146</v>
      </c>
      <c r="L229" t="s">
        <v>331</v>
      </c>
      <c r="M229" t="s">
        <v>148</v>
      </c>
      <c r="T229" t="s">
        <v>81</v>
      </c>
      <c r="V229" t="s">
        <v>149</v>
      </c>
      <c r="W229" t="s">
        <v>83</v>
      </c>
      <c r="X229" t="s">
        <v>84</v>
      </c>
      <c r="Y229" t="s">
        <v>150</v>
      </c>
      <c r="BP229" t="s">
        <v>151</v>
      </c>
      <c r="BQ229" t="s">
        <v>149</v>
      </c>
      <c r="BR229" t="s">
        <v>150</v>
      </c>
      <c r="BS229" t="s">
        <v>86</v>
      </c>
      <c r="BU229" t="s">
        <v>81</v>
      </c>
      <c r="BV229" t="s">
        <v>152</v>
      </c>
    </row>
    <row r="230" spans="1:74" x14ac:dyDescent="0.2">
      <c r="A230" t="s">
        <v>873</v>
      </c>
      <c r="B230" t="s">
        <v>310</v>
      </c>
      <c r="C230" t="s">
        <v>874</v>
      </c>
      <c r="D230" t="s">
        <v>76</v>
      </c>
      <c r="E230" t="s">
        <v>77</v>
      </c>
      <c r="I230" t="s">
        <v>145</v>
      </c>
      <c r="J230" t="s">
        <v>146</v>
      </c>
      <c r="L230" t="s">
        <v>575</v>
      </c>
      <c r="M230" t="s">
        <v>148</v>
      </c>
      <c r="T230" t="s">
        <v>81</v>
      </c>
      <c r="V230" t="s">
        <v>149</v>
      </c>
      <c r="W230" t="s">
        <v>83</v>
      </c>
      <c r="X230" t="s">
        <v>84</v>
      </c>
      <c r="Y230" t="s">
        <v>150</v>
      </c>
      <c r="BP230" t="s">
        <v>151</v>
      </c>
      <c r="BQ230" t="s">
        <v>149</v>
      </c>
      <c r="BR230" t="s">
        <v>150</v>
      </c>
      <c r="BS230" t="s">
        <v>86</v>
      </c>
      <c r="BU230" t="s">
        <v>81</v>
      </c>
      <c r="BV230" t="s">
        <v>152</v>
      </c>
    </row>
    <row r="231" spans="1:74" x14ac:dyDescent="0.2">
      <c r="A231" t="s">
        <v>875</v>
      </c>
      <c r="B231" t="s">
        <v>190</v>
      </c>
      <c r="C231" t="s">
        <v>876</v>
      </c>
      <c r="D231" t="s">
        <v>76</v>
      </c>
      <c r="E231" t="s">
        <v>77</v>
      </c>
      <c r="G231" t="s">
        <v>877</v>
      </c>
      <c r="I231" t="s">
        <v>145</v>
      </c>
      <c r="J231" t="s">
        <v>146</v>
      </c>
      <c r="L231" t="s">
        <v>399</v>
      </c>
      <c r="M231" t="s">
        <v>148</v>
      </c>
      <c r="T231" t="s">
        <v>81</v>
      </c>
      <c r="V231" t="s">
        <v>149</v>
      </c>
      <c r="W231" t="s">
        <v>83</v>
      </c>
      <c r="X231" t="s">
        <v>84</v>
      </c>
      <c r="Y231" t="s">
        <v>150</v>
      </c>
      <c r="BP231" t="s">
        <v>151</v>
      </c>
      <c r="BQ231" t="s">
        <v>149</v>
      </c>
      <c r="BR231" t="s">
        <v>150</v>
      </c>
      <c r="BS231" t="s">
        <v>86</v>
      </c>
      <c r="BU231" t="s">
        <v>81</v>
      </c>
      <c r="BV231" t="s">
        <v>152</v>
      </c>
    </row>
    <row r="232" spans="1:74" x14ac:dyDescent="0.2">
      <c r="A232" t="s">
        <v>878</v>
      </c>
      <c r="B232" t="s">
        <v>376</v>
      </c>
      <c r="C232" t="s">
        <v>879</v>
      </c>
      <c r="E232" t="s">
        <v>77</v>
      </c>
      <c r="G232" t="s">
        <v>880</v>
      </c>
      <c r="I232" t="s">
        <v>145</v>
      </c>
      <c r="J232" t="s">
        <v>146</v>
      </c>
      <c r="L232" t="s">
        <v>399</v>
      </c>
      <c r="M232" t="s">
        <v>148</v>
      </c>
      <c r="T232" t="s">
        <v>81</v>
      </c>
      <c r="V232" t="s">
        <v>149</v>
      </c>
      <c r="W232" t="s">
        <v>83</v>
      </c>
      <c r="X232" t="s">
        <v>84</v>
      </c>
      <c r="Y232" t="s">
        <v>150</v>
      </c>
      <c r="BP232" t="s">
        <v>151</v>
      </c>
      <c r="BQ232" t="s">
        <v>149</v>
      </c>
      <c r="BR232" t="s">
        <v>150</v>
      </c>
      <c r="BS232" t="s">
        <v>86</v>
      </c>
      <c r="BU232" t="s">
        <v>81</v>
      </c>
      <c r="BV232" t="s">
        <v>152</v>
      </c>
    </row>
    <row r="233" spans="1:74" x14ac:dyDescent="0.2">
      <c r="A233" t="s">
        <v>881</v>
      </c>
      <c r="B233" t="s">
        <v>365</v>
      </c>
      <c r="C233" t="s">
        <v>882</v>
      </c>
      <c r="E233" t="s">
        <v>77</v>
      </c>
      <c r="G233" t="s">
        <v>883</v>
      </c>
      <c r="I233" t="s">
        <v>145</v>
      </c>
      <c r="J233" t="s">
        <v>146</v>
      </c>
      <c r="L233" t="s">
        <v>884</v>
      </c>
      <c r="M233" t="s">
        <v>148</v>
      </c>
      <c r="T233" t="s">
        <v>81</v>
      </c>
      <c r="V233" t="s">
        <v>149</v>
      </c>
      <c r="W233" t="s">
        <v>83</v>
      </c>
      <c r="X233" t="s">
        <v>84</v>
      </c>
      <c r="Y233" t="s">
        <v>150</v>
      </c>
      <c r="BP233" t="s">
        <v>151</v>
      </c>
      <c r="BQ233" t="s">
        <v>149</v>
      </c>
      <c r="BR233" t="s">
        <v>150</v>
      </c>
      <c r="BS233" t="s">
        <v>86</v>
      </c>
      <c r="BU233" t="s">
        <v>81</v>
      </c>
      <c r="BV233" t="s">
        <v>152</v>
      </c>
    </row>
    <row r="234" spans="1:74" x14ac:dyDescent="0.2">
      <c r="A234" t="s">
        <v>885</v>
      </c>
      <c r="B234" t="s">
        <v>886</v>
      </c>
      <c r="C234" t="s">
        <v>887</v>
      </c>
      <c r="E234" t="s">
        <v>77</v>
      </c>
      <c r="I234" t="s">
        <v>145</v>
      </c>
      <c r="J234" t="s">
        <v>146</v>
      </c>
      <c r="L234" t="s">
        <v>667</v>
      </c>
      <c r="M234" t="s">
        <v>148</v>
      </c>
      <c r="T234" t="s">
        <v>81</v>
      </c>
      <c r="V234" t="s">
        <v>149</v>
      </c>
      <c r="W234" t="s">
        <v>83</v>
      </c>
      <c r="X234" t="s">
        <v>84</v>
      </c>
      <c r="Y234" t="s">
        <v>150</v>
      </c>
      <c r="BP234" t="s">
        <v>151</v>
      </c>
      <c r="BQ234" t="s">
        <v>149</v>
      </c>
      <c r="BR234" t="s">
        <v>150</v>
      </c>
      <c r="BS234" t="s">
        <v>86</v>
      </c>
      <c r="BU234" t="s">
        <v>81</v>
      </c>
      <c r="BV234" t="s">
        <v>152</v>
      </c>
    </row>
    <row r="235" spans="1:74" x14ac:dyDescent="0.2">
      <c r="A235" t="s">
        <v>888</v>
      </c>
      <c r="B235" t="s">
        <v>889</v>
      </c>
      <c r="C235" t="s">
        <v>890</v>
      </c>
      <c r="D235" t="s">
        <v>76</v>
      </c>
      <c r="E235" t="s">
        <v>77</v>
      </c>
      <c r="I235" t="s">
        <v>145</v>
      </c>
      <c r="J235" t="s">
        <v>146</v>
      </c>
      <c r="L235" t="s">
        <v>142</v>
      </c>
      <c r="M235" t="s">
        <v>148</v>
      </c>
      <c r="T235" t="s">
        <v>81</v>
      </c>
      <c r="V235" t="s">
        <v>149</v>
      </c>
      <c r="W235" t="s">
        <v>83</v>
      </c>
      <c r="X235" t="s">
        <v>84</v>
      </c>
      <c r="Y235" t="s">
        <v>150</v>
      </c>
      <c r="BP235" t="s">
        <v>151</v>
      </c>
      <c r="BQ235" t="s">
        <v>149</v>
      </c>
      <c r="BR235" t="s">
        <v>150</v>
      </c>
      <c r="BS235" t="s">
        <v>86</v>
      </c>
      <c r="BU235" t="s">
        <v>81</v>
      </c>
      <c r="BV235" t="s">
        <v>152</v>
      </c>
    </row>
    <row r="236" spans="1:74" x14ac:dyDescent="0.2">
      <c r="A236" t="s">
        <v>891</v>
      </c>
      <c r="B236" t="s">
        <v>892</v>
      </c>
      <c r="C236" t="s">
        <v>893</v>
      </c>
      <c r="D236" t="s">
        <v>76</v>
      </c>
      <c r="E236" t="s">
        <v>77</v>
      </c>
      <c r="G236" t="s">
        <v>894</v>
      </c>
      <c r="I236" t="s">
        <v>145</v>
      </c>
      <c r="J236" t="s">
        <v>146</v>
      </c>
      <c r="L236" t="s">
        <v>895</v>
      </c>
      <c r="M236" t="s">
        <v>148</v>
      </c>
      <c r="T236" t="s">
        <v>81</v>
      </c>
      <c r="V236" t="s">
        <v>149</v>
      </c>
      <c r="W236" t="s">
        <v>83</v>
      </c>
      <c r="X236" t="s">
        <v>84</v>
      </c>
      <c r="Y236" t="s">
        <v>150</v>
      </c>
      <c r="BP236" t="s">
        <v>151</v>
      </c>
      <c r="BQ236" t="s">
        <v>149</v>
      </c>
      <c r="BR236" t="s">
        <v>150</v>
      </c>
      <c r="BS236" t="s">
        <v>86</v>
      </c>
      <c r="BU236" t="s">
        <v>81</v>
      </c>
      <c r="BV236" t="s">
        <v>152</v>
      </c>
    </row>
    <row r="237" spans="1:74" x14ac:dyDescent="0.2">
      <c r="A237" t="s">
        <v>896</v>
      </c>
      <c r="B237" t="s">
        <v>897</v>
      </c>
      <c r="C237" t="s">
        <v>898</v>
      </c>
      <c r="E237" t="s">
        <v>77</v>
      </c>
      <c r="I237" t="s">
        <v>145</v>
      </c>
      <c r="J237" t="s">
        <v>146</v>
      </c>
      <c r="L237" t="s">
        <v>267</v>
      </c>
      <c r="M237" t="s">
        <v>148</v>
      </c>
      <c r="T237" t="s">
        <v>81</v>
      </c>
      <c r="V237" t="s">
        <v>149</v>
      </c>
      <c r="W237" t="s">
        <v>83</v>
      </c>
      <c r="X237" t="s">
        <v>84</v>
      </c>
      <c r="Y237" t="s">
        <v>150</v>
      </c>
      <c r="BP237" t="s">
        <v>151</v>
      </c>
      <c r="BQ237" t="s">
        <v>149</v>
      </c>
      <c r="BR237" t="s">
        <v>150</v>
      </c>
      <c r="BS237" t="s">
        <v>86</v>
      </c>
      <c r="BU237" t="s">
        <v>81</v>
      </c>
      <c r="BV237" t="s">
        <v>152</v>
      </c>
    </row>
    <row r="238" spans="1:74" x14ac:dyDescent="0.2">
      <c r="A238" t="s">
        <v>899</v>
      </c>
      <c r="B238" t="s">
        <v>900</v>
      </c>
      <c r="C238" t="s">
        <v>901</v>
      </c>
      <c r="E238" t="s">
        <v>77</v>
      </c>
      <c r="I238" t="s">
        <v>145</v>
      </c>
      <c r="J238" t="s">
        <v>146</v>
      </c>
      <c r="L238" t="s">
        <v>211</v>
      </c>
      <c r="M238" t="s">
        <v>148</v>
      </c>
      <c r="T238" t="s">
        <v>81</v>
      </c>
      <c r="V238" t="s">
        <v>149</v>
      </c>
      <c r="W238" t="s">
        <v>83</v>
      </c>
      <c r="X238" t="s">
        <v>84</v>
      </c>
      <c r="Y238" t="s">
        <v>150</v>
      </c>
      <c r="BP238" t="s">
        <v>151</v>
      </c>
      <c r="BQ238" t="s">
        <v>149</v>
      </c>
      <c r="BR238" t="s">
        <v>150</v>
      </c>
      <c r="BS238" t="s">
        <v>86</v>
      </c>
      <c r="BU238" t="s">
        <v>81</v>
      </c>
      <c r="BV238" t="s">
        <v>152</v>
      </c>
    </row>
    <row r="239" spans="1:74" x14ac:dyDescent="0.2">
      <c r="A239" t="s">
        <v>902</v>
      </c>
      <c r="B239" t="s">
        <v>903</v>
      </c>
      <c r="C239" t="s">
        <v>904</v>
      </c>
      <c r="E239" t="s">
        <v>77</v>
      </c>
      <c r="G239" t="s">
        <v>905</v>
      </c>
      <c r="I239" t="s">
        <v>145</v>
      </c>
      <c r="J239" t="s">
        <v>146</v>
      </c>
      <c r="L239" t="s">
        <v>190</v>
      </c>
      <c r="M239" t="s">
        <v>148</v>
      </c>
      <c r="T239" t="s">
        <v>81</v>
      </c>
      <c r="V239" t="s">
        <v>149</v>
      </c>
      <c r="W239" t="s">
        <v>83</v>
      </c>
      <c r="X239" t="s">
        <v>84</v>
      </c>
      <c r="Y239" t="s">
        <v>150</v>
      </c>
      <c r="BP239" t="s">
        <v>151</v>
      </c>
      <c r="BQ239" t="s">
        <v>149</v>
      </c>
      <c r="BR239" t="s">
        <v>150</v>
      </c>
      <c r="BS239" t="s">
        <v>86</v>
      </c>
      <c r="BU239" t="s">
        <v>81</v>
      </c>
      <c r="BV239" t="s">
        <v>152</v>
      </c>
    </row>
    <row r="240" spans="1:74" x14ac:dyDescent="0.2">
      <c r="A240" t="s">
        <v>906</v>
      </c>
      <c r="B240" t="s">
        <v>907</v>
      </c>
      <c r="C240" t="s">
        <v>908</v>
      </c>
      <c r="E240" t="s">
        <v>77</v>
      </c>
      <c r="I240" t="s">
        <v>145</v>
      </c>
      <c r="J240" t="s">
        <v>146</v>
      </c>
      <c r="L240" t="s">
        <v>909</v>
      </c>
      <c r="M240" t="s">
        <v>148</v>
      </c>
      <c r="T240" t="s">
        <v>81</v>
      </c>
      <c r="V240" t="s">
        <v>149</v>
      </c>
      <c r="W240" t="s">
        <v>83</v>
      </c>
      <c r="X240" t="s">
        <v>84</v>
      </c>
      <c r="Y240" t="s">
        <v>150</v>
      </c>
      <c r="BP240" t="s">
        <v>151</v>
      </c>
      <c r="BQ240" t="s">
        <v>149</v>
      </c>
      <c r="BR240" t="s">
        <v>150</v>
      </c>
      <c r="BS240" t="s">
        <v>86</v>
      </c>
      <c r="BU240" t="s">
        <v>81</v>
      </c>
      <c r="BV240" t="s">
        <v>152</v>
      </c>
    </row>
    <row r="241" spans="1:74" x14ac:dyDescent="0.2">
      <c r="A241" t="s">
        <v>910</v>
      </c>
      <c r="B241" t="s">
        <v>911</v>
      </c>
      <c r="C241" t="s">
        <v>912</v>
      </c>
      <c r="E241" t="s">
        <v>77</v>
      </c>
      <c r="G241" t="s">
        <v>913</v>
      </c>
      <c r="I241" t="s">
        <v>145</v>
      </c>
      <c r="J241" t="s">
        <v>146</v>
      </c>
      <c r="L241" t="s">
        <v>561</v>
      </c>
      <c r="M241" t="s">
        <v>148</v>
      </c>
      <c r="T241" t="s">
        <v>81</v>
      </c>
      <c r="V241" t="s">
        <v>149</v>
      </c>
      <c r="W241" t="s">
        <v>83</v>
      </c>
      <c r="X241" t="s">
        <v>84</v>
      </c>
      <c r="Y241" t="s">
        <v>150</v>
      </c>
      <c r="BP241" t="s">
        <v>151</v>
      </c>
      <c r="BQ241" t="s">
        <v>149</v>
      </c>
      <c r="BR241" t="s">
        <v>150</v>
      </c>
      <c r="BS241" t="s">
        <v>86</v>
      </c>
      <c r="BU241" t="s">
        <v>81</v>
      </c>
      <c r="BV241" t="s">
        <v>152</v>
      </c>
    </row>
    <row r="242" spans="1:74" x14ac:dyDescent="0.2">
      <c r="A242" t="s">
        <v>914</v>
      </c>
      <c r="B242" t="s">
        <v>915</v>
      </c>
      <c r="C242" t="s">
        <v>916</v>
      </c>
      <c r="D242" t="s">
        <v>76</v>
      </c>
      <c r="E242" t="s">
        <v>77</v>
      </c>
      <c r="I242" t="s">
        <v>145</v>
      </c>
      <c r="J242" t="s">
        <v>146</v>
      </c>
      <c r="L242" t="s">
        <v>278</v>
      </c>
      <c r="M242" t="s">
        <v>148</v>
      </c>
      <c r="T242" t="s">
        <v>81</v>
      </c>
      <c r="V242" t="s">
        <v>149</v>
      </c>
      <c r="W242" t="s">
        <v>83</v>
      </c>
      <c r="X242" t="s">
        <v>84</v>
      </c>
      <c r="Y242" t="s">
        <v>150</v>
      </c>
      <c r="BP242" t="s">
        <v>151</v>
      </c>
      <c r="BQ242" t="s">
        <v>149</v>
      </c>
      <c r="BR242" t="s">
        <v>150</v>
      </c>
      <c r="BS242" t="s">
        <v>86</v>
      </c>
      <c r="BU242" t="s">
        <v>81</v>
      </c>
      <c r="BV242" t="s">
        <v>152</v>
      </c>
    </row>
    <row r="243" spans="1:74" x14ac:dyDescent="0.2">
      <c r="A243" t="s">
        <v>917</v>
      </c>
      <c r="B243" t="s">
        <v>918</v>
      </c>
      <c r="C243" t="s">
        <v>919</v>
      </c>
      <c r="D243" t="s">
        <v>76</v>
      </c>
      <c r="E243" t="s">
        <v>77</v>
      </c>
      <c r="G243" t="s">
        <v>920</v>
      </c>
      <c r="I243" t="s">
        <v>145</v>
      </c>
      <c r="J243" t="s">
        <v>146</v>
      </c>
      <c r="L243" t="s">
        <v>263</v>
      </c>
      <c r="M243" t="s">
        <v>148</v>
      </c>
      <c r="T243" t="s">
        <v>81</v>
      </c>
      <c r="V243" t="s">
        <v>149</v>
      </c>
      <c r="W243" t="s">
        <v>83</v>
      </c>
      <c r="X243" t="s">
        <v>84</v>
      </c>
      <c r="Y243" t="s">
        <v>150</v>
      </c>
      <c r="BP243" t="s">
        <v>151</v>
      </c>
      <c r="BQ243" t="s">
        <v>149</v>
      </c>
      <c r="BR243" t="s">
        <v>150</v>
      </c>
      <c r="BS243" t="s">
        <v>86</v>
      </c>
      <c r="BU243" t="s">
        <v>81</v>
      </c>
      <c r="BV243" t="s">
        <v>152</v>
      </c>
    </row>
    <row r="244" spans="1:74" x14ac:dyDescent="0.2">
      <c r="A244" t="s">
        <v>921</v>
      </c>
      <c r="B244" t="s">
        <v>922</v>
      </c>
      <c r="C244" t="s">
        <v>923</v>
      </c>
      <c r="E244" t="s">
        <v>77</v>
      </c>
      <c r="I244" t="s">
        <v>145</v>
      </c>
      <c r="J244" t="s">
        <v>146</v>
      </c>
      <c r="L244" t="s">
        <v>909</v>
      </c>
      <c r="M244" t="s">
        <v>148</v>
      </c>
      <c r="T244" t="s">
        <v>81</v>
      </c>
      <c r="V244" t="s">
        <v>149</v>
      </c>
      <c r="W244" t="s">
        <v>83</v>
      </c>
      <c r="X244" t="s">
        <v>84</v>
      </c>
      <c r="Y244" t="s">
        <v>150</v>
      </c>
      <c r="BP244" t="s">
        <v>151</v>
      </c>
      <c r="BQ244" t="s">
        <v>149</v>
      </c>
      <c r="BR244" t="s">
        <v>150</v>
      </c>
      <c r="BS244" t="s">
        <v>86</v>
      </c>
      <c r="BU244" t="s">
        <v>81</v>
      </c>
      <c r="BV244" t="s">
        <v>152</v>
      </c>
    </row>
    <row r="245" spans="1:74" x14ac:dyDescent="0.2">
      <c r="A245" t="s">
        <v>924</v>
      </c>
      <c r="B245" t="s">
        <v>925</v>
      </c>
      <c r="C245" t="s">
        <v>926</v>
      </c>
      <c r="E245" t="s">
        <v>77</v>
      </c>
      <c r="G245" t="s">
        <v>927</v>
      </c>
      <c r="I245" t="s">
        <v>145</v>
      </c>
      <c r="J245" t="s">
        <v>146</v>
      </c>
      <c r="L245" t="s">
        <v>928</v>
      </c>
      <c r="M245" t="s">
        <v>148</v>
      </c>
      <c r="T245" t="s">
        <v>81</v>
      </c>
      <c r="V245" t="s">
        <v>149</v>
      </c>
      <c r="W245" t="s">
        <v>83</v>
      </c>
      <c r="X245" t="s">
        <v>84</v>
      </c>
      <c r="Y245" t="s">
        <v>150</v>
      </c>
      <c r="BP245" t="s">
        <v>151</v>
      </c>
      <c r="BQ245" t="s">
        <v>149</v>
      </c>
      <c r="BR245" t="s">
        <v>150</v>
      </c>
      <c r="BS245" t="s">
        <v>86</v>
      </c>
      <c r="BU245" t="s">
        <v>81</v>
      </c>
      <c r="BV245" t="s">
        <v>152</v>
      </c>
    </row>
    <row r="246" spans="1:74" x14ac:dyDescent="0.2">
      <c r="A246" t="s">
        <v>929</v>
      </c>
      <c r="B246" t="s">
        <v>930</v>
      </c>
      <c r="C246" t="s">
        <v>931</v>
      </c>
      <c r="E246" t="s">
        <v>77</v>
      </c>
      <c r="I246" t="s">
        <v>145</v>
      </c>
      <c r="J246" t="s">
        <v>146</v>
      </c>
      <c r="L246" t="s">
        <v>267</v>
      </c>
      <c r="M246" t="s">
        <v>148</v>
      </c>
      <c r="T246" t="s">
        <v>81</v>
      </c>
      <c r="V246" t="s">
        <v>149</v>
      </c>
      <c r="W246" t="s">
        <v>83</v>
      </c>
      <c r="X246" t="s">
        <v>84</v>
      </c>
      <c r="Y246" t="s">
        <v>150</v>
      </c>
      <c r="BP246" t="s">
        <v>151</v>
      </c>
      <c r="BQ246" t="s">
        <v>149</v>
      </c>
      <c r="BR246" t="s">
        <v>150</v>
      </c>
      <c r="BS246" t="s">
        <v>86</v>
      </c>
      <c r="BU246" t="s">
        <v>81</v>
      </c>
      <c r="BV246" t="s">
        <v>152</v>
      </c>
    </row>
    <row r="247" spans="1:74" x14ac:dyDescent="0.2">
      <c r="A247" t="s">
        <v>932</v>
      </c>
      <c r="B247" t="s">
        <v>933</v>
      </c>
      <c r="C247" t="s">
        <v>934</v>
      </c>
      <c r="E247" t="s">
        <v>77</v>
      </c>
      <c r="I247" t="s">
        <v>145</v>
      </c>
      <c r="J247" t="s">
        <v>146</v>
      </c>
      <c r="L247" t="s">
        <v>909</v>
      </c>
      <c r="M247" t="s">
        <v>148</v>
      </c>
      <c r="T247" t="s">
        <v>81</v>
      </c>
      <c r="V247" t="s">
        <v>149</v>
      </c>
      <c r="W247" t="s">
        <v>83</v>
      </c>
      <c r="X247" t="s">
        <v>84</v>
      </c>
      <c r="Y247" t="s">
        <v>150</v>
      </c>
      <c r="BP247" t="s">
        <v>151</v>
      </c>
      <c r="BQ247" t="s">
        <v>149</v>
      </c>
      <c r="BR247" t="s">
        <v>150</v>
      </c>
      <c r="BS247" t="s">
        <v>86</v>
      </c>
      <c r="BU247" t="s">
        <v>81</v>
      </c>
      <c r="BV247" t="s">
        <v>152</v>
      </c>
    </row>
    <row r="248" spans="1:74" x14ac:dyDescent="0.2">
      <c r="A248" t="s">
        <v>935</v>
      </c>
      <c r="B248" t="s">
        <v>935</v>
      </c>
      <c r="C248" t="s">
        <v>159</v>
      </c>
      <c r="D248" t="s">
        <v>76</v>
      </c>
      <c r="E248" t="s">
        <v>160</v>
      </c>
      <c r="I248" t="s">
        <v>145</v>
      </c>
      <c r="J248" t="s">
        <v>146</v>
      </c>
      <c r="M248" t="s">
        <v>148</v>
      </c>
      <c r="T248" t="s">
        <v>81</v>
      </c>
      <c r="V248" t="s">
        <v>149</v>
      </c>
      <c r="W248" t="s">
        <v>83</v>
      </c>
      <c r="X248" t="s">
        <v>84</v>
      </c>
      <c r="Y248" t="s">
        <v>150</v>
      </c>
      <c r="BP248" t="s">
        <v>151</v>
      </c>
      <c r="BQ248" t="s">
        <v>149</v>
      </c>
      <c r="BR248" t="s">
        <v>150</v>
      </c>
      <c r="BS248" t="s">
        <v>86</v>
      </c>
      <c r="BU248" t="s">
        <v>81</v>
      </c>
      <c r="BV248" t="s">
        <v>152</v>
      </c>
    </row>
    <row r="249" spans="1:74" x14ac:dyDescent="0.2">
      <c r="A249" t="s">
        <v>936</v>
      </c>
      <c r="B249" t="s">
        <v>937</v>
      </c>
      <c r="C249" t="s">
        <v>938</v>
      </c>
      <c r="D249" t="s">
        <v>76</v>
      </c>
      <c r="E249" t="s">
        <v>77</v>
      </c>
      <c r="I249" t="s">
        <v>145</v>
      </c>
      <c r="J249" t="s">
        <v>146</v>
      </c>
      <c r="L249" t="s">
        <v>443</v>
      </c>
      <c r="M249" t="s">
        <v>148</v>
      </c>
      <c r="T249" t="s">
        <v>81</v>
      </c>
      <c r="V249" t="s">
        <v>149</v>
      </c>
      <c r="W249" t="s">
        <v>83</v>
      </c>
      <c r="X249" t="s">
        <v>84</v>
      </c>
      <c r="Y249" t="s">
        <v>150</v>
      </c>
      <c r="BP249" t="s">
        <v>151</v>
      </c>
      <c r="BQ249" t="s">
        <v>149</v>
      </c>
      <c r="BR249" t="s">
        <v>150</v>
      </c>
      <c r="BS249" t="s">
        <v>86</v>
      </c>
      <c r="BU249" t="s">
        <v>81</v>
      </c>
      <c r="BV249" t="s">
        <v>152</v>
      </c>
    </row>
    <row r="250" spans="1:74" x14ac:dyDescent="0.2">
      <c r="A250" t="s">
        <v>939</v>
      </c>
      <c r="B250" t="s">
        <v>940</v>
      </c>
      <c r="C250" t="s">
        <v>941</v>
      </c>
      <c r="D250" t="s">
        <v>76</v>
      </c>
      <c r="E250" t="s">
        <v>77</v>
      </c>
      <c r="I250" t="s">
        <v>145</v>
      </c>
      <c r="J250" t="s">
        <v>146</v>
      </c>
      <c r="L250" t="s">
        <v>533</v>
      </c>
      <c r="M250" t="s">
        <v>148</v>
      </c>
      <c r="T250" t="s">
        <v>81</v>
      </c>
      <c r="V250" t="s">
        <v>149</v>
      </c>
      <c r="W250" t="s">
        <v>83</v>
      </c>
      <c r="X250" t="s">
        <v>84</v>
      </c>
      <c r="Y250" t="s">
        <v>150</v>
      </c>
      <c r="BP250" t="s">
        <v>151</v>
      </c>
      <c r="BQ250" t="s">
        <v>149</v>
      </c>
      <c r="BR250" t="s">
        <v>150</v>
      </c>
      <c r="BS250" t="s">
        <v>86</v>
      </c>
      <c r="BU250" t="s">
        <v>81</v>
      </c>
      <c r="BV250" t="s">
        <v>152</v>
      </c>
    </row>
    <row r="251" spans="1:74" x14ac:dyDescent="0.2">
      <c r="A251" t="s">
        <v>942</v>
      </c>
      <c r="B251" t="s">
        <v>943</v>
      </c>
      <c r="C251" t="s">
        <v>944</v>
      </c>
      <c r="E251" t="s">
        <v>77</v>
      </c>
      <c r="G251" t="s">
        <v>945</v>
      </c>
      <c r="I251" t="s">
        <v>145</v>
      </c>
      <c r="J251" t="s">
        <v>146</v>
      </c>
      <c r="L251" t="s">
        <v>263</v>
      </c>
      <c r="M251" t="s">
        <v>148</v>
      </c>
      <c r="T251" t="s">
        <v>81</v>
      </c>
      <c r="V251" t="s">
        <v>149</v>
      </c>
      <c r="W251" t="s">
        <v>83</v>
      </c>
      <c r="X251" t="s">
        <v>84</v>
      </c>
      <c r="Y251" t="s">
        <v>150</v>
      </c>
      <c r="BP251" t="s">
        <v>151</v>
      </c>
      <c r="BQ251" t="s">
        <v>149</v>
      </c>
      <c r="BR251" t="s">
        <v>150</v>
      </c>
      <c r="BS251" t="s">
        <v>86</v>
      </c>
      <c r="BU251" t="s">
        <v>81</v>
      </c>
      <c r="BV251" t="s">
        <v>152</v>
      </c>
    </row>
    <row r="252" spans="1:74" x14ac:dyDescent="0.2">
      <c r="A252" t="s">
        <v>946</v>
      </c>
      <c r="B252" t="s">
        <v>947</v>
      </c>
      <c r="C252" t="s">
        <v>948</v>
      </c>
      <c r="E252" t="s">
        <v>77</v>
      </c>
      <c r="G252" t="s">
        <v>949</v>
      </c>
      <c r="I252" t="s">
        <v>145</v>
      </c>
      <c r="J252" t="s">
        <v>146</v>
      </c>
      <c r="L252" t="s">
        <v>950</v>
      </c>
      <c r="M252" t="s">
        <v>148</v>
      </c>
      <c r="T252" t="s">
        <v>81</v>
      </c>
      <c r="V252" t="s">
        <v>149</v>
      </c>
      <c r="W252" t="s">
        <v>83</v>
      </c>
      <c r="X252" t="s">
        <v>84</v>
      </c>
      <c r="Y252" t="s">
        <v>150</v>
      </c>
      <c r="BP252" t="s">
        <v>151</v>
      </c>
      <c r="BQ252" t="s">
        <v>149</v>
      </c>
      <c r="BR252" t="s">
        <v>150</v>
      </c>
      <c r="BS252" t="s">
        <v>86</v>
      </c>
      <c r="BU252" t="s">
        <v>81</v>
      </c>
      <c r="BV252" t="s">
        <v>152</v>
      </c>
    </row>
    <row r="253" spans="1:74" x14ac:dyDescent="0.2">
      <c r="A253" t="s">
        <v>951</v>
      </c>
      <c r="B253" t="s">
        <v>952</v>
      </c>
      <c r="C253" t="s">
        <v>953</v>
      </c>
      <c r="E253" t="s">
        <v>77</v>
      </c>
      <c r="I253" t="s">
        <v>145</v>
      </c>
      <c r="J253" t="s">
        <v>146</v>
      </c>
      <c r="L253" t="s">
        <v>667</v>
      </c>
      <c r="M253" t="s">
        <v>148</v>
      </c>
      <c r="T253" t="s">
        <v>81</v>
      </c>
      <c r="V253" t="s">
        <v>149</v>
      </c>
      <c r="W253" t="s">
        <v>83</v>
      </c>
      <c r="X253" t="s">
        <v>84</v>
      </c>
      <c r="Y253" t="s">
        <v>150</v>
      </c>
      <c r="BP253" t="s">
        <v>151</v>
      </c>
      <c r="BQ253" t="s">
        <v>149</v>
      </c>
      <c r="BR253" t="s">
        <v>150</v>
      </c>
      <c r="BS253" t="s">
        <v>86</v>
      </c>
      <c r="BU253" t="s">
        <v>81</v>
      </c>
      <c r="BV253" t="s">
        <v>152</v>
      </c>
    </row>
    <row r="254" spans="1:74" x14ac:dyDescent="0.2">
      <c r="A254" t="s">
        <v>954</v>
      </c>
      <c r="B254" t="s">
        <v>955</v>
      </c>
      <c r="C254" t="s">
        <v>956</v>
      </c>
      <c r="E254" t="s">
        <v>77</v>
      </c>
      <c r="I254" t="s">
        <v>145</v>
      </c>
      <c r="J254" t="s">
        <v>146</v>
      </c>
      <c r="L254" t="s">
        <v>750</v>
      </c>
      <c r="M254" t="s">
        <v>148</v>
      </c>
      <c r="T254" t="s">
        <v>81</v>
      </c>
      <c r="V254" t="s">
        <v>149</v>
      </c>
      <c r="W254" t="s">
        <v>83</v>
      </c>
      <c r="X254" t="s">
        <v>84</v>
      </c>
      <c r="Y254" t="s">
        <v>150</v>
      </c>
      <c r="BP254" t="s">
        <v>151</v>
      </c>
      <c r="BQ254" t="s">
        <v>149</v>
      </c>
      <c r="BR254" t="s">
        <v>150</v>
      </c>
      <c r="BS254" t="s">
        <v>86</v>
      </c>
      <c r="BU254" t="s">
        <v>81</v>
      </c>
      <c r="BV254" t="s">
        <v>152</v>
      </c>
    </row>
    <row r="255" spans="1:74" x14ac:dyDescent="0.2">
      <c r="A255" t="s">
        <v>957</v>
      </c>
      <c r="B255" t="s">
        <v>958</v>
      </c>
      <c r="C255" t="s">
        <v>959</v>
      </c>
      <c r="E255" t="s">
        <v>77</v>
      </c>
      <c r="G255" t="s">
        <v>960</v>
      </c>
      <c r="I255" t="s">
        <v>145</v>
      </c>
      <c r="J255" t="s">
        <v>146</v>
      </c>
      <c r="L255" t="s">
        <v>396</v>
      </c>
      <c r="M255" t="s">
        <v>148</v>
      </c>
      <c r="T255" t="s">
        <v>81</v>
      </c>
      <c r="V255" t="s">
        <v>149</v>
      </c>
      <c r="W255" t="s">
        <v>83</v>
      </c>
      <c r="X255" t="s">
        <v>84</v>
      </c>
      <c r="Y255" t="s">
        <v>150</v>
      </c>
      <c r="BP255" t="s">
        <v>151</v>
      </c>
      <c r="BQ255" t="s">
        <v>149</v>
      </c>
      <c r="BR255" t="s">
        <v>150</v>
      </c>
      <c r="BS255" t="s">
        <v>86</v>
      </c>
      <c r="BU255" t="s">
        <v>81</v>
      </c>
      <c r="BV255" t="s">
        <v>152</v>
      </c>
    </row>
    <row r="256" spans="1:74" x14ac:dyDescent="0.2">
      <c r="A256" t="s">
        <v>961</v>
      </c>
      <c r="B256" t="s">
        <v>962</v>
      </c>
      <c r="C256" t="s">
        <v>963</v>
      </c>
      <c r="D256" t="s">
        <v>76</v>
      </c>
      <c r="E256" t="s">
        <v>77</v>
      </c>
      <c r="I256" t="s">
        <v>145</v>
      </c>
      <c r="J256" t="s">
        <v>146</v>
      </c>
      <c r="L256" t="s">
        <v>476</v>
      </c>
      <c r="M256" t="s">
        <v>148</v>
      </c>
      <c r="T256" t="s">
        <v>81</v>
      </c>
      <c r="V256" t="s">
        <v>149</v>
      </c>
      <c r="W256" t="s">
        <v>83</v>
      </c>
      <c r="X256" t="s">
        <v>84</v>
      </c>
      <c r="Y256" t="s">
        <v>150</v>
      </c>
      <c r="BP256" t="s">
        <v>151</v>
      </c>
      <c r="BQ256" t="s">
        <v>149</v>
      </c>
      <c r="BR256" t="s">
        <v>150</v>
      </c>
      <c r="BS256" t="s">
        <v>86</v>
      </c>
      <c r="BU256" t="s">
        <v>81</v>
      </c>
      <c r="BV256" t="s">
        <v>152</v>
      </c>
    </row>
    <row r="257" spans="1:74" x14ac:dyDescent="0.2">
      <c r="A257" t="s">
        <v>964</v>
      </c>
      <c r="B257" t="s">
        <v>965</v>
      </c>
      <c r="C257" t="s">
        <v>966</v>
      </c>
      <c r="E257" t="s">
        <v>77</v>
      </c>
      <c r="G257" t="s">
        <v>967</v>
      </c>
      <c r="I257" t="s">
        <v>145</v>
      </c>
      <c r="J257" t="s">
        <v>146</v>
      </c>
      <c r="L257" t="s">
        <v>190</v>
      </c>
      <c r="M257" t="s">
        <v>148</v>
      </c>
      <c r="T257" t="s">
        <v>81</v>
      </c>
      <c r="V257" t="s">
        <v>149</v>
      </c>
      <c r="W257" t="s">
        <v>83</v>
      </c>
      <c r="X257" t="s">
        <v>84</v>
      </c>
      <c r="Y257" t="s">
        <v>150</v>
      </c>
      <c r="BP257" t="s">
        <v>151</v>
      </c>
      <c r="BQ257" t="s">
        <v>149</v>
      </c>
      <c r="BR257" t="s">
        <v>150</v>
      </c>
      <c r="BS257" t="s">
        <v>86</v>
      </c>
      <c r="BU257" t="s">
        <v>81</v>
      </c>
      <c r="BV257" t="s">
        <v>152</v>
      </c>
    </row>
    <row r="258" spans="1:74" x14ac:dyDescent="0.2">
      <c r="A258" t="s">
        <v>968</v>
      </c>
      <c r="B258" t="s">
        <v>969</v>
      </c>
      <c r="C258" t="s">
        <v>970</v>
      </c>
      <c r="E258" t="s">
        <v>77</v>
      </c>
      <c r="I258" t="s">
        <v>145</v>
      </c>
      <c r="J258" t="s">
        <v>146</v>
      </c>
      <c r="L258" t="s">
        <v>250</v>
      </c>
      <c r="M258" t="s">
        <v>148</v>
      </c>
      <c r="T258" t="s">
        <v>81</v>
      </c>
      <c r="V258" t="s">
        <v>149</v>
      </c>
      <c r="W258" t="s">
        <v>83</v>
      </c>
      <c r="X258" t="s">
        <v>84</v>
      </c>
      <c r="Y258" t="s">
        <v>150</v>
      </c>
      <c r="BP258" t="s">
        <v>151</v>
      </c>
      <c r="BQ258" t="s">
        <v>149</v>
      </c>
      <c r="BR258" t="s">
        <v>150</v>
      </c>
      <c r="BS258" t="s">
        <v>86</v>
      </c>
      <c r="BU258" t="s">
        <v>81</v>
      </c>
      <c r="BV258" t="s">
        <v>152</v>
      </c>
    </row>
    <row r="259" spans="1:74" x14ac:dyDescent="0.2">
      <c r="A259" t="s">
        <v>971</v>
      </c>
      <c r="B259" t="s">
        <v>971</v>
      </c>
      <c r="C259" t="s">
        <v>874</v>
      </c>
      <c r="E259" t="s">
        <v>77</v>
      </c>
      <c r="I259" t="s">
        <v>145</v>
      </c>
      <c r="J259" t="s">
        <v>146</v>
      </c>
      <c r="M259" t="s">
        <v>148</v>
      </c>
      <c r="T259" t="s">
        <v>81</v>
      </c>
      <c r="V259" t="s">
        <v>149</v>
      </c>
      <c r="W259" t="s">
        <v>83</v>
      </c>
      <c r="X259" t="s">
        <v>84</v>
      </c>
      <c r="Y259" t="s">
        <v>150</v>
      </c>
      <c r="BP259" t="s">
        <v>151</v>
      </c>
      <c r="BQ259" t="s">
        <v>149</v>
      </c>
      <c r="BR259" t="s">
        <v>150</v>
      </c>
      <c r="BS259" t="s">
        <v>86</v>
      </c>
      <c r="BU259" t="s">
        <v>81</v>
      </c>
      <c r="BV259" t="s">
        <v>152</v>
      </c>
    </row>
    <row r="260" spans="1:74" x14ac:dyDescent="0.2">
      <c r="A260" t="s">
        <v>972</v>
      </c>
      <c r="B260" t="s">
        <v>973</v>
      </c>
      <c r="C260" t="s">
        <v>974</v>
      </c>
      <c r="D260" t="s">
        <v>76</v>
      </c>
      <c r="E260" t="s">
        <v>77</v>
      </c>
      <c r="I260" t="s">
        <v>145</v>
      </c>
      <c r="J260" t="s">
        <v>146</v>
      </c>
      <c r="L260" t="s">
        <v>636</v>
      </c>
      <c r="M260" t="s">
        <v>148</v>
      </c>
      <c r="T260" t="s">
        <v>81</v>
      </c>
      <c r="V260" t="s">
        <v>149</v>
      </c>
      <c r="W260" t="s">
        <v>83</v>
      </c>
      <c r="X260" t="s">
        <v>84</v>
      </c>
      <c r="Y260" t="s">
        <v>150</v>
      </c>
      <c r="BP260" t="s">
        <v>151</v>
      </c>
      <c r="BQ260" t="s">
        <v>149</v>
      </c>
      <c r="BR260" t="s">
        <v>150</v>
      </c>
      <c r="BS260" t="s">
        <v>86</v>
      </c>
      <c r="BU260" t="s">
        <v>81</v>
      </c>
      <c r="BV260" t="s">
        <v>152</v>
      </c>
    </row>
    <row r="261" spans="1:74" x14ac:dyDescent="0.2">
      <c r="A261" t="s">
        <v>975</v>
      </c>
      <c r="B261" t="s">
        <v>976</v>
      </c>
      <c r="C261" t="s">
        <v>977</v>
      </c>
      <c r="E261" t="s">
        <v>77</v>
      </c>
      <c r="I261" t="s">
        <v>145</v>
      </c>
      <c r="J261" t="s">
        <v>146</v>
      </c>
      <c r="L261" t="s">
        <v>383</v>
      </c>
      <c r="M261" t="s">
        <v>148</v>
      </c>
      <c r="T261" t="s">
        <v>81</v>
      </c>
      <c r="V261" t="s">
        <v>149</v>
      </c>
      <c r="W261" t="s">
        <v>83</v>
      </c>
      <c r="X261" t="s">
        <v>84</v>
      </c>
      <c r="Y261" t="s">
        <v>150</v>
      </c>
      <c r="BP261" t="s">
        <v>151</v>
      </c>
      <c r="BQ261" t="s">
        <v>149</v>
      </c>
      <c r="BR261" t="s">
        <v>150</v>
      </c>
      <c r="BS261" t="s">
        <v>86</v>
      </c>
      <c r="BU261" t="s">
        <v>81</v>
      </c>
      <c r="BV261" t="s">
        <v>152</v>
      </c>
    </row>
    <row r="262" spans="1:74" x14ac:dyDescent="0.2">
      <c r="A262" t="s">
        <v>978</v>
      </c>
      <c r="B262" t="s">
        <v>979</v>
      </c>
      <c r="C262" t="s">
        <v>980</v>
      </c>
      <c r="D262" t="s">
        <v>76</v>
      </c>
      <c r="E262" t="s">
        <v>77</v>
      </c>
      <c r="I262" t="s">
        <v>145</v>
      </c>
      <c r="J262" t="s">
        <v>146</v>
      </c>
      <c r="L262" t="s">
        <v>981</v>
      </c>
      <c r="M262" t="s">
        <v>148</v>
      </c>
      <c r="T262" t="s">
        <v>81</v>
      </c>
      <c r="V262" t="s">
        <v>149</v>
      </c>
      <c r="W262" t="s">
        <v>83</v>
      </c>
      <c r="X262" t="s">
        <v>84</v>
      </c>
      <c r="Y262" t="s">
        <v>150</v>
      </c>
      <c r="BP262" t="s">
        <v>151</v>
      </c>
      <c r="BQ262" t="s">
        <v>149</v>
      </c>
      <c r="BR262" t="s">
        <v>150</v>
      </c>
      <c r="BS262" t="s">
        <v>86</v>
      </c>
      <c r="BU262" t="s">
        <v>81</v>
      </c>
      <c r="BV262" t="s">
        <v>152</v>
      </c>
    </row>
    <row r="263" spans="1:74" x14ac:dyDescent="0.2">
      <c r="A263" t="s">
        <v>982</v>
      </c>
      <c r="B263" t="s">
        <v>983</v>
      </c>
      <c r="C263" t="s">
        <v>984</v>
      </c>
      <c r="D263" t="s">
        <v>76</v>
      </c>
      <c r="E263" t="s">
        <v>77</v>
      </c>
      <c r="I263" t="s">
        <v>145</v>
      </c>
      <c r="J263" t="s">
        <v>146</v>
      </c>
      <c r="L263" t="s">
        <v>985</v>
      </c>
      <c r="M263" t="s">
        <v>148</v>
      </c>
      <c r="T263" t="s">
        <v>81</v>
      </c>
      <c r="V263" t="s">
        <v>149</v>
      </c>
      <c r="W263" t="s">
        <v>83</v>
      </c>
      <c r="X263" t="s">
        <v>84</v>
      </c>
      <c r="Y263" t="s">
        <v>150</v>
      </c>
      <c r="BP263" t="s">
        <v>151</v>
      </c>
      <c r="BQ263" t="s">
        <v>149</v>
      </c>
      <c r="BR263" t="s">
        <v>150</v>
      </c>
      <c r="BS263" t="s">
        <v>86</v>
      </c>
      <c r="BU263" t="s">
        <v>81</v>
      </c>
      <c r="BV263" t="s">
        <v>152</v>
      </c>
    </row>
    <row r="264" spans="1:74" x14ac:dyDescent="0.2">
      <c r="A264" t="s">
        <v>986</v>
      </c>
      <c r="B264" t="s">
        <v>987</v>
      </c>
      <c r="C264" t="s">
        <v>988</v>
      </c>
      <c r="E264" t="s">
        <v>77</v>
      </c>
      <c r="G264" t="s">
        <v>989</v>
      </c>
      <c r="I264" t="s">
        <v>145</v>
      </c>
      <c r="J264" t="s">
        <v>146</v>
      </c>
      <c r="L264" t="s">
        <v>190</v>
      </c>
      <c r="M264" t="s">
        <v>148</v>
      </c>
      <c r="T264" t="s">
        <v>81</v>
      </c>
      <c r="V264" t="s">
        <v>149</v>
      </c>
      <c r="W264" t="s">
        <v>83</v>
      </c>
      <c r="X264" t="s">
        <v>84</v>
      </c>
      <c r="Y264" t="s">
        <v>150</v>
      </c>
      <c r="BP264" t="s">
        <v>151</v>
      </c>
      <c r="BQ264" t="s">
        <v>149</v>
      </c>
      <c r="BR264" t="s">
        <v>150</v>
      </c>
      <c r="BS264" t="s">
        <v>86</v>
      </c>
      <c r="BU264" t="s">
        <v>81</v>
      </c>
      <c r="BV264" t="s">
        <v>152</v>
      </c>
    </row>
    <row r="265" spans="1:74" x14ac:dyDescent="0.2">
      <c r="A265" t="s">
        <v>990</v>
      </c>
      <c r="B265" t="s">
        <v>991</v>
      </c>
      <c r="C265" t="s">
        <v>992</v>
      </c>
      <c r="E265" t="s">
        <v>77</v>
      </c>
      <c r="I265" t="s">
        <v>145</v>
      </c>
      <c r="J265" t="s">
        <v>146</v>
      </c>
      <c r="L265" t="s">
        <v>522</v>
      </c>
      <c r="M265" t="s">
        <v>148</v>
      </c>
      <c r="T265" t="s">
        <v>81</v>
      </c>
      <c r="V265" t="s">
        <v>149</v>
      </c>
      <c r="W265" t="s">
        <v>83</v>
      </c>
      <c r="X265" t="s">
        <v>84</v>
      </c>
      <c r="Y265" t="s">
        <v>150</v>
      </c>
      <c r="BP265" t="s">
        <v>151</v>
      </c>
      <c r="BQ265" t="s">
        <v>149</v>
      </c>
      <c r="BR265" t="s">
        <v>150</v>
      </c>
      <c r="BS265" t="s">
        <v>86</v>
      </c>
      <c r="BU265" t="s">
        <v>81</v>
      </c>
      <c r="BV265" t="s">
        <v>152</v>
      </c>
    </row>
    <row r="266" spans="1:74" x14ac:dyDescent="0.2">
      <c r="A266" t="s">
        <v>993</v>
      </c>
      <c r="B266" t="s">
        <v>994</v>
      </c>
      <c r="C266" t="s">
        <v>995</v>
      </c>
      <c r="E266" t="s">
        <v>77</v>
      </c>
      <c r="I266" t="s">
        <v>145</v>
      </c>
      <c r="J266" t="s">
        <v>146</v>
      </c>
      <c r="L266" t="s">
        <v>750</v>
      </c>
      <c r="M266" t="s">
        <v>148</v>
      </c>
      <c r="T266" t="s">
        <v>81</v>
      </c>
      <c r="V266" t="s">
        <v>149</v>
      </c>
      <c r="W266" t="s">
        <v>83</v>
      </c>
      <c r="X266" t="s">
        <v>84</v>
      </c>
      <c r="Y266" t="s">
        <v>150</v>
      </c>
      <c r="BP266" t="s">
        <v>151</v>
      </c>
      <c r="BQ266" t="s">
        <v>149</v>
      </c>
      <c r="BR266" t="s">
        <v>150</v>
      </c>
      <c r="BS266" t="s">
        <v>86</v>
      </c>
      <c r="BU266" t="s">
        <v>81</v>
      </c>
      <c r="BV266" t="s">
        <v>152</v>
      </c>
    </row>
    <row r="267" spans="1:74" x14ac:dyDescent="0.2">
      <c r="A267" t="s">
        <v>996</v>
      </c>
      <c r="B267" t="s">
        <v>997</v>
      </c>
      <c r="C267" t="s">
        <v>998</v>
      </c>
      <c r="E267" t="s">
        <v>77</v>
      </c>
      <c r="G267" t="s">
        <v>999</v>
      </c>
      <c r="I267" t="s">
        <v>145</v>
      </c>
      <c r="J267" t="s">
        <v>146</v>
      </c>
      <c r="L267" t="s">
        <v>396</v>
      </c>
      <c r="M267" t="s">
        <v>148</v>
      </c>
      <c r="T267" t="s">
        <v>81</v>
      </c>
      <c r="V267" t="s">
        <v>149</v>
      </c>
      <c r="W267" t="s">
        <v>83</v>
      </c>
      <c r="X267" t="s">
        <v>84</v>
      </c>
      <c r="Y267" t="s">
        <v>150</v>
      </c>
      <c r="BP267" t="s">
        <v>151</v>
      </c>
      <c r="BQ267" t="s">
        <v>149</v>
      </c>
      <c r="BR267" t="s">
        <v>150</v>
      </c>
      <c r="BS267" t="s">
        <v>86</v>
      </c>
      <c r="BU267" t="s">
        <v>81</v>
      </c>
      <c r="BV267" t="s">
        <v>152</v>
      </c>
    </row>
    <row r="268" spans="1:74" x14ac:dyDescent="0.2">
      <c r="A268" t="s">
        <v>1000</v>
      </c>
      <c r="B268" t="s">
        <v>1001</v>
      </c>
      <c r="C268" t="s">
        <v>1002</v>
      </c>
      <c r="E268" t="s">
        <v>77</v>
      </c>
      <c r="I268" t="s">
        <v>145</v>
      </c>
      <c r="J268" t="s">
        <v>146</v>
      </c>
      <c r="L268" t="s">
        <v>443</v>
      </c>
      <c r="M268" t="s">
        <v>148</v>
      </c>
      <c r="T268" t="s">
        <v>81</v>
      </c>
      <c r="V268" t="s">
        <v>149</v>
      </c>
      <c r="W268" t="s">
        <v>83</v>
      </c>
      <c r="X268" t="s">
        <v>84</v>
      </c>
      <c r="Y268" t="s">
        <v>150</v>
      </c>
      <c r="BP268" t="s">
        <v>151</v>
      </c>
      <c r="BQ268" t="s">
        <v>149</v>
      </c>
      <c r="BR268" t="s">
        <v>150</v>
      </c>
      <c r="BS268" t="s">
        <v>86</v>
      </c>
      <c r="BU268" t="s">
        <v>81</v>
      </c>
      <c r="BV268" t="s">
        <v>152</v>
      </c>
    </row>
    <row r="269" spans="1:74" x14ac:dyDescent="0.2">
      <c r="A269" t="s">
        <v>1003</v>
      </c>
      <c r="B269" t="s">
        <v>1004</v>
      </c>
      <c r="C269" t="s">
        <v>1005</v>
      </c>
      <c r="D269" t="s">
        <v>76</v>
      </c>
      <c r="E269" t="s">
        <v>77</v>
      </c>
      <c r="I269" t="s">
        <v>145</v>
      </c>
      <c r="J269" t="s">
        <v>146</v>
      </c>
      <c r="L269" t="s">
        <v>1006</v>
      </c>
      <c r="M269" t="s">
        <v>148</v>
      </c>
      <c r="T269" t="s">
        <v>81</v>
      </c>
      <c r="V269" t="s">
        <v>149</v>
      </c>
      <c r="W269" t="s">
        <v>83</v>
      </c>
      <c r="X269" t="s">
        <v>84</v>
      </c>
      <c r="Y269" t="s">
        <v>150</v>
      </c>
      <c r="BP269" t="s">
        <v>151</v>
      </c>
      <c r="BQ269" t="s">
        <v>149</v>
      </c>
      <c r="BR269" t="s">
        <v>150</v>
      </c>
      <c r="BS269" t="s">
        <v>86</v>
      </c>
      <c r="BU269" t="s">
        <v>81</v>
      </c>
      <c r="BV269" t="s">
        <v>152</v>
      </c>
    </row>
    <row r="270" spans="1:74" x14ac:dyDescent="0.2">
      <c r="A270" t="s">
        <v>1007</v>
      </c>
      <c r="B270" t="s">
        <v>1008</v>
      </c>
      <c r="C270" t="s">
        <v>1009</v>
      </c>
      <c r="E270" t="s">
        <v>77</v>
      </c>
      <c r="I270" t="s">
        <v>145</v>
      </c>
      <c r="J270" t="s">
        <v>146</v>
      </c>
      <c r="L270" t="s">
        <v>690</v>
      </c>
      <c r="M270" t="s">
        <v>148</v>
      </c>
      <c r="T270" t="s">
        <v>81</v>
      </c>
      <c r="V270" t="s">
        <v>149</v>
      </c>
      <c r="W270" t="s">
        <v>83</v>
      </c>
      <c r="X270" t="s">
        <v>84</v>
      </c>
      <c r="Y270" t="s">
        <v>150</v>
      </c>
      <c r="BP270" t="s">
        <v>151</v>
      </c>
      <c r="BQ270" t="s">
        <v>149</v>
      </c>
      <c r="BR270" t="s">
        <v>150</v>
      </c>
      <c r="BS270" t="s">
        <v>86</v>
      </c>
      <c r="BU270" t="s">
        <v>81</v>
      </c>
      <c r="BV270" t="s">
        <v>152</v>
      </c>
    </row>
    <row r="271" spans="1:74" x14ac:dyDescent="0.2">
      <c r="A271" t="s">
        <v>1010</v>
      </c>
      <c r="B271" t="s">
        <v>1011</v>
      </c>
      <c r="C271" t="s">
        <v>1012</v>
      </c>
      <c r="E271" t="s">
        <v>77</v>
      </c>
      <c r="I271" t="s">
        <v>145</v>
      </c>
      <c r="J271" t="s">
        <v>146</v>
      </c>
      <c r="L271" t="s">
        <v>349</v>
      </c>
      <c r="M271" t="s">
        <v>148</v>
      </c>
      <c r="T271" t="s">
        <v>81</v>
      </c>
      <c r="V271" t="s">
        <v>149</v>
      </c>
      <c r="W271" t="s">
        <v>83</v>
      </c>
      <c r="X271" t="s">
        <v>84</v>
      </c>
      <c r="Y271" t="s">
        <v>150</v>
      </c>
      <c r="BP271" t="s">
        <v>151</v>
      </c>
      <c r="BQ271" t="s">
        <v>149</v>
      </c>
      <c r="BR271" t="s">
        <v>150</v>
      </c>
      <c r="BS271" t="s">
        <v>86</v>
      </c>
      <c r="BU271" t="s">
        <v>81</v>
      </c>
      <c r="BV271" t="s">
        <v>152</v>
      </c>
    </row>
    <row r="272" spans="1:74" x14ac:dyDescent="0.2">
      <c r="A272" t="s">
        <v>1013</v>
      </c>
      <c r="B272" t="s">
        <v>185</v>
      </c>
      <c r="C272" t="s">
        <v>1014</v>
      </c>
      <c r="E272" t="s">
        <v>77</v>
      </c>
      <c r="G272" t="s">
        <v>1015</v>
      </c>
      <c r="I272" t="s">
        <v>145</v>
      </c>
      <c r="J272" t="s">
        <v>146</v>
      </c>
      <c r="L272" t="s">
        <v>233</v>
      </c>
      <c r="M272" t="s">
        <v>148</v>
      </c>
      <c r="T272" t="s">
        <v>81</v>
      </c>
      <c r="V272" t="s">
        <v>149</v>
      </c>
      <c r="W272" t="s">
        <v>83</v>
      </c>
      <c r="X272" t="s">
        <v>84</v>
      </c>
      <c r="Y272" t="s">
        <v>150</v>
      </c>
      <c r="BP272" t="s">
        <v>151</v>
      </c>
      <c r="BQ272" t="s">
        <v>149</v>
      </c>
      <c r="BR272" t="s">
        <v>150</v>
      </c>
      <c r="BS272" t="s">
        <v>86</v>
      </c>
      <c r="BU272" t="s">
        <v>81</v>
      </c>
      <c r="BV272" t="s">
        <v>152</v>
      </c>
    </row>
    <row r="273" spans="1:74" x14ac:dyDescent="0.2">
      <c r="A273" t="s">
        <v>1016</v>
      </c>
      <c r="B273" t="s">
        <v>1017</v>
      </c>
      <c r="C273" t="s">
        <v>1018</v>
      </c>
      <c r="E273" t="s">
        <v>77</v>
      </c>
      <c r="I273" t="s">
        <v>145</v>
      </c>
      <c r="J273" t="s">
        <v>146</v>
      </c>
      <c r="L273" t="s">
        <v>164</v>
      </c>
      <c r="M273" t="s">
        <v>148</v>
      </c>
      <c r="T273" t="s">
        <v>81</v>
      </c>
      <c r="V273" t="s">
        <v>149</v>
      </c>
      <c r="W273" t="s">
        <v>83</v>
      </c>
      <c r="X273" t="s">
        <v>84</v>
      </c>
      <c r="Y273" t="s">
        <v>150</v>
      </c>
      <c r="BP273" t="s">
        <v>151</v>
      </c>
      <c r="BQ273" t="s">
        <v>149</v>
      </c>
      <c r="BR273" t="s">
        <v>150</v>
      </c>
      <c r="BS273" t="s">
        <v>86</v>
      </c>
      <c r="BU273" t="s">
        <v>81</v>
      </c>
      <c r="BV273" t="s">
        <v>152</v>
      </c>
    </row>
    <row r="274" spans="1:74" x14ac:dyDescent="0.2">
      <c r="A274" t="s">
        <v>1019</v>
      </c>
      <c r="B274" t="s">
        <v>1020</v>
      </c>
      <c r="C274" t="s">
        <v>1021</v>
      </c>
      <c r="D274" t="s">
        <v>76</v>
      </c>
      <c r="E274" t="s">
        <v>77</v>
      </c>
      <c r="I274" t="s">
        <v>145</v>
      </c>
      <c r="J274" t="s">
        <v>146</v>
      </c>
      <c r="L274" t="s">
        <v>168</v>
      </c>
      <c r="M274" t="s">
        <v>148</v>
      </c>
      <c r="T274" t="s">
        <v>81</v>
      </c>
      <c r="V274" t="s">
        <v>149</v>
      </c>
      <c r="W274" t="s">
        <v>83</v>
      </c>
      <c r="X274" t="s">
        <v>84</v>
      </c>
      <c r="Y274" t="s">
        <v>150</v>
      </c>
      <c r="BP274" t="s">
        <v>151</v>
      </c>
      <c r="BQ274" t="s">
        <v>149</v>
      </c>
      <c r="BR274" t="s">
        <v>150</v>
      </c>
      <c r="BS274" t="s">
        <v>86</v>
      </c>
      <c r="BU274" t="s">
        <v>81</v>
      </c>
      <c r="BV274" t="s">
        <v>152</v>
      </c>
    </row>
    <row r="275" spans="1:74" x14ac:dyDescent="0.2">
      <c r="A275" t="s">
        <v>1022</v>
      </c>
      <c r="B275" t="s">
        <v>1023</v>
      </c>
      <c r="C275" t="s">
        <v>1024</v>
      </c>
      <c r="E275" t="s">
        <v>77</v>
      </c>
      <c r="I275" t="s">
        <v>145</v>
      </c>
      <c r="J275" t="s">
        <v>146</v>
      </c>
      <c r="L275" t="s">
        <v>909</v>
      </c>
      <c r="M275" t="s">
        <v>148</v>
      </c>
      <c r="T275" t="s">
        <v>81</v>
      </c>
      <c r="V275" t="s">
        <v>149</v>
      </c>
      <c r="W275" t="s">
        <v>83</v>
      </c>
      <c r="X275" t="s">
        <v>84</v>
      </c>
      <c r="Y275" t="s">
        <v>150</v>
      </c>
      <c r="BP275" t="s">
        <v>151</v>
      </c>
      <c r="BQ275" t="s">
        <v>149</v>
      </c>
      <c r="BR275" t="s">
        <v>150</v>
      </c>
      <c r="BS275" t="s">
        <v>86</v>
      </c>
      <c r="BU275" t="s">
        <v>81</v>
      </c>
      <c r="BV275" t="s">
        <v>152</v>
      </c>
    </row>
    <row r="276" spans="1:74" x14ac:dyDescent="0.2">
      <c r="A276" t="s">
        <v>1025</v>
      </c>
      <c r="B276" t="s">
        <v>1026</v>
      </c>
      <c r="C276" t="s">
        <v>1027</v>
      </c>
      <c r="D276" t="s">
        <v>76</v>
      </c>
      <c r="E276" t="s">
        <v>77</v>
      </c>
      <c r="I276" t="s">
        <v>145</v>
      </c>
      <c r="J276" t="s">
        <v>146</v>
      </c>
      <c r="L276" t="s">
        <v>219</v>
      </c>
      <c r="M276" t="s">
        <v>148</v>
      </c>
      <c r="T276" t="s">
        <v>81</v>
      </c>
      <c r="V276" t="s">
        <v>149</v>
      </c>
      <c r="W276" t="s">
        <v>83</v>
      </c>
      <c r="X276" t="s">
        <v>84</v>
      </c>
      <c r="Y276" t="s">
        <v>150</v>
      </c>
      <c r="BP276" t="s">
        <v>151</v>
      </c>
      <c r="BQ276" t="s">
        <v>149</v>
      </c>
      <c r="BR276" t="s">
        <v>150</v>
      </c>
      <c r="BS276" t="s">
        <v>86</v>
      </c>
      <c r="BU276" t="s">
        <v>81</v>
      </c>
      <c r="BV276" t="s">
        <v>152</v>
      </c>
    </row>
    <row r="277" spans="1:74" x14ac:dyDescent="0.2">
      <c r="A277" t="s">
        <v>1028</v>
      </c>
      <c r="B277" t="s">
        <v>1029</v>
      </c>
      <c r="C277" t="s">
        <v>1030</v>
      </c>
      <c r="E277" t="s">
        <v>77</v>
      </c>
      <c r="G277" t="s">
        <v>1031</v>
      </c>
      <c r="I277" t="s">
        <v>145</v>
      </c>
      <c r="J277" t="s">
        <v>146</v>
      </c>
      <c r="L277" t="s">
        <v>376</v>
      </c>
      <c r="M277" t="s">
        <v>148</v>
      </c>
      <c r="T277" t="s">
        <v>81</v>
      </c>
      <c r="V277" t="s">
        <v>149</v>
      </c>
      <c r="W277" t="s">
        <v>83</v>
      </c>
      <c r="X277" t="s">
        <v>84</v>
      </c>
      <c r="Y277" t="s">
        <v>150</v>
      </c>
      <c r="BP277" t="s">
        <v>151</v>
      </c>
      <c r="BQ277" t="s">
        <v>149</v>
      </c>
      <c r="BR277" t="s">
        <v>150</v>
      </c>
      <c r="BS277" t="s">
        <v>86</v>
      </c>
      <c r="BU277" t="s">
        <v>81</v>
      </c>
      <c r="BV277" t="s">
        <v>152</v>
      </c>
    </row>
    <row r="278" spans="1:74" x14ac:dyDescent="0.2">
      <c r="A278" t="s">
        <v>1032</v>
      </c>
      <c r="B278" t="s">
        <v>1033</v>
      </c>
      <c r="C278" t="s">
        <v>1034</v>
      </c>
      <c r="D278" t="s">
        <v>76</v>
      </c>
      <c r="E278" t="s">
        <v>77</v>
      </c>
      <c r="G278" t="s">
        <v>1035</v>
      </c>
      <c r="I278" t="s">
        <v>145</v>
      </c>
      <c r="J278" t="s">
        <v>146</v>
      </c>
      <c r="L278" t="s">
        <v>1036</v>
      </c>
      <c r="M278" t="s">
        <v>148</v>
      </c>
      <c r="T278" t="s">
        <v>81</v>
      </c>
      <c r="V278" t="s">
        <v>149</v>
      </c>
      <c r="W278" t="s">
        <v>83</v>
      </c>
      <c r="X278" t="s">
        <v>84</v>
      </c>
      <c r="Y278" t="s">
        <v>150</v>
      </c>
      <c r="BP278" t="s">
        <v>151</v>
      </c>
      <c r="BQ278" t="s">
        <v>149</v>
      </c>
      <c r="BR278" t="s">
        <v>150</v>
      </c>
      <c r="BS278" t="s">
        <v>86</v>
      </c>
      <c r="BU278" t="s">
        <v>81</v>
      </c>
      <c r="BV278" t="s">
        <v>152</v>
      </c>
    </row>
    <row r="279" spans="1:74" x14ac:dyDescent="0.2">
      <c r="A279" t="s">
        <v>1037</v>
      </c>
      <c r="B279" t="s">
        <v>1038</v>
      </c>
      <c r="C279" t="s">
        <v>1039</v>
      </c>
      <c r="E279" t="s">
        <v>77</v>
      </c>
      <c r="I279" t="s">
        <v>145</v>
      </c>
      <c r="J279" t="s">
        <v>146</v>
      </c>
      <c r="L279" t="s">
        <v>1040</v>
      </c>
      <c r="M279" t="s">
        <v>148</v>
      </c>
      <c r="T279" t="s">
        <v>81</v>
      </c>
      <c r="V279" t="s">
        <v>149</v>
      </c>
      <c r="W279" t="s">
        <v>83</v>
      </c>
      <c r="X279" t="s">
        <v>84</v>
      </c>
      <c r="Y279" t="s">
        <v>150</v>
      </c>
      <c r="BP279" t="s">
        <v>151</v>
      </c>
      <c r="BQ279" t="s">
        <v>149</v>
      </c>
      <c r="BR279" t="s">
        <v>150</v>
      </c>
      <c r="BS279" t="s">
        <v>86</v>
      </c>
      <c r="BU279" t="s">
        <v>81</v>
      </c>
      <c r="BV279" t="s">
        <v>152</v>
      </c>
    </row>
    <row r="280" spans="1:74" x14ac:dyDescent="0.2">
      <c r="A280" t="s">
        <v>1041</v>
      </c>
      <c r="B280" t="s">
        <v>1042</v>
      </c>
      <c r="C280" t="s">
        <v>1043</v>
      </c>
      <c r="E280" t="s">
        <v>77</v>
      </c>
      <c r="I280" t="s">
        <v>145</v>
      </c>
      <c r="J280" t="s">
        <v>146</v>
      </c>
      <c r="L280" t="s">
        <v>323</v>
      </c>
      <c r="M280" t="s">
        <v>148</v>
      </c>
      <c r="T280" t="s">
        <v>81</v>
      </c>
      <c r="V280" t="s">
        <v>149</v>
      </c>
      <c r="W280" t="s">
        <v>83</v>
      </c>
      <c r="X280" t="s">
        <v>84</v>
      </c>
      <c r="Y280" t="s">
        <v>150</v>
      </c>
      <c r="BP280" t="s">
        <v>151</v>
      </c>
      <c r="BQ280" t="s">
        <v>149</v>
      </c>
      <c r="BR280" t="s">
        <v>150</v>
      </c>
      <c r="BS280" t="s">
        <v>86</v>
      </c>
      <c r="BU280" t="s">
        <v>81</v>
      </c>
      <c r="BV280" t="s">
        <v>152</v>
      </c>
    </row>
    <row r="281" spans="1:74" x14ac:dyDescent="0.2">
      <c r="A281" t="s">
        <v>1044</v>
      </c>
      <c r="B281" t="s">
        <v>1045</v>
      </c>
      <c r="C281" t="s">
        <v>1046</v>
      </c>
      <c r="E281" t="s">
        <v>77</v>
      </c>
      <c r="I281" t="s">
        <v>145</v>
      </c>
      <c r="J281" t="s">
        <v>146</v>
      </c>
      <c r="L281" t="s">
        <v>495</v>
      </c>
      <c r="M281" t="s">
        <v>148</v>
      </c>
      <c r="T281" t="s">
        <v>81</v>
      </c>
      <c r="V281" t="s">
        <v>149</v>
      </c>
      <c r="W281" t="s">
        <v>83</v>
      </c>
      <c r="X281" t="s">
        <v>84</v>
      </c>
      <c r="Y281" t="s">
        <v>150</v>
      </c>
      <c r="BP281" t="s">
        <v>151</v>
      </c>
      <c r="BQ281" t="s">
        <v>149</v>
      </c>
      <c r="BR281" t="s">
        <v>150</v>
      </c>
      <c r="BS281" t="s">
        <v>86</v>
      </c>
      <c r="BU281" t="s">
        <v>81</v>
      </c>
      <c r="BV281" t="s">
        <v>152</v>
      </c>
    </row>
    <row r="282" spans="1:74" x14ac:dyDescent="0.2">
      <c r="A282" t="s">
        <v>1047</v>
      </c>
      <c r="B282" t="s">
        <v>1048</v>
      </c>
      <c r="C282" t="s">
        <v>1049</v>
      </c>
      <c r="E282" t="s">
        <v>77</v>
      </c>
      <c r="I282" t="s">
        <v>145</v>
      </c>
      <c r="J282" t="s">
        <v>146</v>
      </c>
      <c r="L282" t="s">
        <v>1050</v>
      </c>
      <c r="M282" t="s">
        <v>148</v>
      </c>
      <c r="T282" t="s">
        <v>81</v>
      </c>
      <c r="V282" t="s">
        <v>149</v>
      </c>
      <c r="W282" t="s">
        <v>83</v>
      </c>
      <c r="X282" t="s">
        <v>84</v>
      </c>
      <c r="Y282" t="s">
        <v>150</v>
      </c>
      <c r="BP282" t="s">
        <v>151</v>
      </c>
      <c r="BQ282" t="s">
        <v>149</v>
      </c>
      <c r="BR282" t="s">
        <v>150</v>
      </c>
      <c r="BS282" t="s">
        <v>86</v>
      </c>
      <c r="BU282" t="s">
        <v>81</v>
      </c>
      <c r="BV282" t="s">
        <v>152</v>
      </c>
    </row>
    <row r="283" spans="1:74" x14ac:dyDescent="0.2">
      <c r="A283" t="s">
        <v>1051</v>
      </c>
      <c r="B283" t="s">
        <v>1052</v>
      </c>
      <c r="C283" t="s">
        <v>1053</v>
      </c>
      <c r="D283" t="s">
        <v>76</v>
      </c>
      <c r="E283" t="s">
        <v>77</v>
      </c>
      <c r="I283" t="s">
        <v>145</v>
      </c>
      <c r="J283" t="s">
        <v>146</v>
      </c>
      <c r="L283" t="s">
        <v>852</v>
      </c>
      <c r="M283" t="s">
        <v>148</v>
      </c>
      <c r="T283" t="s">
        <v>81</v>
      </c>
      <c r="V283" t="s">
        <v>149</v>
      </c>
      <c r="W283" t="s">
        <v>83</v>
      </c>
      <c r="X283" t="s">
        <v>84</v>
      </c>
      <c r="Y283" t="s">
        <v>150</v>
      </c>
      <c r="BP283" t="s">
        <v>151</v>
      </c>
      <c r="BQ283" t="s">
        <v>149</v>
      </c>
      <c r="BR283" t="s">
        <v>150</v>
      </c>
      <c r="BS283" t="s">
        <v>86</v>
      </c>
      <c r="BU283" t="s">
        <v>81</v>
      </c>
      <c r="BV283" t="s">
        <v>152</v>
      </c>
    </row>
    <row r="284" spans="1:74" x14ac:dyDescent="0.2">
      <c r="A284" t="s">
        <v>1054</v>
      </c>
      <c r="B284" t="s">
        <v>1055</v>
      </c>
      <c r="C284" t="s">
        <v>1056</v>
      </c>
      <c r="D284" t="s">
        <v>76</v>
      </c>
      <c r="E284" t="s">
        <v>77</v>
      </c>
      <c r="I284" t="s">
        <v>145</v>
      </c>
      <c r="J284" t="s">
        <v>146</v>
      </c>
      <c r="L284" t="s">
        <v>164</v>
      </c>
      <c r="M284" t="s">
        <v>148</v>
      </c>
      <c r="T284" t="s">
        <v>81</v>
      </c>
      <c r="V284" t="s">
        <v>149</v>
      </c>
      <c r="W284" t="s">
        <v>83</v>
      </c>
      <c r="X284" t="s">
        <v>84</v>
      </c>
      <c r="Y284" t="s">
        <v>150</v>
      </c>
      <c r="BP284" t="s">
        <v>151</v>
      </c>
      <c r="BQ284" t="s">
        <v>149</v>
      </c>
      <c r="BR284" t="s">
        <v>150</v>
      </c>
      <c r="BS284" t="s">
        <v>86</v>
      </c>
      <c r="BU284" t="s">
        <v>81</v>
      </c>
      <c r="BV284" t="s">
        <v>152</v>
      </c>
    </row>
    <row r="285" spans="1:74" x14ac:dyDescent="0.2">
      <c r="A285" t="s">
        <v>1057</v>
      </c>
      <c r="B285" t="s">
        <v>622</v>
      </c>
      <c r="C285" t="s">
        <v>1058</v>
      </c>
      <c r="E285" t="s">
        <v>77</v>
      </c>
      <c r="I285" t="s">
        <v>145</v>
      </c>
      <c r="J285" t="s">
        <v>146</v>
      </c>
      <c r="L285" t="s">
        <v>176</v>
      </c>
      <c r="M285" t="s">
        <v>148</v>
      </c>
      <c r="T285" t="s">
        <v>81</v>
      </c>
      <c r="V285" t="s">
        <v>149</v>
      </c>
      <c r="W285" t="s">
        <v>83</v>
      </c>
      <c r="X285" t="s">
        <v>84</v>
      </c>
      <c r="Y285" t="s">
        <v>150</v>
      </c>
      <c r="BP285" t="s">
        <v>151</v>
      </c>
      <c r="BQ285" t="s">
        <v>149</v>
      </c>
      <c r="BR285" t="s">
        <v>150</v>
      </c>
      <c r="BS285" t="s">
        <v>86</v>
      </c>
      <c r="BU285" t="s">
        <v>81</v>
      </c>
      <c r="BV285" t="s">
        <v>152</v>
      </c>
    </row>
    <row r="286" spans="1:74" x14ac:dyDescent="0.2">
      <c r="A286" t="s">
        <v>1059</v>
      </c>
      <c r="B286" t="s">
        <v>1060</v>
      </c>
      <c r="C286" t="s">
        <v>1061</v>
      </c>
      <c r="E286" t="s">
        <v>77</v>
      </c>
      <c r="I286" t="s">
        <v>145</v>
      </c>
      <c r="J286" t="s">
        <v>146</v>
      </c>
      <c r="L286" t="s">
        <v>886</v>
      </c>
      <c r="M286" t="s">
        <v>148</v>
      </c>
      <c r="T286" t="s">
        <v>81</v>
      </c>
      <c r="V286" t="s">
        <v>149</v>
      </c>
      <c r="W286" t="s">
        <v>83</v>
      </c>
      <c r="X286" t="s">
        <v>84</v>
      </c>
      <c r="Y286" t="s">
        <v>150</v>
      </c>
      <c r="BP286" t="s">
        <v>151</v>
      </c>
      <c r="BQ286" t="s">
        <v>149</v>
      </c>
      <c r="BR286" t="s">
        <v>150</v>
      </c>
      <c r="BS286" t="s">
        <v>86</v>
      </c>
      <c r="BU286" t="s">
        <v>81</v>
      </c>
      <c r="BV286" t="s">
        <v>152</v>
      </c>
    </row>
    <row r="287" spans="1:74" x14ac:dyDescent="0.2">
      <c r="A287" t="s">
        <v>1062</v>
      </c>
      <c r="B287" t="s">
        <v>1063</v>
      </c>
      <c r="C287" t="s">
        <v>1064</v>
      </c>
      <c r="E287" t="s">
        <v>77</v>
      </c>
      <c r="I287" t="s">
        <v>145</v>
      </c>
      <c r="J287" t="s">
        <v>146</v>
      </c>
      <c r="L287" t="s">
        <v>180</v>
      </c>
      <c r="M287" t="s">
        <v>148</v>
      </c>
      <c r="T287" t="s">
        <v>81</v>
      </c>
      <c r="V287" t="s">
        <v>149</v>
      </c>
      <c r="W287" t="s">
        <v>83</v>
      </c>
      <c r="X287" t="s">
        <v>84</v>
      </c>
      <c r="Y287" t="s">
        <v>150</v>
      </c>
      <c r="BP287" t="s">
        <v>151</v>
      </c>
      <c r="BQ287" t="s">
        <v>149</v>
      </c>
      <c r="BR287" t="s">
        <v>150</v>
      </c>
      <c r="BS287" t="s">
        <v>86</v>
      </c>
      <c r="BU287" t="s">
        <v>81</v>
      </c>
      <c r="BV287" t="s">
        <v>152</v>
      </c>
    </row>
    <row r="288" spans="1:74" x14ac:dyDescent="0.2">
      <c r="A288" t="s">
        <v>1065</v>
      </c>
      <c r="B288" t="s">
        <v>1066</v>
      </c>
      <c r="C288" t="s">
        <v>1067</v>
      </c>
      <c r="E288" t="s">
        <v>77</v>
      </c>
      <c r="I288" t="s">
        <v>145</v>
      </c>
      <c r="J288" t="s">
        <v>146</v>
      </c>
      <c r="L288" t="s">
        <v>422</v>
      </c>
      <c r="M288" t="s">
        <v>148</v>
      </c>
      <c r="T288" t="s">
        <v>81</v>
      </c>
      <c r="V288" t="s">
        <v>149</v>
      </c>
      <c r="W288" t="s">
        <v>83</v>
      </c>
      <c r="X288" t="s">
        <v>84</v>
      </c>
      <c r="Y288" t="s">
        <v>150</v>
      </c>
      <c r="BP288" t="s">
        <v>151</v>
      </c>
      <c r="BQ288" t="s">
        <v>149</v>
      </c>
      <c r="BR288" t="s">
        <v>150</v>
      </c>
      <c r="BS288" t="s">
        <v>86</v>
      </c>
      <c r="BU288" t="s">
        <v>81</v>
      </c>
      <c r="BV288" t="s">
        <v>152</v>
      </c>
    </row>
    <row r="289" spans="1:74" x14ac:dyDescent="0.2">
      <c r="A289" t="s">
        <v>1068</v>
      </c>
      <c r="B289" t="s">
        <v>1069</v>
      </c>
      <c r="C289" t="s">
        <v>1070</v>
      </c>
      <c r="D289" t="s">
        <v>76</v>
      </c>
      <c r="E289" t="s">
        <v>77</v>
      </c>
      <c r="I289" t="s">
        <v>145</v>
      </c>
      <c r="J289" t="s">
        <v>146</v>
      </c>
      <c r="L289" t="s">
        <v>164</v>
      </c>
      <c r="M289" t="s">
        <v>148</v>
      </c>
      <c r="T289" t="s">
        <v>81</v>
      </c>
      <c r="V289" t="s">
        <v>149</v>
      </c>
      <c r="W289" t="s">
        <v>83</v>
      </c>
      <c r="X289" t="s">
        <v>84</v>
      </c>
      <c r="Y289" t="s">
        <v>150</v>
      </c>
      <c r="BP289" t="s">
        <v>151</v>
      </c>
      <c r="BQ289" t="s">
        <v>149</v>
      </c>
      <c r="BR289" t="s">
        <v>150</v>
      </c>
      <c r="BS289" t="s">
        <v>86</v>
      </c>
      <c r="BU289" t="s">
        <v>81</v>
      </c>
      <c r="BV289" t="s">
        <v>152</v>
      </c>
    </row>
    <row r="290" spans="1:74" x14ac:dyDescent="0.2">
      <c r="A290" t="s">
        <v>1071</v>
      </c>
      <c r="B290" t="s">
        <v>1072</v>
      </c>
      <c r="C290" t="s">
        <v>1073</v>
      </c>
      <c r="E290" t="s">
        <v>77</v>
      </c>
      <c r="G290" t="s">
        <v>1074</v>
      </c>
      <c r="I290" t="s">
        <v>145</v>
      </c>
      <c r="J290" t="s">
        <v>146</v>
      </c>
      <c r="L290" t="s">
        <v>336</v>
      </c>
      <c r="M290" t="s">
        <v>148</v>
      </c>
      <c r="T290" t="s">
        <v>81</v>
      </c>
      <c r="V290" t="s">
        <v>149</v>
      </c>
      <c r="W290" t="s">
        <v>83</v>
      </c>
      <c r="X290" t="s">
        <v>84</v>
      </c>
      <c r="Y290" t="s">
        <v>150</v>
      </c>
      <c r="BP290" t="s">
        <v>151</v>
      </c>
      <c r="BQ290" t="s">
        <v>149</v>
      </c>
      <c r="BR290" t="s">
        <v>150</v>
      </c>
      <c r="BS290" t="s">
        <v>86</v>
      </c>
      <c r="BU290" t="s">
        <v>81</v>
      </c>
      <c r="BV290" t="s">
        <v>152</v>
      </c>
    </row>
    <row r="291" spans="1:74" x14ac:dyDescent="0.2">
      <c r="A291" t="s">
        <v>1075</v>
      </c>
      <c r="B291" t="s">
        <v>1076</v>
      </c>
      <c r="C291" t="s">
        <v>1077</v>
      </c>
      <c r="E291" t="s">
        <v>77</v>
      </c>
      <c r="I291" t="s">
        <v>145</v>
      </c>
      <c r="J291" t="s">
        <v>146</v>
      </c>
      <c r="L291" t="s">
        <v>394</v>
      </c>
      <c r="M291" t="s">
        <v>148</v>
      </c>
      <c r="T291" t="s">
        <v>81</v>
      </c>
      <c r="V291" t="s">
        <v>149</v>
      </c>
      <c r="W291" t="s">
        <v>83</v>
      </c>
      <c r="X291" t="s">
        <v>84</v>
      </c>
      <c r="Y291" t="s">
        <v>150</v>
      </c>
      <c r="BP291" t="s">
        <v>151</v>
      </c>
      <c r="BQ291" t="s">
        <v>149</v>
      </c>
      <c r="BR291" t="s">
        <v>150</v>
      </c>
      <c r="BS291" t="s">
        <v>86</v>
      </c>
      <c r="BU291" t="s">
        <v>81</v>
      </c>
      <c r="BV291" t="s">
        <v>152</v>
      </c>
    </row>
    <row r="292" spans="1:74" x14ac:dyDescent="0.2">
      <c r="A292" t="s">
        <v>1078</v>
      </c>
      <c r="B292" t="s">
        <v>1079</v>
      </c>
      <c r="C292" t="s">
        <v>1080</v>
      </c>
      <c r="E292" t="s">
        <v>77</v>
      </c>
      <c r="I292" t="s">
        <v>145</v>
      </c>
      <c r="J292" t="s">
        <v>146</v>
      </c>
      <c r="L292" t="s">
        <v>365</v>
      </c>
      <c r="M292" t="s">
        <v>148</v>
      </c>
      <c r="T292" t="s">
        <v>81</v>
      </c>
      <c r="V292" t="s">
        <v>149</v>
      </c>
      <c r="W292" t="s">
        <v>83</v>
      </c>
      <c r="X292" t="s">
        <v>84</v>
      </c>
      <c r="Y292" t="s">
        <v>150</v>
      </c>
      <c r="BP292" t="s">
        <v>151</v>
      </c>
      <c r="BQ292" t="s">
        <v>149</v>
      </c>
      <c r="BR292" t="s">
        <v>150</v>
      </c>
      <c r="BS292" t="s">
        <v>86</v>
      </c>
      <c r="BU292" t="s">
        <v>81</v>
      </c>
      <c r="BV292" t="s">
        <v>152</v>
      </c>
    </row>
    <row r="293" spans="1:74" x14ac:dyDescent="0.2">
      <c r="A293" t="s">
        <v>1081</v>
      </c>
      <c r="B293" t="s">
        <v>1082</v>
      </c>
      <c r="C293" t="s">
        <v>1083</v>
      </c>
      <c r="E293" t="s">
        <v>77</v>
      </c>
      <c r="I293" t="s">
        <v>145</v>
      </c>
      <c r="J293" t="s">
        <v>146</v>
      </c>
      <c r="L293" t="s">
        <v>533</v>
      </c>
      <c r="M293" t="s">
        <v>148</v>
      </c>
      <c r="T293" t="s">
        <v>81</v>
      </c>
      <c r="V293" t="s">
        <v>149</v>
      </c>
      <c r="W293" t="s">
        <v>83</v>
      </c>
      <c r="X293" t="s">
        <v>84</v>
      </c>
      <c r="Y293" t="s">
        <v>150</v>
      </c>
      <c r="BP293" t="s">
        <v>151</v>
      </c>
      <c r="BQ293" t="s">
        <v>149</v>
      </c>
      <c r="BR293" t="s">
        <v>150</v>
      </c>
      <c r="BS293" t="s">
        <v>86</v>
      </c>
      <c r="BU293" t="s">
        <v>81</v>
      </c>
      <c r="BV293" t="s">
        <v>152</v>
      </c>
    </row>
    <row r="294" spans="1:74" x14ac:dyDescent="0.2">
      <c r="A294" t="s">
        <v>1084</v>
      </c>
      <c r="B294" t="s">
        <v>426</v>
      </c>
      <c r="C294" t="s">
        <v>1085</v>
      </c>
      <c r="D294" t="s">
        <v>76</v>
      </c>
      <c r="E294" t="s">
        <v>77</v>
      </c>
      <c r="I294" t="s">
        <v>145</v>
      </c>
      <c r="J294" t="s">
        <v>146</v>
      </c>
      <c r="L294" t="s">
        <v>578</v>
      </c>
      <c r="M294" t="s">
        <v>148</v>
      </c>
      <c r="T294" t="s">
        <v>81</v>
      </c>
      <c r="V294" t="s">
        <v>149</v>
      </c>
      <c r="W294" t="s">
        <v>83</v>
      </c>
      <c r="X294" t="s">
        <v>84</v>
      </c>
      <c r="Y294" t="s">
        <v>150</v>
      </c>
      <c r="BP294" t="s">
        <v>151</v>
      </c>
      <c r="BQ294" t="s">
        <v>149</v>
      </c>
      <c r="BR294" t="s">
        <v>150</v>
      </c>
      <c r="BS294" t="s">
        <v>86</v>
      </c>
      <c r="BU294" t="s">
        <v>81</v>
      </c>
      <c r="BV294" t="s">
        <v>152</v>
      </c>
    </row>
    <row r="295" spans="1:74" x14ac:dyDescent="0.2">
      <c r="A295" t="s">
        <v>1086</v>
      </c>
      <c r="B295" t="s">
        <v>1087</v>
      </c>
      <c r="C295" t="s">
        <v>1088</v>
      </c>
      <c r="E295" t="s">
        <v>77</v>
      </c>
      <c r="I295" t="s">
        <v>145</v>
      </c>
      <c r="J295" t="s">
        <v>146</v>
      </c>
      <c r="L295" t="s">
        <v>1089</v>
      </c>
      <c r="M295" t="s">
        <v>148</v>
      </c>
      <c r="T295" t="s">
        <v>81</v>
      </c>
      <c r="V295" t="s">
        <v>149</v>
      </c>
      <c r="W295" t="s">
        <v>83</v>
      </c>
      <c r="X295" t="s">
        <v>84</v>
      </c>
      <c r="Y295" t="s">
        <v>150</v>
      </c>
      <c r="BP295" t="s">
        <v>151</v>
      </c>
      <c r="BQ295" t="s">
        <v>149</v>
      </c>
      <c r="BR295" t="s">
        <v>150</v>
      </c>
      <c r="BS295" t="s">
        <v>86</v>
      </c>
      <c r="BU295" t="s">
        <v>81</v>
      </c>
      <c r="BV295" t="s">
        <v>152</v>
      </c>
    </row>
    <row r="296" spans="1:74" x14ac:dyDescent="0.2">
      <c r="A296" t="s">
        <v>1090</v>
      </c>
      <c r="B296" t="s">
        <v>1091</v>
      </c>
      <c r="C296" t="s">
        <v>1092</v>
      </c>
      <c r="D296" t="s">
        <v>76</v>
      </c>
      <c r="E296" t="s">
        <v>77</v>
      </c>
      <c r="I296" t="s">
        <v>145</v>
      </c>
      <c r="J296" t="s">
        <v>146</v>
      </c>
      <c r="L296" t="s">
        <v>726</v>
      </c>
      <c r="M296" t="s">
        <v>148</v>
      </c>
      <c r="T296" t="s">
        <v>81</v>
      </c>
      <c r="V296" t="s">
        <v>149</v>
      </c>
      <c r="W296" t="s">
        <v>83</v>
      </c>
      <c r="X296" t="s">
        <v>84</v>
      </c>
      <c r="Y296" t="s">
        <v>150</v>
      </c>
      <c r="BP296" t="s">
        <v>151</v>
      </c>
      <c r="BQ296" t="s">
        <v>149</v>
      </c>
      <c r="BR296" t="s">
        <v>150</v>
      </c>
      <c r="BS296" t="s">
        <v>86</v>
      </c>
      <c r="BU296" t="s">
        <v>81</v>
      </c>
      <c r="BV296" t="s">
        <v>152</v>
      </c>
    </row>
    <row r="297" spans="1:74" x14ac:dyDescent="0.2">
      <c r="A297" t="s">
        <v>1093</v>
      </c>
      <c r="B297" t="s">
        <v>1094</v>
      </c>
      <c r="C297" t="s">
        <v>1095</v>
      </c>
      <c r="E297" t="s">
        <v>77</v>
      </c>
      <c r="G297" t="s">
        <v>1096</v>
      </c>
      <c r="I297" t="s">
        <v>145</v>
      </c>
      <c r="J297" t="s">
        <v>146</v>
      </c>
      <c r="L297" t="s">
        <v>215</v>
      </c>
      <c r="M297" t="s">
        <v>148</v>
      </c>
      <c r="T297" t="s">
        <v>81</v>
      </c>
      <c r="V297" t="s">
        <v>149</v>
      </c>
      <c r="W297" t="s">
        <v>83</v>
      </c>
      <c r="X297" t="s">
        <v>84</v>
      </c>
      <c r="Y297" t="s">
        <v>150</v>
      </c>
      <c r="BP297" t="s">
        <v>151</v>
      </c>
      <c r="BQ297" t="s">
        <v>149</v>
      </c>
      <c r="BR297" t="s">
        <v>150</v>
      </c>
      <c r="BS297" t="s">
        <v>86</v>
      </c>
      <c r="BU297" t="s">
        <v>81</v>
      </c>
      <c r="BV297" t="s">
        <v>152</v>
      </c>
    </row>
    <row r="298" spans="1:74" x14ac:dyDescent="0.2">
      <c r="A298" t="s">
        <v>1097</v>
      </c>
      <c r="B298" t="s">
        <v>1098</v>
      </c>
      <c r="C298" t="s">
        <v>1099</v>
      </c>
      <c r="E298" t="s">
        <v>77</v>
      </c>
      <c r="I298" t="s">
        <v>145</v>
      </c>
      <c r="J298" t="s">
        <v>146</v>
      </c>
      <c r="L298" t="s">
        <v>550</v>
      </c>
      <c r="M298" t="s">
        <v>148</v>
      </c>
      <c r="T298" t="s">
        <v>81</v>
      </c>
      <c r="V298" t="s">
        <v>149</v>
      </c>
      <c r="W298" t="s">
        <v>83</v>
      </c>
      <c r="X298" t="s">
        <v>84</v>
      </c>
      <c r="Y298" t="s">
        <v>150</v>
      </c>
      <c r="BP298" t="s">
        <v>151</v>
      </c>
      <c r="BQ298" t="s">
        <v>149</v>
      </c>
      <c r="BR298" t="s">
        <v>150</v>
      </c>
      <c r="BS298" t="s">
        <v>86</v>
      </c>
      <c r="BU298" t="s">
        <v>81</v>
      </c>
      <c r="BV298" t="s">
        <v>152</v>
      </c>
    </row>
    <row r="299" spans="1:74" x14ac:dyDescent="0.2">
      <c r="A299" t="s">
        <v>1100</v>
      </c>
      <c r="B299" t="s">
        <v>1101</v>
      </c>
      <c r="C299" t="s">
        <v>1102</v>
      </c>
      <c r="D299" t="s">
        <v>76</v>
      </c>
      <c r="E299" t="s">
        <v>77</v>
      </c>
      <c r="I299" t="s">
        <v>145</v>
      </c>
      <c r="J299" t="s">
        <v>146</v>
      </c>
      <c r="L299" t="s">
        <v>331</v>
      </c>
      <c r="M299" t="s">
        <v>148</v>
      </c>
      <c r="T299" t="s">
        <v>81</v>
      </c>
      <c r="V299" t="s">
        <v>149</v>
      </c>
      <c r="W299" t="s">
        <v>83</v>
      </c>
      <c r="X299" t="s">
        <v>84</v>
      </c>
      <c r="Y299" t="s">
        <v>150</v>
      </c>
      <c r="BP299" t="s">
        <v>151</v>
      </c>
      <c r="BQ299" t="s">
        <v>149</v>
      </c>
      <c r="BR299" t="s">
        <v>150</v>
      </c>
      <c r="BS299" t="s">
        <v>86</v>
      </c>
      <c r="BU299" t="s">
        <v>81</v>
      </c>
      <c r="BV299" t="s">
        <v>152</v>
      </c>
    </row>
    <row r="300" spans="1:74" x14ac:dyDescent="0.2">
      <c r="A300" t="s">
        <v>1103</v>
      </c>
      <c r="B300" t="s">
        <v>1104</v>
      </c>
      <c r="C300" t="s">
        <v>1105</v>
      </c>
      <c r="E300" t="s">
        <v>77</v>
      </c>
      <c r="G300" t="s">
        <v>1106</v>
      </c>
      <c r="I300" t="s">
        <v>145</v>
      </c>
      <c r="J300" t="s">
        <v>146</v>
      </c>
      <c r="L300" t="s">
        <v>478</v>
      </c>
      <c r="M300" t="s">
        <v>148</v>
      </c>
      <c r="T300" t="s">
        <v>81</v>
      </c>
      <c r="V300" t="s">
        <v>149</v>
      </c>
      <c r="W300" t="s">
        <v>83</v>
      </c>
      <c r="X300" t="s">
        <v>84</v>
      </c>
      <c r="Y300" t="s">
        <v>150</v>
      </c>
      <c r="BP300" t="s">
        <v>151</v>
      </c>
      <c r="BQ300" t="s">
        <v>149</v>
      </c>
      <c r="BR300" t="s">
        <v>150</v>
      </c>
      <c r="BS300" t="s">
        <v>86</v>
      </c>
      <c r="BU300" t="s">
        <v>81</v>
      </c>
      <c r="BV300" t="s">
        <v>152</v>
      </c>
    </row>
    <row r="301" spans="1:74" x14ac:dyDescent="0.2">
      <c r="A301" t="s">
        <v>1107</v>
      </c>
      <c r="B301" t="s">
        <v>1108</v>
      </c>
      <c r="C301" t="s">
        <v>1109</v>
      </c>
      <c r="E301" t="s">
        <v>77</v>
      </c>
      <c r="I301" t="s">
        <v>145</v>
      </c>
      <c r="J301" t="s">
        <v>146</v>
      </c>
      <c r="L301" t="s">
        <v>267</v>
      </c>
      <c r="M301" t="s">
        <v>148</v>
      </c>
      <c r="T301" t="s">
        <v>81</v>
      </c>
      <c r="V301" t="s">
        <v>149</v>
      </c>
      <c r="W301" t="s">
        <v>83</v>
      </c>
      <c r="X301" t="s">
        <v>84</v>
      </c>
      <c r="Y301" t="s">
        <v>150</v>
      </c>
      <c r="BP301" t="s">
        <v>151</v>
      </c>
      <c r="BQ301" t="s">
        <v>149</v>
      </c>
      <c r="BR301" t="s">
        <v>150</v>
      </c>
      <c r="BS301" t="s">
        <v>86</v>
      </c>
      <c r="BU301" t="s">
        <v>81</v>
      </c>
      <c r="BV301" t="s">
        <v>152</v>
      </c>
    </row>
    <row r="302" spans="1:74" x14ac:dyDescent="0.2">
      <c r="A302" t="s">
        <v>1110</v>
      </c>
      <c r="B302" t="s">
        <v>1111</v>
      </c>
      <c r="C302" t="s">
        <v>1112</v>
      </c>
      <c r="D302" t="s">
        <v>76</v>
      </c>
      <c r="E302" t="s">
        <v>77</v>
      </c>
      <c r="I302" t="s">
        <v>145</v>
      </c>
      <c r="J302" t="s">
        <v>146</v>
      </c>
      <c r="L302" t="s">
        <v>180</v>
      </c>
      <c r="M302" t="s">
        <v>148</v>
      </c>
      <c r="T302" t="s">
        <v>81</v>
      </c>
      <c r="V302" t="s">
        <v>149</v>
      </c>
      <c r="W302" t="s">
        <v>83</v>
      </c>
      <c r="X302" t="s">
        <v>84</v>
      </c>
      <c r="Y302" t="s">
        <v>150</v>
      </c>
      <c r="BP302" t="s">
        <v>151</v>
      </c>
      <c r="BQ302" t="s">
        <v>149</v>
      </c>
      <c r="BR302" t="s">
        <v>150</v>
      </c>
      <c r="BS302" t="s">
        <v>86</v>
      </c>
      <c r="BU302" t="s">
        <v>81</v>
      </c>
      <c r="BV302" t="s">
        <v>152</v>
      </c>
    </row>
    <row r="303" spans="1:74" x14ac:dyDescent="0.2">
      <c r="A303" t="s">
        <v>1113</v>
      </c>
      <c r="B303" t="s">
        <v>1114</v>
      </c>
      <c r="C303" t="s">
        <v>1115</v>
      </c>
      <c r="D303" t="s">
        <v>76</v>
      </c>
      <c r="E303" t="s">
        <v>77</v>
      </c>
      <c r="G303" t="s">
        <v>1116</v>
      </c>
      <c r="I303" t="s">
        <v>145</v>
      </c>
      <c r="J303" t="s">
        <v>146</v>
      </c>
      <c r="L303" t="s">
        <v>396</v>
      </c>
      <c r="M303" t="s">
        <v>148</v>
      </c>
      <c r="T303" t="s">
        <v>81</v>
      </c>
      <c r="V303" t="s">
        <v>149</v>
      </c>
      <c r="W303" t="s">
        <v>83</v>
      </c>
      <c r="X303" t="s">
        <v>84</v>
      </c>
      <c r="Y303" t="s">
        <v>150</v>
      </c>
      <c r="BP303" t="s">
        <v>151</v>
      </c>
      <c r="BQ303" t="s">
        <v>149</v>
      </c>
      <c r="BR303" t="s">
        <v>150</v>
      </c>
      <c r="BS303" t="s">
        <v>86</v>
      </c>
      <c r="BU303" t="s">
        <v>81</v>
      </c>
      <c r="BV303" t="s">
        <v>152</v>
      </c>
    </row>
    <row r="304" spans="1:74" x14ac:dyDescent="0.2">
      <c r="A304" t="s">
        <v>1117</v>
      </c>
      <c r="B304" t="s">
        <v>1118</v>
      </c>
      <c r="C304" t="s">
        <v>1119</v>
      </c>
      <c r="E304" t="s">
        <v>77</v>
      </c>
      <c r="I304" t="s">
        <v>145</v>
      </c>
      <c r="J304" t="s">
        <v>146</v>
      </c>
      <c r="L304" t="s">
        <v>690</v>
      </c>
      <c r="M304" t="s">
        <v>148</v>
      </c>
      <c r="T304" t="s">
        <v>81</v>
      </c>
      <c r="V304" t="s">
        <v>149</v>
      </c>
      <c r="W304" t="s">
        <v>83</v>
      </c>
      <c r="X304" t="s">
        <v>84</v>
      </c>
      <c r="Y304" t="s">
        <v>150</v>
      </c>
      <c r="BP304" t="s">
        <v>151</v>
      </c>
      <c r="BQ304" t="s">
        <v>149</v>
      </c>
      <c r="BR304" t="s">
        <v>150</v>
      </c>
      <c r="BS304" t="s">
        <v>86</v>
      </c>
      <c r="BU304" t="s">
        <v>81</v>
      </c>
      <c r="BV304" t="s">
        <v>152</v>
      </c>
    </row>
    <row r="305" spans="1:74" x14ac:dyDescent="0.2">
      <c r="A305" t="s">
        <v>1120</v>
      </c>
      <c r="B305" t="s">
        <v>1121</v>
      </c>
      <c r="C305" t="s">
        <v>1122</v>
      </c>
      <c r="D305" t="s">
        <v>76</v>
      </c>
      <c r="E305" t="s">
        <v>77</v>
      </c>
      <c r="I305" t="s">
        <v>145</v>
      </c>
      <c r="J305" t="s">
        <v>146</v>
      </c>
      <c r="L305" t="s">
        <v>180</v>
      </c>
      <c r="M305" t="s">
        <v>148</v>
      </c>
      <c r="T305" t="s">
        <v>81</v>
      </c>
      <c r="V305" t="s">
        <v>149</v>
      </c>
      <c r="W305" t="s">
        <v>83</v>
      </c>
      <c r="X305" t="s">
        <v>84</v>
      </c>
      <c r="Y305" t="s">
        <v>150</v>
      </c>
      <c r="BP305" t="s">
        <v>151</v>
      </c>
      <c r="BQ305" t="s">
        <v>149</v>
      </c>
      <c r="BR305" t="s">
        <v>150</v>
      </c>
      <c r="BS305" t="s">
        <v>86</v>
      </c>
      <c r="BU305" t="s">
        <v>81</v>
      </c>
      <c r="BV305" t="s">
        <v>152</v>
      </c>
    </row>
    <row r="306" spans="1:74" x14ac:dyDescent="0.2">
      <c r="A306" t="s">
        <v>1123</v>
      </c>
      <c r="B306" t="s">
        <v>1124</v>
      </c>
      <c r="C306" t="s">
        <v>1125</v>
      </c>
      <c r="E306" t="s">
        <v>77</v>
      </c>
      <c r="I306" t="s">
        <v>145</v>
      </c>
      <c r="J306" t="s">
        <v>146</v>
      </c>
      <c r="L306" t="s">
        <v>211</v>
      </c>
      <c r="M306" t="s">
        <v>148</v>
      </c>
      <c r="T306" t="s">
        <v>81</v>
      </c>
      <c r="V306" t="s">
        <v>149</v>
      </c>
      <c r="W306" t="s">
        <v>83</v>
      </c>
      <c r="X306" t="s">
        <v>84</v>
      </c>
      <c r="Y306" t="s">
        <v>150</v>
      </c>
      <c r="BP306" t="s">
        <v>151</v>
      </c>
      <c r="BQ306" t="s">
        <v>149</v>
      </c>
      <c r="BR306" t="s">
        <v>150</v>
      </c>
      <c r="BS306" t="s">
        <v>86</v>
      </c>
      <c r="BU306" t="s">
        <v>81</v>
      </c>
      <c r="BV306" t="s">
        <v>152</v>
      </c>
    </row>
    <row r="307" spans="1:74" x14ac:dyDescent="0.2">
      <c r="A307" t="s">
        <v>1126</v>
      </c>
      <c r="B307" t="s">
        <v>1127</v>
      </c>
      <c r="C307" t="s">
        <v>1128</v>
      </c>
      <c r="E307" t="s">
        <v>77</v>
      </c>
      <c r="I307" t="s">
        <v>145</v>
      </c>
      <c r="J307" t="s">
        <v>146</v>
      </c>
      <c r="L307" t="s">
        <v>594</v>
      </c>
      <c r="M307" t="s">
        <v>148</v>
      </c>
      <c r="T307" t="s">
        <v>81</v>
      </c>
      <c r="V307" t="s">
        <v>149</v>
      </c>
      <c r="W307" t="s">
        <v>83</v>
      </c>
      <c r="X307" t="s">
        <v>84</v>
      </c>
      <c r="Y307" t="s">
        <v>150</v>
      </c>
      <c r="BP307" t="s">
        <v>151</v>
      </c>
      <c r="BQ307" t="s">
        <v>149</v>
      </c>
      <c r="BR307" t="s">
        <v>150</v>
      </c>
      <c r="BS307" t="s">
        <v>86</v>
      </c>
      <c r="BU307" t="s">
        <v>81</v>
      </c>
      <c r="BV307" t="s">
        <v>152</v>
      </c>
    </row>
    <row r="308" spans="1:74" x14ac:dyDescent="0.2">
      <c r="A308" t="s">
        <v>1129</v>
      </c>
      <c r="B308" t="s">
        <v>1130</v>
      </c>
      <c r="C308" t="s">
        <v>1131</v>
      </c>
      <c r="D308" t="s">
        <v>76</v>
      </c>
      <c r="E308" t="s">
        <v>77</v>
      </c>
      <c r="I308" t="s">
        <v>145</v>
      </c>
      <c r="J308" t="s">
        <v>146</v>
      </c>
      <c r="L308" t="s">
        <v>306</v>
      </c>
      <c r="M308" t="s">
        <v>148</v>
      </c>
      <c r="T308" t="s">
        <v>81</v>
      </c>
      <c r="V308" t="s">
        <v>149</v>
      </c>
      <c r="W308" t="s">
        <v>83</v>
      </c>
      <c r="X308" t="s">
        <v>84</v>
      </c>
      <c r="Y308" t="s">
        <v>150</v>
      </c>
      <c r="BP308" t="s">
        <v>151</v>
      </c>
      <c r="BQ308" t="s">
        <v>149</v>
      </c>
      <c r="BR308" t="s">
        <v>150</v>
      </c>
      <c r="BS308" t="s">
        <v>86</v>
      </c>
      <c r="BU308" t="s">
        <v>81</v>
      </c>
      <c r="BV308" t="s">
        <v>152</v>
      </c>
    </row>
    <row r="309" spans="1:74" x14ac:dyDescent="0.2">
      <c r="A309" t="s">
        <v>1132</v>
      </c>
      <c r="B309" t="s">
        <v>1133</v>
      </c>
      <c r="C309" t="s">
        <v>1134</v>
      </c>
      <c r="E309" t="s">
        <v>77</v>
      </c>
      <c r="I309" t="s">
        <v>145</v>
      </c>
      <c r="J309" t="s">
        <v>146</v>
      </c>
      <c r="L309" t="s">
        <v>550</v>
      </c>
      <c r="M309" t="s">
        <v>148</v>
      </c>
      <c r="T309" t="s">
        <v>81</v>
      </c>
      <c r="V309" t="s">
        <v>149</v>
      </c>
      <c r="W309" t="s">
        <v>83</v>
      </c>
      <c r="X309" t="s">
        <v>84</v>
      </c>
      <c r="Y309" t="s">
        <v>150</v>
      </c>
      <c r="BP309" t="s">
        <v>151</v>
      </c>
      <c r="BQ309" t="s">
        <v>149</v>
      </c>
      <c r="BR309" t="s">
        <v>150</v>
      </c>
      <c r="BS309" t="s">
        <v>86</v>
      </c>
      <c r="BU309" t="s">
        <v>81</v>
      </c>
      <c r="BV309" t="s">
        <v>152</v>
      </c>
    </row>
    <row r="310" spans="1:74" x14ac:dyDescent="0.2">
      <c r="A310" t="s">
        <v>1135</v>
      </c>
      <c r="B310" t="s">
        <v>1136</v>
      </c>
      <c r="C310" t="s">
        <v>1137</v>
      </c>
      <c r="D310" t="s">
        <v>76</v>
      </c>
      <c r="E310" t="s">
        <v>77</v>
      </c>
      <c r="I310" t="s">
        <v>145</v>
      </c>
      <c r="J310" t="s">
        <v>146</v>
      </c>
      <c r="L310" t="s">
        <v>1036</v>
      </c>
      <c r="M310" t="s">
        <v>148</v>
      </c>
      <c r="T310" t="s">
        <v>81</v>
      </c>
      <c r="V310" t="s">
        <v>149</v>
      </c>
      <c r="W310" t="s">
        <v>83</v>
      </c>
      <c r="X310" t="s">
        <v>84</v>
      </c>
      <c r="Y310" t="s">
        <v>150</v>
      </c>
      <c r="BP310" t="s">
        <v>151</v>
      </c>
      <c r="BQ310" t="s">
        <v>149</v>
      </c>
      <c r="BR310" t="s">
        <v>150</v>
      </c>
      <c r="BS310" t="s">
        <v>86</v>
      </c>
      <c r="BU310" t="s">
        <v>81</v>
      </c>
      <c r="BV310" t="s">
        <v>152</v>
      </c>
    </row>
    <row r="311" spans="1:74" x14ac:dyDescent="0.2">
      <c r="A311" t="s">
        <v>1138</v>
      </c>
      <c r="B311" t="s">
        <v>575</v>
      </c>
      <c r="C311" t="s">
        <v>1139</v>
      </c>
      <c r="E311" t="s">
        <v>77</v>
      </c>
      <c r="G311" t="s">
        <v>1140</v>
      </c>
      <c r="I311" t="s">
        <v>145</v>
      </c>
      <c r="J311" t="s">
        <v>146</v>
      </c>
      <c r="L311" t="s">
        <v>1141</v>
      </c>
      <c r="M311" t="s">
        <v>148</v>
      </c>
      <c r="T311" t="s">
        <v>81</v>
      </c>
      <c r="V311" t="s">
        <v>149</v>
      </c>
      <c r="W311" t="s">
        <v>83</v>
      </c>
      <c r="X311" t="s">
        <v>84</v>
      </c>
      <c r="Y311" t="s">
        <v>150</v>
      </c>
      <c r="BP311" t="s">
        <v>151</v>
      </c>
      <c r="BQ311" t="s">
        <v>149</v>
      </c>
      <c r="BR311" t="s">
        <v>150</v>
      </c>
      <c r="BS311" t="s">
        <v>86</v>
      </c>
      <c r="BU311" t="s">
        <v>81</v>
      </c>
      <c r="BV311" t="s">
        <v>152</v>
      </c>
    </row>
    <row r="312" spans="1:74" x14ac:dyDescent="0.2">
      <c r="A312" t="s">
        <v>1142</v>
      </c>
      <c r="B312" t="s">
        <v>1143</v>
      </c>
      <c r="C312" t="s">
        <v>1144</v>
      </c>
      <c r="E312" t="s">
        <v>77</v>
      </c>
      <c r="I312" t="s">
        <v>145</v>
      </c>
      <c r="J312" t="s">
        <v>146</v>
      </c>
      <c r="L312" t="s">
        <v>383</v>
      </c>
      <c r="M312" t="s">
        <v>148</v>
      </c>
      <c r="T312" t="s">
        <v>81</v>
      </c>
      <c r="V312" t="s">
        <v>149</v>
      </c>
      <c r="W312" t="s">
        <v>83</v>
      </c>
      <c r="X312" t="s">
        <v>84</v>
      </c>
      <c r="Y312" t="s">
        <v>150</v>
      </c>
      <c r="BP312" t="s">
        <v>151</v>
      </c>
      <c r="BQ312" t="s">
        <v>149</v>
      </c>
      <c r="BR312" t="s">
        <v>150</v>
      </c>
      <c r="BS312" t="s">
        <v>86</v>
      </c>
      <c r="BU312" t="s">
        <v>81</v>
      </c>
      <c r="BV312" t="s">
        <v>152</v>
      </c>
    </row>
    <row r="313" spans="1:74" x14ac:dyDescent="0.2">
      <c r="A313" t="s">
        <v>1145</v>
      </c>
      <c r="B313" t="s">
        <v>1146</v>
      </c>
      <c r="C313" t="s">
        <v>1147</v>
      </c>
      <c r="D313" t="s">
        <v>76</v>
      </c>
      <c r="E313" t="s">
        <v>77</v>
      </c>
      <c r="I313" t="s">
        <v>145</v>
      </c>
      <c r="J313" t="s">
        <v>146</v>
      </c>
      <c r="L313" t="s">
        <v>142</v>
      </c>
      <c r="M313" t="s">
        <v>148</v>
      </c>
      <c r="T313" t="s">
        <v>81</v>
      </c>
      <c r="V313" t="s">
        <v>149</v>
      </c>
      <c r="W313" t="s">
        <v>83</v>
      </c>
      <c r="X313" t="s">
        <v>84</v>
      </c>
      <c r="Y313" t="s">
        <v>150</v>
      </c>
      <c r="BP313" t="s">
        <v>151</v>
      </c>
      <c r="BQ313" t="s">
        <v>149</v>
      </c>
      <c r="BR313" t="s">
        <v>150</v>
      </c>
      <c r="BS313" t="s">
        <v>86</v>
      </c>
      <c r="BU313" t="s">
        <v>81</v>
      </c>
      <c r="BV313" t="s">
        <v>152</v>
      </c>
    </row>
    <row r="314" spans="1:74" x14ac:dyDescent="0.2">
      <c r="A314" t="s">
        <v>1148</v>
      </c>
      <c r="B314" t="s">
        <v>1149</v>
      </c>
      <c r="C314" t="s">
        <v>1150</v>
      </c>
      <c r="E314" t="s">
        <v>77</v>
      </c>
      <c r="I314" t="s">
        <v>145</v>
      </c>
      <c r="J314" t="s">
        <v>146</v>
      </c>
      <c r="L314" t="s">
        <v>250</v>
      </c>
      <c r="M314" t="s">
        <v>148</v>
      </c>
      <c r="T314" t="s">
        <v>81</v>
      </c>
      <c r="V314" t="s">
        <v>149</v>
      </c>
      <c r="W314" t="s">
        <v>83</v>
      </c>
      <c r="X314" t="s">
        <v>84</v>
      </c>
      <c r="Y314" t="s">
        <v>150</v>
      </c>
      <c r="BP314" t="s">
        <v>151</v>
      </c>
      <c r="BQ314" t="s">
        <v>149</v>
      </c>
      <c r="BR314" t="s">
        <v>150</v>
      </c>
      <c r="BS314" t="s">
        <v>86</v>
      </c>
      <c r="BU314" t="s">
        <v>81</v>
      </c>
      <c r="BV314" t="s">
        <v>152</v>
      </c>
    </row>
    <row r="315" spans="1:74" x14ac:dyDescent="0.2">
      <c r="A315" t="s">
        <v>1151</v>
      </c>
      <c r="B315" t="s">
        <v>1152</v>
      </c>
      <c r="C315" t="s">
        <v>1153</v>
      </c>
      <c r="E315" t="s">
        <v>77</v>
      </c>
      <c r="I315" t="s">
        <v>145</v>
      </c>
      <c r="J315" t="s">
        <v>146</v>
      </c>
      <c r="L315" t="s">
        <v>278</v>
      </c>
      <c r="M315" t="s">
        <v>148</v>
      </c>
      <c r="T315" t="s">
        <v>81</v>
      </c>
      <c r="V315" t="s">
        <v>149</v>
      </c>
      <c r="W315" t="s">
        <v>83</v>
      </c>
      <c r="X315" t="s">
        <v>84</v>
      </c>
      <c r="Y315" t="s">
        <v>150</v>
      </c>
      <c r="BP315" t="s">
        <v>151</v>
      </c>
      <c r="BQ315" t="s">
        <v>149</v>
      </c>
      <c r="BR315" t="s">
        <v>150</v>
      </c>
      <c r="BS315" t="s">
        <v>86</v>
      </c>
      <c r="BU315" t="s">
        <v>81</v>
      </c>
      <c r="BV315" t="s">
        <v>152</v>
      </c>
    </row>
    <row r="316" spans="1:74" x14ac:dyDescent="0.2">
      <c r="A316" t="s">
        <v>1154</v>
      </c>
      <c r="B316" t="s">
        <v>1155</v>
      </c>
      <c r="C316" t="s">
        <v>1156</v>
      </c>
      <c r="E316" t="s">
        <v>77</v>
      </c>
      <c r="I316" t="s">
        <v>145</v>
      </c>
      <c r="J316" t="s">
        <v>146</v>
      </c>
      <c r="L316" t="s">
        <v>331</v>
      </c>
      <c r="M316" t="s">
        <v>148</v>
      </c>
      <c r="T316" t="s">
        <v>81</v>
      </c>
      <c r="V316" t="s">
        <v>149</v>
      </c>
      <c r="W316" t="s">
        <v>83</v>
      </c>
      <c r="X316" t="s">
        <v>84</v>
      </c>
      <c r="Y316" t="s">
        <v>150</v>
      </c>
      <c r="BP316" t="s">
        <v>151</v>
      </c>
      <c r="BQ316" t="s">
        <v>149</v>
      </c>
      <c r="BR316" t="s">
        <v>150</v>
      </c>
      <c r="BS316" t="s">
        <v>86</v>
      </c>
      <c r="BU316" t="s">
        <v>81</v>
      </c>
      <c r="BV316" t="s">
        <v>152</v>
      </c>
    </row>
    <row r="317" spans="1:74" x14ac:dyDescent="0.2">
      <c r="A317" t="s">
        <v>1157</v>
      </c>
      <c r="B317" t="s">
        <v>1158</v>
      </c>
      <c r="C317" t="s">
        <v>1159</v>
      </c>
      <c r="E317" t="s">
        <v>77</v>
      </c>
      <c r="I317" t="s">
        <v>145</v>
      </c>
      <c r="J317" t="s">
        <v>146</v>
      </c>
      <c r="L317" t="s">
        <v>690</v>
      </c>
      <c r="M317" t="s">
        <v>148</v>
      </c>
      <c r="T317" t="s">
        <v>81</v>
      </c>
      <c r="V317" t="s">
        <v>149</v>
      </c>
      <c r="W317" t="s">
        <v>83</v>
      </c>
      <c r="X317" t="s">
        <v>84</v>
      </c>
      <c r="Y317" t="s">
        <v>150</v>
      </c>
      <c r="BP317" t="s">
        <v>151</v>
      </c>
      <c r="BQ317" t="s">
        <v>149</v>
      </c>
      <c r="BR317" t="s">
        <v>150</v>
      </c>
      <c r="BS317" t="s">
        <v>86</v>
      </c>
      <c r="BU317" t="s">
        <v>81</v>
      </c>
      <c r="BV317" t="s">
        <v>152</v>
      </c>
    </row>
    <row r="318" spans="1:74" x14ac:dyDescent="0.2">
      <c r="A318" t="s">
        <v>1160</v>
      </c>
      <c r="B318" t="s">
        <v>1161</v>
      </c>
      <c r="C318" t="s">
        <v>1162</v>
      </c>
      <c r="E318" t="s">
        <v>77</v>
      </c>
      <c r="I318" t="s">
        <v>145</v>
      </c>
      <c r="J318" t="s">
        <v>146</v>
      </c>
      <c r="L318" t="s">
        <v>750</v>
      </c>
      <c r="M318" t="s">
        <v>148</v>
      </c>
      <c r="T318" t="s">
        <v>81</v>
      </c>
      <c r="V318" t="s">
        <v>149</v>
      </c>
      <c r="W318" t="s">
        <v>83</v>
      </c>
      <c r="X318" t="s">
        <v>84</v>
      </c>
      <c r="Y318" t="s">
        <v>150</v>
      </c>
      <c r="BP318" t="s">
        <v>151</v>
      </c>
      <c r="BQ318" t="s">
        <v>149</v>
      </c>
      <c r="BR318" t="s">
        <v>150</v>
      </c>
      <c r="BS318" t="s">
        <v>86</v>
      </c>
      <c r="BU318" t="s">
        <v>81</v>
      </c>
      <c r="BV318" t="s">
        <v>152</v>
      </c>
    </row>
    <row r="319" spans="1:74" x14ac:dyDescent="0.2">
      <c r="A319" t="s">
        <v>1163</v>
      </c>
      <c r="B319" t="s">
        <v>1164</v>
      </c>
      <c r="C319" t="s">
        <v>1165</v>
      </c>
      <c r="D319" t="s">
        <v>76</v>
      </c>
      <c r="E319" t="s">
        <v>77</v>
      </c>
      <c r="I319" t="s">
        <v>145</v>
      </c>
      <c r="J319" t="s">
        <v>146</v>
      </c>
      <c r="L319" t="s">
        <v>237</v>
      </c>
      <c r="M319" t="s">
        <v>148</v>
      </c>
      <c r="T319" t="s">
        <v>81</v>
      </c>
      <c r="V319" t="s">
        <v>149</v>
      </c>
      <c r="W319" t="s">
        <v>83</v>
      </c>
      <c r="X319" t="s">
        <v>84</v>
      </c>
      <c r="Y319" t="s">
        <v>150</v>
      </c>
      <c r="BP319" t="s">
        <v>151</v>
      </c>
      <c r="BQ319" t="s">
        <v>149</v>
      </c>
      <c r="BR319" t="s">
        <v>150</v>
      </c>
      <c r="BS319" t="s">
        <v>86</v>
      </c>
      <c r="BU319" t="s">
        <v>81</v>
      </c>
      <c r="BV319" t="s">
        <v>152</v>
      </c>
    </row>
    <row r="320" spans="1:74" x14ac:dyDescent="0.2">
      <c r="A320" t="s">
        <v>1166</v>
      </c>
      <c r="B320" t="s">
        <v>1166</v>
      </c>
      <c r="C320" t="s">
        <v>1167</v>
      </c>
      <c r="E320" t="s">
        <v>77</v>
      </c>
      <c r="I320" t="s">
        <v>145</v>
      </c>
      <c r="J320" t="s">
        <v>146</v>
      </c>
      <c r="M320" t="s">
        <v>148</v>
      </c>
      <c r="T320" t="s">
        <v>81</v>
      </c>
      <c r="V320" t="s">
        <v>149</v>
      </c>
      <c r="W320" t="s">
        <v>83</v>
      </c>
      <c r="X320" t="s">
        <v>84</v>
      </c>
      <c r="Y320" t="s">
        <v>150</v>
      </c>
      <c r="BP320" t="s">
        <v>151</v>
      </c>
      <c r="BQ320" t="s">
        <v>149</v>
      </c>
      <c r="BR320" t="s">
        <v>150</v>
      </c>
      <c r="BS320" t="s">
        <v>86</v>
      </c>
      <c r="BU320" t="s">
        <v>81</v>
      </c>
      <c r="BV320" t="s">
        <v>152</v>
      </c>
    </row>
    <row r="321" spans="1:74" x14ac:dyDescent="0.2">
      <c r="A321" t="s">
        <v>1168</v>
      </c>
      <c r="B321" t="s">
        <v>1169</v>
      </c>
      <c r="C321" t="s">
        <v>1170</v>
      </c>
      <c r="D321" t="s">
        <v>76</v>
      </c>
      <c r="E321" t="s">
        <v>77</v>
      </c>
      <c r="I321" t="s">
        <v>145</v>
      </c>
      <c r="J321" t="s">
        <v>146</v>
      </c>
      <c r="L321" t="s">
        <v>215</v>
      </c>
      <c r="M321" t="s">
        <v>148</v>
      </c>
      <c r="T321" t="s">
        <v>81</v>
      </c>
      <c r="V321" t="s">
        <v>149</v>
      </c>
      <c r="W321" t="s">
        <v>83</v>
      </c>
      <c r="X321" t="s">
        <v>84</v>
      </c>
      <c r="Y321" t="s">
        <v>150</v>
      </c>
      <c r="BP321" t="s">
        <v>151</v>
      </c>
      <c r="BQ321" t="s">
        <v>149</v>
      </c>
      <c r="BR321" t="s">
        <v>150</v>
      </c>
      <c r="BS321" t="s">
        <v>86</v>
      </c>
      <c r="BU321" t="s">
        <v>81</v>
      </c>
      <c r="BV321" t="s">
        <v>152</v>
      </c>
    </row>
    <row r="322" spans="1:74" x14ac:dyDescent="0.2">
      <c r="A322" t="s">
        <v>1171</v>
      </c>
      <c r="B322" t="s">
        <v>1172</v>
      </c>
      <c r="C322" t="s">
        <v>1173</v>
      </c>
      <c r="E322" t="s">
        <v>77</v>
      </c>
      <c r="I322" t="s">
        <v>145</v>
      </c>
      <c r="J322" t="s">
        <v>146</v>
      </c>
      <c r="L322" t="s">
        <v>319</v>
      </c>
      <c r="M322" t="s">
        <v>148</v>
      </c>
      <c r="T322" t="s">
        <v>81</v>
      </c>
      <c r="V322" t="s">
        <v>149</v>
      </c>
      <c r="W322" t="s">
        <v>83</v>
      </c>
      <c r="X322" t="s">
        <v>84</v>
      </c>
      <c r="Y322" t="s">
        <v>150</v>
      </c>
      <c r="BP322" t="s">
        <v>151</v>
      </c>
      <c r="BQ322" t="s">
        <v>149</v>
      </c>
      <c r="BR322" t="s">
        <v>150</v>
      </c>
      <c r="BS322" t="s">
        <v>86</v>
      </c>
      <c r="BU322" t="s">
        <v>81</v>
      </c>
      <c r="BV322" t="s">
        <v>152</v>
      </c>
    </row>
    <row r="323" spans="1:74" x14ac:dyDescent="0.2">
      <c r="A323" t="s">
        <v>1174</v>
      </c>
      <c r="B323" t="s">
        <v>1174</v>
      </c>
      <c r="C323" t="s">
        <v>1175</v>
      </c>
      <c r="E323" t="s">
        <v>77</v>
      </c>
      <c r="I323" t="s">
        <v>145</v>
      </c>
      <c r="J323" t="s">
        <v>146</v>
      </c>
      <c r="M323" t="s">
        <v>148</v>
      </c>
      <c r="T323" t="s">
        <v>81</v>
      </c>
      <c r="V323" t="s">
        <v>149</v>
      </c>
      <c r="W323" t="s">
        <v>83</v>
      </c>
      <c r="X323" t="s">
        <v>84</v>
      </c>
      <c r="Y323" t="s">
        <v>150</v>
      </c>
      <c r="BP323" t="s">
        <v>151</v>
      </c>
      <c r="BQ323" t="s">
        <v>149</v>
      </c>
      <c r="BR323" t="s">
        <v>150</v>
      </c>
      <c r="BS323" t="s">
        <v>86</v>
      </c>
      <c r="BU323" t="s">
        <v>81</v>
      </c>
      <c r="BV323" t="s">
        <v>152</v>
      </c>
    </row>
    <row r="324" spans="1:74" x14ac:dyDescent="0.2">
      <c r="A324" t="s">
        <v>1176</v>
      </c>
      <c r="B324" t="s">
        <v>1177</v>
      </c>
      <c r="C324" t="s">
        <v>1178</v>
      </c>
      <c r="D324" t="s">
        <v>76</v>
      </c>
      <c r="E324" t="s">
        <v>77</v>
      </c>
      <c r="I324" t="s">
        <v>145</v>
      </c>
      <c r="J324" t="s">
        <v>146</v>
      </c>
      <c r="L324" t="s">
        <v>726</v>
      </c>
      <c r="M324" t="s">
        <v>148</v>
      </c>
      <c r="T324" t="s">
        <v>81</v>
      </c>
      <c r="V324" t="s">
        <v>149</v>
      </c>
      <c r="W324" t="s">
        <v>83</v>
      </c>
      <c r="X324" t="s">
        <v>84</v>
      </c>
      <c r="Y324" t="s">
        <v>150</v>
      </c>
      <c r="BP324" t="s">
        <v>151</v>
      </c>
      <c r="BQ324" t="s">
        <v>149</v>
      </c>
      <c r="BR324" t="s">
        <v>150</v>
      </c>
      <c r="BS324" t="s">
        <v>86</v>
      </c>
      <c r="BU324" t="s">
        <v>81</v>
      </c>
      <c r="BV324" t="s">
        <v>152</v>
      </c>
    </row>
    <row r="325" spans="1:74" x14ac:dyDescent="0.2">
      <c r="A325" t="s">
        <v>1179</v>
      </c>
      <c r="B325" t="s">
        <v>1180</v>
      </c>
      <c r="C325" t="s">
        <v>1181</v>
      </c>
      <c r="E325" t="s">
        <v>77</v>
      </c>
      <c r="I325" t="s">
        <v>145</v>
      </c>
      <c r="J325" t="s">
        <v>146</v>
      </c>
      <c r="L325" t="s">
        <v>211</v>
      </c>
      <c r="M325" t="s">
        <v>148</v>
      </c>
      <c r="T325" t="s">
        <v>81</v>
      </c>
      <c r="V325" t="s">
        <v>149</v>
      </c>
      <c r="W325" t="s">
        <v>83</v>
      </c>
      <c r="X325" t="s">
        <v>84</v>
      </c>
      <c r="Y325" t="s">
        <v>150</v>
      </c>
      <c r="BP325" t="s">
        <v>151</v>
      </c>
      <c r="BQ325" t="s">
        <v>149</v>
      </c>
      <c r="BR325" t="s">
        <v>150</v>
      </c>
      <c r="BS325" t="s">
        <v>86</v>
      </c>
      <c r="BU325" t="s">
        <v>81</v>
      </c>
      <c r="BV325" t="s">
        <v>152</v>
      </c>
    </row>
    <row r="326" spans="1:74" x14ac:dyDescent="0.2">
      <c r="A326" t="s">
        <v>1182</v>
      </c>
      <c r="B326" t="s">
        <v>1183</v>
      </c>
      <c r="C326" t="s">
        <v>1184</v>
      </c>
      <c r="D326" t="s">
        <v>76</v>
      </c>
      <c r="E326" t="s">
        <v>77</v>
      </c>
      <c r="I326" t="s">
        <v>145</v>
      </c>
      <c r="J326" t="s">
        <v>146</v>
      </c>
      <c r="L326" t="s">
        <v>390</v>
      </c>
      <c r="M326" t="s">
        <v>148</v>
      </c>
      <c r="T326" t="s">
        <v>81</v>
      </c>
      <c r="V326" t="s">
        <v>149</v>
      </c>
      <c r="W326" t="s">
        <v>83</v>
      </c>
      <c r="X326" t="s">
        <v>84</v>
      </c>
      <c r="Y326" t="s">
        <v>150</v>
      </c>
      <c r="BP326" t="s">
        <v>151</v>
      </c>
      <c r="BQ326" t="s">
        <v>149</v>
      </c>
      <c r="BR326" t="s">
        <v>150</v>
      </c>
      <c r="BS326" t="s">
        <v>86</v>
      </c>
      <c r="BU326" t="s">
        <v>81</v>
      </c>
      <c r="BV326" t="s">
        <v>152</v>
      </c>
    </row>
    <row r="327" spans="1:74" x14ac:dyDescent="0.2">
      <c r="A327" t="s">
        <v>1185</v>
      </c>
      <c r="B327" t="s">
        <v>833</v>
      </c>
      <c r="C327" t="s">
        <v>1186</v>
      </c>
      <c r="E327" t="s">
        <v>77</v>
      </c>
      <c r="I327" t="s">
        <v>145</v>
      </c>
      <c r="J327" t="s">
        <v>146</v>
      </c>
      <c r="L327" t="s">
        <v>323</v>
      </c>
      <c r="M327" t="s">
        <v>148</v>
      </c>
      <c r="T327" t="s">
        <v>81</v>
      </c>
      <c r="V327" t="s">
        <v>149</v>
      </c>
      <c r="W327" t="s">
        <v>83</v>
      </c>
      <c r="X327" t="s">
        <v>84</v>
      </c>
      <c r="Y327" t="s">
        <v>150</v>
      </c>
      <c r="BP327" t="s">
        <v>151</v>
      </c>
      <c r="BQ327" t="s">
        <v>149</v>
      </c>
      <c r="BR327" t="s">
        <v>150</v>
      </c>
      <c r="BS327" t="s">
        <v>86</v>
      </c>
      <c r="BU327" t="s">
        <v>81</v>
      </c>
      <c r="BV327" t="s">
        <v>152</v>
      </c>
    </row>
    <row r="328" spans="1:74" x14ac:dyDescent="0.2">
      <c r="A328" t="s">
        <v>1187</v>
      </c>
      <c r="B328" t="s">
        <v>1188</v>
      </c>
      <c r="C328" t="s">
        <v>1189</v>
      </c>
      <c r="D328" t="s">
        <v>76</v>
      </c>
      <c r="E328" t="s">
        <v>77</v>
      </c>
      <c r="I328" t="s">
        <v>145</v>
      </c>
      <c r="J328" t="s">
        <v>146</v>
      </c>
      <c r="L328" t="s">
        <v>1072</v>
      </c>
      <c r="M328" t="s">
        <v>148</v>
      </c>
      <c r="T328" t="s">
        <v>81</v>
      </c>
      <c r="V328" t="s">
        <v>149</v>
      </c>
      <c r="W328" t="s">
        <v>83</v>
      </c>
      <c r="X328" t="s">
        <v>84</v>
      </c>
      <c r="Y328" t="s">
        <v>150</v>
      </c>
      <c r="BP328" t="s">
        <v>151</v>
      </c>
      <c r="BQ328" t="s">
        <v>149</v>
      </c>
      <c r="BR328" t="s">
        <v>150</v>
      </c>
      <c r="BS328" t="s">
        <v>86</v>
      </c>
      <c r="BU328" t="s">
        <v>81</v>
      </c>
      <c r="BV328" t="s">
        <v>152</v>
      </c>
    </row>
    <row r="329" spans="1:74" x14ac:dyDescent="0.2">
      <c r="A329" t="s">
        <v>1190</v>
      </c>
      <c r="B329" t="s">
        <v>1191</v>
      </c>
      <c r="C329" t="s">
        <v>1192</v>
      </c>
      <c r="D329" t="s">
        <v>76</v>
      </c>
      <c r="E329" t="s">
        <v>77</v>
      </c>
      <c r="G329" t="s">
        <v>1193</v>
      </c>
      <c r="I329" t="s">
        <v>145</v>
      </c>
      <c r="J329" t="s">
        <v>146</v>
      </c>
      <c r="L329" t="s">
        <v>396</v>
      </c>
      <c r="M329" t="s">
        <v>148</v>
      </c>
      <c r="T329" t="s">
        <v>81</v>
      </c>
      <c r="V329" t="s">
        <v>149</v>
      </c>
      <c r="W329" t="s">
        <v>83</v>
      </c>
      <c r="X329" t="s">
        <v>84</v>
      </c>
      <c r="Y329" t="s">
        <v>150</v>
      </c>
      <c r="BP329" t="s">
        <v>151</v>
      </c>
      <c r="BQ329" t="s">
        <v>149</v>
      </c>
      <c r="BR329" t="s">
        <v>150</v>
      </c>
      <c r="BS329" t="s">
        <v>86</v>
      </c>
      <c r="BU329" t="s">
        <v>81</v>
      </c>
      <c r="BV329" t="s">
        <v>152</v>
      </c>
    </row>
    <row r="330" spans="1:74" x14ac:dyDescent="0.2">
      <c r="A330" t="s">
        <v>1194</v>
      </c>
      <c r="B330" t="s">
        <v>1195</v>
      </c>
      <c r="C330" t="s">
        <v>1196</v>
      </c>
      <c r="E330" t="s">
        <v>77</v>
      </c>
      <c r="I330" t="s">
        <v>145</v>
      </c>
      <c r="J330" t="s">
        <v>146</v>
      </c>
      <c r="L330" t="s">
        <v>383</v>
      </c>
      <c r="M330" t="s">
        <v>148</v>
      </c>
      <c r="T330" t="s">
        <v>81</v>
      </c>
      <c r="V330" t="s">
        <v>149</v>
      </c>
      <c r="W330" t="s">
        <v>83</v>
      </c>
      <c r="X330" t="s">
        <v>84</v>
      </c>
      <c r="Y330" t="s">
        <v>150</v>
      </c>
      <c r="BP330" t="s">
        <v>151</v>
      </c>
      <c r="BQ330" t="s">
        <v>149</v>
      </c>
      <c r="BR330" t="s">
        <v>150</v>
      </c>
      <c r="BS330" t="s">
        <v>86</v>
      </c>
      <c r="BU330" t="s">
        <v>81</v>
      </c>
      <c r="BV330" t="s">
        <v>152</v>
      </c>
    </row>
    <row r="331" spans="1:74" x14ac:dyDescent="0.2">
      <c r="A331" t="s">
        <v>1197</v>
      </c>
      <c r="B331" t="s">
        <v>1198</v>
      </c>
      <c r="C331" t="s">
        <v>1199</v>
      </c>
      <c r="E331" t="s">
        <v>77</v>
      </c>
      <c r="I331" t="s">
        <v>145</v>
      </c>
      <c r="J331" t="s">
        <v>146</v>
      </c>
      <c r="L331" t="s">
        <v>306</v>
      </c>
      <c r="M331" t="s">
        <v>148</v>
      </c>
      <c r="T331" t="s">
        <v>81</v>
      </c>
      <c r="V331" t="s">
        <v>149</v>
      </c>
      <c r="W331" t="s">
        <v>83</v>
      </c>
      <c r="X331" t="s">
        <v>84</v>
      </c>
      <c r="Y331" t="s">
        <v>150</v>
      </c>
      <c r="BP331" t="s">
        <v>151</v>
      </c>
      <c r="BQ331" t="s">
        <v>149</v>
      </c>
      <c r="BR331" t="s">
        <v>150</v>
      </c>
      <c r="BS331" t="s">
        <v>86</v>
      </c>
      <c r="BU331" t="s">
        <v>81</v>
      </c>
      <c r="BV331" t="s">
        <v>152</v>
      </c>
    </row>
    <row r="332" spans="1:74" x14ac:dyDescent="0.2">
      <c r="A332" t="s">
        <v>1200</v>
      </c>
      <c r="B332" t="s">
        <v>386</v>
      </c>
      <c r="C332" t="s">
        <v>1200</v>
      </c>
      <c r="E332" t="s">
        <v>77</v>
      </c>
      <c r="I332" t="s">
        <v>145</v>
      </c>
      <c r="J332" t="s">
        <v>146</v>
      </c>
      <c r="L332" t="s">
        <v>729</v>
      </c>
      <c r="M332" t="s">
        <v>148</v>
      </c>
      <c r="T332" t="s">
        <v>81</v>
      </c>
      <c r="V332" t="s">
        <v>149</v>
      </c>
      <c r="W332" t="s">
        <v>83</v>
      </c>
      <c r="X332" t="s">
        <v>84</v>
      </c>
      <c r="Y332" t="s">
        <v>150</v>
      </c>
      <c r="BP332" t="s">
        <v>151</v>
      </c>
      <c r="BQ332" t="s">
        <v>149</v>
      </c>
      <c r="BR332" t="s">
        <v>150</v>
      </c>
      <c r="BS332" t="s">
        <v>86</v>
      </c>
      <c r="BU332" t="s">
        <v>81</v>
      </c>
      <c r="BV332" t="s">
        <v>152</v>
      </c>
    </row>
    <row r="333" spans="1:74" x14ac:dyDescent="0.2">
      <c r="A333" t="s">
        <v>1201</v>
      </c>
      <c r="B333" t="s">
        <v>1202</v>
      </c>
      <c r="C333" t="s">
        <v>1203</v>
      </c>
      <c r="D333" t="s">
        <v>76</v>
      </c>
      <c r="E333" t="s">
        <v>77</v>
      </c>
      <c r="I333" t="s">
        <v>145</v>
      </c>
      <c r="J333" t="s">
        <v>146</v>
      </c>
      <c r="L333" t="s">
        <v>443</v>
      </c>
      <c r="M333" t="s">
        <v>148</v>
      </c>
      <c r="T333" t="s">
        <v>81</v>
      </c>
      <c r="V333" t="s">
        <v>149</v>
      </c>
      <c r="W333" t="s">
        <v>83</v>
      </c>
      <c r="X333" t="s">
        <v>84</v>
      </c>
      <c r="Y333" t="s">
        <v>150</v>
      </c>
      <c r="BP333" t="s">
        <v>151</v>
      </c>
      <c r="BQ333" t="s">
        <v>149</v>
      </c>
      <c r="BR333" t="s">
        <v>150</v>
      </c>
      <c r="BS333" t="s">
        <v>86</v>
      </c>
      <c r="BU333" t="s">
        <v>81</v>
      </c>
      <c r="BV333" t="s">
        <v>152</v>
      </c>
    </row>
    <row r="334" spans="1:74" x14ac:dyDescent="0.2">
      <c r="A334" t="s">
        <v>1204</v>
      </c>
      <c r="B334" t="s">
        <v>1205</v>
      </c>
      <c r="C334" t="s">
        <v>1206</v>
      </c>
      <c r="E334" t="s">
        <v>77</v>
      </c>
      <c r="G334" t="s">
        <v>1207</v>
      </c>
      <c r="I334" t="s">
        <v>145</v>
      </c>
      <c r="J334" t="s">
        <v>146</v>
      </c>
      <c r="L334" t="s">
        <v>215</v>
      </c>
      <c r="M334" t="s">
        <v>148</v>
      </c>
      <c r="T334" t="s">
        <v>81</v>
      </c>
      <c r="V334" t="s">
        <v>149</v>
      </c>
      <c r="W334" t="s">
        <v>83</v>
      </c>
      <c r="X334" t="s">
        <v>84</v>
      </c>
      <c r="Y334" t="s">
        <v>150</v>
      </c>
      <c r="BP334" t="s">
        <v>151</v>
      </c>
      <c r="BQ334" t="s">
        <v>149</v>
      </c>
      <c r="BR334" t="s">
        <v>150</v>
      </c>
      <c r="BS334" t="s">
        <v>86</v>
      </c>
      <c r="BU334" t="s">
        <v>81</v>
      </c>
      <c r="BV334" t="s">
        <v>152</v>
      </c>
    </row>
    <row r="335" spans="1:74" x14ac:dyDescent="0.2">
      <c r="A335" t="s">
        <v>1208</v>
      </c>
      <c r="B335" t="s">
        <v>716</v>
      </c>
      <c r="C335" t="s">
        <v>1209</v>
      </c>
      <c r="E335" t="s">
        <v>77</v>
      </c>
      <c r="I335" t="s">
        <v>145</v>
      </c>
      <c r="J335" t="s">
        <v>146</v>
      </c>
      <c r="L335" t="s">
        <v>176</v>
      </c>
      <c r="M335" t="s">
        <v>148</v>
      </c>
      <c r="T335" t="s">
        <v>81</v>
      </c>
      <c r="V335" t="s">
        <v>149</v>
      </c>
      <c r="W335" t="s">
        <v>83</v>
      </c>
      <c r="X335" t="s">
        <v>84</v>
      </c>
      <c r="Y335" t="s">
        <v>150</v>
      </c>
      <c r="BP335" t="s">
        <v>151</v>
      </c>
      <c r="BQ335" t="s">
        <v>149</v>
      </c>
      <c r="BR335" t="s">
        <v>150</v>
      </c>
      <c r="BS335" t="s">
        <v>86</v>
      </c>
      <c r="BU335" t="s">
        <v>81</v>
      </c>
      <c r="BV335" t="s">
        <v>152</v>
      </c>
    </row>
    <row r="336" spans="1:74" x14ac:dyDescent="0.2">
      <c r="A336" t="s">
        <v>1210</v>
      </c>
      <c r="B336" t="s">
        <v>383</v>
      </c>
      <c r="C336" t="s">
        <v>1211</v>
      </c>
      <c r="E336" t="s">
        <v>77</v>
      </c>
      <c r="I336" t="s">
        <v>145</v>
      </c>
      <c r="J336" t="s">
        <v>146</v>
      </c>
      <c r="L336" t="s">
        <v>1212</v>
      </c>
      <c r="M336" t="s">
        <v>148</v>
      </c>
      <c r="T336" t="s">
        <v>81</v>
      </c>
      <c r="V336" t="s">
        <v>149</v>
      </c>
      <c r="W336" t="s">
        <v>83</v>
      </c>
      <c r="X336" t="s">
        <v>84</v>
      </c>
      <c r="Y336" t="s">
        <v>150</v>
      </c>
      <c r="BP336" t="s">
        <v>151</v>
      </c>
      <c r="BQ336" t="s">
        <v>149</v>
      </c>
      <c r="BR336" t="s">
        <v>150</v>
      </c>
      <c r="BS336" t="s">
        <v>86</v>
      </c>
      <c r="BU336" t="s">
        <v>81</v>
      </c>
      <c r="BV336" t="s">
        <v>152</v>
      </c>
    </row>
    <row r="337" spans="1:74" x14ac:dyDescent="0.2">
      <c r="A337" t="s">
        <v>1213</v>
      </c>
      <c r="B337" t="s">
        <v>1214</v>
      </c>
      <c r="C337" t="s">
        <v>1215</v>
      </c>
      <c r="E337" t="s">
        <v>77</v>
      </c>
      <c r="I337" t="s">
        <v>145</v>
      </c>
      <c r="J337" t="s">
        <v>146</v>
      </c>
      <c r="L337" t="s">
        <v>575</v>
      </c>
      <c r="M337" t="s">
        <v>148</v>
      </c>
      <c r="T337" t="s">
        <v>81</v>
      </c>
      <c r="V337" t="s">
        <v>149</v>
      </c>
      <c r="W337" t="s">
        <v>83</v>
      </c>
      <c r="X337" t="s">
        <v>84</v>
      </c>
      <c r="Y337" t="s">
        <v>150</v>
      </c>
      <c r="BP337" t="s">
        <v>151</v>
      </c>
      <c r="BQ337" t="s">
        <v>149</v>
      </c>
      <c r="BR337" t="s">
        <v>150</v>
      </c>
      <c r="BS337" t="s">
        <v>86</v>
      </c>
      <c r="BU337" t="s">
        <v>81</v>
      </c>
      <c r="BV337" t="s">
        <v>152</v>
      </c>
    </row>
    <row r="338" spans="1:74" x14ac:dyDescent="0.2">
      <c r="A338" t="s">
        <v>1216</v>
      </c>
      <c r="B338" t="s">
        <v>1217</v>
      </c>
      <c r="C338" t="s">
        <v>1218</v>
      </c>
      <c r="E338" t="s">
        <v>77</v>
      </c>
      <c r="G338" t="s">
        <v>1219</v>
      </c>
      <c r="I338" t="s">
        <v>145</v>
      </c>
      <c r="J338" t="s">
        <v>146</v>
      </c>
      <c r="L338" t="s">
        <v>147</v>
      </c>
      <c r="M338" t="s">
        <v>148</v>
      </c>
      <c r="T338" t="s">
        <v>81</v>
      </c>
      <c r="V338" t="s">
        <v>149</v>
      </c>
      <c r="W338" t="s">
        <v>83</v>
      </c>
      <c r="X338" t="s">
        <v>84</v>
      </c>
      <c r="Y338" t="s">
        <v>150</v>
      </c>
      <c r="BP338" t="s">
        <v>151</v>
      </c>
      <c r="BQ338" t="s">
        <v>149</v>
      </c>
      <c r="BR338" t="s">
        <v>150</v>
      </c>
      <c r="BS338" t="s">
        <v>86</v>
      </c>
      <c r="BU338" t="s">
        <v>81</v>
      </c>
      <c r="BV338" t="s">
        <v>152</v>
      </c>
    </row>
    <row r="339" spans="1:74" x14ac:dyDescent="0.2">
      <c r="A339" t="s">
        <v>1220</v>
      </c>
      <c r="B339" t="s">
        <v>1221</v>
      </c>
      <c r="C339" t="s">
        <v>1222</v>
      </c>
      <c r="D339" t="s">
        <v>76</v>
      </c>
      <c r="E339" t="s">
        <v>77</v>
      </c>
      <c r="I339" t="s">
        <v>145</v>
      </c>
      <c r="J339" t="s">
        <v>146</v>
      </c>
      <c r="L339" t="s">
        <v>180</v>
      </c>
      <c r="M339" t="s">
        <v>148</v>
      </c>
      <c r="T339" t="s">
        <v>81</v>
      </c>
      <c r="V339" t="s">
        <v>149</v>
      </c>
      <c r="W339" t="s">
        <v>83</v>
      </c>
      <c r="X339" t="s">
        <v>84</v>
      </c>
      <c r="Y339" t="s">
        <v>150</v>
      </c>
      <c r="BP339" t="s">
        <v>151</v>
      </c>
      <c r="BQ339" t="s">
        <v>149</v>
      </c>
      <c r="BR339" t="s">
        <v>150</v>
      </c>
      <c r="BS339" t="s">
        <v>86</v>
      </c>
      <c r="BU339" t="s">
        <v>81</v>
      </c>
      <c r="BV339" t="s">
        <v>152</v>
      </c>
    </row>
    <row r="340" spans="1:74" x14ac:dyDescent="0.2">
      <c r="A340" t="s">
        <v>1223</v>
      </c>
      <c r="B340" t="s">
        <v>1224</v>
      </c>
      <c r="C340" t="s">
        <v>1225</v>
      </c>
      <c r="E340" t="s">
        <v>77</v>
      </c>
      <c r="I340" t="s">
        <v>145</v>
      </c>
      <c r="J340" t="s">
        <v>146</v>
      </c>
      <c r="L340" t="s">
        <v>788</v>
      </c>
      <c r="M340" t="s">
        <v>148</v>
      </c>
      <c r="T340" t="s">
        <v>81</v>
      </c>
      <c r="V340" t="s">
        <v>149</v>
      </c>
      <c r="W340" t="s">
        <v>83</v>
      </c>
      <c r="X340" t="s">
        <v>84</v>
      </c>
      <c r="Y340" t="s">
        <v>150</v>
      </c>
      <c r="BP340" t="s">
        <v>151</v>
      </c>
      <c r="BQ340" t="s">
        <v>149</v>
      </c>
      <c r="BR340" t="s">
        <v>150</v>
      </c>
      <c r="BS340" t="s">
        <v>86</v>
      </c>
      <c r="BU340" t="s">
        <v>81</v>
      </c>
      <c r="BV340" t="s">
        <v>152</v>
      </c>
    </row>
    <row r="341" spans="1:74" x14ac:dyDescent="0.2">
      <c r="A341" t="s">
        <v>1226</v>
      </c>
      <c r="B341" t="s">
        <v>1227</v>
      </c>
      <c r="C341" t="s">
        <v>1228</v>
      </c>
      <c r="D341" t="s">
        <v>76</v>
      </c>
      <c r="E341" t="s">
        <v>77</v>
      </c>
      <c r="I341" t="s">
        <v>145</v>
      </c>
      <c r="J341" t="s">
        <v>146</v>
      </c>
      <c r="L341" t="s">
        <v>603</v>
      </c>
      <c r="M341" t="s">
        <v>148</v>
      </c>
      <c r="T341" t="s">
        <v>81</v>
      </c>
      <c r="V341" t="s">
        <v>149</v>
      </c>
      <c r="W341" t="s">
        <v>83</v>
      </c>
      <c r="X341" t="s">
        <v>84</v>
      </c>
      <c r="Y341" t="s">
        <v>150</v>
      </c>
      <c r="BP341" t="s">
        <v>151</v>
      </c>
      <c r="BQ341" t="s">
        <v>149</v>
      </c>
      <c r="BR341" t="s">
        <v>150</v>
      </c>
      <c r="BS341" t="s">
        <v>86</v>
      </c>
      <c r="BU341" t="s">
        <v>81</v>
      </c>
      <c r="BV341" t="s">
        <v>152</v>
      </c>
    </row>
    <row r="342" spans="1:74" x14ac:dyDescent="0.2">
      <c r="A342" t="s">
        <v>1229</v>
      </c>
      <c r="B342" t="s">
        <v>1229</v>
      </c>
      <c r="C342" t="s">
        <v>159</v>
      </c>
      <c r="D342" t="s">
        <v>76</v>
      </c>
      <c r="E342" t="s">
        <v>160</v>
      </c>
      <c r="I342" t="s">
        <v>145</v>
      </c>
      <c r="J342" t="s">
        <v>146</v>
      </c>
      <c r="M342" t="s">
        <v>148</v>
      </c>
      <c r="T342" t="s">
        <v>81</v>
      </c>
      <c r="V342" t="s">
        <v>149</v>
      </c>
      <c r="W342" t="s">
        <v>83</v>
      </c>
      <c r="X342" t="s">
        <v>84</v>
      </c>
      <c r="Y342" t="s">
        <v>150</v>
      </c>
      <c r="BP342" t="s">
        <v>151</v>
      </c>
      <c r="BQ342" t="s">
        <v>149</v>
      </c>
      <c r="BR342" t="s">
        <v>150</v>
      </c>
      <c r="BS342" t="s">
        <v>86</v>
      </c>
      <c r="BU342" t="s">
        <v>81</v>
      </c>
      <c r="BV342" t="s">
        <v>152</v>
      </c>
    </row>
    <row r="343" spans="1:74" x14ac:dyDescent="0.2">
      <c r="A343" t="s">
        <v>1230</v>
      </c>
      <c r="B343" t="s">
        <v>1231</v>
      </c>
      <c r="C343" t="s">
        <v>1232</v>
      </c>
      <c r="D343" t="s">
        <v>76</v>
      </c>
      <c r="E343" t="s">
        <v>77</v>
      </c>
      <c r="G343" t="s">
        <v>1233</v>
      </c>
      <c r="I343" t="s">
        <v>145</v>
      </c>
      <c r="J343" t="s">
        <v>146</v>
      </c>
      <c r="L343" t="s">
        <v>895</v>
      </c>
      <c r="M343" t="s">
        <v>148</v>
      </c>
      <c r="T343" t="s">
        <v>81</v>
      </c>
      <c r="V343" t="s">
        <v>149</v>
      </c>
      <c r="W343" t="s">
        <v>83</v>
      </c>
      <c r="X343" t="s">
        <v>84</v>
      </c>
      <c r="Y343" t="s">
        <v>150</v>
      </c>
      <c r="BP343" t="s">
        <v>151</v>
      </c>
      <c r="BQ343" t="s">
        <v>149</v>
      </c>
      <c r="BR343" t="s">
        <v>150</v>
      </c>
      <c r="BS343" t="s">
        <v>86</v>
      </c>
      <c r="BU343" t="s">
        <v>81</v>
      </c>
      <c r="BV343" t="s">
        <v>152</v>
      </c>
    </row>
    <row r="344" spans="1:74" x14ac:dyDescent="0.2">
      <c r="A344" t="s">
        <v>1234</v>
      </c>
      <c r="B344" t="s">
        <v>1235</v>
      </c>
      <c r="C344" t="s">
        <v>1236</v>
      </c>
      <c r="D344" t="s">
        <v>76</v>
      </c>
      <c r="E344" t="s">
        <v>77</v>
      </c>
      <c r="I344" t="s">
        <v>145</v>
      </c>
      <c r="J344" t="s">
        <v>146</v>
      </c>
      <c r="L344" t="s">
        <v>690</v>
      </c>
      <c r="M344" t="s">
        <v>148</v>
      </c>
      <c r="T344" t="s">
        <v>81</v>
      </c>
      <c r="V344" t="s">
        <v>149</v>
      </c>
      <c r="W344" t="s">
        <v>83</v>
      </c>
      <c r="X344" t="s">
        <v>84</v>
      </c>
      <c r="Y344" t="s">
        <v>150</v>
      </c>
      <c r="BP344" t="s">
        <v>151</v>
      </c>
      <c r="BQ344" t="s">
        <v>149</v>
      </c>
      <c r="BR344" t="s">
        <v>150</v>
      </c>
      <c r="BS344" t="s">
        <v>86</v>
      </c>
      <c r="BU344" t="s">
        <v>81</v>
      </c>
      <c r="BV344" t="s">
        <v>152</v>
      </c>
    </row>
    <row r="345" spans="1:74" x14ac:dyDescent="0.2">
      <c r="A345" t="s">
        <v>1237</v>
      </c>
      <c r="B345" t="s">
        <v>1238</v>
      </c>
      <c r="C345" t="s">
        <v>1239</v>
      </c>
      <c r="E345" t="s">
        <v>77</v>
      </c>
      <c r="G345" t="s">
        <v>1240</v>
      </c>
      <c r="I345" t="s">
        <v>145</v>
      </c>
      <c r="J345" t="s">
        <v>146</v>
      </c>
      <c r="L345" t="s">
        <v>376</v>
      </c>
      <c r="M345" t="s">
        <v>148</v>
      </c>
      <c r="T345" t="s">
        <v>81</v>
      </c>
      <c r="V345" t="s">
        <v>149</v>
      </c>
      <c r="W345" t="s">
        <v>83</v>
      </c>
      <c r="X345" t="s">
        <v>84</v>
      </c>
      <c r="Y345" t="s">
        <v>150</v>
      </c>
      <c r="BP345" t="s">
        <v>151</v>
      </c>
      <c r="BQ345" t="s">
        <v>149</v>
      </c>
      <c r="BR345" t="s">
        <v>150</v>
      </c>
      <c r="BS345" t="s">
        <v>86</v>
      </c>
      <c r="BU345" t="s">
        <v>81</v>
      </c>
      <c r="BV345" t="s">
        <v>152</v>
      </c>
    </row>
    <row r="346" spans="1:74" x14ac:dyDescent="0.2">
      <c r="A346" t="s">
        <v>1241</v>
      </c>
      <c r="B346" t="s">
        <v>1242</v>
      </c>
      <c r="C346" t="s">
        <v>1243</v>
      </c>
      <c r="D346" t="s">
        <v>76</v>
      </c>
      <c r="E346" t="s">
        <v>77</v>
      </c>
      <c r="I346" t="s">
        <v>145</v>
      </c>
      <c r="J346" t="s">
        <v>146</v>
      </c>
      <c r="L346" t="s">
        <v>1244</v>
      </c>
      <c r="M346" t="s">
        <v>148</v>
      </c>
      <c r="T346" t="s">
        <v>81</v>
      </c>
      <c r="V346" t="s">
        <v>149</v>
      </c>
      <c r="W346" t="s">
        <v>83</v>
      </c>
      <c r="X346" t="s">
        <v>84</v>
      </c>
      <c r="Y346" t="s">
        <v>150</v>
      </c>
      <c r="BP346" t="s">
        <v>151</v>
      </c>
      <c r="BQ346" t="s">
        <v>149</v>
      </c>
      <c r="BR346" t="s">
        <v>150</v>
      </c>
      <c r="BS346" t="s">
        <v>86</v>
      </c>
      <c r="BU346" t="s">
        <v>81</v>
      </c>
      <c r="BV346" t="s">
        <v>152</v>
      </c>
    </row>
    <row r="347" spans="1:74" x14ac:dyDescent="0.2">
      <c r="A347" t="s">
        <v>1245</v>
      </c>
      <c r="B347" t="s">
        <v>1246</v>
      </c>
      <c r="C347" t="s">
        <v>1247</v>
      </c>
      <c r="E347" t="s">
        <v>77</v>
      </c>
      <c r="I347" t="s">
        <v>145</v>
      </c>
      <c r="J347" t="s">
        <v>146</v>
      </c>
      <c r="L347" t="s">
        <v>278</v>
      </c>
      <c r="M347" t="s">
        <v>148</v>
      </c>
      <c r="T347" t="s">
        <v>81</v>
      </c>
      <c r="V347" t="s">
        <v>149</v>
      </c>
      <c r="W347" t="s">
        <v>83</v>
      </c>
      <c r="X347" t="s">
        <v>84</v>
      </c>
      <c r="Y347" t="s">
        <v>150</v>
      </c>
      <c r="BP347" t="s">
        <v>151</v>
      </c>
      <c r="BQ347" t="s">
        <v>149</v>
      </c>
      <c r="BR347" t="s">
        <v>150</v>
      </c>
      <c r="BS347" t="s">
        <v>86</v>
      </c>
      <c r="BU347" t="s">
        <v>81</v>
      </c>
      <c r="BV347" t="s">
        <v>152</v>
      </c>
    </row>
    <row r="348" spans="1:74" x14ac:dyDescent="0.2">
      <c r="A348" t="s">
        <v>1248</v>
      </c>
      <c r="B348" t="s">
        <v>1249</v>
      </c>
      <c r="C348" t="s">
        <v>1250</v>
      </c>
      <c r="E348" t="s">
        <v>77</v>
      </c>
      <c r="I348" t="s">
        <v>145</v>
      </c>
      <c r="J348" t="s">
        <v>146</v>
      </c>
      <c r="L348" t="s">
        <v>282</v>
      </c>
      <c r="M348" t="s">
        <v>148</v>
      </c>
      <c r="T348" t="s">
        <v>81</v>
      </c>
      <c r="V348" t="s">
        <v>149</v>
      </c>
      <c r="W348" t="s">
        <v>83</v>
      </c>
      <c r="X348" t="s">
        <v>84</v>
      </c>
      <c r="Y348" t="s">
        <v>150</v>
      </c>
      <c r="BP348" t="s">
        <v>151</v>
      </c>
      <c r="BQ348" t="s">
        <v>149</v>
      </c>
      <c r="BR348" t="s">
        <v>150</v>
      </c>
      <c r="BS348" t="s">
        <v>86</v>
      </c>
      <c r="BU348" t="s">
        <v>81</v>
      </c>
      <c r="BV348" t="s">
        <v>152</v>
      </c>
    </row>
    <row r="349" spans="1:74" x14ac:dyDescent="0.2">
      <c r="A349" t="s">
        <v>1251</v>
      </c>
      <c r="B349" t="s">
        <v>1252</v>
      </c>
      <c r="C349" t="s">
        <v>1253</v>
      </c>
      <c r="D349" t="s">
        <v>76</v>
      </c>
      <c r="E349" t="s">
        <v>77</v>
      </c>
      <c r="I349" t="s">
        <v>145</v>
      </c>
      <c r="J349" t="s">
        <v>146</v>
      </c>
      <c r="L349" t="s">
        <v>578</v>
      </c>
      <c r="M349" t="s">
        <v>148</v>
      </c>
      <c r="T349" t="s">
        <v>81</v>
      </c>
      <c r="V349" t="s">
        <v>149</v>
      </c>
      <c r="W349" t="s">
        <v>83</v>
      </c>
      <c r="X349" t="s">
        <v>84</v>
      </c>
      <c r="Y349" t="s">
        <v>150</v>
      </c>
      <c r="BP349" t="s">
        <v>151</v>
      </c>
      <c r="BQ349" t="s">
        <v>149</v>
      </c>
      <c r="BR349" t="s">
        <v>150</v>
      </c>
      <c r="BS349" t="s">
        <v>86</v>
      </c>
      <c r="BU349" t="s">
        <v>81</v>
      </c>
      <c r="BV349" t="s">
        <v>152</v>
      </c>
    </row>
    <row r="350" spans="1:74" x14ac:dyDescent="0.2">
      <c r="A350" t="s">
        <v>1254</v>
      </c>
      <c r="B350" t="s">
        <v>1255</v>
      </c>
      <c r="C350" t="s">
        <v>1254</v>
      </c>
      <c r="E350" t="s">
        <v>77</v>
      </c>
      <c r="I350" t="s">
        <v>145</v>
      </c>
      <c r="J350" t="s">
        <v>146</v>
      </c>
      <c r="L350" t="s">
        <v>386</v>
      </c>
      <c r="M350" t="s">
        <v>148</v>
      </c>
      <c r="T350" t="s">
        <v>81</v>
      </c>
      <c r="V350" t="s">
        <v>149</v>
      </c>
      <c r="W350" t="s">
        <v>83</v>
      </c>
      <c r="X350" t="s">
        <v>84</v>
      </c>
      <c r="Y350" t="s">
        <v>150</v>
      </c>
      <c r="BP350" t="s">
        <v>151</v>
      </c>
      <c r="BQ350" t="s">
        <v>149</v>
      </c>
      <c r="BR350" t="s">
        <v>150</v>
      </c>
      <c r="BS350" t="s">
        <v>86</v>
      </c>
      <c r="BU350" t="s">
        <v>81</v>
      </c>
      <c r="BV350" t="s">
        <v>152</v>
      </c>
    </row>
    <row r="351" spans="1:74" x14ac:dyDescent="0.2">
      <c r="A351" t="s">
        <v>1256</v>
      </c>
      <c r="B351" t="s">
        <v>1257</v>
      </c>
      <c r="C351" t="s">
        <v>1258</v>
      </c>
      <c r="E351" t="s">
        <v>77</v>
      </c>
      <c r="I351" t="s">
        <v>145</v>
      </c>
      <c r="J351" t="s">
        <v>146</v>
      </c>
      <c r="L351" t="s">
        <v>550</v>
      </c>
      <c r="M351" t="s">
        <v>148</v>
      </c>
      <c r="T351" t="s">
        <v>81</v>
      </c>
      <c r="V351" t="s">
        <v>149</v>
      </c>
      <c r="W351" t="s">
        <v>83</v>
      </c>
      <c r="X351" t="s">
        <v>84</v>
      </c>
      <c r="Y351" t="s">
        <v>150</v>
      </c>
      <c r="BP351" t="s">
        <v>151</v>
      </c>
      <c r="BQ351" t="s">
        <v>149</v>
      </c>
      <c r="BR351" t="s">
        <v>150</v>
      </c>
      <c r="BS351" t="s">
        <v>86</v>
      </c>
      <c r="BU351" t="s">
        <v>81</v>
      </c>
      <c r="BV351" t="s">
        <v>152</v>
      </c>
    </row>
    <row r="352" spans="1:74" x14ac:dyDescent="0.2">
      <c r="A352" t="s">
        <v>1259</v>
      </c>
      <c r="B352" t="s">
        <v>435</v>
      </c>
      <c r="C352" t="s">
        <v>1260</v>
      </c>
      <c r="D352" t="s">
        <v>76</v>
      </c>
      <c r="E352" t="s">
        <v>77</v>
      </c>
      <c r="G352" t="s">
        <v>1261</v>
      </c>
      <c r="I352" t="s">
        <v>145</v>
      </c>
      <c r="J352" t="s">
        <v>146</v>
      </c>
      <c r="L352" t="s">
        <v>339</v>
      </c>
      <c r="M352" t="s">
        <v>148</v>
      </c>
      <c r="T352" t="s">
        <v>81</v>
      </c>
      <c r="V352" t="s">
        <v>149</v>
      </c>
      <c r="W352" t="s">
        <v>83</v>
      </c>
      <c r="X352" t="s">
        <v>84</v>
      </c>
      <c r="Y352" t="s">
        <v>150</v>
      </c>
      <c r="BP352" t="s">
        <v>151</v>
      </c>
      <c r="BQ352" t="s">
        <v>149</v>
      </c>
      <c r="BR352" t="s">
        <v>150</v>
      </c>
      <c r="BS352" t="s">
        <v>86</v>
      </c>
      <c r="BU352" t="s">
        <v>81</v>
      </c>
      <c r="BV352" t="s">
        <v>152</v>
      </c>
    </row>
    <row r="353" spans="1:74" x14ac:dyDescent="0.2">
      <c r="A353" t="s">
        <v>1262</v>
      </c>
      <c r="B353" t="s">
        <v>1263</v>
      </c>
      <c r="C353" t="s">
        <v>1264</v>
      </c>
      <c r="E353" t="s">
        <v>77</v>
      </c>
      <c r="G353" t="s">
        <v>1265</v>
      </c>
      <c r="I353" t="s">
        <v>145</v>
      </c>
      <c r="J353" t="s">
        <v>146</v>
      </c>
      <c r="L353" t="s">
        <v>478</v>
      </c>
      <c r="M353" t="s">
        <v>148</v>
      </c>
      <c r="T353" t="s">
        <v>81</v>
      </c>
      <c r="V353" t="s">
        <v>149</v>
      </c>
      <c r="W353" t="s">
        <v>83</v>
      </c>
      <c r="X353" t="s">
        <v>84</v>
      </c>
      <c r="Y353" t="s">
        <v>150</v>
      </c>
      <c r="BP353" t="s">
        <v>151</v>
      </c>
      <c r="BQ353" t="s">
        <v>149</v>
      </c>
      <c r="BR353" t="s">
        <v>150</v>
      </c>
      <c r="BS353" t="s">
        <v>86</v>
      </c>
      <c r="BU353" t="s">
        <v>81</v>
      </c>
      <c r="BV353" t="s">
        <v>152</v>
      </c>
    </row>
    <row r="354" spans="1:74" x14ac:dyDescent="0.2">
      <c r="A354" t="s">
        <v>1266</v>
      </c>
      <c r="B354" t="s">
        <v>1267</v>
      </c>
      <c r="C354" t="s">
        <v>1268</v>
      </c>
      <c r="E354" t="s">
        <v>77</v>
      </c>
      <c r="G354" t="s">
        <v>1269</v>
      </c>
      <c r="I354" t="s">
        <v>145</v>
      </c>
      <c r="J354" t="s">
        <v>146</v>
      </c>
      <c r="L354" t="s">
        <v>396</v>
      </c>
      <c r="M354" t="s">
        <v>148</v>
      </c>
      <c r="T354" t="s">
        <v>81</v>
      </c>
      <c r="V354" t="s">
        <v>149</v>
      </c>
      <c r="W354" t="s">
        <v>83</v>
      </c>
      <c r="X354" t="s">
        <v>84</v>
      </c>
      <c r="Y354" t="s">
        <v>150</v>
      </c>
      <c r="BP354" t="s">
        <v>151</v>
      </c>
      <c r="BQ354" t="s">
        <v>149</v>
      </c>
      <c r="BR354" t="s">
        <v>150</v>
      </c>
      <c r="BS354" t="s">
        <v>86</v>
      </c>
      <c r="BU354" t="s">
        <v>81</v>
      </c>
      <c r="BV354" t="s">
        <v>152</v>
      </c>
    </row>
    <row r="355" spans="1:74" x14ac:dyDescent="0.2">
      <c r="A355" t="s">
        <v>1270</v>
      </c>
      <c r="B355" t="s">
        <v>1271</v>
      </c>
      <c r="C355" t="s">
        <v>1272</v>
      </c>
      <c r="E355" t="s">
        <v>77</v>
      </c>
      <c r="I355" t="s">
        <v>145</v>
      </c>
      <c r="J355" t="s">
        <v>146</v>
      </c>
      <c r="L355" t="s">
        <v>538</v>
      </c>
      <c r="M355" t="s">
        <v>148</v>
      </c>
      <c r="T355" t="s">
        <v>81</v>
      </c>
      <c r="V355" t="s">
        <v>149</v>
      </c>
      <c r="W355" t="s">
        <v>83</v>
      </c>
      <c r="X355" t="s">
        <v>84</v>
      </c>
      <c r="Y355" t="s">
        <v>150</v>
      </c>
      <c r="BP355" t="s">
        <v>151</v>
      </c>
      <c r="BQ355" t="s">
        <v>149</v>
      </c>
      <c r="BR355" t="s">
        <v>150</v>
      </c>
      <c r="BS355" t="s">
        <v>86</v>
      </c>
      <c r="BU355" t="s">
        <v>81</v>
      </c>
      <c r="BV355" t="s">
        <v>152</v>
      </c>
    </row>
    <row r="356" spans="1:74" x14ac:dyDescent="0.2">
      <c r="A356" t="s">
        <v>1273</v>
      </c>
      <c r="B356" t="s">
        <v>1274</v>
      </c>
      <c r="C356" t="s">
        <v>1275</v>
      </c>
      <c r="E356" t="s">
        <v>77</v>
      </c>
      <c r="I356" t="s">
        <v>145</v>
      </c>
      <c r="J356" t="s">
        <v>146</v>
      </c>
      <c r="L356" t="s">
        <v>211</v>
      </c>
      <c r="M356" t="s">
        <v>148</v>
      </c>
      <c r="T356" t="s">
        <v>81</v>
      </c>
      <c r="V356" t="s">
        <v>149</v>
      </c>
      <c r="W356" t="s">
        <v>83</v>
      </c>
      <c r="X356" t="s">
        <v>84</v>
      </c>
      <c r="Y356" t="s">
        <v>150</v>
      </c>
      <c r="BP356" t="s">
        <v>151</v>
      </c>
      <c r="BQ356" t="s">
        <v>149</v>
      </c>
      <c r="BR356" t="s">
        <v>150</v>
      </c>
      <c r="BS356" t="s">
        <v>86</v>
      </c>
      <c r="BU356" t="s">
        <v>81</v>
      </c>
      <c r="BV356" t="s">
        <v>152</v>
      </c>
    </row>
    <row r="357" spans="1:74" x14ac:dyDescent="0.2">
      <c r="A357" t="s">
        <v>1276</v>
      </c>
      <c r="B357" t="s">
        <v>1277</v>
      </c>
      <c r="C357" t="s">
        <v>1278</v>
      </c>
      <c r="D357" t="s">
        <v>76</v>
      </c>
      <c r="E357" t="s">
        <v>77</v>
      </c>
      <c r="I357" t="s">
        <v>145</v>
      </c>
      <c r="J357" t="s">
        <v>146</v>
      </c>
      <c r="L357" t="s">
        <v>443</v>
      </c>
      <c r="M357" t="s">
        <v>148</v>
      </c>
      <c r="T357" t="s">
        <v>81</v>
      </c>
      <c r="V357" t="s">
        <v>149</v>
      </c>
      <c r="W357" t="s">
        <v>83</v>
      </c>
      <c r="X357" t="s">
        <v>84</v>
      </c>
      <c r="Y357" t="s">
        <v>150</v>
      </c>
      <c r="BP357" t="s">
        <v>151</v>
      </c>
      <c r="BQ357" t="s">
        <v>149</v>
      </c>
      <c r="BR357" t="s">
        <v>150</v>
      </c>
      <c r="BS357" t="s">
        <v>86</v>
      </c>
      <c r="BU357" t="s">
        <v>81</v>
      </c>
      <c r="BV357" t="s">
        <v>152</v>
      </c>
    </row>
    <row r="358" spans="1:74" x14ac:dyDescent="0.2">
      <c r="A358" t="s">
        <v>1279</v>
      </c>
      <c r="B358" t="s">
        <v>1280</v>
      </c>
      <c r="C358" t="s">
        <v>1281</v>
      </c>
      <c r="D358" t="s">
        <v>76</v>
      </c>
      <c r="E358" t="s">
        <v>77</v>
      </c>
      <c r="I358" t="s">
        <v>145</v>
      </c>
      <c r="J358" t="s">
        <v>146</v>
      </c>
      <c r="L358" t="s">
        <v>636</v>
      </c>
      <c r="M358" t="s">
        <v>148</v>
      </c>
      <c r="T358" t="s">
        <v>81</v>
      </c>
      <c r="V358" t="s">
        <v>149</v>
      </c>
      <c r="W358" t="s">
        <v>83</v>
      </c>
      <c r="X358" t="s">
        <v>84</v>
      </c>
      <c r="Y358" t="s">
        <v>150</v>
      </c>
      <c r="BP358" t="s">
        <v>151</v>
      </c>
      <c r="BQ358" t="s">
        <v>149</v>
      </c>
      <c r="BR358" t="s">
        <v>150</v>
      </c>
      <c r="BS358" t="s">
        <v>86</v>
      </c>
      <c r="BU358" t="s">
        <v>81</v>
      </c>
      <c r="BV358" t="s">
        <v>152</v>
      </c>
    </row>
    <row r="359" spans="1:74" x14ac:dyDescent="0.2">
      <c r="A359" t="s">
        <v>1282</v>
      </c>
      <c r="B359" t="s">
        <v>1283</v>
      </c>
      <c r="C359" t="s">
        <v>1284</v>
      </c>
      <c r="E359" t="s">
        <v>77</v>
      </c>
      <c r="G359" t="s">
        <v>1285</v>
      </c>
      <c r="I359" t="s">
        <v>145</v>
      </c>
      <c r="J359" t="s">
        <v>146</v>
      </c>
      <c r="L359" t="s">
        <v>407</v>
      </c>
      <c r="M359" t="s">
        <v>148</v>
      </c>
      <c r="T359" t="s">
        <v>81</v>
      </c>
      <c r="V359" t="s">
        <v>149</v>
      </c>
      <c r="W359" t="s">
        <v>83</v>
      </c>
      <c r="X359" t="s">
        <v>84</v>
      </c>
      <c r="Y359" t="s">
        <v>150</v>
      </c>
      <c r="BP359" t="s">
        <v>151</v>
      </c>
      <c r="BQ359" t="s">
        <v>149</v>
      </c>
      <c r="BR359" t="s">
        <v>150</v>
      </c>
      <c r="BS359" t="s">
        <v>86</v>
      </c>
      <c r="BU359" t="s">
        <v>81</v>
      </c>
      <c r="BV359" t="s">
        <v>152</v>
      </c>
    </row>
    <row r="360" spans="1:74" x14ac:dyDescent="0.2">
      <c r="A360" t="s">
        <v>1286</v>
      </c>
      <c r="B360" t="s">
        <v>1287</v>
      </c>
      <c r="C360" t="s">
        <v>1288</v>
      </c>
      <c r="E360" t="s">
        <v>77</v>
      </c>
      <c r="I360" t="s">
        <v>145</v>
      </c>
      <c r="J360" t="s">
        <v>146</v>
      </c>
      <c r="L360" t="s">
        <v>750</v>
      </c>
      <c r="M360" t="s">
        <v>148</v>
      </c>
      <c r="T360" t="s">
        <v>81</v>
      </c>
      <c r="V360" t="s">
        <v>149</v>
      </c>
      <c r="W360" t="s">
        <v>83</v>
      </c>
      <c r="X360" t="s">
        <v>84</v>
      </c>
      <c r="Y360" t="s">
        <v>150</v>
      </c>
      <c r="BP360" t="s">
        <v>151</v>
      </c>
      <c r="BQ360" t="s">
        <v>149</v>
      </c>
      <c r="BR360" t="s">
        <v>150</v>
      </c>
      <c r="BS360" t="s">
        <v>86</v>
      </c>
      <c r="BU360" t="s">
        <v>81</v>
      </c>
      <c r="BV360" t="s">
        <v>152</v>
      </c>
    </row>
    <row r="361" spans="1:74" x14ac:dyDescent="0.2">
      <c r="A361" t="s">
        <v>1289</v>
      </c>
      <c r="B361" t="s">
        <v>1290</v>
      </c>
      <c r="C361" t="s">
        <v>1291</v>
      </c>
      <c r="E361" t="s">
        <v>77</v>
      </c>
      <c r="I361" t="s">
        <v>145</v>
      </c>
      <c r="J361" t="s">
        <v>146</v>
      </c>
      <c r="L361" t="s">
        <v>1004</v>
      </c>
      <c r="M361" t="s">
        <v>148</v>
      </c>
      <c r="T361" t="s">
        <v>81</v>
      </c>
      <c r="V361" t="s">
        <v>149</v>
      </c>
      <c r="W361" t="s">
        <v>83</v>
      </c>
      <c r="X361" t="s">
        <v>84</v>
      </c>
      <c r="Y361" t="s">
        <v>150</v>
      </c>
      <c r="BP361" t="s">
        <v>151</v>
      </c>
      <c r="BQ361" t="s">
        <v>149</v>
      </c>
      <c r="BR361" t="s">
        <v>150</v>
      </c>
      <c r="BS361" t="s">
        <v>86</v>
      </c>
      <c r="BU361" t="s">
        <v>81</v>
      </c>
      <c r="BV361" t="s">
        <v>152</v>
      </c>
    </row>
    <row r="362" spans="1:74" x14ac:dyDescent="0.2">
      <c r="A362" t="s">
        <v>1292</v>
      </c>
      <c r="B362" t="s">
        <v>1293</v>
      </c>
      <c r="C362" t="s">
        <v>1294</v>
      </c>
      <c r="E362" t="s">
        <v>77</v>
      </c>
      <c r="I362" t="s">
        <v>145</v>
      </c>
      <c r="J362" t="s">
        <v>146</v>
      </c>
      <c r="L362" t="s">
        <v>302</v>
      </c>
      <c r="M362" t="s">
        <v>148</v>
      </c>
      <c r="T362" t="s">
        <v>81</v>
      </c>
      <c r="V362" t="s">
        <v>149</v>
      </c>
      <c r="W362" t="s">
        <v>83</v>
      </c>
      <c r="X362" t="s">
        <v>84</v>
      </c>
      <c r="Y362" t="s">
        <v>150</v>
      </c>
      <c r="BP362" t="s">
        <v>151</v>
      </c>
      <c r="BQ362" t="s">
        <v>149</v>
      </c>
      <c r="BR362" t="s">
        <v>150</v>
      </c>
      <c r="BS362" t="s">
        <v>86</v>
      </c>
      <c r="BU362" t="s">
        <v>81</v>
      </c>
      <c r="BV362" t="s">
        <v>152</v>
      </c>
    </row>
    <row r="363" spans="1:74" x14ac:dyDescent="0.2">
      <c r="A363" t="s">
        <v>1295</v>
      </c>
      <c r="B363" t="s">
        <v>1295</v>
      </c>
      <c r="C363" t="s">
        <v>1206</v>
      </c>
      <c r="D363" t="s">
        <v>76</v>
      </c>
      <c r="E363" t="s">
        <v>77</v>
      </c>
      <c r="I363" t="s">
        <v>145</v>
      </c>
      <c r="J363" t="s">
        <v>146</v>
      </c>
      <c r="M363" t="s">
        <v>148</v>
      </c>
      <c r="T363" t="s">
        <v>81</v>
      </c>
      <c r="V363" t="s">
        <v>149</v>
      </c>
      <c r="W363" t="s">
        <v>83</v>
      </c>
      <c r="X363" t="s">
        <v>84</v>
      </c>
      <c r="Y363" t="s">
        <v>150</v>
      </c>
      <c r="BP363" t="s">
        <v>151</v>
      </c>
      <c r="BQ363" t="s">
        <v>149</v>
      </c>
      <c r="BR363" t="s">
        <v>150</v>
      </c>
      <c r="BS363" t="s">
        <v>86</v>
      </c>
      <c r="BU363" t="s">
        <v>81</v>
      </c>
      <c r="BV363" t="s">
        <v>152</v>
      </c>
    </row>
    <row r="364" spans="1:74" x14ac:dyDescent="0.2">
      <c r="A364" t="s">
        <v>1296</v>
      </c>
      <c r="B364" t="s">
        <v>233</v>
      </c>
      <c r="C364" t="s">
        <v>1297</v>
      </c>
      <c r="E364" t="s">
        <v>77</v>
      </c>
      <c r="G364" t="s">
        <v>1298</v>
      </c>
      <c r="I364" t="s">
        <v>145</v>
      </c>
      <c r="J364" t="s">
        <v>146</v>
      </c>
      <c r="L364" t="s">
        <v>950</v>
      </c>
      <c r="M364" t="s">
        <v>148</v>
      </c>
      <c r="T364" t="s">
        <v>81</v>
      </c>
      <c r="V364" t="s">
        <v>149</v>
      </c>
      <c r="W364" t="s">
        <v>83</v>
      </c>
      <c r="X364" t="s">
        <v>84</v>
      </c>
      <c r="Y364" t="s">
        <v>150</v>
      </c>
      <c r="BP364" t="s">
        <v>151</v>
      </c>
      <c r="BQ364" t="s">
        <v>149</v>
      </c>
      <c r="BR364" t="s">
        <v>150</v>
      </c>
      <c r="BS364" t="s">
        <v>86</v>
      </c>
      <c r="BU364" t="s">
        <v>81</v>
      </c>
      <c r="BV364" t="s">
        <v>152</v>
      </c>
    </row>
    <row r="365" spans="1:74" x14ac:dyDescent="0.2">
      <c r="A365" t="s">
        <v>1299</v>
      </c>
      <c r="B365" t="s">
        <v>1300</v>
      </c>
      <c r="C365" t="s">
        <v>1301</v>
      </c>
      <c r="E365" t="s">
        <v>77</v>
      </c>
      <c r="I365" t="s">
        <v>145</v>
      </c>
      <c r="J365" t="s">
        <v>146</v>
      </c>
      <c r="L365" t="s">
        <v>640</v>
      </c>
      <c r="M365" t="s">
        <v>148</v>
      </c>
      <c r="T365" t="s">
        <v>81</v>
      </c>
      <c r="V365" t="s">
        <v>149</v>
      </c>
      <c r="W365" t="s">
        <v>83</v>
      </c>
      <c r="X365" t="s">
        <v>84</v>
      </c>
      <c r="Y365" t="s">
        <v>150</v>
      </c>
      <c r="BP365" t="s">
        <v>151</v>
      </c>
      <c r="BQ365" t="s">
        <v>149</v>
      </c>
      <c r="BR365" t="s">
        <v>150</v>
      </c>
      <c r="BS365" t="s">
        <v>86</v>
      </c>
      <c r="BU365" t="s">
        <v>81</v>
      </c>
      <c r="BV365" t="s">
        <v>152</v>
      </c>
    </row>
    <row r="366" spans="1:74" x14ac:dyDescent="0.2">
      <c r="A366" t="s">
        <v>1302</v>
      </c>
      <c r="B366" t="s">
        <v>1303</v>
      </c>
      <c r="C366" t="s">
        <v>1304</v>
      </c>
      <c r="D366" t="s">
        <v>76</v>
      </c>
      <c r="E366" t="s">
        <v>77</v>
      </c>
      <c r="I366" t="s">
        <v>145</v>
      </c>
      <c r="J366" t="s">
        <v>146</v>
      </c>
      <c r="L366" t="s">
        <v>815</v>
      </c>
      <c r="M366" t="s">
        <v>148</v>
      </c>
      <c r="T366" t="s">
        <v>81</v>
      </c>
      <c r="V366" t="s">
        <v>149</v>
      </c>
      <c r="W366" t="s">
        <v>83</v>
      </c>
      <c r="X366" t="s">
        <v>84</v>
      </c>
      <c r="Y366" t="s">
        <v>150</v>
      </c>
      <c r="BP366" t="s">
        <v>151</v>
      </c>
      <c r="BQ366" t="s">
        <v>149</v>
      </c>
      <c r="BR366" t="s">
        <v>150</v>
      </c>
      <c r="BS366" t="s">
        <v>86</v>
      </c>
      <c r="BU366" t="s">
        <v>81</v>
      </c>
      <c r="BV366" t="s">
        <v>152</v>
      </c>
    </row>
    <row r="367" spans="1:74" x14ac:dyDescent="0.2">
      <c r="A367" t="s">
        <v>1305</v>
      </c>
      <c r="B367" t="s">
        <v>1306</v>
      </c>
      <c r="C367" t="s">
        <v>1307</v>
      </c>
      <c r="E367" t="s">
        <v>77</v>
      </c>
      <c r="I367" t="s">
        <v>145</v>
      </c>
      <c r="J367" t="s">
        <v>146</v>
      </c>
      <c r="L367" t="s">
        <v>886</v>
      </c>
      <c r="M367" t="s">
        <v>148</v>
      </c>
      <c r="T367" t="s">
        <v>81</v>
      </c>
      <c r="V367" t="s">
        <v>149</v>
      </c>
      <c r="W367" t="s">
        <v>83</v>
      </c>
      <c r="X367" t="s">
        <v>84</v>
      </c>
      <c r="Y367" t="s">
        <v>150</v>
      </c>
      <c r="BP367" t="s">
        <v>151</v>
      </c>
      <c r="BQ367" t="s">
        <v>149</v>
      </c>
      <c r="BR367" t="s">
        <v>150</v>
      </c>
      <c r="BS367" t="s">
        <v>86</v>
      </c>
      <c r="BU367" t="s">
        <v>81</v>
      </c>
      <c r="BV367" t="s">
        <v>152</v>
      </c>
    </row>
    <row r="368" spans="1:74" x14ac:dyDescent="0.2">
      <c r="A368" t="s">
        <v>1308</v>
      </c>
      <c r="B368" t="s">
        <v>1309</v>
      </c>
      <c r="C368" t="s">
        <v>1310</v>
      </c>
      <c r="D368" t="s">
        <v>76</v>
      </c>
      <c r="E368" t="s">
        <v>77</v>
      </c>
      <c r="I368" t="s">
        <v>145</v>
      </c>
      <c r="J368" t="s">
        <v>146</v>
      </c>
      <c r="L368" t="s">
        <v>459</v>
      </c>
      <c r="M368" t="s">
        <v>148</v>
      </c>
      <c r="T368" t="s">
        <v>81</v>
      </c>
      <c r="V368" t="s">
        <v>149</v>
      </c>
      <c r="W368" t="s">
        <v>83</v>
      </c>
      <c r="X368" t="s">
        <v>84</v>
      </c>
      <c r="Y368" t="s">
        <v>150</v>
      </c>
      <c r="BP368" t="s">
        <v>151</v>
      </c>
      <c r="BQ368" t="s">
        <v>149</v>
      </c>
      <c r="BR368" t="s">
        <v>150</v>
      </c>
      <c r="BS368" t="s">
        <v>86</v>
      </c>
      <c r="BU368" t="s">
        <v>81</v>
      </c>
      <c r="BV368" t="s">
        <v>152</v>
      </c>
    </row>
    <row r="369" spans="1:74" x14ac:dyDescent="0.2">
      <c r="A369" t="s">
        <v>1311</v>
      </c>
      <c r="B369" t="s">
        <v>1312</v>
      </c>
      <c r="C369" t="s">
        <v>1313</v>
      </c>
      <c r="D369" t="s">
        <v>76</v>
      </c>
      <c r="E369" t="s">
        <v>77</v>
      </c>
      <c r="I369" t="s">
        <v>145</v>
      </c>
      <c r="J369" t="s">
        <v>146</v>
      </c>
      <c r="L369" t="s">
        <v>443</v>
      </c>
      <c r="M369" t="s">
        <v>148</v>
      </c>
      <c r="T369" t="s">
        <v>81</v>
      </c>
      <c r="V369" t="s">
        <v>149</v>
      </c>
      <c r="W369" t="s">
        <v>83</v>
      </c>
      <c r="X369" t="s">
        <v>84</v>
      </c>
      <c r="Y369" t="s">
        <v>150</v>
      </c>
      <c r="BP369" t="s">
        <v>151</v>
      </c>
      <c r="BQ369" t="s">
        <v>149</v>
      </c>
      <c r="BR369" t="s">
        <v>150</v>
      </c>
      <c r="BS369" t="s">
        <v>86</v>
      </c>
      <c r="BU369" t="s">
        <v>81</v>
      </c>
      <c r="BV369" t="s">
        <v>152</v>
      </c>
    </row>
    <row r="370" spans="1:74" x14ac:dyDescent="0.2">
      <c r="A370" t="s">
        <v>1314</v>
      </c>
      <c r="B370" t="s">
        <v>1315</v>
      </c>
      <c r="C370" t="s">
        <v>1316</v>
      </c>
      <c r="E370" t="s">
        <v>77</v>
      </c>
      <c r="I370" t="s">
        <v>145</v>
      </c>
      <c r="J370" t="s">
        <v>146</v>
      </c>
      <c r="L370" t="s">
        <v>383</v>
      </c>
      <c r="M370" t="s">
        <v>148</v>
      </c>
      <c r="T370" t="s">
        <v>81</v>
      </c>
      <c r="V370" t="s">
        <v>149</v>
      </c>
      <c r="W370" t="s">
        <v>83</v>
      </c>
      <c r="X370" t="s">
        <v>84</v>
      </c>
      <c r="Y370" t="s">
        <v>150</v>
      </c>
      <c r="BP370" t="s">
        <v>151</v>
      </c>
      <c r="BQ370" t="s">
        <v>149</v>
      </c>
      <c r="BR370" t="s">
        <v>150</v>
      </c>
      <c r="BS370" t="s">
        <v>86</v>
      </c>
      <c r="BU370" t="s">
        <v>81</v>
      </c>
      <c r="BV370" t="s">
        <v>152</v>
      </c>
    </row>
    <row r="371" spans="1:74" x14ac:dyDescent="0.2">
      <c r="A371" t="s">
        <v>1317</v>
      </c>
      <c r="B371" t="s">
        <v>1318</v>
      </c>
      <c r="C371" t="s">
        <v>1319</v>
      </c>
      <c r="E371" t="s">
        <v>77</v>
      </c>
      <c r="I371" t="s">
        <v>145</v>
      </c>
      <c r="J371" t="s">
        <v>146</v>
      </c>
      <c r="L371" t="s">
        <v>164</v>
      </c>
      <c r="M371" t="s">
        <v>148</v>
      </c>
      <c r="T371" t="s">
        <v>81</v>
      </c>
      <c r="V371" t="s">
        <v>149</v>
      </c>
      <c r="W371" t="s">
        <v>83</v>
      </c>
      <c r="X371" t="s">
        <v>84</v>
      </c>
      <c r="Y371" t="s">
        <v>150</v>
      </c>
      <c r="BP371" t="s">
        <v>151</v>
      </c>
      <c r="BQ371" t="s">
        <v>149</v>
      </c>
      <c r="BR371" t="s">
        <v>150</v>
      </c>
      <c r="BS371" t="s">
        <v>86</v>
      </c>
      <c r="BU371" t="s">
        <v>81</v>
      </c>
      <c r="BV371" t="s">
        <v>152</v>
      </c>
    </row>
    <row r="372" spans="1:74" x14ac:dyDescent="0.2">
      <c r="A372" t="s">
        <v>1320</v>
      </c>
      <c r="B372" t="s">
        <v>1321</v>
      </c>
      <c r="C372" t="s">
        <v>1322</v>
      </c>
      <c r="D372" t="s">
        <v>76</v>
      </c>
      <c r="E372" t="s">
        <v>77</v>
      </c>
      <c r="I372" t="s">
        <v>145</v>
      </c>
      <c r="J372" t="s">
        <v>146</v>
      </c>
      <c r="L372" t="s">
        <v>1323</v>
      </c>
      <c r="M372" t="s">
        <v>148</v>
      </c>
      <c r="T372" t="s">
        <v>81</v>
      </c>
      <c r="V372" t="s">
        <v>149</v>
      </c>
      <c r="W372" t="s">
        <v>83</v>
      </c>
      <c r="X372" t="s">
        <v>84</v>
      </c>
      <c r="Y372" t="s">
        <v>150</v>
      </c>
      <c r="BP372" t="s">
        <v>151</v>
      </c>
      <c r="BQ372" t="s">
        <v>149</v>
      </c>
      <c r="BR372" t="s">
        <v>150</v>
      </c>
      <c r="BS372" t="s">
        <v>86</v>
      </c>
      <c r="BU372" t="s">
        <v>81</v>
      </c>
      <c r="BV372" t="s">
        <v>152</v>
      </c>
    </row>
    <row r="373" spans="1:74" x14ac:dyDescent="0.2">
      <c r="A373" t="s">
        <v>1324</v>
      </c>
      <c r="B373" t="s">
        <v>1325</v>
      </c>
      <c r="C373" t="s">
        <v>1326</v>
      </c>
      <c r="E373" t="s">
        <v>77</v>
      </c>
      <c r="I373" t="s">
        <v>145</v>
      </c>
      <c r="J373" t="s">
        <v>146</v>
      </c>
      <c r="L373" t="s">
        <v>622</v>
      </c>
      <c r="M373" t="s">
        <v>148</v>
      </c>
      <c r="T373" t="s">
        <v>81</v>
      </c>
      <c r="V373" t="s">
        <v>149</v>
      </c>
      <c r="W373" t="s">
        <v>83</v>
      </c>
      <c r="X373" t="s">
        <v>84</v>
      </c>
      <c r="Y373" t="s">
        <v>150</v>
      </c>
      <c r="BP373" t="s">
        <v>151</v>
      </c>
      <c r="BQ373" t="s">
        <v>149</v>
      </c>
      <c r="BR373" t="s">
        <v>150</v>
      </c>
      <c r="BS373" t="s">
        <v>86</v>
      </c>
      <c r="BU373" t="s">
        <v>81</v>
      </c>
      <c r="BV373" t="s">
        <v>152</v>
      </c>
    </row>
    <row r="374" spans="1:74" x14ac:dyDescent="0.2">
      <c r="A374" t="s">
        <v>1327</v>
      </c>
      <c r="B374" t="s">
        <v>1328</v>
      </c>
      <c r="C374" t="s">
        <v>1329</v>
      </c>
      <c r="E374" t="s">
        <v>77</v>
      </c>
      <c r="I374" t="s">
        <v>145</v>
      </c>
      <c r="J374" t="s">
        <v>146</v>
      </c>
      <c r="L374" t="s">
        <v>365</v>
      </c>
      <c r="M374" t="s">
        <v>148</v>
      </c>
      <c r="T374" t="s">
        <v>81</v>
      </c>
      <c r="V374" t="s">
        <v>149</v>
      </c>
      <c r="W374" t="s">
        <v>83</v>
      </c>
      <c r="X374" t="s">
        <v>84</v>
      </c>
      <c r="Y374" t="s">
        <v>150</v>
      </c>
      <c r="BP374" t="s">
        <v>151</v>
      </c>
      <c r="BQ374" t="s">
        <v>149</v>
      </c>
      <c r="BR374" t="s">
        <v>150</v>
      </c>
      <c r="BS374" t="s">
        <v>86</v>
      </c>
      <c r="BU374" t="s">
        <v>81</v>
      </c>
      <c r="BV374" t="s">
        <v>152</v>
      </c>
    </row>
    <row r="375" spans="1:74" x14ac:dyDescent="0.2">
      <c r="A375" t="s">
        <v>1330</v>
      </c>
      <c r="B375" t="s">
        <v>1331</v>
      </c>
      <c r="C375" t="s">
        <v>1332</v>
      </c>
      <c r="E375" t="s">
        <v>77</v>
      </c>
      <c r="I375" t="s">
        <v>145</v>
      </c>
      <c r="J375" t="s">
        <v>146</v>
      </c>
      <c r="L375" t="s">
        <v>533</v>
      </c>
      <c r="M375" t="s">
        <v>148</v>
      </c>
      <c r="T375" t="s">
        <v>81</v>
      </c>
      <c r="V375" t="s">
        <v>149</v>
      </c>
      <c r="W375" t="s">
        <v>83</v>
      </c>
      <c r="X375" t="s">
        <v>84</v>
      </c>
      <c r="Y375" t="s">
        <v>150</v>
      </c>
      <c r="BP375" t="s">
        <v>151</v>
      </c>
      <c r="BQ375" t="s">
        <v>149</v>
      </c>
      <c r="BR375" t="s">
        <v>150</v>
      </c>
      <c r="BS375" t="s">
        <v>86</v>
      </c>
      <c r="BU375" t="s">
        <v>81</v>
      </c>
      <c r="BV375" t="s">
        <v>152</v>
      </c>
    </row>
    <row r="376" spans="1:74" x14ac:dyDescent="0.2">
      <c r="A376" t="s">
        <v>1333</v>
      </c>
      <c r="B376" t="s">
        <v>1334</v>
      </c>
      <c r="C376" t="s">
        <v>1335</v>
      </c>
      <c r="E376" t="s">
        <v>77</v>
      </c>
      <c r="I376" t="s">
        <v>145</v>
      </c>
      <c r="J376" t="s">
        <v>146</v>
      </c>
      <c r="L376" t="s">
        <v>250</v>
      </c>
      <c r="M376" t="s">
        <v>148</v>
      </c>
      <c r="T376" t="s">
        <v>81</v>
      </c>
      <c r="V376" t="s">
        <v>149</v>
      </c>
      <c r="W376" t="s">
        <v>83</v>
      </c>
      <c r="X376" t="s">
        <v>84</v>
      </c>
      <c r="Y376" t="s">
        <v>150</v>
      </c>
      <c r="BP376" t="s">
        <v>151</v>
      </c>
      <c r="BQ376" t="s">
        <v>149</v>
      </c>
      <c r="BR376" t="s">
        <v>150</v>
      </c>
      <c r="BS376" t="s">
        <v>86</v>
      </c>
      <c r="BU376" t="s">
        <v>81</v>
      </c>
      <c r="BV376" t="s">
        <v>152</v>
      </c>
    </row>
    <row r="377" spans="1:74" x14ac:dyDescent="0.2">
      <c r="A377" t="s">
        <v>1336</v>
      </c>
      <c r="B377" t="s">
        <v>1336</v>
      </c>
      <c r="C377" t="s">
        <v>814</v>
      </c>
      <c r="E377" t="s">
        <v>77</v>
      </c>
      <c r="I377" t="s">
        <v>145</v>
      </c>
      <c r="J377" t="s">
        <v>146</v>
      </c>
      <c r="M377" t="s">
        <v>148</v>
      </c>
      <c r="T377" t="s">
        <v>81</v>
      </c>
      <c r="V377" t="s">
        <v>149</v>
      </c>
      <c r="W377" t="s">
        <v>83</v>
      </c>
      <c r="X377" t="s">
        <v>84</v>
      </c>
      <c r="Y377" t="s">
        <v>150</v>
      </c>
      <c r="BP377" t="s">
        <v>151</v>
      </c>
      <c r="BQ377" t="s">
        <v>149</v>
      </c>
      <c r="BR377" t="s">
        <v>150</v>
      </c>
      <c r="BS377" t="s">
        <v>86</v>
      </c>
      <c r="BU377" t="s">
        <v>81</v>
      </c>
      <c r="BV377" t="s">
        <v>152</v>
      </c>
    </row>
    <row r="378" spans="1:74" x14ac:dyDescent="0.2">
      <c r="A378" t="s">
        <v>1337</v>
      </c>
      <c r="B378" t="s">
        <v>1338</v>
      </c>
      <c r="C378" t="s">
        <v>1339</v>
      </c>
      <c r="E378" t="s">
        <v>77</v>
      </c>
      <c r="G378" t="s">
        <v>1340</v>
      </c>
      <c r="I378" t="s">
        <v>145</v>
      </c>
      <c r="J378" t="s">
        <v>146</v>
      </c>
      <c r="L378" t="s">
        <v>376</v>
      </c>
      <c r="M378" t="s">
        <v>148</v>
      </c>
      <c r="T378" t="s">
        <v>81</v>
      </c>
      <c r="V378" t="s">
        <v>149</v>
      </c>
      <c r="W378" t="s">
        <v>83</v>
      </c>
      <c r="X378" t="s">
        <v>84</v>
      </c>
      <c r="Y378" t="s">
        <v>150</v>
      </c>
      <c r="BP378" t="s">
        <v>151</v>
      </c>
      <c r="BQ378" t="s">
        <v>149</v>
      </c>
      <c r="BR378" t="s">
        <v>150</v>
      </c>
      <c r="BS378" t="s">
        <v>86</v>
      </c>
      <c r="BU378" t="s">
        <v>81</v>
      </c>
      <c r="BV378" t="s">
        <v>152</v>
      </c>
    </row>
    <row r="379" spans="1:74" x14ac:dyDescent="0.2">
      <c r="A379" t="s">
        <v>1341</v>
      </c>
      <c r="B379" t="s">
        <v>1342</v>
      </c>
      <c r="C379" t="s">
        <v>1343</v>
      </c>
      <c r="E379" t="s">
        <v>77</v>
      </c>
      <c r="I379" t="s">
        <v>145</v>
      </c>
      <c r="J379" t="s">
        <v>146</v>
      </c>
      <c r="L379" t="s">
        <v>211</v>
      </c>
      <c r="M379" t="s">
        <v>148</v>
      </c>
      <c r="T379" t="s">
        <v>81</v>
      </c>
      <c r="V379" t="s">
        <v>149</v>
      </c>
      <c r="W379" t="s">
        <v>83</v>
      </c>
      <c r="X379" t="s">
        <v>84</v>
      </c>
      <c r="Y379" t="s">
        <v>150</v>
      </c>
      <c r="BP379" t="s">
        <v>151</v>
      </c>
      <c r="BQ379" t="s">
        <v>149</v>
      </c>
      <c r="BR379" t="s">
        <v>150</v>
      </c>
      <c r="BS379" t="s">
        <v>86</v>
      </c>
      <c r="BU379" t="s">
        <v>81</v>
      </c>
      <c r="BV379" t="s">
        <v>152</v>
      </c>
    </row>
    <row r="380" spans="1:74" x14ac:dyDescent="0.2">
      <c r="A380" t="s">
        <v>1344</v>
      </c>
      <c r="B380" t="s">
        <v>1345</v>
      </c>
      <c r="C380" t="s">
        <v>1346</v>
      </c>
      <c r="E380" t="s">
        <v>77</v>
      </c>
      <c r="G380" t="s">
        <v>1347</v>
      </c>
      <c r="I380" t="s">
        <v>145</v>
      </c>
      <c r="J380" t="s">
        <v>146</v>
      </c>
      <c r="L380" t="s">
        <v>650</v>
      </c>
      <c r="M380" t="s">
        <v>148</v>
      </c>
      <c r="T380" t="s">
        <v>81</v>
      </c>
      <c r="V380" t="s">
        <v>149</v>
      </c>
      <c r="W380" t="s">
        <v>83</v>
      </c>
      <c r="X380" t="s">
        <v>84</v>
      </c>
      <c r="Y380" t="s">
        <v>150</v>
      </c>
      <c r="BP380" t="s">
        <v>151</v>
      </c>
      <c r="BQ380" t="s">
        <v>149</v>
      </c>
      <c r="BR380" t="s">
        <v>150</v>
      </c>
      <c r="BS380" t="s">
        <v>86</v>
      </c>
      <c r="BU380" t="s">
        <v>81</v>
      </c>
      <c r="BV380" t="s">
        <v>152</v>
      </c>
    </row>
    <row r="381" spans="1:74" x14ac:dyDescent="0.2">
      <c r="A381" t="s">
        <v>1348</v>
      </c>
      <c r="B381" t="s">
        <v>1349</v>
      </c>
      <c r="C381" t="s">
        <v>1350</v>
      </c>
      <c r="E381" t="s">
        <v>77</v>
      </c>
      <c r="I381" t="s">
        <v>145</v>
      </c>
      <c r="J381" t="s">
        <v>146</v>
      </c>
      <c r="L381" t="s">
        <v>180</v>
      </c>
      <c r="M381" t="s">
        <v>148</v>
      </c>
      <c r="T381" t="s">
        <v>81</v>
      </c>
      <c r="V381" t="s">
        <v>149</v>
      </c>
      <c r="W381" t="s">
        <v>83</v>
      </c>
      <c r="X381" t="s">
        <v>84</v>
      </c>
      <c r="Y381" t="s">
        <v>150</v>
      </c>
      <c r="BP381" t="s">
        <v>151</v>
      </c>
      <c r="BQ381" t="s">
        <v>149</v>
      </c>
      <c r="BR381" t="s">
        <v>150</v>
      </c>
      <c r="BS381" t="s">
        <v>86</v>
      </c>
      <c r="BU381" t="s">
        <v>81</v>
      </c>
      <c r="BV381" t="s">
        <v>152</v>
      </c>
    </row>
    <row r="382" spans="1:74" x14ac:dyDescent="0.2">
      <c r="A382" t="s">
        <v>1351</v>
      </c>
      <c r="B382" t="s">
        <v>1352</v>
      </c>
      <c r="C382" t="s">
        <v>1353</v>
      </c>
      <c r="D382" t="s">
        <v>76</v>
      </c>
      <c r="E382" t="s">
        <v>77</v>
      </c>
      <c r="I382" t="s">
        <v>145</v>
      </c>
      <c r="J382" t="s">
        <v>146</v>
      </c>
      <c r="L382" t="s">
        <v>219</v>
      </c>
      <c r="M382" t="s">
        <v>148</v>
      </c>
      <c r="T382" t="s">
        <v>81</v>
      </c>
      <c r="V382" t="s">
        <v>149</v>
      </c>
      <c r="W382" t="s">
        <v>83</v>
      </c>
      <c r="X382" t="s">
        <v>84</v>
      </c>
      <c r="Y382" t="s">
        <v>150</v>
      </c>
      <c r="BP382" t="s">
        <v>151</v>
      </c>
      <c r="BQ382" t="s">
        <v>149</v>
      </c>
      <c r="BR382" t="s">
        <v>150</v>
      </c>
      <c r="BS382" t="s">
        <v>86</v>
      </c>
      <c r="BU382" t="s">
        <v>81</v>
      </c>
      <c r="BV382" t="s">
        <v>152</v>
      </c>
    </row>
    <row r="383" spans="1:74" x14ac:dyDescent="0.2">
      <c r="A383" t="s">
        <v>1354</v>
      </c>
      <c r="B383" t="s">
        <v>1355</v>
      </c>
      <c r="C383" t="s">
        <v>1356</v>
      </c>
      <c r="E383" t="s">
        <v>77</v>
      </c>
      <c r="G383" t="s">
        <v>1357</v>
      </c>
      <c r="I383" t="s">
        <v>145</v>
      </c>
      <c r="J383" t="s">
        <v>146</v>
      </c>
      <c r="L383" t="s">
        <v>396</v>
      </c>
      <c r="M383" t="s">
        <v>148</v>
      </c>
      <c r="T383" t="s">
        <v>81</v>
      </c>
      <c r="V383" t="s">
        <v>149</v>
      </c>
      <c r="W383" t="s">
        <v>83</v>
      </c>
      <c r="X383" t="s">
        <v>84</v>
      </c>
      <c r="Y383" t="s">
        <v>150</v>
      </c>
      <c r="BP383" t="s">
        <v>151</v>
      </c>
      <c r="BQ383" t="s">
        <v>149</v>
      </c>
      <c r="BR383" t="s">
        <v>150</v>
      </c>
      <c r="BS383" t="s">
        <v>86</v>
      </c>
      <c r="BU383" t="s">
        <v>81</v>
      </c>
      <c r="BV383" t="s">
        <v>152</v>
      </c>
    </row>
    <row r="384" spans="1:74" x14ac:dyDescent="0.2">
      <c r="A384" t="s">
        <v>1358</v>
      </c>
      <c r="B384" t="s">
        <v>1359</v>
      </c>
      <c r="C384" t="s">
        <v>1360</v>
      </c>
      <c r="E384" t="s">
        <v>77</v>
      </c>
      <c r="I384" t="s">
        <v>145</v>
      </c>
      <c r="J384" t="s">
        <v>146</v>
      </c>
      <c r="L384" t="s">
        <v>215</v>
      </c>
      <c r="M384" t="s">
        <v>148</v>
      </c>
      <c r="T384" t="s">
        <v>81</v>
      </c>
      <c r="V384" t="s">
        <v>149</v>
      </c>
      <c r="W384" t="s">
        <v>83</v>
      </c>
      <c r="X384" t="s">
        <v>84</v>
      </c>
      <c r="Y384" t="s">
        <v>150</v>
      </c>
      <c r="BP384" t="s">
        <v>151</v>
      </c>
      <c r="BQ384" t="s">
        <v>149</v>
      </c>
      <c r="BR384" t="s">
        <v>150</v>
      </c>
      <c r="BS384" t="s">
        <v>86</v>
      </c>
      <c r="BU384" t="s">
        <v>81</v>
      </c>
      <c r="BV384" t="s">
        <v>152</v>
      </c>
    </row>
    <row r="385" spans="1:74" x14ac:dyDescent="0.2">
      <c r="A385" t="s">
        <v>1361</v>
      </c>
      <c r="B385" t="s">
        <v>1362</v>
      </c>
      <c r="C385" t="s">
        <v>1363</v>
      </c>
      <c r="D385" t="s">
        <v>76</v>
      </c>
      <c r="E385" t="s">
        <v>77</v>
      </c>
      <c r="I385" t="s">
        <v>145</v>
      </c>
      <c r="J385" t="s">
        <v>146</v>
      </c>
      <c r="L385" t="s">
        <v>1252</v>
      </c>
      <c r="M385" t="s">
        <v>148</v>
      </c>
      <c r="T385" t="s">
        <v>81</v>
      </c>
      <c r="V385" t="s">
        <v>149</v>
      </c>
      <c r="W385" t="s">
        <v>83</v>
      </c>
      <c r="X385" t="s">
        <v>84</v>
      </c>
      <c r="Y385" t="s">
        <v>150</v>
      </c>
      <c r="BP385" t="s">
        <v>151</v>
      </c>
      <c r="BQ385" t="s">
        <v>149</v>
      </c>
      <c r="BR385" t="s">
        <v>150</v>
      </c>
      <c r="BS385" t="s">
        <v>86</v>
      </c>
      <c r="BU385" t="s">
        <v>81</v>
      </c>
      <c r="BV385" t="s">
        <v>152</v>
      </c>
    </row>
    <row r="386" spans="1:74" x14ac:dyDescent="0.2">
      <c r="A386" t="s">
        <v>1364</v>
      </c>
      <c r="B386" t="s">
        <v>1365</v>
      </c>
      <c r="C386" t="s">
        <v>1366</v>
      </c>
      <c r="E386" t="s">
        <v>77</v>
      </c>
      <c r="G386" t="s">
        <v>1367</v>
      </c>
      <c r="I386" t="s">
        <v>145</v>
      </c>
      <c r="J386" t="s">
        <v>146</v>
      </c>
      <c r="L386" t="s">
        <v>928</v>
      </c>
      <c r="M386" t="s">
        <v>148</v>
      </c>
      <c r="T386" t="s">
        <v>81</v>
      </c>
      <c r="V386" t="s">
        <v>149</v>
      </c>
      <c r="W386" t="s">
        <v>83</v>
      </c>
      <c r="X386" t="s">
        <v>84</v>
      </c>
      <c r="Y386" t="s">
        <v>150</v>
      </c>
      <c r="BP386" t="s">
        <v>151</v>
      </c>
      <c r="BQ386" t="s">
        <v>149</v>
      </c>
      <c r="BR386" t="s">
        <v>150</v>
      </c>
      <c r="BS386" t="s">
        <v>86</v>
      </c>
      <c r="BU386" t="s">
        <v>81</v>
      </c>
      <c r="BV386" t="s">
        <v>152</v>
      </c>
    </row>
    <row r="387" spans="1:74" x14ac:dyDescent="0.2">
      <c r="A387" t="s">
        <v>1368</v>
      </c>
      <c r="B387" t="s">
        <v>1369</v>
      </c>
      <c r="C387" t="s">
        <v>1370</v>
      </c>
      <c r="E387" t="s">
        <v>77</v>
      </c>
      <c r="I387" t="s">
        <v>145</v>
      </c>
      <c r="J387" t="s">
        <v>146</v>
      </c>
      <c r="L387" t="s">
        <v>319</v>
      </c>
      <c r="M387" t="s">
        <v>148</v>
      </c>
      <c r="T387" t="s">
        <v>81</v>
      </c>
      <c r="V387" t="s">
        <v>149</v>
      </c>
      <c r="W387" t="s">
        <v>83</v>
      </c>
      <c r="X387" t="s">
        <v>84</v>
      </c>
      <c r="Y387" t="s">
        <v>150</v>
      </c>
      <c r="BP387" t="s">
        <v>151</v>
      </c>
      <c r="BQ387" t="s">
        <v>149</v>
      </c>
      <c r="BR387" t="s">
        <v>150</v>
      </c>
      <c r="BS387" t="s">
        <v>86</v>
      </c>
      <c r="BU387" t="s">
        <v>81</v>
      </c>
      <c r="BV387" t="s">
        <v>152</v>
      </c>
    </row>
    <row r="388" spans="1:74" x14ac:dyDescent="0.2">
      <c r="A388" t="s">
        <v>1371</v>
      </c>
      <c r="B388" t="s">
        <v>1372</v>
      </c>
      <c r="C388" t="s">
        <v>1373</v>
      </c>
      <c r="D388" t="s">
        <v>76</v>
      </c>
      <c r="E388" t="s">
        <v>77</v>
      </c>
      <c r="I388" t="s">
        <v>145</v>
      </c>
      <c r="J388" t="s">
        <v>146</v>
      </c>
      <c r="L388" t="s">
        <v>675</v>
      </c>
      <c r="M388" t="s">
        <v>148</v>
      </c>
      <c r="T388" t="s">
        <v>81</v>
      </c>
      <c r="V388" t="s">
        <v>149</v>
      </c>
      <c r="W388" t="s">
        <v>83</v>
      </c>
      <c r="X388" t="s">
        <v>84</v>
      </c>
      <c r="Y388" t="s">
        <v>150</v>
      </c>
      <c r="BP388" t="s">
        <v>151</v>
      </c>
      <c r="BQ388" t="s">
        <v>149</v>
      </c>
      <c r="BR388" t="s">
        <v>150</v>
      </c>
      <c r="BS388" t="s">
        <v>86</v>
      </c>
      <c r="BU388" t="s">
        <v>81</v>
      </c>
      <c r="BV388" t="s">
        <v>152</v>
      </c>
    </row>
    <row r="389" spans="1:74" x14ac:dyDescent="0.2">
      <c r="A389" t="s">
        <v>1374</v>
      </c>
      <c r="B389" t="s">
        <v>1375</v>
      </c>
      <c r="C389" t="s">
        <v>1376</v>
      </c>
      <c r="E389" t="s">
        <v>77</v>
      </c>
      <c r="I389" t="s">
        <v>145</v>
      </c>
      <c r="J389" t="s">
        <v>146</v>
      </c>
      <c r="L389" t="s">
        <v>215</v>
      </c>
      <c r="M389" t="s">
        <v>148</v>
      </c>
      <c r="T389" t="s">
        <v>81</v>
      </c>
      <c r="V389" t="s">
        <v>149</v>
      </c>
      <c r="W389" t="s">
        <v>83</v>
      </c>
      <c r="X389" t="s">
        <v>84</v>
      </c>
      <c r="Y389" t="s">
        <v>150</v>
      </c>
      <c r="BP389" t="s">
        <v>151</v>
      </c>
      <c r="BQ389" t="s">
        <v>149</v>
      </c>
      <c r="BR389" t="s">
        <v>150</v>
      </c>
      <c r="BS389" t="s">
        <v>86</v>
      </c>
      <c r="BU389" t="s">
        <v>81</v>
      </c>
      <c r="BV389" t="s">
        <v>152</v>
      </c>
    </row>
    <row r="390" spans="1:74" x14ac:dyDescent="0.2">
      <c r="A390" t="s">
        <v>1377</v>
      </c>
      <c r="B390" t="s">
        <v>1378</v>
      </c>
      <c r="C390" t="s">
        <v>1377</v>
      </c>
      <c r="D390" t="s">
        <v>76</v>
      </c>
      <c r="E390" t="s">
        <v>77</v>
      </c>
      <c r="I390" t="s">
        <v>145</v>
      </c>
      <c r="J390" t="s">
        <v>146</v>
      </c>
      <c r="L390" t="s">
        <v>386</v>
      </c>
      <c r="M390" t="s">
        <v>148</v>
      </c>
      <c r="T390" t="s">
        <v>81</v>
      </c>
      <c r="V390" t="s">
        <v>149</v>
      </c>
      <c r="W390" t="s">
        <v>83</v>
      </c>
      <c r="X390" t="s">
        <v>84</v>
      </c>
      <c r="Y390" t="s">
        <v>150</v>
      </c>
      <c r="BP390" t="s">
        <v>151</v>
      </c>
      <c r="BQ390" t="s">
        <v>149</v>
      </c>
      <c r="BR390" t="s">
        <v>150</v>
      </c>
      <c r="BS390" t="s">
        <v>86</v>
      </c>
      <c r="BU390" t="s">
        <v>81</v>
      </c>
      <c r="BV390" t="s">
        <v>152</v>
      </c>
    </row>
    <row r="391" spans="1:74" x14ac:dyDescent="0.2">
      <c r="A391" t="s">
        <v>1379</v>
      </c>
      <c r="B391" t="s">
        <v>1380</v>
      </c>
      <c r="C391" t="s">
        <v>1381</v>
      </c>
      <c r="E391" t="s">
        <v>77</v>
      </c>
      <c r="I391" t="s">
        <v>145</v>
      </c>
      <c r="J391" t="s">
        <v>146</v>
      </c>
      <c r="L391" t="s">
        <v>310</v>
      </c>
      <c r="M391" t="s">
        <v>148</v>
      </c>
      <c r="T391" t="s">
        <v>81</v>
      </c>
      <c r="V391" t="s">
        <v>149</v>
      </c>
      <c r="W391" t="s">
        <v>83</v>
      </c>
      <c r="X391" t="s">
        <v>84</v>
      </c>
      <c r="Y391" t="s">
        <v>150</v>
      </c>
      <c r="BP391" t="s">
        <v>151</v>
      </c>
      <c r="BQ391" t="s">
        <v>149</v>
      </c>
      <c r="BR391" t="s">
        <v>150</v>
      </c>
      <c r="BS391" t="s">
        <v>86</v>
      </c>
      <c r="BU391" t="s">
        <v>81</v>
      </c>
      <c r="BV391" t="s">
        <v>152</v>
      </c>
    </row>
    <row r="392" spans="1:74" x14ac:dyDescent="0.2">
      <c r="A392" t="s">
        <v>1382</v>
      </c>
      <c r="B392" t="s">
        <v>1383</v>
      </c>
      <c r="C392" t="s">
        <v>1384</v>
      </c>
      <c r="E392" t="s">
        <v>77</v>
      </c>
      <c r="I392" t="s">
        <v>145</v>
      </c>
      <c r="J392" t="s">
        <v>146</v>
      </c>
      <c r="L392" t="s">
        <v>306</v>
      </c>
      <c r="M392" t="s">
        <v>148</v>
      </c>
      <c r="T392" t="s">
        <v>81</v>
      </c>
      <c r="V392" t="s">
        <v>149</v>
      </c>
      <c r="W392" t="s">
        <v>83</v>
      </c>
      <c r="X392" t="s">
        <v>84</v>
      </c>
      <c r="Y392" t="s">
        <v>150</v>
      </c>
      <c r="BP392" t="s">
        <v>151</v>
      </c>
      <c r="BQ392" t="s">
        <v>149</v>
      </c>
      <c r="BR392" t="s">
        <v>150</v>
      </c>
      <c r="BS392" t="s">
        <v>86</v>
      </c>
      <c r="BU392" t="s">
        <v>81</v>
      </c>
      <c r="BV392" t="s">
        <v>152</v>
      </c>
    </row>
    <row r="393" spans="1:74" x14ac:dyDescent="0.2">
      <c r="A393" t="s">
        <v>1385</v>
      </c>
      <c r="B393" t="s">
        <v>1386</v>
      </c>
      <c r="C393" t="s">
        <v>1387</v>
      </c>
      <c r="E393" t="s">
        <v>77</v>
      </c>
      <c r="I393" t="s">
        <v>145</v>
      </c>
      <c r="J393" t="s">
        <v>146</v>
      </c>
      <c r="L393" t="s">
        <v>386</v>
      </c>
      <c r="M393" t="s">
        <v>148</v>
      </c>
      <c r="T393" t="s">
        <v>81</v>
      </c>
      <c r="V393" t="s">
        <v>149</v>
      </c>
      <c r="W393" t="s">
        <v>83</v>
      </c>
      <c r="X393" t="s">
        <v>84</v>
      </c>
      <c r="Y393" t="s">
        <v>150</v>
      </c>
      <c r="BP393" t="s">
        <v>151</v>
      </c>
      <c r="BQ393" t="s">
        <v>149</v>
      </c>
      <c r="BR393" t="s">
        <v>150</v>
      </c>
      <c r="BS393" t="s">
        <v>86</v>
      </c>
      <c r="BU393" t="s">
        <v>81</v>
      </c>
      <c r="BV393" t="s">
        <v>152</v>
      </c>
    </row>
    <row r="394" spans="1:74" x14ac:dyDescent="0.2">
      <c r="A394" t="s">
        <v>1388</v>
      </c>
      <c r="B394" t="s">
        <v>1389</v>
      </c>
      <c r="C394" t="s">
        <v>1390</v>
      </c>
      <c r="D394" t="s">
        <v>76</v>
      </c>
      <c r="E394" t="s">
        <v>77</v>
      </c>
      <c r="I394" t="s">
        <v>145</v>
      </c>
      <c r="J394" t="s">
        <v>146</v>
      </c>
      <c r="L394" t="s">
        <v>176</v>
      </c>
      <c r="M394" t="s">
        <v>148</v>
      </c>
      <c r="T394" t="s">
        <v>81</v>
      </c>
      <c r="V394" t="s">
        <v>149</v>
      </c>
      <c r="W394" t="s">
        <v>83</v>
      </c>
      <c r="X394" t="s">
        <v>84</v>
      </c>
      <c r="Y394" t="s">
        <v>150</v>
      </c>
      <c r="BP394" t="s">
        <v>151</v>
      </c>
      <c r="BQ394" t="s">
        <v>149</v>
      </c>
      <c r="BR394" t="s">
        <v>150</v>
      </c>
      <c r="BS394" t="s">
        <v>86</v>
      </c>
      <c r="BU394" t="s">
        <v>81</v>
      </c>
      <c r="BV394" t="s">
        <v>152</v>
      </c>
    </row>
    <row r="395" spans="1:74" x14ac:dyDescent="0.2">
      <c r="A395" t="s">
        <v>1391</v>
      </c>
      <c r="B395" t="s">
        <v>1392</v>
      </c>
      <c r="C395" t="s">
        <v>1393</v>
      </c>
      <c r="D395" t="s">
        <v>76</v>
      </c>
      <c r="E395" t="s">
        <v>77</v>
      </c>
      <c r="I395" t="s">
        <v>145</v>
      </c>
      <c r="J395" t="s">
        <v>146</v>
      </c>
      <c r="L395" t="s">
        <v>383</v>
      </c>
      <c r="M395" t="s">
        <v>148</v>
      </c>
      <c r="T395" t="s">
        <v>81</v>
      </c>
      <c r="V395" t="s">
        <v>149</v>
      </c>
      <c r="W395" t="s">
        <v>83</v>
      </c>
      <c r="X395" t="s">
        <v>84</v>
      </c>
      <c r="Y395" t="s">
        <v>150</v>
      </c>
      <c r="BP395" t="s">
        <v>151</v>
      </c>
      <c r="BQ395" t="s">
        <v>149</v>
      </c>
      <c r="BR395" t="s">
        <v>150</v>
      </c>
      <c r="BS395" t="s">
        <v>86</v>
      </c>
      <c r="BU395" t="s">
        <v>81</v>
      </c>
      <c r="BV395" t="s">
        <v>152</v>
      </c>
    </row>
    <row r="396" spans="1:74" x14ac:dyDescent="0.2">
      <c r="A396" t="s">
        <v>1394</v>
      </c>
      <c r="B396" t="s">
        <v>1395</v>
      </c>
      <c r="C396" t="s">
        <v>1396</v>
      </c>
      <c r="E396" t="s">
        <v>77</v>
      </c>
      <c r="I396" t="s">
        <v>145</v>
      </c>
      <c r="J396" t="s">
        <v>146</v>
      </c>
      <c r="L396" t="s">
        <v>302</v>
      </c>
      <c r="M396" t="s">
        <v>148</v>
      </c>
      <c r="T396" t="s">
        <v>81</v>
      </c>
      <c r="V396" t="s">
        <v>149</v>
      </c>
      <c r="W396" t="s">
        <v>83</v>
      </c>
      <c r="X396" t="s">
        <v>84</v>
      </c>
      <c r="Y396" t="s">
        <v>150</v>
      </c>
      <c r="BP396" t="s">
        <v>151</v>
      </c>
      <c r="BQ396" t="s">
        <v>149</v>
      </c>
      <c r="BR396" t="s">
        <v>150</v>
      </c>
      <c r="BS396" t="s">
        <v>86</v>
      </c>
      <c r="BU396" t="s">
        <v>81</v>
      </c>
      <c r="BV396" t="s">
        <v>152</v>
      </c>
    </row>
    <row r="397" spans="1:74" x14ac:dyDescent="0.2">
      <c r="A397" t="s">
        <v>1397</v>
      </c>
      <c r="B397" t="s">
        <v>533</v>
      </c>
      <c r="C397" t="s">
        <v>1398</v>
      </c>
      <c r="D397" t="s">
        <v>76</v>
      </c>
      <c r="E397" t="s">
        <v>77</v>
      </c>
      <c r="G397" t="s">
        <v>1399</v>
      </c>
      <c r="I397" t="s">
        <v>145</v>
      </c>
      <c r="J397" t="s">
        <v>146</v>
      </c>
      <c r="L397" t="s">
        <v>147</v>
      </c>
      <c r="M397" t="s">
        <v>148</v>
      </c>
      <c r="T397" t="s">
        <v>81</v>
      </c>
      <c r="V397" t="s">
        <v>149</v>
      </c>
      <c r="W397" t="s">
        <v>83</v>
      </c>
      <c r="X397" t="s">
        <v>84</v>
      </c>
      <c r="Y397" t="s">
        <v>150</v>
      </c>
      <c r="BP397" t="s">
        <v>151</v>
      </c>
      <c r="BQ397" t="s">
        <v>149</v>
      </c>
      <c r="BR397" t="s">
        <v>150</v>
      </c>
      <c r="BS397" t="s">
        <v>86</v>
      </c>
      <c r="BU397" t="s">
        <v>81</v>
      </c>
      <c r="BV397" t="s">
        <v>152</v>
      </c>
    </row>
    <row r="398" spans="1:74" x14ac:dyDescent="0.2">
      <c r="A398" t="s">
        <v>1400</v>
      </c>
      <c r="B398" t="s">
        <v>1401</v>
      </c>
      <c r="C398" t="s">
        <v>1402</v>
      </c>
      <c r="D398" t="s">
        <v>76</v>
      </c>
      <c r="E398" t="s">
        <v>77</v>
      </c>
      <c r="I398" t="s">
        <v>145</v>
      </c>
      <c r="J398" t="s">
        <v>146</v>
      </c>
      <c r="L398" t="s">
        <v>1403</v>
      </c>
      <c r="M398" t="s">
        <v>148</v>
      </c>
      <c r="T398" t="s">
        <v>81</v>
      </c>
      <c r="V398" t="s">
        <v>149</v>
      </c>
      <c r="W398" t="s">
        <v>83</v>
      </c>
      <c r="X398" t="s">
        <v>84</v>
      </c>
      <c r="Y398" t="s">
        <v>150</v>
      </c>
      <c r="BP398" t="s">
        <v>151</v>
      </c>
      <c r="BQ398" t="s">
        <v>149</v>
      </c>
      <c r="BR398" t="s">
        <v>150</v>
      </c>
      <c r="BS398" t="s">
        <v>86</v>
      </c>
      <c r="BU398" t="s">
        <v>81</v>
      </c>
      <c r="BV398" t="s">
        <v>152</v>
      </c>
    </row>
    <row r="399" spans="1:74" x14ac:dyDescent="0.2">
      <c r="A399" t="s">
        <v>1404</v>
      </c>
      <c r="B399" t="s">
        <v>1405</v>
      </c>
      <c r="C399" t="s">
        <v>1406</v>
      </c>
      <c r="D399" t="s">
        <v>76</v>
      </c>
      <c r="E399" t="s">
        <v>77</v>
      </c>
      <c r="I399" t="s">
        <v>145</v>
      </c>
      <c r="J399" t="s">
        <v>146</v>
      </c>
      <c r="L399" t="s">
        <v>215</v>
      </c>
      <c r="M399" t="s">
        <v>148</v>
      </c>
      <c r="T399" t="s">
        <v>81</v>
      </c>
      <c r="V399" t="s">
        <v>149</v>
      </c>
      <c r="W399" t="s">
        <v>83</v>
      </c>
      <c r="X399" t="s">
        <v>84</v>
      </c>
      <c r="Y399" t="s">
        <v>150</v>
      </c>
      <c r="BP399" t="s">
        <v>151</v>
      </c>
      <c r="BQ399" t="s">
        <v>149</v>
      </c>
      <c r="BR399" t="s">
        <v>150</v>
      </c>
      <c r="BS399" t="s">
        <v>86</v>
      </c>
      <c r="BU399" t="s">
        <v>81</v>
      </c>
      <c r="BV399" t="s">
        <v>152</v>
      </c>
    </row>
    <row r="400" spans="1:74" x14ac:dyDescent="0.2">
      <c r="A400" t="s">
        <v>1407</v>
      </c>
      <c r="B400" t="s">
        <v>1408</v>
      </c>
      <c r="C400" t="s">
        <v>1409</v>
      </c>
      <c r="D400" t="s">
        <v>76</v>
      </c>
      <c r="E400" t="s">
        <v>77</v>
      </c>
      <c r="I400" t="s">
        <v>145</v>
      </c>
      <c r="J400" t="s">
        <v>146</v>
      </c>
      <c r="L400" t="s">
        <v>192</v>
      </c>
      <c r="M400" t="s">
        <v>148</v>
      </c>
      <c r="T400" t="s">
        <v>81</v>
      </c>
      <c r="V400" t="s">
        <v>149</v>
      </c>
      <c r="W400" t="s">
        <v>83</v>
      </c>
      <c r="X400" t="s">
        <v>84</v>
      </c>
      <c r="Y400" t="s">
        <v>150</v>
      </c>
      <c r="BP400" t="s">
        <v>151</v>
      </c>
      <c r="BQ400" t="s">
        <v>149</v>
      </c>
      <c r="BR400" t="s">
        <v>150</v>
      </c>
      <c r="BS400" t="s">
        <v>86</v>
      </c>
      <c r="BU400" t="s">
        <v>81</v>
      </c>
      <c r="BV400" t="s">
        <v>152</v>
      </c>
    </row>
    <row r="401" spans="1:74" x14ac:dyDescent="0.2">
      <c r="A401" t="s">
        <v>1410</v>
      </c>
      <c r="B401" t="s">
        <v>1411</v>
      </c>
      <c r="C401" t="s">
        <v>1412</v>
      </c>
      <c r="E401" t="s">
        <v>77</v>
      </c>
      <c r="I401" t="s">
        <v>145</v>
      </c>
      <c r="J401" t="s">
        <v>146</v>
      </c>
      <c r="L401" t="s">
        <v>278</v>
      </c>
      <c r="M401" t="s">
        <v>148</v>
      </c>
      <c r="T401" t="s">
        <v>81</v>
      </c>
      <c r="V401" t="s">
        <v>149</v>
      </c>
      <c r="W401" t="s">
        <v>83</v>
      </c>
      <c r="X401" t="s">
        <v>84</v>
      </c>
      <c r="Y401" t="s">
        <v>150</v>
      </c>
      <c r="BP401" t="s">
        <v>151</v>
      </c>
      <c r="BQ401" t="s">
        <v>149</v>
      </c>
      <c r="BR401" t="s">
        <v>150</v>
      </c>
      <c r="BS401" t="s">
        <v>86</v>
      </c>
      <c r="BU401" t="s">
        <v>81</v>
      </c>
      <c r="BV401" t="s">
        <v>152</v>
      </c>
    </row>
    <row r="402" spans="1:74" x14ac:dyDescent="0.2">
      <c r="A402" t="s">
        <v>1413</v>
      </c>
      <c r="B402" t="s">
        <v>1414</v>
      </c>
      <c r="C402" t="s">
        <v>1415</v>
      </c>
      <c r="E402" t="s">
        <v>77</v>
      </c>
      <c r="I402" t="s">
        <v>145</v>
      </c>
      <c r="J402" t="s">
        <v>146</v>
      </c>
      <c r="L402" t="s">
        <v>365</v>
      </c>
      <c r="M402" t="s">
        <v>148</v>
      </c>
      <c r="T402" t="s">
        <v>81</v>
      </c>
      <c r="V402" t="s">
        <v>149</v>
      </c>
      <c r="W402" t="s">
        <v>83</v>
      </c>
      <c r="X402" t="s">
        <v>84</v>
      </c>
      <c r="Y402" t="s">
        <v>150</v>
      </c>
      <c r="BP402" t="s">
        <v>151</v>
      </c>
      <c r="BQ402" t="s">
        <v>149</v>
      </c>
      <c r="BR402" t="s">
        <v>150</v>
      </c>
      <c r="BS402" t="s">
        <v>86</v>
      </c>
      <c r="BU402" t="s">
        <v>81</v>
      </c>
      <c r="BV402" t="s">
        <v>152</v>
      </c>
    </row>
    <row r="403" spans="1:74" x14ac:dyDescent="0.2">
      <c r="A403" t="s">
        <v>1416</v>
      </c>
      <c r="B403" t="s">
        <v>884</v>
      </c>
      <c r="C403" t="s">
        <v>1417</v>
      </c>
      <c r="D403" t="s">
        <v>76</v>
      </c>
      <c r="E403" t="s">
        <v>77</v>
      </c>
      <c r="G403" t="s">
        <v>1418</v>
      </c>
      <c r="I403" t="s">
        <v>145</v>
      </c>
      <c r="J403" t="s">
        <v>146</v>
      </c>
      <c r="L403" t="s">
        <v>230</v>
      </c>
      <c r="M403" t="s">
        <v>148</v>
      </c>
      <c r="T403" t="s">
        <v>81</v>
      </c>
      <c r="V403" t="s">
        <v>149</v>
      </c>
      <c r="W403" t="s">
        <v>83</v>
      </c>
      <c r="X403" t="s">
        <v>84</v>
      </c>
      <c r="Y403" t="s">
        <v>150</v>
      </c>
      <c r="BP403" t="s">
        <v>151</v>
      </c>
      <c r="BQ403" t="s">
        <v>149</v>
      </c>
      <c r="BR403" t="s">
        <v>150</v>
      </c>
      <c r="BS403" t="s">
        <v>86</v>
      </c>
      <c r="BU403" t="s">
        <v>81</v>
      </c>
      <c r="BV403" t="s">
        <v>152</v>
      </c>
    </row>
    <row r="404" spans="1:74" x14ac:dyDescent="0.2">
      <c r="A404" t="s">
        <v>1419</v>
      </c>
      <c r="B404" t="s">
        <v>1420</v>
      </c>
      <c r="C404" t="s">
        <v>1421</v>
      </c>
      <c r="E404" t="s">
        <v>77</v>
      </c>
      <c r="I404" t="s">
        <v>145</v>
      </c>
      <c r="J404" t="s">
        <v>146</v>
      </c>
      <c r="L404" t="s">
        <v>575</v>
      </c>
      <c r="M404" t="s">
        <v>148</v>
      </c>
      <c r="T404" t="s">
        <v>81</v>
      </c>
      <c r="V404" t="s">
        <v>149</v>
      </c>
      <c r="W404" t="s">
        <v>83</v>
      </c>
      <c r="X404" t="s">
        <v>84</v>
      </c>
      <c r="Y404" t="s">
        <v>150</v>
      </c>
      <c r="BP404" t="s">
        <v>151</v>
      </c>
      <c r="BQ404" t="s">
        <v>149</v>
      </c>
      <c r="BR404" t="s">
        <v>150</v>
      </c>
      <c r="BS404" t="s">
        <v>86</v>
      </c>
      <c r="BU404" t="s">
        <v>81</v>
      </c>
      <c r="BV404" t="s">
        <v>152</v>
      </c>
    </row>
    <row r="405" spans="1:74" x14ac:dyDescent="0.2">
      <c r="A405" t="s">
        <v>1422</v>
      </c>
      <c r="B405" t="s">
        <v>815</v>
      </c>
      <c r="C405" t="s">
        <v>1423</v>
      </c>
      <c r="E405" t="s">
        <v>77</v>
      </c>
      <c r="G405" t="s">
        <v>1424</v>
      </c>
      <c r="I405" t="s">
        <v>145</v>
      </c>
      <c r="J405" t="s">
        <v>146</v>
      </c>
      <c r="L405" t="s">
        <v>817</v>
      </c>
      <c r="M405" t="s">
        <v>148</v>
      </c>
      <c r="T405" t="s">
        <v>81</v>
      </c>
      <c r="V405" t="s">
        <v>149</v>
      </c>
      <c r="W405" t="s">
        <v>83</v>
      </c>
      <c r="X405" t="s">
        <v>84</v>
      </c>
      <c r="Y405" t="s">
        <v>150</v>
      </c>
      <c r="BP405" t="s">
        <v>151</v>
      </c>
      <c r="BQ405" t="s">
        <v>149</v>
      </c>
      <c r="BR405" t="s">
        <v>150</v>
      </c>
      <c r="BS405" t="s">
        <v>86</v>
      </c>
      <c r="BU405" t="s">
        <v>81</v>
      </c>
      <c r="BV405" t="s">
        <v>152</v>
      </c>
    </row>
    <row r="406" spans="1:74" x14ac:dyDescent="0.2">
      <c r="A406" t="s">
        <v>1425</v>
      </c>
      <c r="B406" t="s">
        <v>1426</v>
      </c>
      <c r="C406" t="s">
        <v>1427</v>
      </c>
      <c r="E406" t="s">
        <v>77</v>
      </c>
      <c r="I406" t="s">
        <v>145</v>
      </c>
      <c r="J406" t="s">
        <v>146</v>
      </c>
      <c r="L406" t="s">
        <v>278</v>
      </c>
      <c r="M406" t="s">
        <v>148</v>
      </c>
      <c r="T406" t="s">
        <v>81</v>
      </c>
      <c r="V406" t="s">
        <v>149</v>
      </c>
      <c r="W406" t="s">
        <v>83</v>
      </c>
      <c r="X406" t="s">
        <v>84</v>
      </c>
      <c r="Y406" t="s">
        <v>150</v>
      </c>
      <c r="BP406" t="s">
        <v>151</v>
      </c>
      <c r="BQ406" t="s">
        <v>149</v>
      </c>
      <c r="BR406" t="s">
        <v>150</v>
      </c>
      <c r="BS406" t="s">
        <v>86</v>
      </c>
      <c r="BU406" t="s">
        <v>81</v>
      </c>
      <c r="BV406" t="s">
        <v>152</v>
      </c>
    </row>
    <row r="407" spans="1:74" x14ac:dyDescent="0.2">
      <c r="A407" t="s">
        <v>1428</v>
      </c>
      <c r="B407" t="s">
        <v>1429</v>
      </c>
      <c r="C407" t="s">
        <v>1430</v>
      </c>
      <c r="E407" t="s">
        <v>77</v>
      </c>
      <c r="I407" t="s">
        <v>145</v>
      </c>
      <c r="J407" t="s">
        <v>146</v>
      </c>
      <c r="L407" t="s">
        <v>250</v>
      </c>
      <c r="M407" t="s">
        <v>148</v>
      </c>
      <c r="T407" t="s">
        <v>81</v>
      </c>
      <c r="V407" t="s">
        <v>149</v>
      </c>
      <c r="W407" t="s">
        <v>83</v>
      </c>
      <c r="X407" t="s">
        <v>84</v>
      </c>
      <c r="Y407" t="s">
        <v>150</v>
      </c>
      <c r="BP407" t="s">
        <v>151</v>
      </c>
      <c r="BQ407" t="s">
        <v>149</v>
      </c>
      <c r="BR407" t="s">
        <v>150</v>
      </c>
      <c r="BS407" t="s">
        <v>86</v>
      </c>
      <c r="BU407" t="s">
        <v>81</v>
      </c>
      <c r="BV407" t="s">
        <v>152</v>
      </c>
    </row>
    <row r="408" spans="1:74" x14ac:dyDescent="0.2">
      <c r="A408" t="s">
        <v>1431</v>
      </c>
      <c r="B408" t="s">
        <v>1432</v>
      </c>
      <c r="C408" t="s">
        <v>1433</v>
      </c>
      <c r="E408" t="s">
        <v>77</v>
      </c>
      <c r="I408" t="s">
        <v>145</v>
      </c>
      <c r="J408" t="s">
        <v>146</v>
      </c>
      <c r="L408" t="s">
        <v>349</v>
      </c>
      <c r="M408" t="s">
        <v>148</v>
      </c>
      <c r="T408" t="s">
        <v>81</v>
      </c>
      <c r="V408" t="s">
        <v>149</v>
      </c>
      <c r="W408" t="s">
        <v>83</v>
      </c>
      <c r="X408" t="s">
        <v>84</v>
      </c>
      <c r="Y408" t="s">
        <v>150</v>
      </c>
      <c r="BP408" t="s">
        <v>151</v>
      </c>
      <c r="BQ408" t="s">
        <v>149</v>
      </c>
      <c r="BR408" t="s">
        <v>150</v>
      </c>
      <c r="BS408" t="s">
        <v>86</v>
      </c>
      <c r="BU408" t="s">
        <v>81</v>
      </c>
      <c r="BV408" t="s">
        <v>152</v>
      </c>
    </row>
    <row r="409" spans="1:74" x14ac:dyDescent="0.2">
      <c r="A409" t="s">
        <v>1434</v>
      </c>
      <c r="B409" t="s">
        <v>1435</v>
      </c>
      <c r="C409" t="s">
        <v>1436</v>
      </c>
      <c r="E409" t="s">
        <v>77</v>
      </c>
      <c r="I409" t="s">
        <v>145</v>
      </c>
      <c r="J409" t="s">
        <v>146</v>
      </c>
      <c r="L409" t="s">
        <v>435</v>
      </c>
      <c r="M409" t="s">
        <v>148</v>
      </c>
      <c r="T409" t="s">
        <v>81</v>
      </c>
      <c r="V409" t="s">
        <v>149</v>
      </c>
      <c r="W409" t="s">
        <v>83</v>
      </c>
      <c r="X409" t="s">
        <v>84</v>
      </c>
      <c r="Y409" t="s">
        <v>150</v>
      </c>
      <c r="BP409" t="s">
        <v>151</v>
      </c>
      <c r="BQ409" t="s">
        <v>149</v>
      </c>
      <c r="BR409" t="s">
        <v>150</v>
      </c>
      <c r="BS409" t="s">
        <v>86</v>
      </c>
      <c r="BU409" t="s">
        <v>81</v>
      </c>
      <c r="BV409" t="s">
        <v>152</v>
      </c>
    </row>
    <row r="410" spans="1:74" x14ac:dyDescent="0.2">
      <c r="A410" t="s">
        <v>1437</v>
      </c>
      <c r="B410" t="s">
        <v>1438</v>
      </c>
      <c r="C410" t="s">
        <v>1439</v>
      </c>
      <c r="E410" t="s">
        <v>77</v>
      </c>
      <c r="I410" t="s">
        <v>145</v>
      </c>
      <c r="J410" t="s">
        <v>146</v>
      </c>
      <c r="L410" t="s">
        <v>250</v>
      </c>
      <c r="M410" t="s">
        <v>148</v>
      </c>
      <c r="T410" t="s">
        <v>81</v>
      </c>
      <c r="V410" t="s">
        <v>149</v>
      </c>
      <c r="W410" t="s">
        <v>83</v>
      </c>
      <c r="X410" t="s">
        <v>84</v>
      </c>
      <c r="Y410" t="s">
        <v>150</v>
      </c>
      <c r="BP410" t="s">
        <v>151</v>
      </c>
      <c r="BQ410" t="s">
        <v>149</v>
      </c>
      <c r="BR410" t="s">
        <v>150</v>
      </c>
      <c r="BS410" t="s">
        <v>86</v>
      </c>
      <c r="BU410" t="s">
        <v>81</v>
      </c>
      <c r="BV410" t="s">
        <v>152</v>
      </c>
    </row>
    <row r="411" spans="1:74" x14ac:dyDescent="0.2">
      <c r="A411" t="s">
        <v>1440</v>
      </c>
      <c r="B411" t="s">
        <v>1441</v>
      </c>
      <c r="C411" t="s">
        <v>1442</v>
      </c>
      <c r="E411" t="s">
        <v>77</v>
      </c>
      <c r="I411" t="s">
        <v>145</v>
      </c>
      <c r="J411" t="s">
        <v>146</v>
      </c>
      <c r="L411" t="s">
        <v>455</v>
      </c>
      <c r="M411" t="s">
        <v>148</v>
      </c>
      <c r="T411" t="s">
        <v>81</v>
      </c>
      <c r="V411" t="s">
        <v>149</v>
      </c>
      <c r="W411" t="s">
        <v>83</v>
      </c>
      <c r="X411" t="s">
        <v>84</v>
      </c>
      <c r="Y411" t="s">
        <v>150</v>
      </c>
      <c r="BP411" t="s">
        <v>151</v>
      </c>
      <c r="BQ411" t="s">
        <v>149</v>
      </c>
      <c r="BR411" t="s">
        <v>150</v>
      </c>
      <c r="BS411" t="s">
        <v>86</v>
      </c>
      <c r="BU411" t="s">
        <v>81</v>
      </c>
      <c r="BV411" t="s">
        <v>152</v>
      </c>
    </row>
    <row r="412" spans="1:74" x14ac:dyDescent="0.2">
      <c r="A412" t="s">
        <v>1443</v>
      </c>
      <c r="B412" t="s">
        <v>1444</v>
      </c>
      <c r="C412" t="s">
        <v>1445</v>
      </c>
      <c r="E412" t="s">
        <v>77</v>
      </c>
      <c r="I412" t="s">
        <v>145</v>
      </c>
      <c r="J412" t="s">
        <v>146</v>
      </c>
      <c r="L412" t="s">
        <v>180</v>
      </c>
      <c r="M412" t="s">
        <v>148</v>
      </c>
      <c r="T412" t="s">
        <v>81</v>
      </c>
      <c r="V412" t="s">
        <v>149</v>
      </c>
      <c r="W412" t="s">
        <v>83</v>
      </c>
      <c r="X412" t="s">
        <v>84</v>
      </c>
      <c r="Y412" t="s">
        <v>150</v>
      </c>
      <c r="BP412" t="s">
        <v>151</v>
      </c>
      <c r="BQ412" t="s">
        <v>149</v>
      </c>
      <c r="BR412" t="s">
        <v>150</v>
      </c>
      <c r="BS412" t="s">
        <v>86</v>
      </c>
      <c r="BU412" t="s">
        <v>81</v>
      </c>
      <c r="BV412" t="s">
        <v>152</v>
      </c>
    </row>
    <row r="413" spans="1:74" x14ac:dyDescent="0.2">
      <c r="A413" t="s">
        <v>1446</v>
      </c>
      <c r="B413" t="s">
        <v>1447</v>
      </c>
      <c r="C413" t="s">
        <v>1448</v>
      </c>
      <c r="E413" t="s">
        <v>77</v>
      </c>
      <c r="G413" t="s">
        <v>1449</v>
      </c>
      <c r="I413" t="s">
        <v>145</v>
      </c>
      <c r="J413" t="s">
        <v>146</v>
      </c>
      <c r="L413" t="s">
        <v>1183</v>
      </c>
      <c r="M413" t="s">
        <v>148</v>
      </c>
      <c r="T413" t="s">
        <v>81</v>
      </c>
      <c r="V413" t="s">
        <v>149</v>
      </c>
      <c r="W413" t="s">
        <v>83</v>
      </c>
      <c r="X413" t="s">
        <v>84</v>
      </c>
      <c r="Y413" t="s">
        <v>150</v>
      </c>
      <c r="BP413" t="s">
        <v>151</v>
      </c>
      <c r="BQ413" t="s">
        <v>149</v>
      </c>
      <c r="BR413" t="s">
        <v>150</v>
      </c>
      <c r="BS413" t="s">
        <v>86</v>
      </c>
      <c r="BU413" t="s">
        <v>81</v>
      </c>
      <c r="BV413" t="s">
        <v>152</v>
      </c>
    </row>
    <row r="414" spans="1:74" x14ac:dyDescent="0.2">
      <c r="A414" t="s">
        <v>1450</v>
      </c>
      <c r="B414" t="s">
        <v>1451</v>
      </c>
      <c r="C414" t="s">
        <v>1452</v>
      </c>
      <c r="E414" t="s">
        <v>77</v>
      </c>
      <c r="I414" t="s">
        <v>145</v>
      </c>
      <c r="J414" t="s">
        <v>146</v>
      </c>
      <c r="L414" t="s">
        <v>546</v>
      </c>
      <c r="M414" t="s">
        <v>148</v>
      </c>
      <c r="T414" t="s">
        <v>81</v>
      </c>
      <c r="V414" t="s">
        <v>149</v>
      </c>
      <c r="W414" t="s">
        <v>83</v>
      </c>
      <c r="X414" t="s">
        <v>84</v>
      </c>
      <c r="Y414" t="s">
        <v>150</v>
      </c>
      <c r="BP414" t="s">
        <v>151</v>
      </c>
      <c r="BQ414" t="s">
        <v>149</v>
      </c>
      <c r="BR414" t="s">
        <v>150</v>
      </c>
      <c r="BS414" t="s">
        <v>86</v>
      </c>
      <c r="BU414" t="s">
        <v>81</v>
      </c>
      <c r="BV414" t="s">
        <v>152</v>
      </c>
    </row>
    <row r="415" spans="1:74" x14ac:dyDescent="0.2">
      <c r="A415" t="s">
        <v>1453</v>
      </c>
      <c r="B415" t="s">
        <v>1454</v>
      </c>
      <c r="C415" t="s">
        <v>1455</v>
      </c>
      <c r="E415" t="s">
        <v>77</v>
      </c>
      <c r="I415" t="s">
        <v>145</v>
      </c>
      <c r="J415" t="s">
        <v>146</v>
      </c>
      <c r="L415" t="s">
        <v>750</v>
      </c>
      <c r="M415" t="s">
        <v>148</v>
      </c>
      <c r="T415" t="s">
        <v>81</v>
      </c>
      <c r="V415" t="s">
        <v>149</v>
      </c>
      <c r="W415" t="s">
        <v>83</v>
      </c>
      <c r="X415" t="s">
        <v>84</v>
      </c>
      <c r="Y415" t="s">
        <v>150</v>
      </c>
      <c r="BP415" t="s">
        <v>151</v>
      </c>
      <c r="BQ415" t="s">
        <v>149</v>
      </c>
      <c r="BR415" t="s">
        <v>150</v>
      </c>
      <c r="BS415" t="s">
        <v>86</v>
      </c>
      <c r="BU415" t="s">
        <v>81</v>
      </c>
      <c r="BV415" t="s">
        <v>152</v>
      </c>
    </row>
    <row r="416" spans="1:74" x14ac:dyDescent="0.2">
      <c r="A416" t="s">
        <v>1456</v>
      </c>
      <c r="B416" t="s">
        <v>1457</v>
      </c>
      <c r="C416" t="s">
        <v>1458</v>
      </c>
      <c r="E416" t="s">
        <v>77</v>
      </c>
      <c r="I416" t="s">
        <v>145</v>
      </c>
      <c r="J416" t="s">
        <v>146</v>
      </c>
      <c r="L416" t="s">
        <v>750</v>
      </c>
      <c r="M416" t="s">
        <v>148</v>
      </c>
      <c r="T416" t="s">
        <v>81</v>
      </c>
      <c r="V416" t="s">
        <v>149</v>
      </c>
      <c r="W416" t="s">
        <v>83</v>
      </c>
      <c r="X416" t="s">
        <v>84</v>
      </c>
      <c r="Y416" t="s">
        <v>150</v>
      </c>
      <c r="BP416" t="s">
        <v>151</v>
      </c>
      <c r="BQ416" t="s">
        <v>149</v>
      </c>
      <c r="BR416" t="s">
        <v>150</v>
      </c>
      <c r="BS416" t="s">
        <v>86</v>
      </c>
      <c r="BU416" t="s">
        <v>81</v>
      </c>
      <c r="BV416" t="s">
        <v>152</v>
      </c>
    </row>
    <row r="417" spans="1:74" x14ac:dyDescent="0.2">
      <c r="A417" t="s">
        <v>1459</v>
      </c>
      <c r="B417" t="s">
        <v>1460</v>
      </c>
      <c r="C417" t="s">
        <v>1461</v>
      </c>
      <c r="D417" t="s">
        <v>76</v>
      </c>
      <c r="E417" t="s">
        <v>77</v>
      </c>
      <c r="G417" t="s">
        <v>1462</v>
      </c>
      <c r="I417" t="s">
        <v>145</v>
      </c>
      <c r="J417" t="s">
        <v>146</v>
      </c>
      <c r="L417" t="s">
        <v>376</v>
      </c>
      <c r="M417" t="s">
        <v>148</v>
      </c>
      <c r="T417" t="s">
        <v>81</v>
      </c>
      <c r="V417" t="s">
        <v>149</v>
      </c>
      <c r="W417" t="s">
        <v>83</v>
      </c>
      <c r="X417" t="s">
        <v>84</v>
      </c>
      <c r="Y417" t="s">
        <v>150</v>
      </c>
      <c r="BP417" t="s">
        <v>151</v>
      </c>
      <c r="BQ417" t="s">
        <v>149</v>
      </c>
      <c r="BR417" t="s">
        <v>150</v>
      </c>
      <c r="BS417" t="s">
        <v>86</v>
      </c>
      <c r="BU417" t="s">
        <v>81</v>
      </c>
      <c r="BV417" t="s">
        <v>152</v>
      </c>
    </row>
    <row r="418" spans="1:74" x14ac:dyDescent="0.2">
      <c r="A418" t="s">
        <v>1463</v>
      </c>
      <c r="B418" t="s">
        <v>1464</v>
      </c>
      <c r="C418" t="s">
        <v>1463</v>
      </c>
      <c r="E418" t="s">
        <v>77</v>
      </c>
      <c r="G418" t="s">
        <v>1465</v>
      </c>
      <c r="I418" t="s">
        <v>145</v>
      </c>
      <c r="J418" t="s">
        <v>146</v>
      </c>
      <c r="L418" t="s">
        <v>182</v>
      </c>
      <c r="M418" t="s">
        <v>148</v>
      </c>
      <c r="T418" t="s">
        <v>81</v>
      </c>
      <c r="V418" t="s">
        <v>149</v>
      </c>
      <c r="W418" t="s">
        <v>83</v>
      </c>
      <c r="X418" t="s">
        <v>84</v>
      </c>
      <c r="Y418" t="s">
        <v>150</v>
      </c>
      <c r="BP418" t="s">
        <v>151</v>
      </c>
      <c r="BQ418" t="s">
        <v>149</v>
      </c>
      <c r="BR418" t="s">
        <v>150</v>
      </c>
      <c r="BS418" t="s">
        <v>86</v>
      </c>
      <c r="BU418" t="s">
        <v>81</v>
      </c>
      <c r="BV418" t="s">
        <v>152</v>
      </c>
    </row>
    <row r="419" spans="1:74" x14ac:dyDescent="0.2">
      <c r="A419" t="s">
        <v>1466</v>
      </c>
      <c r="B419" t="s">
        <v>1467</v>
      </c>
      <c r="C419" t="s">
        <v>1468</v>
      </c>
      <c r="E419" t="s">
        <v>77</v>
      </c>
      <c r="I419" t="s">
        <v>145</v>
      </c>
      <c r="J419" t="s">
        <v>146</v>
      </c>
      <c r="L419" t="s">
        <v>267</v>
      </c>
      <c r="M419" t="s">
        <v>148</v>
      </c>
      <c r="T419" t="s">
        <v>81</v>
      </c>
      <c r="V419" t="s">
        <v>149</v>
      </c>
      <c r="W419" t="s">
        <v>83</v>
      </c>
      <c r="X419" t="s">
        <v>84</v>
      </c>
      <c r="Y419" t="s">
        <v>150</v>
      </c>
      <c r="BP419" t="s">
        <v>151</v>
      </c>
      <c r="BQ419" t="s">
        <v>149</v>
      </c>
      <c r="BR419" t="s">
        <v>150</v>
      </c>
      <c r="BS419" t="s">
        <v>86</v>
      </c>
      <c r="BU419" t="s">
        <v>81</v>
      </c>
      <c r="BV419" t="s">
        <v>152</v>
      </c>
    </row>
    <row r="420" spans="1:74" x14ac:dyDescent="0.2">
      <c r="A420" t="s">
        <v>1469</v>
      </c>
      <c r="B420" t="s">
        <v>1470</v>
      </c>
      <c r="C420" t="s">
        <v>1469</v>
      </c>
      <c r="E420" t="s">
        <v>77</v>
      </c>
      <c r="I420" t="s">
        <v>145</v>
      </c>
      <c r="J420" t="s">
        <v>146</v>
      </c>
      <c r="L420" t="s">
        <v>386</v>
      </c>
      <c r="M420" t="s">
        <v>148</v>
      </c>
      <c r="T420" t="s">
        <v>81</v>
      </c>
      <c r="V420" t="s">
        <v>149</v>
      </c>
      <c r="W420" t="s">
        <v>83</v>
      </c>
      <c r="X420" t="s">
        <v>84</v>
      </c>
      <c r="Y420" t="s">
        <v>150</v>
      </c>
      <c r="BP420" t="s">
        <v>151</v>
      </c>
      <c r="BQ420" t="s">
        <v>149</v>
      </c>
      <c r="BR420" t="s">
        <v>150</v>
      </c>
      <c r="BS420" t="s">
        <v>86</v>
      </c>
      <c r="BU420" t="s">
        <v>81</v>
      </c>
      <c r="BV420" t="s">
        <v>152</v>
      </c>
    </row>
    <row r="421" spans="1:74" x14ac:dyDescent="0.2">
      <c r="A421" t="s">
        <v>1471</v>
      </c>
      <c r="B421" t="s">
        <v>1472</v>
      </c>
      <c r="C421" t="s">
        <v>1473</v>
      </c>
      <c r="E421" t="s">
        <v>77</v>
      </c>
      <c r="I421" t="s">
        <v>145</v>
      </c>
      <c r="J421" t="s">
        <v>146</v>
      </c>
      <c r="L421" t="s">
        <v>435</v>
      </c>
      <c r="M421" t="s">
        <v>148</v>
      </c>
      <c r="T421" t="s">
        <v>81</v>
      </c>
      <c r="V421" t="s">
        <v>149</v>
      </c>
      <c r="W421" t="s">
        <v>83</v>
      </c>
      <c r="X421" t="s">
        <v>84</v>
      </c>
      <c r="Y421" t="s">
        <v>150</v>
      </c>
      <c r="BP421" t="s">
        <v>151</v>
      </c>
      <c r="BQ421" t="s">
        <v>149</v>
      </c>
      <c r="BR421" t="s">
        <v>150</v>
      </c>
      <c r="BS421" t="s">
        <v>86</v>
      </c>
      <c r="BU421" t="s">
        <v>81</v>
      </c>
      <c r="BV421" t="s">
        <v>152</v>
      </c>
    </row>
    <row r="422" spans="1:74" x14ac:dyDescent="0.2">
      <c r="A422" t="s">
        <v>1474</v>
      </c>
      <c r="B422" t="s">
        <v>1475</v>
      </c>
      <c r="C422" t="s">
        <v>1476</v>
      </c>
      <c r="E422" t="s">
        <v>77</v>
      </c>
      <c r="I422" t="s">
        <v>145</v>
      </c>
      <c r="J422" t="s">
        <v>146</v>
      </c>
      <c r="L422" t="s">
        <v>211</v>
      </c>
      <c r="M422" t="s">
        <v>148</v>
      </c>
      <c r="T422" t="s">
        <v>81</v>
      </c>
      <c r="V422" t="s">
        <v>149</v>
      </c>
      <c r="W422" t="s">
        <v>83</v>
      </c>
      <c r="X422" t="s">
        <v>84</v>
      </c>
      <c r="Y422" t="s">
        <v>150</v>
      </c>
      <c r="BP422" t="s">
        <v>151</v>
      </c>
      <c r="BQ422" t="s">
        <v>149</v>
      </c>
      <c r="BR422" t="s">
        <v>150</v>
      </c>
      <c r="BS422" t="s">
        <v>86</v>
      </c>
      <c r="BU422" t="s">
        <v>81</v>
      </c>
      <c r="BV422" t="s">
        <v>152</v>
      </c>
    </row>
    <row r="423" spans="1:74" x14ac:dyDescent="0.2">
      <c r="A423" t="s">
        <v>1477</v>
      </c>
      <c r="B423" t="s">
        <v>1478</v>
      </c>
      <c r="C423" t="s">
        <v>1479</v>
      </c>
      <c r="E423" t="s">
        <v>77</v>
      </c>
      <c r="G423" t="s">
        <v>1480</v>
      </c>
      <c r="I423" t="s">
        <v>145</v>
      </c>
      <c r="J423" t="s">
        <v>146</v>
      </c>
      <c r="L423" t="s">
        <v>769</v>
      </c>
      <c r="M423" t="s">
        <v>148</v>
      </c>
      <c r="T423" t="s">
        <v>81</v>
      </c>
      <c r="V423" t="s">
        <v>149</v>
      </c>
      <c r="W423" t="s">
        <v>83</v>
      </c>
      <c r="X423" t="s">
        <v>84</v>
      </c>
      <c r="Y423" t="s">
        <v>150</v>
      </c>
      <c r="BP423" t="s">
        <v>151</v>
      </c>
      <c r="BQ423" t="s">
        <v>149</v>
      </c>
      <c r="BR423" t="s">
        <v>150</v>
      </c>
      <c r="BS423" t="s">
        <v>86</v>
      </c>
      <c r="BU423" t="s">
        <v>81</v>
      </c>
      <c r="BV423" t="s">
        <v>152</v>
      </c>
    </row>
    <row r="424" spans="1:74" x14ac:dyDescent="0.2">
      <c r="A424" t="s">
        <v>1481</v>
      </c>
      <c r="B424" t="s">
        <v>1482</v>
      </c>
      <c r="C424" t="s">
        <v>1483</v>
      </c>
      <c r="E424" t="s">
        <v>77</v>
      </c>
      <c r="I424" t="s">
        <v>145</v>
      </c>
      <c r="J424" t="s">
        <v>146</v>
      </c>
      <c r="L424" t="s">
        <v>667</v>
      </c>
      <c r="M424" t="s">
        <v>148</v>
      </c>
      <c r="T424" t="s">
        <v>81</v>
      </c>
      <c r="V424" t="s">
        <v>149</v>
      </c>
      <c r="W424" t="s">
        <v>83</v>
      </c>
      <c r="X424" t="s">
        <v>84</v>
      </c>
      <c r="Y424" t="s">
        <v>150</v>
      </c>
      <c r="BP424" t="s">
        <v>151</v>
      </c>
      <c r="BQ424" t="s">
        <v>149</v>
      </c>
      <c r="BR424" t="s">
        <v>150</v>
      </c>
      <c r="BS424" t="s">
        <v>86</v>
      </c>
      <c r="BU424" t="s">
        <v>81</v>
      </c>
      <c r="BV424" t="s">
        <v>152</v>
      </c>
    </row>
    <row r="425" spans="1:74" x14ac:dyDescent="0.2">
      <c r="A425" t="s">
        <v>1484</v>
      </c>
      <c r="B425" t="s">
        <v>1485</v>
      </c>
      <c r="C425" t="s">
        <v>1486</v>
      </c>
      <c r="E425" t="s">
        <v>77</v>
      </c>
      <c r="I425" t="s">
        <v>145</v>
      </c>
      <c r="J425" t="s">
        <v>146</v>
      </c>
      <c r="L425" t="s">
        <v>522</v>
      </c>
      <c r="M425" t="s">
        <v>148</v>
      </c>
      <c r="T425" t="s">
        <v>81</v>
      </c>
      <c r="V425" t="s">
        <v>149</v>
      </c>
      <c r="W425" t="s">
        <v>83</v>
      </c>
      <c r="X425" t="s">
        <v>84</v>
      </c>
      <c r="Y425" t="s">
        <v>150</v>
      </c>
      <c r="BP425" t="s">
        <v>151</v>
      </c>
      <c r="BQ425" t="s">
        <v>149</v>
      </c>
      <c r="BR425" t="s">
        <v>150</v>
      </c>
      <c r="BS425" t="s">
        <v>86</v>
      </c>
      <c r="BU425" t="s">
        <v>81</v>
      </c>
      <c r="BV425" t="s">
        <v>152</v>
      </c>
    </row>
    <row r="426" spans="1:74" x14ac:dyDescent="0.2">
      <c r="A426" t="s">
        <v>1487</v>
      </c>
      <c r="B426" t="s">
        <v>1488</v>
      </c>
      <c r="C426" t="s">
        <v>1489</v>
      </c>
      <c r="E426" t="s">
        <v>77</v>
      </c>
      <c r="I426" t="s">
        <v>145</v>
      </c>
      <c r="J426" t="s">
        <v>146</v>
      </c>
      <c r="L426" t="s">
        <v>833</v>
      </c>
      <c r="M426" t="s">
        <v>148</v>
      </c>
      <c r="T426" t="s">
        <v>81</v>
      </c>
      <c r="V426" t="s">
        <v>149</v>
      </c>
      <c r="W426" t="s">
        <v>83</v>
      </c>
      <c r="X426" t="s">
        <v>84</v>
      </c>
      <c r="Y426" t="s">
        <v>150</v>
      </c>
      <c r="BP426" t="s">
        <v>151</v>
      </c>
      <c r="BQ426" t="s">
        <v>149</v>
      </c>
      <c r="BR426" t="s">
        <v>150</v>
      </c>
      <c r="BS426" t="s">
        <v>86</v>
      </c>
      <c r="BU426" t="s">
        <v>81</v>
      </c>
      <c r="BV426" t="s">
        <v>152</v>
      </c>
    </row>
    <row r="427" spans="1:74" x14ac:dyDescent="0.2">
      <c r="A427" t="s">
        <v>1490</v>
      </c>
      <c r="B427" t="s">
        <v>1491</v>
      </c>
      <c r="C427" t="s">
        <v>1492</v>
      </c>
      <c r="E427" t="s">
        <v>77</v>
      </c>
      <c r="I427" t="s">
        <v>145</v>
      </c>
      <c r="J427" t="s">
        <v>146</v>
      </c>
      <c r="L427" t="s">
        <v>383</v>
      </c>
      <c r="M427" t="s">
        <v>148</v>
      </c>
      <c r="T427" t="s">
        <v>81</v>
      </c>
      <c r="V427" t="s">
        <v>149</v>
      </c>
      <c r="W427" t="s">
        <v>83</v>
      </c>
      <c r="X427" t="s">
        <v>84</v>
      </c>
      <c r="Y427" t="s">
        <v>150</v>
      </c>
      <c r="BP427" t="s">
        <v>151</v>
      </c>
      <c r="BQ427" t="s">
        <v>149</v>
      </c>
      <c r="BR427" t="s">
        <v>150</v>
      </c>
      <c r="BS427" t="s">
        <v>86</v>
      </c>
      <c r="BU427" t="s">
        <v>81</v>
      </c>
      <c r="BV427" t="s">
        <v>152</v>
      </c>
    </row>
    <row r="428" spans="1:74" x14ac:dyDescent="0.2">
      <c r="A428" t="s">
        <v>1493</v>
      </c>
      <c r="B428" t="s">
        <v>1493</v>
      </c>
      <c r="C428" t="s">
        <v>1494</v>
      </c>
      <c r="E428" t="s">
        <v>77</v>
      </c>
      <c r="I428" t="s">
        <v>145</v>
      </c>
      <c r="J428" t="s">
        <v>146</v>
      </c>
      <c r="M428" t="s">
        <v>148</v>
      </c>
      <c r="T428" t="s">
        <v>81</v>
      </c>
      <c r="V428" t="s">
        <v>149</v>
      </c>
      <c r="W428" t="s">
        <v>83</v>
      </c>
      <c r="X428" t="s">
        <v>84</v>
      </c>
      <c r="Y428" t="s">
        <v>150</v>
      </c>
      <c r="BP428" t="s">
        <v>151</v>
      </c>
      <c r="BQ428" t="s">
        <v>149</v>
      </c>
      <c r="BR428" t="s">
        <v>150</v>
      </c>
      <c r="BS428" t="s">
        <v>86</v>
      </c>
      <c r="BU428" t="s">
        <v>81</v>
      </c>
      <c r="BV428" t="s">
        <v>152</v>
      </c>
    </row>
    <row r="429" spans="1:74" x14ac:dyDescent="0.2">
      <c r="A429" t="s">
        <v>1495</v>
      </c>
      <c r="B429" t="s">
        <v>928</v>
      </c>
      <c r="C429" t="s">
        <v>1495</v>
      </c>
      <c r="E429" t="s">
        <v>77</v>
      </c>
      <c r="G429" t="s">
        <v>1496</v>
      </c>
      <c r="I429" t="s">
        <v>145</v>
      </c>
      <c r="J429" t="s">
        <v>146</v>
      </c>
      <c r="L429" t="s">
        <v>769</v>
      </c>
      <c r="M429" t="s">
        <v>148</v>
      </c>
      <c r="T429" t="s">
        <v>81</v>
      </c>
      <c r="V429" t="s">
        <v>149</v>
      </c>
      <c r="W429" t="s">
        <v>83</v>
      </c>
      <c r="X429" t="s">
        <v>84</v>
      </c>
      <c r="Y429" t="s">
        <v>150</v>
      </c>
      <c r="BP429" t="s">
        <v>151</v>
      </c>
      <c r="BQ429" t="s">
        <v>149</v>
      </c>
      <c r="BR429" t="s">
        <v>150</v>
      </c>
      <c r="BS429" t="s">
        <v>86</v>
      </c>
      <c r="BU429" t="s">
        <v>81</v>
      </c>
      <c r="BV429" t="s">
        <v>152</v>
      </c>
    </row>
    <row r="430" spans="1:74" x14ac:dyDescent="0.2">
      <c r="A430" t="s">
        <v>1497</v>
      </c>
      <c r="B430" t="s">
        <v>1498</v>
      </c>
      <c r="C430" t="s">
        <v>1499</v>
      </c>
      <c r="E430" t="s">
        <v>77</v>
      </c>
      <c r="I430" t="s">
        <v>145</v>
      </c>
      <c r="J430" t="s">
        <v>146</v>
      </c>
      <c r="L430" t="s">
        <v>422</v>
      </c>
      <c r="M430" t="s">
        <v>148</v>
      </c>
      <c r="T430" t="s">
        <v>81</v>
      </c>
      <c r="V430" t="s">
        <v>149</v>
      </c>
      <c r="W430" t="s">
        <v>83</v>
      </c>
      <c r="X430" t="s">
        <v>84</v>
      </c>
      <c r="Y430" t="s">
        <v>150</v>
      </c>
      <c r="BP430" t="s">
        <v>151</v>
      </c>
      <c r="BQ430" t="s">
        <v>149</v>
      </c>
      <c r="BR430" t="s">
        <v>150</v>
      </c>
      <c r="BS430" t="s">
        <v>86</v>
      </c>
      <c r="BU430" t="s">
        <v>81</v>
      </c>
      <c r="BV430" t="s">
        <v>152</v>
      </c>
    </row>
    <row r="431" spans="1:74" x14ac:dyDescent="0.2">
      <c r="A431" t="s">
        <v>1500</v>
      </c>
      <c r="B431" t="s">
        <v>1501</v>
      </c>
      <c r="C431" t="s">
        <v>1502</v>
      </c>
      <c r="E431" t="s">
        <v>77</v>
      </c>
      <c r="I431" t="s">
        <v>145</v>
      </c>
      <c r="J431" t="s">
        <v>146</v>
      </c>
      <c r="L431" t="s">
        <v>1004</v>
      </c>
      <c r="M431" t="s">
        <v>148</v>
      </c>
      <c r="T431" t="s">
        <v>81</v>
      </c>
      <c r="V431" t="s">
        <v>149</v>
      </c>
      <c r="W431" t="s">
        <v>83</v>
      </c>
      <c r="X431" t="s">
        <v>84</v>
      </c>
      <c r="Y431" t="s">
        <v>150</v>
      </c>
      <c r="BP431" t="s">
        <v>151</v>
      </c>
      <c r="BQ431" t="s">
        <v>149</v>
      </c>
      <c r="BR431" t="s">
        <v>150</v>
      </c>
      <c r="BS431" t="s">
        <v>86</v>
      </c>
      <c r="BU431" t="s">
        <v>81</v>
      </c>
      <c r="BV431" t="s">
        <v>152</v>
      </c>
    </row>
    <row r="432" spans="1:74" x14ac:dyDescent="0.2">
      <c r="A432" t="s">
        <v>1503</v>
      </c>
      <c r="B432" t="s">
        <v>1504</v>
      </c>
      <c r="C432" t="s">
        <v>1505</v>
      </c>
      <c r="E432" t="s">
        <v>77</v>
      </c>
      <c r="I432" t="s">
        <v>145</v>
      </c>
      <c r="J432" t="s">
        <v>146</v>
      </c>
      <c r="L432" t="s">
        <v>855</v>
      </c>
      <c r="M432" t="s">
        <v>148</v>
      </c>
      <c r="T432" t="s">
        <v>81</v>
      </c>
      <c r="V432" t="s">
        <v>149</v>
      </c>
      <c r="W432" t="s">
        <v>83</v>
      </c>
      <c r="X432" t="s">
        <v>84</v>
      </c>
      <c r="Y432" t="s">
        <v>150</v>
      </c>
      <c r="BP432" t="s">
        <v>151</v>
      </c>
      <c r="BQ432" t="s">
        <v>149</v>
      </c>
      <c r="BR432" t="s">
        <v>150</v>
      </c>
      <c r="BS432" t="s">
        <v>86</v>
      </c>
      <c r="BU432" t="s">
        <v>81</v>
      </c>
      <c r="BV432" t="s">
        <v>152</v>
      </c>
    </row>
    <row r="433" spans="1:74" x14ac:dyDescent="0.2">
      <c r="A433" t="s">
        <v>1506</v>
      </c>
      <c r="B433" t="s">
        <v>1507</v>
      </c>
      <c r="C433" t="s">
        <v>1508</v>
      </c>
      <c r="E433" t="s">
        <v>77</v>
      </c>
      <c r="G433" t="s">
        <v>1509</v>
      </c>
      <c r="I433" t="s">
        <v>145</v>
      </c>
      <c r="J433" t="s">
        <v>146</v>
      </c>
      <c r="L433" t="s">
        <v>157</v>
      </c>
      <c r="M433" t="s">
        <v>148</v>
      </c>
      <c r="T433" t="s">
        <v>81</v>
      </c>
      <c r="V433" t="s">
        <v>149</v>
      </c>
      <c r="W433" t="s">
        <v>83</v>
      </c>
      <c r="X433" t="s">
        <v>84</v>
      </c>
      <c r="Y433" t="s">
        <v>150</v>
      </c>
      <c r="BP433" t="s">
        <v>151</v>
      </c>
      <c r="BQ433" t="s">
        <v>149</v>
      </c>
      <c r="BR433" t="s">
        <v>150</v>
      </c>
      <c r="BS433" t="s">
        <v>86</v>
      </c>
      <c r="BU433" t="s">
        <v>81</v>
      </c>
      <c r="BV433" t="s">
        <v>152</v>
      </c>
    </row>
    <row r="434" spans="1:74" x14ac:dyDescent="0.2">
      <c r="A434" t="s">
        <v>1510</v>
      </c>
      <c r="B434" t="s">
        <v>1511</v>
      </c>
      <c r="C434" t="s">
        <v>1512</v>
      </c>
      <c r="D434" t="s">
        <v>76</v>
      </c>
      <c r="E434" t="s">
        <v>77</v>
      </c>
      <c r="G434" t="s">
        <v>1513</v>
      </c>
      <c r="I434" t="s">
        <v>145</v>
      </c>
      <c r="J434" t="s">
        <v>146</v>
      </c>
      <c r="L434" t="s">
        <v>199</v>
      </c>
      <c r="M434" t="s">
        <v>148</v>
      </c>
      <c r="T434" t="s">
        <v>81</v>
      </c>
      <c r="V434" t="s">
        <v>149</v>
      </c>
      <c r="W434" t="s">
        <v>83</v>
      </c>
      <c r="X434" t="s">
        <v>84</v>
      </c>
      <c r="Y434" t="s">
        <v>150</v>
      </c>
      <c r="BP434" t="s">
        <v>151</v>
      </c>
      <c r="BQ434" t="s">
        <v>149</v>
      </c>
      <c r="BR434" t="s">
        <v>150</v>
      </c>
      <c r="BS434" t="s">
        <v>86</v>
      </c>
      <c r="BU434" t="s">
        <v>81</v>
      </c>
      <c r="BV434" t="s">
        <v>152</v>
      </c>
    </row>
    <row r="435" spans="1:74" x14ac:dyDescent="0.2">
      <c r="A435" t="s">
        <v>1514</v>
      </c>
      <c r="B435" t="s">
        <v>1515</v>
      </c>
      <c r="C435" t="s">
        <v>1516</v>
      </c>
      <c r="E435" t="s">
        <v>77</v>
      </c>
      <c r="I435" t="s">
        <v>145</v>
      </c>
      <c r="J435" t="s">
        <v>146</v>
      </c>
      <c r="L435" t="s">
        <v>215</v>
      </c>
      <c r="M435" t="s">
        <v>148</v>
      </c>
      <c r="T435" t="s">
        <v>81</v>
      </c>
      <c r="V435" t="s">
        <v>149</v>
      </c>
      <c r="W435" t="s">
        <v>83</v>
      </c>
      <c r="X435" t="s">
        <v>84</v>
      </c>
      <c r="Y435" t="s">
        <v>150</v>
      </c>
      <c r="BP435" t="s">
        <v>151</v>
      </c>
      <c r="BQ435" t="s">
        <v>149</v>
      </c>
      <c r="BR435" t="s">
        <v>150</v>
      </c>
      <c r="BS435" t="s">
        <v>86</v>
      </c>
      <c r="BU435" t="s">
        <v>81</v>
      </c>
      <c r="BV435" t="s">
        <v>152</v>
      </c>
    </row>
    <row r="436" spans="1:74" x14ac:dyDescent="0.2">
      <c r="A436" t="s">
        <v>1517</v>
      </c>
      <c r="B436" t="s">
        <v>1518</v>
      </c>
      <c r="C436" t="s">
        <v>1519</v>
      </c>
      <c r="E436" t="s">
        <v>77</v>
      </c>
      <c r="I436" t="s">
        <v>145</v>
      </c>
      <c r="J436" t="s">
        <v>146</v>
      </c>
      <c r="L436" t="s">
        <v>241</v>
      </c>
      <c r="M436" t="s">
        <v>148</v>
      </c>
      <c r="T436" t="s">
        <v>81</v>
      </c>
      <c r="V436" t="s">
        <v>149</v>
      </c>
      <c r="W436" t="s">
        <v>83</v>
      </c>
      <c r="X436" t="s">
        <v>84</v>
      </c>
      <c r="Y436" t="s">
        <v>150</v>
      </c>
      <c r="BP436" t="s">
        <v>151</v>
      </c>
      <c r="BQ436" t="s">
        <v>149</v>
      </c>
      <c r="BR436" t="s">
        <v>150</v>
      </c>
      <c r="BS436" t="s">
        <v>86</v>
      </c>
      <c r="BU436" t="s">
        <v>81</v>
      </c>
      <c r="BV436" t="s">
        <v>152</v>
      </c>
    </row>
    <row r="437" spans="1:74" x14ac:dyDescent="0.2">
      <c r="A437" t="s">
        <v>1520</v>
      </c>
      <c r="B437" t="s">
        <v>1521</v>
      </c>
      <c r="C437" t="s">
        <v>1522</v>
      </c>
      <c r="D437" t="s">
        <v>76</v>
      </c>
      <c r="E437" t="s">
        <v>77</v>
      </c>
      <c r="I437" t="s">
        <v>145</v>
      </c>
      <c r="J437" t="s">
        <v>146</v>
      </c>
      <c r="L437" t="s">
        <v>435</v>
      </c>
      <c r="M437" t="s">
        <v>148</v>
      </c>
      <c r="T437" t="s">
        <v>81</v>
      </c>
      <c r="V437" t="s">
        <v>149</v>
      </c>
      <c r="W437" t="s">
        <v>83</v>
      </c>
      <c r="X437" t="s">
        <v>84</v>
      </c>
      <c r="Y437" t="s">
        <v>150</v>
      </c>
      <c r="BP437" t="s">
        <v>151</v>
      </c>
      <c r="BQ437" t="s">
        <v>149</v>
      </c>
      <c r="BR437" t="s">
        <v>150</v>
      </c>
      <c r="BS437" t="s">
        <v>86</v>
      </c>
      <c r="BU437" t="s">
        <v>81</v>
      </c>
      <c r="BV437" t="s">
        <v>152</v>
      </c>
    </row>
    <row r="438" spans="1:74" x14ac:dyDescent="0.2">
      <c r="A438" t="s">
        <v>1523</v>
      </c>
      <c r="B438" t="s">
        <v>1524</v>
      </c>
      <c r="C438" t="s">
        <v>1525</v>
      </c>
      <c r="E438" t="s">
        <v>77</v>
      </c>
      <c r="I438" t="s">
        <v>145</v>
      </c>
      <c r="J438" t="s">
        <v>146</v>
      </c>
      <c r="L438" t="s">
        <v>383</v>
      </c>
      <c r="M438" t="s">
        <v>148</v>
      </c>
      <c r="T438" t="s">
        <v>81</v>
      </c>
      <c r="V438" t="s">
        <v>149</v>
      </c>
      <c r="W438" t="s">
        <v>83</v>
      </c>
      <c r="X438" t="s">
        <v>84</v>
      </c>
      <c r="Y438" t="s">
        <v>150</v>
      </c>
      <c r="BP438" t="s">
        <v>151</v>
      </c>
      <c r="BQ438" t="s">
        <v>149</v>
      </c>
      <c r="BR438" t="s">
        <v>150</v>
      </c>
      <c r="BS438" t="s">
        <v>86</v>
      </c>
      <c r="BU438" t="s">
        <v>81</v>
      </c>
      <c r="BV438" t="s">
        <v>152</v>
      </c>
    </row>
    <row r="439" spans="1:74" x14ac:dyDescent="0.2">
      <c r="A439" t="s">
        <v>1526</v>
      </c>
      <c r="B439" t="s">
        <v>1527</v>
      </c>
      <c r="C439" t="s">
        <v>1528</v>
      </c>
      <c r="E439" t="s">
        <v>77</v>
      </c>
      <c r="I439" t="s">
        <v>145</v>
      </c>
      <c r="J439" t="s">
        <v>146</v>
      </c>
      <c r="L439" t="s">
        <v>180</v>
      </c>
      <c r="M439" t="s">
        <v>148</v>
      </c>
      <c r="T439" t="s">
        <v>81</v>
      </c>
      <c r="V439" t="s">
        <v>149</v>
      </c>
      <c r="W439" t="s">
        <v>83</v>
      </c>
      <c r="X439" t="s">
        <v>84</v>
      </c>
      <c r="Y439" t="s">
        <v>150</v>
      </c>
      <c r="BP439" t="s">
        <v>151</v>
      </c>
      <c r="BQ439" t="s">
        <v>149</v>
      </c>
      <c r="BR439" t="s">
        <v>150</v>
      </c>
      <c r="BS439" t="s">
        <v>86</v>
      </c>
      <c r="BU439" t="s">
        <v>81</v>
      </c>
      <c r="BV439" t="s">
        <v>152</v>
      </c>
    </row>
    <row r="440" spans="1:74" x14ac:dyDescent="0.2">
      <c r="A440" t="s">
        <v>1529</v>
      </c>
      <c r="B440" t="s">
        <v>1530</v>
      </c>
      <c r="C440" t="s">
        <v>1531</v>
      </c>
      <c r="D440" t="s">
        <v>76</v>
      </c>
      <c r="E440" t="s">
        <v>77</v>
      </c>
      <c r="G440" t="s">
        <v>1532</v>
      </c>
      <c r="I440" t="s">
        <v>145</v>
      </c>
      <c r="J440" t="s">
        <v>146</v>
      </c>
      <c r="L440" t="s">
        <v>396</v>
      </c>
      <c r="M440" t="s">
        <v>148</v>
      </c>
      <c r="T440" t="s">
        <v>81</v>
      </c>
      <c r="V440" t="s">
        <v>149</v>
      </c>
      <c r="W440" t="s">
        <v>83</v>
      </c>
      <c r="X440" t="s">
        <v>84</v>
      </c>
      <c r="Y440" t="s">
        <v>150</v>
      </c>
      <c r="BP440" t="s">
        <v>151</v>
      </c>
      <c r="BQ440" t="s">
        <v>149</v>
      </c>
      <c r="BR440" t="s">
        <v>150</v>
      </c>
      <c r="BS440" t="s">
        <v>86</v>
      </c>
      <c r="BU440" t="s">
        <v>81</v>
      </c>
      <c r="BV440" t="s">
        <v>152</v>
      </c>
    </row>
    <row r="441" spans="1:74" x14ac:dyDescent="0.2">
      <c r="A441" t="s">
        <v>1533</v>
      </c>
      <c r="B441" t="s">
        <v>1534</v>
      </c>
      <c r="C441" t="s">
        <v>1535</v>
      </c>
      <c r="E441" t="s">
        <v>77</v>
      </c>
      <c r="I441" t="s">
        <v>145</v>
      </c>
      <c r="J441" t="s">
        <v>146</v>
      </c>
      <c r="L441" t="s">
        <v>180</v>
      </c>
      <c r="M441" t="s">
        <v>148</v>
      </c>
      <c r="T441" t="s">
        <v>81</v>
      </c>
      <c r="V441" t="s">
        <v>149</v>
      </c>
      <c r="W441" t="s">
        <v>83</v>
      </c>
      <c r="X441" t="s">
        <v>84</v>
      </c>
      <c r="Y441" t="s">
        <v>150</v>
      </c>
      <c r="BP441" t="s">
        <v>151</v>
      </c>
      <c r="BQ441" t="s">
        <v>149</v>
      </c>
      <c r="BR441" t="s">
        <v>150</v>
      </c>
      <c r="BS441" t="s">
        <v>86</v>
      </c>
      <c r="BU441" t="s">
        <v>81</v>
      </c>
      <c r="BV441" t="s">
        <v>152</v>
      </c>
    </row>
    <row r="442" spans="1:74" x14ac:dyDescent="0.2">
      <c r="A442" t="s">
        <v>1536</v>
      </c>
      <c r="B442" t="s">
        <v>1537</v>
      </c>
      <c r="C442" t="s">
        <v>1538</v>
      </c>
      <c r="D442" t="s">
        <v>76</v>
      </c>
      <c r="E442" t="s">
        <v>77</v>
      </c>
      <c r="I442" t="s">
        <v>145</v>
      </c>
      <c r="J442" t="s">
        <v>146</v>
      </c>
      <c r="L442" t="s">
        <v>306</v>
      </c>
      <c r="M442" t="s">
        <v>148</v>
      </c>
      <c r="T442" t="s">
        <v>81</v>
      </c>
      <c r="V442" t="s">
        <v>149</v>
      </c>
      <c r="W442" t="s">
        <v>83</v>
      </c>
      <c r="X442" t="s">
        <v>84</v>
      </c>
      <c r="Y442" t="s">
        <v>150</v>
      </c>
      <c r="BP442" t="s">
        <v>151</v>
      </c>
      <c r="BQ442" t="s">
        <v>149</v>
      </c>
      <c r="BR442" t="s">
        <v>150</v>
      </c>
      <c r="BS442" t="s">
        <v>86</v>
      </c>
      <c r="BU442" t="s">
        <v>81</v>
      </c>
      <c r="BV442" t="s">
        <v>152</v>
      </c>
    </row>
    <row r="443" spans="1:74" x14ac:dyDescent="0.2">
      <c r="A443" t="s">
        <v>1539</v>
      </c>
      <c r="B443" t="s">
        <v>1539</v>
      </c>
      <c r="C443" t="s">
        <v>159</v>
      </c>
      <c r="D443" t="s">
        <v>76</v>
      </c>
      <c r="E443" t="s">
        <v>160</v>
      </c>
      <c r="I443" t="s">
        <v>145</v>
      </c>
      <c r="J443" t="s">
        <v>146</v>
      </c>
      <c r="M443" t="s">
        <v>148</v>
      </c>
      <c r="T443" t="s">
        <v>81</v>
      </c>
      <c r="V443" t="s">
        <v>149</v>
      </c>
      <c r="W443" t="s">
        <v>83</v>
      </c>
      <c r="X443" t="s">
        <v>84</v>
      </c>
      <c r="Y443" t="s">
        <v>150</v>
      </c>
      <c r="BP443" t="s">
        <v>151</v>
      </c>
      <c r="BQ443" t="s">
        <v>149</v>
      </c>
      <c r="BR443" t="s">
        <v>150</v>
      </c>
      <c r="BS443" t="s">
        <v>86</v>
      </c>
      <c r="BU443" t="s">
        <v>81</v>
      </c>
      <c r="BV443" t="s">
        <v>152</v>
      </c>
    </row>
    <row r="444" spans="1:74" x14ac:dyDescent="0.2">
      <c r="A444" t="s">
        <v>1540</v>
      </c>
      <c r="B444" t="s">
        <v>1541</v>
      </c>
      <c r="C444" t="s">
        <v>1542</v>
      </c>
      <c r="E444" t="s">
        <v>77</v>
      </c>
      <c r="I444" t="s">
        <v>145</v>
      </c>
      <c r="J444" t="s">
        <v>146</v>
      </c>
      <c r="L444" t="s">
        <v>1036</v>
      </c>
      <c r="M444" t="s">
        <v>148</v>
      </c>
      <c r="T444" t="s">
        <v>81</v>
      </c>
      <c r="V444" t="s">
        <v>149</v>
      </c>
      <c r="W444" t="s">
        <v>83</v>
      </c>
      <c r="X444" t="s">
        <v>84</v>
      </c>
      <c r="Y444" t="s">
        <v>150</v>
      </c>
      <c r="BP444" t="s">
        <v>151</v>
      </c>
      <c r="BQ444" t="s">
        <v>149</v>
      </c>
      <c r="BR444" t="s">
        <v>150</v>
      </c>
      <c r="BS444" t="s">
        <v>86</v>
      </c>
      <c r="BU444" t="s">
        <v>81</v>
      </c>
      <c r="BV444" t="s">
        <v>152</v>
      </c>
    </row>
    <row r="445" spans="1:74" x14ac:dyDescent="0.2">
      <c r="A445" t="s">
        <v>1543</v>
      </c>
      <c r="B445" t="s">
        <v>1544</v>
      </c>
      <c r="C445" t="s">
        <v>1545</v>
      </c>
      <c r="D445" t="s">
        <v>76</v>
      </c>
      <c r="E445" t="s">
        <v>77</v>
      </c>
      <c r="I445" t="s">
        <v>145</v>
      </c>
      <c r="J445" t="s">
        <v>146</v>
      </c>
      <c r="L445" t="s">
        <v>394</v>
      </c>
      <c r="M445" t="s">
        <v>148</v>
      </c>
      <c r="T445" t="s">
        <v>81</v>
      </c>
      <c r="V445" t="s">
        <v>149</v>
      </c>
      <c r="W445" t="s">
        <v>83</v>
      </c>
      <c r="X445" t="s">
        <v>84</v>
      </c>
      <c r="Y445" t="s">
        <v>150</v>
      </c>
      <c r="BP445" t="s">
        <v>151</v>
      </c>
      <c r="BQ445" t="s">
        <v>149</v>
      </c>
      <c r="BR445" t="s">
        <v>150</v>
      </c>
      <c r="BS445" t="s">
        <v>86</v>
      </c>
      <c r="BU445" t="s">
        <v>81</v>
      </c>
      <c r="BV445" t="s">
        <v>152</v>
      </c>
    </row>
    <row r="446" spans="1:74" x14ac:dyDescent="0.2">
      <c r="A446" t="s">
        <v>1546</v>
      </c>
      <c r="B446" t="s">
        <v>1547</v>
      </c>
      <c r="C446" t="s">
        <v>1548</v>
      </c>
      <c r="E446" t="s">
        <v>77</v>
      </c>
      <c r="I446" t="s">
        <v>145</v>
      </c>
      <c r="J446" t="s">
        <v>146</v>
      </c>
      <c r="L446" t="s">
        <v>168</v>
      </c>
      <c r="M446" t="s">
        <v>148</v>
      </c>
      <c r="T446" t="s">
        <v>81</v>
      </c>
      <c r="V446" t="s">
        <v>149</v>
      </c>
      <c r="W446" t="s">
        <v>83</v>
      </c>
      <c r="X446" t="s">
        <v>84</v>
      </c>
      <c r="Y446" t="s">
        <v>150</v>
      </c>
      <c r="BP446" t="s">
        <v>151</v>
      </c>
      <c r="BQ446" t="s">
        <v>149</v>
      </c>
      <c r="BR446" t="s">
        <v>150</v>
      </c>
      <c r="BS446" t="s">
        <v>86</v>
      </c>
      <c r="BU446" t="s">
        <v>81</v>
      </c>
      <c r="BV446" t="s">
        <v>152</v>
      </c>
    </row>
    <row r="447" spans="1:74" x14ac:dyDescent="0.2">
      <c r="A447" t="s">
        <v>1549</v>
      </c>
      <c r="B447" t="s">
        <v>1550</v>
      </c>
      <c r="C447" t="s">
        <v>1551</v>
      </c>
      <c r="E447" t="s">
        <v>77</v>
      </c>
      <c r="I447" t="s">
        <v>145</v>
      </c>
      <c r="J447" t="s">
        <v>146</v>
      </c>
      <c r="L447" t="s">
        <v>211</v>
      </c>
      <c r="M447" t="s">
        <v>148</v>
      </c>
      <c r="T447" t="s">
        <v>81</v>
      </c>
      <c r="V447" t="s">
        <v>149</v>
      </c>
      <c r="W447" t="s">
        <v>83</v>
      </c>
      <c r="X447" t="s">
        <v>84</v>
      </c>
      <c r="Y447" t="s">
        <v>150</v>
      </c>
      <c r="BP447" t="s">
        <v>151</v>
      </c>
      <c r="BQ447" t="s">
        <v>149</v>
      </c>
      <c r="BR447" t="s">
        <v>150</v>
      </c>
      <c r="BS447" t="s">
        <v>86</v>
      </c>
      <c r="BU447" t="s">
        <v>81</v>
      </c>
      <c r="BV447" t="s">
        <v>152</v>
      </c>
    </row>
    <row r="448" spans="1:74" x14ac:dyDescent="0.2">
      <c r="A448" t="s">
        <v>1552</v>
      </c>
      <c r="B448" t="s">
        <v>1553</v>
      </c>
      <c r="C448" t="s">
        <v>1552</v>
      </c>
      <c r="E448" t="s">
        <v>77</v>
      </c>
      <c r="I448" t="s">
        <v>145</v>
      </c>
      <c r="J448" t="s">
        <v>146</v>
      </c>
      <c r="L448" t="s">
        <v>728</v>
      </c>
      <c r="M448" t="s">
        <v>148</v>
      </c>
      <c r="T448" t="s">
        <v>81</v>
      </c>
      <c r="V448" t="s">
        <v>149</v>
      </c>
      <c r="W448" t="s">
        <v>83</v>
      </c>
      <c r="X448" t="s">
        <v>84</v>
      </c>
      <c r="Y448" t="s">
        <v>150</v>
      </c>
      <c r="BP448" t="s">
        <v>151</v>
      </c>
      <c r="BQ448" t="s">
        <v>149</v>
      </c>
      <c r="BR448" t="s">
        <v>150</v>
      </c>
      <c r="BS448" t="s">
        <v>86</v>
      </c>
      <c r="BU448" t="s">
        <v>81</v>
      </c>
      <c r="BV448" t="s">
        <v>152</v>
      </c>
    </row>
    <row r="449" spans="1:74" x14ac:dyDescent="0.2">
      <c r="A449" t="s">
        <v>1554</v>
      </c>
      <c r="B449" t="s">
        <v>1555</v>
      </c>
      <c r="C449" t="s">
        <v>1556</v>
      </c>
      <c r="E449" t="s">
        <v>77</v>
      </c>
      <c r="G449" t="s">
        <v>1557</v>
      </c>
      <c r="I449" t="s">
        <v>145</v>
      </c>
      <c r="J449" t="s">
        <v>146</v>
      </c>
      <c r="L449" t="s">
        <v>407</v>
      </c>
      <c r="M449" t="s">
        <v>148</v>
      </c>
      <c r="T449" t="s">
        <v>81</v>
      </c>
      <c r="V449" t="s">
        <v>149</v>
      </c>
      <c r="W449" t="s">
        <v>83</v>
      </c>
      <c r="X449" t="s">
        <v>84</v>
      </c>
      <c r="Y449" t="s">
        <v>150</v>
      </c>
      <c r="BP449" t="s">
        <v>151</v>
      </c>
      <c r="BQ449" t="s">
        <v>149</v>
      </c>
      <c r="BR449" t="s">
        <v>150</v>
      </c>
      <c r="BS449" t="s">
        <v>86</v>
      </c>
      <c r="BU449" t="s">
        <v>81</v>
      </c>
      <c r="BV449" t="s">
        <v>152</v>
      </c>
    </row>
    <row r="450" spans="1:74" x14ac:dyDescent="0.2">
      <c r="A450" t="s">
        <v>1558</v>
      </c>
      <c r="B450" t="s">
        <v>1559</v>
      </c>
      <c r="C450" t="s">
        <v>1560</v>
      </c>
      <c r="D450" t="s">
        <v>76</v>
      </c>
      <c r="E450" t="s">
        <v>77</v>
      </c>
      <c r="I450" t="s">
        <v>145</v>
      </c>
      <c r="J450" t="s">
        <v>146</v>
      </c>
      <c r="L450" t="s">
        <v>302</v>
      </c>
      <c r="M450" t="s">
        <v>148</v>
      </c>
      <c r="T450" t="s">
        <v>81</v>
      </c>
      <c r="V450" t="s">
        <v>149</v>
      </c>
      <c r="W450" t="s">
        <v>83</v>
      </c>
      <c r="X450" t="s">
        <v>84</v>
      </c>
      <c r="Y450" t="s">
        <v>150</v>
      </c>
      <c r="BP450" t="s">
        <v>151</v>
      </c>
      <c r="BQ450" t="s">
        <v>149</v>
      </c>
      <c r="BR450" t="s">
        <v>150</v>
      </c>
      <c r="BS450" t="s">
        <v>86</v>
      </c>
      <c r="BU450" t="s">
        <v>81</v>
      </c>
      <c r="BV450" t="s">
        <v>152</v>
      </c>
    </row>
    <row r="451" spans="1:74" x14ac:dyDescent="0.2">
      <c r="A451" t="s">
        <v>1561</v>
      </c>
      <c r="B451" t="s">
        <v>339</v>
      </c>
      <c r="C451" t="s">
        <v>1562</v>
      </c>
      <c r="D451" t="s">
        <v>76</v>
      </c>
      <c r="E451" t="s">
        <v>77</v>
      </c>
      <c r="G451" t="s">
        <v>1563</v>
      </c>
      <c r="I451" t="s">
        <v>145</v>
      </c>
      <c r="J451" t="s">
        <v>146</v>
      </c>
      <c r="L451" t="s">
        <v>1464</v>
      </c>
      <c r="M451" t="s">
        <v>148</v>
      </c>
      <c r="T451" t="s">
        <v>81</v>
      </c>
      <c r="V451" t="s">
        <v>149</v>
      </c>
      <c r="W451" t="s">
        <v>83</v>
      </c>
      <c r="X451" t="s">
        <v>84</v>
      </c>
      <c r="Y451" t="s">
        <v>150</v>
      </c>
      <c r="BP451" t="s">
        <v>151</v>
      </c>
      <c r="BQ451" t="s">
        <v>149</v>
      </c>
      <c r="BR451" t="s">
        <v>150</v>
      </c>
      <c r="BS451" t="s">
        <v>86</v>
      </c>
      <c r="BU451" t="s">
        <v>81</v>
      </c>
      <c r="BV451" t="s">
        <v>152</v>
      </c>
    </row>
    <row r="452" spans="1:74" x14ac:dyDescent="0.2">
      <c r="A452" t="s">
        <v>1564</v>
      </c>
      <c r="B452" t="s">
        <v>1565</v>
      </c>
      <c r="C452" t="s">
        <v>1566</v>
      </c>
      <c r="D452" t="s">
        <v>76</v>
      </c>
      <c r="E452" t="s">
        <v>77</v>
      </c>
      <c r="I452" t="s">
        <v>145</v>
      </c>
      <c r="J452" t="s">
        <v>146</v>
      </c>
      <c r="L452" t="s">
        <v>207</v>
      </c>
      <c r="M452" t="s">
        <v>148</v>
      </c>
      <c r="T452" t="s">
        <v>81</v>
      </c>
      <c r="V452" t="s">
        <v>149</v>
      </c>
      <c r="W452" t="s">
        <v>83</v>
      </c>
      <c r="X452" t="s">
        <v>84</v>
      </c>
      <c r="Y452" t="s">
        <v>150</v>
      </c>
      <c r="BP452" t="s">
        <v>151</v>
      </c>
      <c r="BQ452" t="s">
        <v>149</v>
      </c>
      <c r="BR452" t="s">
        <v>150</v>
      </c>
      <c r="BS452" t="s">
        <v>86</v>
      </c>
      <c r="BU452" t="s">
        <v>81</v>
      </c>
      <c r="BV452" t="s">
        <v>152</v>
      </c>
    </row>
    <row r="453" spans="1:74" x14ac:dyDescent="0.2">
      <c r="A453" t="s">
        <v>1567</v>
      </c>
      <c r="B453" t="s">
        <v>481</v>
      </c>
      <c r="C453" t="s">
        <v>1568</v>
      </c>
      <c r="E453" t="s">
        <v>77</v>
      </c>
      <c r="G453" t="s">
        <v>1569</v>
      </c>
      <c r="I453" t="s">
        <v>145</v>
      </c>
      <c r="J453" t="s">
        <v>146</v>
      </c>
      <c r="L453" t="s">
        <v>769</v>
      </c>
      <c r="M453" t="s">
        <v>148</v>
      </c>
      <c r="T453" t="s">
        <v>81</v>
      </c>
      <c r="V453" t="s">
        <v>149</v>
      </c>
      <c r="W453" t="s">
        <v>83</v>
      </c>
      <c r="X453" t="s">
        <v>84</v>
      </c>
      <c r="Y453" t="s">
        <v>150</v>
      </c>
      <c r="BP453" t="s">
        <v>151</v>
      </c>
      <c r="BQ453" t="s">
        <v>149</v>
      </c>
      <c r="BR453" t="s">
        <v>150</v>
      </c>
      <c r="BS453" t="s">
        <v>86</v>
      </c>
      <c r="BU453" t="s">
        <v>81</v>
      </c>
      <c r="BV453" t="s">
        <v>152</v>
      </c>
    </row>
    <row r="454" spans="1:74" x14ac:dyDescent="0.2">
      <c r="A454" t="s">
        <v>1570</v>
      </c>
      <c r="B454" t="s">
        <v>1571</v>
      </c>
      <c r="C454" t="s">
        <v>1572</v>
      </c>
      <c r="E454" t="s">
        <v>77</v>
      </c>
      <c r="I454" t="s">
        <v>145</v>
      </c>
      <c r="J454" t="s">
        <v>146</v>
      </c>
      <c r="L454" t="s">
        <v>383</v>
      </c>
      <c r="M454" t="s">
        <v>148</v>
      </c>
      <c r="T454" t="s">
        <v>81</v>
      </c>
      <c r="V454" t="s">
        <v>149</v>
      </c>
      <c r="W454" t="s">
        <v>83</v>
      </c>
      <c r="X454" t="s">
        <v>84</v>
      </c>
      <c r="Y454" t="s">
        <v>150</v>
      </c>
      <c r="BP454" t="s">
        <v>151</v>
      </c>
      <c r="BQ454" t="s">
        <v>149</v>
      </c>
      <c r="BR454" t="s">
        <v>150</v>
      </c>
      <c r="BS454" t="s">
        <v>86</v>
      </c>
      <c r="BU454" t="s">
        <v>81</v>
      </c>
      <c r="BV454" t="s">
        <v>152</v>
      </c>
    </row>
    <row r="455" spans="1:74" x14ac:dyDescent="0.2">
      <c r="A455" t="s">
        <v>1573</v>
      </c>
      <c r="B455" t="s">
        <v>1574</v>
      </c>
      <c r="C455" t="s">
        <v>1575</v>
      </c>
      <c r="E455" t="s">
        <v>77</v>
      </c>
      <c r="I455" t="s">
        <v>145</v>
      </c>
      <c r="J455" t="s">
        <v>146</v>
      </c>
      <c r="L455" t="s">
        <v>319</v>
      </c>
      <c r="M455" t="s">
        <v>148</v>
      </c>
      <c r="T455" t="s">
        <v>81</v>
      </c>
      <c r="V455" t="s">
        <v>149</v>
      </c>
      <c r="W455" t="s">
        <v>83</v>
      </c>
      <c r="X455" t="s">
        <v>84</v>
      </c>
      <c r="Y455" t="s">
        <v>150</v>
      </c>
      <c r="BP455" t="s">
        <v>151</v>
      </c>
      <c r="BQ455" t="s">
        <v>149</v>
      </c>
      <c r="BR455" t="s">
        <v>150</v>
      </c>
      <c r="BS455" t="s">
        <v>86</v>
      </c>
      <c r="BU455" t="s">
        <v>81</v>
      </c>
      <c r="BV455" t="s">
        <v>152</v>
      </c>
    </row>
    <row r="456" spans="1:74" x14ac:dyDescent="0.2">
      <c r="A456" t="s">
        <v>1576</v>
      </c>
      <c r="B456" t="s">
        <v>1577</v>
      </c>
      <c r="C456" t="s">
        <v>1578</v>
      </c>
      <c r="E456" t="s">
        <v>77</v>
      </c>
      <c r="G456" t="s">
        <v>1579</v>
      </c>
      <c r="I456" t="s">
        <v>145</v>
      </c>
      <c r="J456" t="s">
        <v>146</v>
      </c>
      <c r="L456" t="s">
        <v>199</v>
      </c>
      <c r="M456" t="s">
        <v>148</v>
      </c>
      <c r="T456" t="s">
        <v>81</v>
      </c>
      <c r="V456" t="s">
        <v>149</v>
      </c>
      <c r="W456" t="s">
        <v>83</v>
      </c>
      <c r="X456" t="s">
        <v>84</v>
      </c>
      <c r="Y456" t="s">
        <v>150</v>
      </c>
      <c r="BP456" t="s">
        <v>151</v>
      </c>
      <c r="BQ456" t="s">
        <v>149</v>
      </c>
      <c r="BR456" t="s">
        <v>150</v>
      </c>
      <c r="BS456" t="s">
        <v>86</v>
      </c>
      <c r="BU456" t="s">
        <v>81</v>
      </c>
      <c r="BV456" t="s">
        <v>152</v>
      </c>
    </row>
    <row r="457" spans="1:74" x14ac:dyDescent="0.2">
      <c r="A457" t="s">
        <v>1580</v>
      </c>
      <c r="B457" t="s">
        <v>1580</v>
      </c>
      <c r="C457" t="s">
        <v>553</v>
      </c>
      <c r="E457" t="s">
        <v>77</v>
      </c>
      <c r="I457" t="s">
        <v>145</v>
      </c>
      <c r="J457" t="s">
        <v>146</v>
      </c>
      <c r="M457" t="s">
        <v>148</v>
      </c>
      <c r="T457" t="s">
        <v>81</v>
      </c>
      <c r="V457" t="s">
        <v>149</v>
      </c>
      <c r="W457" t="s">
        <v>83</v>
      </c>
      <c r="X457" t="s">
        <v>84</v>
      </c>
      <c r="Y457" t="s">
        <v>150</v>
      </c>
      <c r="BP457" t="s">
        <v>151</v>
      </c>
      <c r="BQ457" t="s">
        <v>149</v>
      </c>
      <c r="BR457" t="s">
        <v>150</v>
      </c>
      <c r="BS457" t="s">
        <v>86</v>
      </c>
      <c r="BU457" t="s">
        <v>81</v>
      </c>
      <c r="BV457" t="s">
        <v>152</v>
      </c>
    </row>
    <row r="458" spans="1:74" x14ac:dyDescent="0.2">
      <c r="A458" t="s">
        <v>1581</v>
      </c>
      <c r="B458" t="s">
        <v>1582</v>
      </c>
      <c r="C458" t="s">
        <v>1583</v>
      </c>
      <c r="E458" t="s">
        <v>77</v>
      </c>
      <c r="I458" t="s">
        <v>145</v>
      </c>
      <c r="J458" t="s">
        <v>146</v>
      </c>
      <c r="L458" t="s">
        <v>675</v>
      </c>
      <c r="M458" t="s">
        <v>148</v>
      </c>
      <c r="T458" t="s">
        <v>81</v>
      </c>
      <c r="V458" t="s">
        <v>149</v>
      </c>
      <c r="W458" t="s">
        <v>83</v>
      </c>
      <c r="X458" t="s">
        <v>84</v>
      </c>
      <c r="Y458" t="s">
        <v>150</v>
      </c>
      <c r="BP458" t="s">
        <v>151</v>
      </c>
      <c r="BQ458" t="s">
        <v>149</v>
      </c>
      <c r="BR458" t="s">
        <v>150</v>
      </c>
      <c r="BS458" t="s">
        <v>86</v>
      </c>
      <c r="BU458" t="s">
        <v>81</v>
      </c>
      <c r="BV458" t="s">
        <v>152</v>
      </c>
    </row>
    <row r="459" spans="1:74" x14ac:dyDescent="0.2">
      <c r="A459" t="s">
        <v>1584</v>
      </c>
      <c r="B459" t="s">
        <v>1585</v>
      </c>
      <c r="C459" t="s">
        <v>1586</v>
      </c>
      <c r="E459" t="s">
        <v>77</v>
      </c>
      <c r="I459" t="s">
        <v>145</v>
      </c>
      <c r="J459" t="s">
        <v>146</v>
      </c>
      <c r="L459" t="s">
        <v>219</v>
      </c>
      <c r="M459" t="s">
        <v>148</v>
      </c>
      <c r="T459" t="s">
        <v>81</v>
      </c>
      <c r="V459" t="s">
        <v>149</v>
      </c>
      <c r="W459" t="s">
        <v>83</v>
      </c>
      <c r="X459" t="s">
        <v>84</v>
      </c>
      <c r="Y459" t="s">
        <v>150</v>
      </c>
      <c r="BP459" t="s">
        <v>151</v>
      </c>
      <c r="BQ459" t="s">
        <v>149</v>
      </c>
      <c r="BR459" t="s">
        <v>150</v>
      </c>
      <c r="BS459" t="s">
        <v>86</v>
      </c>
      <c r="BU459" t="s">
        <v>81</v>
      </c>
      <c r="BV459" t="s">
        <v>152</v>
      </c>
    </row>
    <row r="460" spans="1:74" x14ac:dyDescent="0.2">
      <c r="A460" t="s">
        <v>1587</v>
      </c>
      <c r="B460" t="s">
        <v>1588</v>
      </c>
      <c r="C460" t="s">
        <v>1589</v>
      </c>
      <c r="D460" t="s">
        <v>76</v>
      </c>
      <c r="E460" t="s">
        <v>77</v>
      </c>
      <c r="I460" t="s">
        <v>145</v>
      </c>
      <c r="J460" t="s">
        <v>146</v>
      </c>
      <c r="L460" t="s">
        <v>376</v>
      </c>
      <c r="M460" t="s">
        <v>148</v>
      </c>
      <c r="T460" t="s">
        <v>81</v>
      </c>
      <c r="V460" t="s">
        <v>149</v>
      </c>
      <c r="W460" t="s">
        <v>83</v>
      </c>
      <c r="X460" t="s">
        <v>84</v>
      </c>
      <c r="Y460" t="s">
        <v>150</v>
      </c>
      <c r="BP460" t="s">
        <v>151</v>
      </c>
      <c r="BQ460" t="s">
        <v>149</v>
      </c>
      <c r="BR460" t="s">
        <v>150</v>
      </c>
      <c r="BS460" t="s">
        <v>86</v>
      </c>
      <c r="BU460" t="s">
        <v>81</v>
      </c>
      <c r="BV460" t="s">
        <v>152</v>
      </c>
    </row>
    <row r="461" spans="1:74" x14ac:dyDescent="0.2">
      <c r="A461" t="s">
        <v>1590</v>
      </c>
      <c r="B461" t="s">
        <v>157</v>
      </c>
      <c r="C461" t="s">
        <v>1508</v>
      </c>
      <c r="E461" t="s">
        <v>77</v>
      </c>
      <c r="I461" t="s">
        <v>145</v>
      </c>
      <c r="J461" t="s">
        <v>146</v>
      </c>
      <c r="L461" t="s">
        <v>909</v>
      </c>
      <c r="M461" t="s">
        <v>148</v>
      </c>
      <c r="T461" t="s">
        <v>81</v>
      </c>
      <c r="V461" t="s">
        <v>149</v>
      </c>
      <c r="W461" t="s">
        <v>83</v>
      </c>
      <c r="X461" t="s">
        <v>84</v>
      </c>
      <c r="Y461" t="s">
        <v>150</v>
      </c>
      <c r="BP461" t="s">
        <v>151</v>
      </c>
      <c r="BQ461" t="s">
        <v>149</v>
      </c>
      <c r="BR461" t="s">
        <v>150</v>
      </c>
      <c r="BS461" t="s">
        <v>86</v>
      </c>
      <c r="BU461" t="s">
        <v>81</v>
      </c>
      <c r="BV461" t="s">
        <v>152</v>
      </c>
    </row>
    <row r="462" spans="1:74" x14ac:dyDescent="0.2">
      <c r="A462" t="s">
        <v>1591</v>
      </c>
      <c r="B462" t="s">
        <v>1592</v>
      </c>
      <c r="C462" t="s">
        <v>1593</v>
      </c>
      <c r="E462" t="s">
        <v>77</v>
      </c>
      <c r="I462" t="s">
        <v>145</v>
      </c>
      <c r="J462" t="s">
        <v>146</v>
      </c>
      <c r="L462" t="s">
        <v>331</v>
      </c>
      <c r="M462" t="s">
        <v>148</v>
      </c>
      <c r="T462" t="s">
        <v>81</v>
      </c>
      <c r="V462" t="s">
        <v>149</v>
      </c>
      <c r="W462" t="s">
        <v>83</v>
      </c>
      <c r="X462" t="s">
        <v>84</v>
      </c>
      <c r="Y462" t="s">
        <v>150</v>
      </c>
      <c r="BP462" t="s">
        <v>151</v>
      </c>
      <c r="BQ462" t="s">
        <v>149</v>
      </c>
      <c r="BR462" t="s">
        <v>150</v>
      </c>
      <c r="BS462" t="s">
        <v>86</v>
      </c>
      <c r="BU462" t="s">
        <v>81</v>
      </c>
      <c r="BV462" t="s">
        <v>152</v>
      </c>
    </row>
    <row r="463" spans="1:74" x14ac:dyDescent="0.2">
      <c r="A463" t="s">
        <v>1594</v>
      </c>
      <c r="B463" t="s">
        <v>1595</v>
      </c>
      <c r="C463" t="s">
        <v>1596</v>
      </c>
      <c r="D463" t="s">
        <v>76</v>
      </c>
      <c r="E463" t="s">
        <v>77</v>
      </c>
      <c r="I463" t="s">
        <v>145</v>
      </c>
      <c r="J463" t="s">
        <v>146</v>
      </c>
      <c r="L463" t="s">
        <v>180</v>
      </c>
      <c r="M463" t="s">
        <v>148</v>
      </c>
      <c r="T463" t="s">
        <v>81</v>
      </c>
      <c r="V463" t="s">
        <v>149</v>
      </c>
      <c r="W463" t="s">
        <v>83</v>
      </c>
      <c r="X463" t="s">
        <v>84</v>
      </c>
      <c r="Y463" t="s">
        <v>150</v>
      </c>
      <c r="BP463" t="s">
        <v>151</v>
      </c>
      <c r="BQ463" t="s">
        <v>149</v>
      </c>
      <c r="BR463" t="s">
        <v>150</v>
      </c>
      <c r="BS463" t="s">
        <v>86</v>
      </c>
      <c r="BU463" t="s">
        <v>81</v>
      </c>
      <c r="BV463" t="s">
        <v>152</v>
      </c>
    </row>
    <row r="464" spans="1:74" x14ac:dyDescent="0.2">
      <c r="A464" t="s">
        <v>1597</v>
      </c>
      <c r="B464" t="s">
        <v>1598</v>
      </c>
      <c r="C464" t="s">
        <v>1599</v>
      </c>
      <c r="E464" t="s">
        <v>77</v>
      </c>
      <c r="I464" t="s">
        <v>145</v>
      </c>
      <c r="J464" t="s">
        <v>146</v>
      </c>
      <c r="L464" t="s">
        <v>211</v>
      </c>
      <c r="M464" t="s">
        <v>148</v>
      </c>
      <c r="T464" t="s">
        <v>81</v>
      </c>
      <c r="V464" t="s">
        <v>149</v>
      </c>
      <c r="W464" t="s">
        <v>83</v>
      </c>
      <c r="X464" t="s">
        <v>84</v>
      </c>
      <c r="Y464" t="s">
        <v>150</v>
      </c>
      <c r="BP464" t="s">
        <v>151</v>
      </c>
      <c r="BQ464" t="s">
        <v>149</v>
      </c>
      <c r="BR464" t="s">
        <v>150</v>
      </c>
      <c r="BS464" t="s">
        <v>86</v>
      </c>
      <c r="BU464" t="s">
        <v>81</v>
      </c>
      <c r="BV464" t="s">
        <v>152</v>
      </c>
    </row>
    <row r="465" spans="1:74" x14ac:dyDescent="0.2">
      <c r="A465" t="s">
        <v>1600</v>
      </c>
      <c r="B465" t="s">
        <v>1601</v>
      </c>
      <c r="C465" t="s">
        <v>1602</v>
      </c>
      <c r="D465" t="s">
        <v>76</v>
      </c>
      <c r="E465" t="s">
        <v>77</v>
      </c>
      <c r="I465" t="s">
        <v>145</v>
      </c>
      <c r="J465" t="s">
        <v>146</v>
      </c>
      <c r="L465" t="s">
        <v>435</v>
      </c>
      <c r="M465" t="s">
        <v>148</v>
      </c>
      <c r="T465" t="s">
        <v>81</v>
      </c>
      <c r="V465" t="s">
        <v>149</v>
      </c>
      <c r="W465" t="s">
        <v>83</v>
      </c>
      <c r="X465" t="s">
        <v>84</v>
      </c>
      <c r="Y465" t="s">
        <v>150</v>
      </c>
      <c r="BP465" t="s">
        <v>151</v>
      </c>
      <c r="BQ465" t="s">
        <v>149</v>
      </c>
      <c r="BR465" t="s">
        <v>150</v>
      </c>
      <c r="BS465" t="s">
        <v>86</v>
      </c>
      <c r="BU465" t="s">
        <v>81</v>
      </c>
      <c r="BV465" t="s">
        <v>152</v>
      </c>
    </row>
    <row r="466" spans="1:74" x14ac:dyDescent="0.2">
      <c r="A466" t="s">
        <v>1603</v>
      </c>
      <c r="B466" t="s">
        <v>1604</v>
      </c>
      <c r="C466" t="s">
        <v>1605</v>
      </c>
      <c r="D466" t="s">
        <v>76</v>
      </c>
      <c r="E466" t="s">
        <v>77</v>
      </c>
      <c r="I466" t="s">
        <v>145</v>
      </c>
      <c r="J466" t="s">
        <v>146</v>
      </c>
      <c r="L466" t="s">
        <v>546</v>
      </c>
      <c r="M466" t="s">
        <v>148</v>
      </c>
      <c r="T466" t="s">
        <v>81</v>
      </c>
      <c r="V466" t="s">
        <v>149</v>
      </c>
      <c r="W466" t="s">
        <v>83</v>
      </c>
      <c r="X466" t="s">
        <v>84</v>
      </c>
      <c r="Y466" t="s">
        <v>150</v>
      </c>
      <c r="BP466" t="s">
        <v>151</v>
      </c>
      <c r="BQ466" t="s">
        <v>149</v>
      </c>
      <c r="BR466" t="s">
        <v>150</v>
      </c>
      <c r="BS466" t="s">
        <v>86</v>
      </c>
      <c r="BU466" t="s">
        <v>81</v>
      </c>
      <c r="BV466" t="s">
        <v>152</v>
      </c>
    </row>
    <row r="467" spans="1:74" x14ac:dyDescent="0.2">
      <c r="A467" t="s">
        <v>1606</v>
      </c>
      <c r="B467" t="s">
        <v>1607</v>
      </c>
      <c r="C467" t="s">
        <v>1608</v>
      </c>
      <c r="E467" t="s">
        <v>77</v>
      </c>
      <c r="I467" t="s">
        <v>145</v>
      </c>
      <c r="J467" t="s">
        <v>146</v>
      </c>
      <c r="L467" t="s">
        <v>886</v>
      </c>
      <c r="M467" t="s">
        <v>148</v>
      </c>
      <c r="T467" t="s">
        <v>81</v>
      </c>
      <c r="V467" t="s">
        <v>149</v>
      </c>
      <c r="W467" t="s">
        <v>83</v>
      </c>
      <c r="X467" t="s">
        <v>84</v>
      </c>
      <c r="Y467" t="s">
        <v>150</v>
      </c>
      <c r="BP467" t="s">
        <v>151</v>
      </c>
      <c r="BQ467" t="s">
        <v>149</v>
      </c>
      <c r="BR467" t="s">
        <v>150</v>
      </c>
      <c r="BS467" t="s">
        <v>86</v>
      </c>
      <c r="BU467" t="s">
        <v>81</v>
      </c>
      <c r="BV467" t="s">
        <v>152</v>
      </c>
    </row>
    <row r="468" spans="1:74" x14ac:dyDescent="0.2">
      <c r="A468" t="s">
        <v>1609</v>
      </c>
      <c r="B468" t="s">
        <v>1610</v>
      </c>
      <c r="C468" t="s">
        <v>1611</v>
      </c>
      <c r="E468" t="s">
        <v>77</v>
      </c>
      <c r="G468" t="s">
        <v>1612</v>
      </c>
      <c r="I468" t="s">
        <v>145</v>
      </c>
      <c r="J468" t="s">
        <v>146</v>
      </c>
      <c r="L468" t="s">
        <v>396</v>
      </c>
      <c r="M468" t="s">
        <v>148</v>
      </c>
      <c r="T468" t="s">
        <v>81</v>
      </c>
      <c r="V468" t="s">
        <v>149</v>
      </c>
      <c r="W468" t="s">
        <v>83</v>
      </c>
      <c r="X468" t="s">
        <v>84</v>
      </c>
      <c r="Y468" t="s">
        <v>150</v>
      </c>
      <c r="BP468" t="s">
        <v>151</v>
      </c>
      <c r="BQ468" t="s">
        <v>149</v>
      </c>
      <c r="BR468" t="s">
        <v>150</v>
      </c>
      <c r="BS468" t="s">
        <v>86</v>
      </c>
      <c r="BU468" t="s">
        <v>81</v>
      </c>
      <c r="BV468" t="s">
        <v>152</v>
      </c>
    </row>
    <row r="469" spans="1:74" x14ac:dyDescent="0.2">
      <c r="A469" t="s">
        <v>1613</v>
      </c>
      <c r="B469" t="s">
        <v>1614</v>
      </c>
      <c r="C469" t="s">
        <v>1615</v>
      </c>
      <c r="E469" t="s">
        <v>77</v>
      </c>
      <c r="G469" t="s">
        <v>1616</v>
      </c>
      <c r="I469" t="s">
        <v>145</v>
      </c>
      <c r="J469" t="s">
        <v>146</v>
      </c>
      <c r="L469" t="s">
        <v>895</v>
      </c>
      <c r="M469" t="s">
        <v>148</v>
      </c>
      <c r="T469" t="s">
        <v>81</v>
      </c>
      <c r="V469" t="s">
        <v>149</v>
      </c>
      <c r="W469" t="s">
        <v>83</v>
      </c>
      <c r="X469" t="s">
        <v>84</v>
      </c>
      <c r="Y469" t="s">
        <v>150</v>
      </c>
      <c r="BP469" t="s">
        <v>151</v>
      </c>
      <c r="BQ469" t="s">
        <v>149</v>
      </c>
      <c r="BR469" t="s">
        <v>150</v>
      </c>
      <c r="BS469" t="s">
        <v>86</v>
      </c>
      <c r="BU469" t="s">
        <v>81</v>
      </c>
      <c r="BV469" t="s">
        <v>152</v>
      </c>
    </row>
    <row r="470" spans="1:74" x14ac:dyDescent="0.2">
      <c r="A470" t="s">
        <v>1617</v>
      </c>
      <c r="B470" t="s">
        <v>1618</v>
      </c>
      <c r="C470" t="s">
        <v>1619</v>
      </c>
      <c r="E470" t="s">
        <v>77</v>
      </c>
      <c r="I470" t="s">
        <v>145</v>
      </c>
      <c r="J470" t="s">
        <v>146</v>
      </c>
      <c r="L470" t="s">
        <v>267</v>
      </c>
      <c r="M470" t="s">
        <v>148</v>
      </c>
      <c r="T470" t="s">
        <v>81</v>
      </c>
      <c r="V470" t="s">
        <v>149</v>
      </c>
      <c r="W470" t="s">
        <v>83</v>
      </c>
      <c r="X470" t="s">
        <v>84</v>
      </c>
      <c r="Y470" t="s">
        <v>150</v>
      </c>
      <c r="BP470" t="s">
        <v>151</v>
      </c>
      <c r="BQ470" t="s">
        <v>149</v>
      </c>
      <c r="BR470" t="s">
        <v>150</v>
      </c>
      <c r="BS470" t="s">
        <v>86</v>
      </c>
      <c r="BU470" t="s">
        <v>81</v>
      </c>
      <c r="BV470" t="s">
        <v>152</v>
      </c>
    </row>
    <row r="471" spans="1:74" x14ac:dyDescent="0.2">
      <c r="A471" t="s">
        <v>1620</v>
      </c>
      <c r="B471" t="s">
        <v>1621</v>
      </c>
      <c r="C471" t="s">
        <v>1479</v>
      </c>
      <c r="D471" t="s">
        <v>76</v>
      </c>
      <c r="E471" t="s">
        <v>77</v>
      </c>
      <c r="I471" t="s">
        <v>145</v>
      </c>
      <c r="J471" t="s">
        <v>146</v>
      </c>
      <c r="L471" t="s">
        <v>1478</v>
      </c>
      <c r="M471" t="s">
        <v>148</v>
      </c>
      <c r="T471" t="s">
        <v>81</v>
      </c>
      <c r="V471" t="s">
        <v>149</v>
      </c>
      <c r="W471" t="s">
        <v>83</v>
      </c>
      <c r="X471" t="s">
        <v>84</v>
      </c>
      <c r="Y471" t="s">
        <v>150</v>
      </c>
      <c r="BP471" t="s">
        <v>151</v>
      </c>
      <c r="BQ471" t="s">
        <v>149</v>
      </c>
      <c r="BR471" t="s">
        <v>150</v>
      </c>
      <c r="BS471" t="s">
        <v>86</v>
      </c>
      <c r="BU471" t="s">
        <v>81</v>
      </c>
      <c r="BV471" t="s">
        <v>152</v>
      </c>
    </row>
    <row r="472" spans="1:74" x14ac:dyDescent="0.2">
      <c r="A472" t="s">
        <v>1622</v>
      </c>
      <c r="B472" t="s">
        <v>1623</v>
      </c>
      <c r="C472" t="s">
        <v>1624</v>
      </c>
      <c r="E472" t="s">
        <v>77</v>
      </c>
      <c r="I472" t="s">
        <v>145</v>
      </c>
      <c r="J472" t="s">
        <v>146</v>
      </c>
      <c r="L472" t="s">
        <v>911</v>
      </c>
      <c r="M472" t="s">
        <v>148</v>
      </c>
      <c r="T472" t="s">
        <v>81</v>
      </c>
      <c r="V472" t="s">
        <v>149</v>
      </c>
      <c r="W472" t="s">
        <v>83</v>
      </c>
      <c r="X472" t="s">
        <v>84</v>
      </c>
      <c r="Y472" t="s">
        <v>150</v>
      </c>
      <c r="BP472" t="s">
        <v>151</v>
      </c>
      <c r="BQ472" t="s">
        <v>149</v>
      </c>
      <c r="BR472" t="s">
        <v>150</v>
      </c>
      <c r="BS472" t="s">
        <v>86</v>
      </c>
      <c r="BU472" t="s">
        <v>81</v>
      </c>
      <c r="BV472" t="s">
        <v>152</v>
      </c>
    </row>
    <row r="473" spans="1:74" x14ac:dyDescent="0.2">
      <c r="A473" t="s">
        <v>1625</v>
      </c>
      <c r="B473" t="s">
        <v>1626</v>
      </c>
      <c r="C473" t="s">
        <v>1627</v>
      </c>
      <c r="E473" t="s">
        <v>77</v>
      </c>
      <c r="I473" t="s">
        <v>145</v>
      </c>
      <c r="J473" t="s">
        <v>146</v>
      </c>
      <c r="L473" t="s">
        <v>180</v>
      </c>
      <c r="M473" t="s">
        <v>148</v>
      </c>
      <c r="T473" t="s">
        <v>81</v>
      </c>
      <c r="V473" t="s">
        <v>149</v>
      </c>
      <c r="W473" t="s">
        <v>83</v>
      </c>
      <c r="X473" t="s">
        <v>84</v>
      </c>
      <c r="Y473" t="s">
        <v>150</v>
      </c>
      <c r="BP473" t="s">
        <v>151</v>
      </c>
      <c r="BQ473" t="s">
        <v>149</v>
      </c>
      <c r="BR473" t="s">
        <v>150</v>
      </c>
      <c r="BS473" t="s">
        <v>86</v>
      </c>
      <c r="BU473" t="s">
        <v>81</v>
      </c>
      <c r="BV473" t="s">
        <v>152</v>
      </c>
    </row>
    <row r="474" spans="1:74" x14ac:dyDescent="0.2">
      <c r="A474" t="s">
        <v>1628</v>
      </c>
      <c r="B474" t="s">
        <v>1629</v>
      </c>
      <c r="C474" t="s">
        <v>1630</v>
      </c>
      <c r="E474" t="s">
        <v>77</v>
      </c>
      <c r="I474" t="s">
        <v>145</v>
      </c>
      <c r="J474" t="s">
        <v>146</v>
      </c>
      <c r="L474" t="s">
        <v>365</v>
      </c>
      <c r="M474" t="s">
        <v>148</v>
      </c>
      <c r="T474" t="s">
        <v>81</v>
      </c>
      <c r="V474" t="s">
        <v>149</v>
      </c>
      <c r="W474" t="s">
        <v>83</v>
      </c>
      <c r="X474" t="s">
        <v>84</v>
      </c>
      <c r="Y474" t="s">
        <v>150</v>
      </c>
      <c r="BP474" t="s">
        <v>151</v>
      </c>
      <c r="BQ474" t="s">
        <v>149</v>
      </c>
      <c r="BR474" t="s">
        <v>150</v>
      </c>
      <c r="BS474" t="s">
        <v>86</v>
      </c>
      <c r="BU474" t="s">
        <v>81</v>
      </c>
      <c r="BV474" t="s">
        <v>152</v>
      </c>
    </row>
    <row r="475" spans="1:74" x14ac:dyDescent="0.2">
      <c r="A475" t="s">
        <v>1631</v>
      </c>
      <c r="B475" t="s">
        <v>1632</v>
      </c>
      <c r="C475" t="s">
        <v>1633</v>
      </c>
      <c r="E475" t="s">
        <v>77</v>
      </c>
      <c r="I475" t="s">
        <v>145</v>
      </c>
      <c r="J475" t="s">
        <v>146</v>
      </c>
      <c r="L475" t="s">
        <v>215</v>
      </c>
      <c r="M475" t="s">
        <v>148</v>
      </c>
      <c r="T475" t="s">
        <v>81</v>
      </c>
      <c r="V475" t="s">
        <v>149</v>
      </c>
      <c r="W475" t="s">
        <v>83</v>
      </c>
      <c r="X475" t="s">
        <v>84</v>
      </c>
      <c r="Y475" t="s">
        <v>150</v>
      </c>
      <c r="BP475" t="s">
        <v>151</v>
      </c>
      <c r="BQ475" t="s">
        <v>149</v>
      </c>
      <c r="BR475" t="s">
        <v>150</v>
      </c>
      <c r="BS475" t="s">
        <v>86</v>
      </c>
      <c r="BU475" t="s">
        <v>81</v>
      </c>
      <c r="BV475" t="s">
        <v>152</v>
      </c>
    </row>
    <row r="476" spans="1:74" x14ac:dyDescent="0.2">
      <c r="A476" t="s">
        <v>1634</v>
      </c>
      <c r="B476" t="s">
        <v>1635</v>
      </c>
      <c r="C476" t="s">
        <v>1636</v>
      </c>
      <c r="E476" t="s">
        <v>77</v>
      </c>
      <c r="I476" t="s">
        <v>145</v>
      </c>
      <c r="J476" t="s">
        <v>146</v>
      </c>
      <c r="L476" t="s">
        <v>394</v>
      </c>
      <c r="M476" t="s">
        <v>148</v>
      </c>
      <c r="T476" t="s">
        <v>81</v>
      </c>
      <c r="V476" t="s">
        <v>149</v>
      </c>
      <c r="W476" t="s">
        <v>83</v>
      </c>
      <c r="X476" t="s">
        <v>84</v>
      </c>
      <c r="Y476" t="s">
        <v>150</v>
      </c>
      <c r="BP476" t="s">
        <v>151</v>
      </c>
      <c r="BQ476" t="s">
        <v>149</v>
      </c>
      <c r="BR476" t="s">
        <v>150</v>
      </c>
      <c r="BS476" t="s">
        <v>86</v>
      </c>
      <c r="BU476" t="s">
        <v>81</v>
      </c>
      <c r="BV476" t="s">
        <v>152</v>
      </c>
    </row>
    <row r="477" spans="1:74" x14ac:dyDescent="0.2">
      <c r="A477" t="s">
        <v>1637</v>
      </c>
      <c r="B477" t="s">
        <v>1638</v>
      </c>
      <c r="C477" t="s">
        <v>1639</v>
      </c>
      <c r="E477" t="s">
        <v>77</v>
      </c>
      <c r="I477" t="s">
        <v>145</v>
      </c>
      <c r="J477" t="s">
        <v>146</v>
      </c>
      <c r="L477" t="s">
        <v>211</v>
      </c>
      <c r="M477" t="s">
        <v>148</v>
      </c>
      <c r="T477" t="s">
        <v>81</v>
      </c>
      <c r="V477" t="s">
        <v>149</v>
      </c>
      <c r="W477" t="s">
        <v>83</v>
      </c>
      <c r="X477" t="s">
        <v>84</v>
      </c>
      <c r="Y477" t="s">
        <v>150</v>
      </c>
      <c r="BP477" t="s">
        <v>151</v>
      </c>
      <c r="BQ477" t="s">
        <v>149</v>
      </c>
      <c r="BR477" t="s">
        <v>150</v>
      </c>
      <c r="BS477" t="s">
        <v>86</v>
      </c>
      <c r="BU477" t="s">
        <v>81</v>
      </c>
      <c r="BV477" t="s">
        <v>152</v>
      </c>
    </row>
    <row r="478" spans="1:74" x14ac:dyDescent="0.2">
      <c r="A478" t="s">
        <v>1640</v>
      </c>
      <c r="B478" t="s">
        <v>1641</v>
      </c>
      <c r="C478" t="s">
        <v>1642</v>
      </c>
      <c r="E478" t="s">
        <v>77</v>
      </c>
      <c r="I478" t="s">
        <v>145</v>
      </c>
      <c r="J478" t="s">
        <v>146</v>
      </c>
      <c r="L478" t="s">
        <v>237</v>
      </c>
      <c r="M478" t="s">
        <v>148</v>
      </c>
      <c r="T478" t="s">
        <v>81</v>
      </c>
      <c r="V478" t="s">
        <v>149</v>
      </c>
      <c r="W478" t="s">
        <v>83</v>
      </c>
      <c r="X478" t="s">
        <v>84</v>
      </c>
      <c r="Y478" t="s">
        <v>150</v>
      </c>
      <c r="BP478" t="s">
        <v>151</v>
      </c>
      <c r="BQ478" t="s">
        <v>149</v>
      </c>
      <c r="BR478" t="s">
        <v>150</v>
      </c>
      <c r="BS478" t="s">
        <v>86</v>
      </c>
      <c r="BU478" t="s">
        <v>81</v>
      </c>
      <c r="BV478" t="s">
        <v>152</v>
      </c>
    </row>
    <row r="479" spans="1:74" x14ac:dyDescent="0.2">
      <c r="A479" t="s">
        <v>1643</v>
      </c>
      <c r="B479" t="s">
        <v>1644</v>
      </c>
      <c r="C479" t="s">
        <v>1645</v>
      </c>
      <c r="E479" t="s">
        <v>77</v>
      </c>
      <c r="I479" t="s">
        <v>145</v>
      </c>
      <c r="J479" t="s">
        <v>146</v>
      </c>
      <c r="L479" t="s">
        <v>331</v>
      </c>
      <c r="M479" t="s">
        <v>148</v>
      </c>
      <c r="T479" t="s">
        <v>81</v>
      </c>
      <c r="V479" t="s">
        <v>149</v>
      </c>
      <c r="W479" t="s">
        <v>83</v>
      </c>
      <c r="X479" t="s">
        <v>84</v>
      </c>
      <c r="Y479" t="s">
        <v>150</v>
      </c>
      <c r="BP479" t="s">
        <v>151</v>
      </c>
      <c r="BQ479" t="s">
        <v>149</v>
      </c>
      <c r="BR479" t="s">
        <v>150</v>
      </c>
      <c r="BS479" t="s">
        <v>86</v>
      </c>
      <c r="BU479" t="s">
        <v>81</v>
      </c>
      <c r="BV479" t="s">
        <v>152</v>
      </c>
    </row>
    <row r="480" spans="1:74" x14ac:dyDescent="0.2">
      <c r="A480" t="s">
        <v>1646</v>
      </c>
      <c r="B480" t="s">
        <v>1647</v>
      </c>
      <c r="C480" t="s">
        <v>1648</v>
      </c>
      <c r="D480" t="s">
        <v>76</v>
      </c>
      <c r="E480" t="s">
        <v>77</v>
      </c>
      <c r="I480" t="s">
        <v>145</v>
      </c>
      <c r="J480" t="s">
        <v>146</v>
      </c>
      <c r="L480" t="s">
        <v>383</v>
      </c>
      <c r="M480" t="s">
        <v>148</v>
      </c>
      <c r="T480" t="s">
        <v>81</v>
      </c>
      <c r="V480" t="s">
        <v>149</v>
      </c>
      <c r="W480" t="s">
        <v>83</v>
      </c>
      <c r="X480" t="s">
        <v>84</v>
      </c>
      <c r="Y480" t="s">
        <v>150</v>
      </c>
      <c r="BP480" t="s">
        <v>151</v>
      </c>
      <c r="BQ480" t="s">
        <v>149</v>
      </c>
      <c r="BR480" t="s">
        <v>150</v>
      </c>
      <c r="BS480" t="s">
        <v>86</v>
      </c>
      <c r="BU480" t="s">
        <v>81</v>
      </c>
      <c r="BV480" t="s">
        <v>152</v>
      </c>
    </row>
    <row r="481" spans="1:74" x14ac:dyDescent="0.2">
      <c r="A481" t="s">
        <v>1649</v>
      </c>
      <c r="B481" t="s">
        <v>1650</v>
      </c>
      <c r="C481" t="s">
        <v>1651</v>
      </c>
      <c r="D481" t="s">
        <v>76</v>
      </c>
      <c r="E481" t="s">
        <v>77</v>
      </c>
      <c r="I481" t="s">
        <v>145</v>
      </c>
      <c r="J481" t="s">
        <v>146</v>
      </c>
      <c r="L481" t="s">
        <v>667</v>
      </c>
      <c r="M481" t="s">
        <v>148</v>
      </c>
      <c r="T481" t="s">
        <v>81</v>
      </c>
      <c r="V481" t="s">
        <v>149</v>
      </c>
      <c r="W481" t="s">
        <v>83</v>
      </c>
      <c r="X481" t="s">
        <v>84</v>
      </c>
      <c r="Y481" t="s">
        <v>150</v>
      </c>
      <c r="BP481" t="s">
        <v>151</v>
      </c>
      <c r="BQ481" t="s">
        <v>149</v>
      </c>
      <c r="BR481" t="s">
        <v>150</v>
      </c>
      <c r="BS481" t="s">
        <v>86</v>
      </c>
      <c r="BU481" t="s">
        <v>81</v>
      </c>
      <c r="BV481" t="s">
        <v>152</v>
      </c>
    </row>
    <row r="482" spans="1:74" x14ac:dyDescent="0.2">
      <c r="A482" t="s">
        <v>1652</v>
      </c>
      <c r="B482" t="s">
        <v>1653</v>
      </c>
      <c r="C482" t="s">
        <v>1654</v>
      </c>
      <c r="D482" t="s">
        <v>76</v>
      </c>
      <c r="E482" t="s">
        <v>77</v>
      </c>
      <c r="G482" t="s">
        <v>1655</v>
      </c>
      <c r="I482" t="s">
        <v>145</v>
      </c>
      <c r="J482" t="s">
        <v>146</v>
      </c>
      <c r="L482" t="s">
        <v>263</v>
      </c>
      <c r="M482" t="s">
        <v>148</v>
      </c>
      <c r="T482" t="s">
        <v>81</v>
      </c>
      <c r="V482" t="s">
        <v>149</v>
      </c>
      <c r="W482" t="s">
        <v>83</v>
      </c>
      <c r="X482" t="s">
        <v>84</v>
      </c>
      <c r="Y482" t="s">
        <v>150</v>
      </c>
      <c r="BP482" t="s">
        <v>151</v>
      </c>
      <c r="BQ482" t="s">
        <v>149</v>
      </c>
      <c r="BR482" t="s">
        <v>150</v>
      </c>
      <c r="BS482" t="s">
        <v>86</v>
      </c>
      <c r="BU482" t="s">
        <v>81</v>
      </c>
      <c r="BV482" t="s">
        <v>152</v>
      </c>
    </row>
    <row r="483" spans="1:74" x14ac:dyDescent="0.2">
      <c r="A483" t="s">
        <v>1656</v>
      </c>
      <c r="B483" t="s">
        <v>1657</v>
      </c>
      <c r="C483" t="s">
        <v>1658</v>
      </c>
      <c r="D483" t="s">
        <v>76</v>
      </c>
      <c r="E483" t="s">
        <v>77</v>
      </c>
      <c r="G483" t="s">
        <v>1659</v>
      </c>
      <c r="I483" t="s">
        <v>145</v>
      </c>
      <c r="J483" t="s">
        <v>146</v>
      </c>
      <c r="L483" t="s">
        <v>911</v>
      </c>
      <c r="M483" t="s">
        <v>148</v>
      </c>
      <c r="T483" t="s">
        <v>81</v>
      </c>
      <c r="V483" t="s">
        <v>149</v>
      </c>
      <c r="W483" t="s">
        <v>83</v>
      </c>
      <c r="X483" t="s">
        <v>84</v>
      </c>
      <c r="Y483" t="s">
        <v>150</v>
      </c>
      <c r="BP483" t="s">
        <v>151</v>
      </c>
      <c r="BQ483" t="s">
        <v>149</v>
      </c>
      <c r="BR483" t="s">
        <v>150</v>
      </c>
      <c r="BS483" t="s">
        <v>86</v>
      </c>
      <c r="BU483" t="s">
        <v>81</v>
      </c>
      <c r="BV483" t="s">
        <v>152</v>
      </c>
    </row>
    <row r="484" spans="1:74" x14ac:dyDescent="0.2">
      <c r="A484" t="s">
        <v>1660</v>
      </c>
      <c r="B484" t="s">
        <v>1661</v>
      </c>
      <c r="C484" t="s">
        <v>1662</v>
      </c>
      <c r="D484" t="s">
        <v>76</v>
      </c>
      <c r="E484" t="s">
        <v>77</v>
      </c>
      <c r="I484" t="s">
        <v>145</v>
      </c>
      <c r="J484" t="s">
        <v>146</v>
      </c>
      <c r="L484" t="s">
        <v>306</v>
      </c>
      <c r="M484" t="s">
        <v>148</v>
      </c>
      <c r="T484" t="s">
        <v>81</v>
      </c>
      <c r="V484" t="s">
        <v>149</v>
      </c>
      <c r="W484" t="s">
        <v>83</v>
      </c>
      <c r="X484" t="s">
        <v>84</v>
      </c>
      <c r="Y484" t="s">
        <v>150</v>
      </c>
      <c r="BP484" t="s">
        <v>151</v>
      </c>
      <c r="BQ484" t="s">
        <v>149</v>
      </c>
      <c r="BR484" t="s">
        <v>150</v>
      </c>
      <c r="BS484" t="s">
        <v>86</v>
      </c>
      <c r="BU484" t="s">
        <v>81</v>
      </c>
      <c r="BV484" t="s">
        <v>152</v>
      </c>
    </row>
    <row r="485" spans="1:74" x14ac:dyDescent="0.2">
      <c r="A485" t="s">
        <v>1663</v>
      </c>
      <c r="B485" t="s">
        <v>1664</v>
      </c>
      <c r="C485" t="s">
        <v>1665</v>
      </c>
      <c r="E485" t="s">
        <v>77</v>
      </c>
      <c r="I485" t="s">
        <v>145</v>
      </c>
      <c r="J485" t="s">
        <v>146</v>
      </c>
      <c r="L485" t="s">
        <v>909</v>
      </c>
      <c r="M485" t="s">
        <v>148</v>
      </c>
      <c r="T485" t="s">
        <v>81</v>
      </c>
      <c r="V485" t="s">
        <v>149</v>
      </c>
      <c r="W485" t="s">
        <v>83</v>
      </c>
      <c r="X485" t="s">
        <v>84</v>
      </c>
      <c r="Y485" t="s">
        <v>150</v>
      </c>
      <c r="BP485" t="s">
        <v>151</v>
      </c>
      <c r="BQ485" t="s">
        <v>149</v>
      </c>
      <c r="BR485" t="s">
        <v>150</v>
      </c>
      <c r="BS485" t="s">
        <v>86</v>
      </c>
      <c r="BU485" t="s">
        <v>81</v>
      </c>
      <c r="BV485" t="s">
        <v>152</v>
      </c>
    </row>
    <row r="486" spans="1:74" x14ac:dyDescent="0.2">
      <c r="A486" t="s">
        <v>1666</v>
      </c>
      <c r="B486" t="s">
        <v>1667</v>
      </c>
      <c r="C486" t="s">
        <v>1668</v>
      </c>
      <c r="E486" t="s">
        <v>77</v>
      </c>
      <c r="I486" t="s">
        <v>145</v>
      </c>
      <c r="J486" t="s">
        <v>146</v>
      </c>
      <c r="L486" t="s">
        <v>180</v>
      </c>
      <c r="M486" t="s">
        <v>148</v>
      </c>
      <c r="T486" t="s">
        <v>81</v>
      </c>
      <c r="V486" t="s">
        <v>149</v>
      </c>
      <c r="W486" t="s">
        <v>83</v>
      </c>
      <c r="X486" t="s">
        <v>84</v>
      </c>
      <c r="Y486" t="s">
        <v>150</v>
      </c>
      <c r="BP486" t="s">
        <v>151</v>
      </c>
      <c r="BQ486" t="s">
        <v>149</v>
      </c>
      <c r="BR486" t="s">
        <v>150</v>
      </c>
      <c r="BS486" t="s">
        <v>86</v>
      </c>
      <c r="BU486" t="s">
        <v>81</v>
      </c>
      <c r="BV486" t="s">
        <v>152</v>
      </c>
    </row>
    <row r="487" spans="1:74" x14ac:dyDescent="0.2">
      <c r="A487" t="s">
        <v>1669</v>
      </c>
      <c r="B487" t="s">
        <v>394</v>
      </c>
      <c r="C487" t="s">
        <v>1670</v>
      </c>
      <c r="D487" t="s">
        <v>76</v>
      </c>
      <c r="E487" t="s">
        <v>77</v>
      </c>
      <c r="G487" t="s">
        <v>1671</v>
      </c>
      <c r="I487" t="s">
        <v>145</v>
      </c>
      <c r="J487" t="s">
        <v>146</v>
      </c>
      <c r="L487" t="s">
        <v>147</v>
      </c>
      <c r="M487" t="s">
        <v>148</v>
      </c>
      <c r="T487" t="s">
        <v>81</v>
      </c>
      <c r="V487" t="s">
        <v>149</v>
      </c>
      <c r="W487" t="s">
        <v>83</v>
      </c>
      <c r="X487" t="s">
        <v>84</v>
      </c>
      <c r="Y487" t="s">
        <v>150</v>
      </c>
      <c r="BP487" t="s">
        <v>151</v>
      </c>
      <c r="BQ487" t="s">
        <v>149</v>
      </c>
      <c r="BR487" t="s">
        <v>150</v>
      </c>
      <c r="BS487" t="s">
        <v>86</v>
      </c>
      <c r="BU487" t="s">
        <v>81</v>
      </c>
      <c r="BV487" t="s">
        <v>152</v>
      </c>
    </row>
    <row r="488" spans="1:74" x14ac:dyDescent="0.2">
      <c r="A488" t="s">
        <v>1672</v>
      </c>
      <c r="B488" t="s">
        <v>1673</v>
      </c>
      <c r="C488" t="s">
        <v>1674</v>
      </c>
      <c r="E488" t="s">
        <v>77</v>
      </c>
      <c r="G488" t="s">
        <v>1675</v>
      </c>
      <c r="I488" t="s">
        <v>145</v>
      </c>
      <c r="J488" t="s">
        <v>146</v>
      </c>
      <c r="L488" t="s">
        <v>407</v>
      </c>
      <c r="M488" t="s">
        <v>148</v>
      </c>
      <c r="T488" t="s">
        <v>81</v>
      </c>
      <c r="V488" t="s">
        <v>149</v>
      </c>
      <c r="W488" t="s">
        <v>83</v>
      </c>
      <c r="X488" t="s">
        <v>84</v>
      </c>
      <c r="Y488" t="s">
        <v>150</v>
      </c>
      <c r="BP488" t="s">
        <v>151</v>
      </c>
      <c r="BQ488" t="s">
        <v>149</v>
      </c>
      <c r="BR488" t="s">
        <v>150</v>
      </c>
      <c r="BS488" t="s">
        <v>86</v>
      </c>
      <c r="BU488" t="s">
        <v>81</v>
      </c>
      <c r="BV488" t="s">
        <v>152</v>
      </c>
    </row>
    <row r="489" spans="1:74" x14ac:dyDescent="0.2">
      <c r="A489" t="s">
        <v>1676</v>
      </c>
      <c r="B489" t="s">
        <v>1677</v>
      </c>
      <c r="C489" t="s">
        <v>1678</v>
      </c>
      <c r="E489" t="s">
        <v>77</v>
      </c>
      <c r="I489" t="s">
        <v>145</v>
      </c>
      <c r="J489" t="s">
        <v>146</v>
      </c>
      <c r="L489" t="s">
        <v>1244</v>
      </c>
      <c r="M489" t="s">
        <v>148</v>
      </c>
      <c r="T489" t="s">
        <v>81</v>
      </c>
      <c r="V489" t="s">
        <v>149</v>
      </c>
      <c r="W489" t="s">
        <v>83</v>
      </c>
      <c r="X489" t="s">
        <v>84</v>
      </c>
      <c r="Y489" t="s">
        <v>150</v>
      </c>
      <c r="BP489" t="s">
        <v>151</v>
      </c>
      <c r="BQ489" t="s">
        <v>149</v>
      </c>
      <c r="BR489" t="s">
        <v>150</v>
      </c>
      <c r="BS489" t="s">
        <v>86</v>
      </c>
      <c r="BU489" t="s">
        <v>81</v>
      </c>
      <c r="BV489" t="s">
        <v>152</v>
      </c>
    </row>
    <row r="490" spans="1:74" x14ac:dyDescent="0.2">
      <c r="A490" t="s">
        <v>1679</v>
      </c>
      <c r="B490" t="s">
        <v>1680</v>
      </c>
      <c r="C490" t="s">
        <v>1681</v>
      </c>
      <c r="D490" t="s">
        <v>76</v>
      </c>
      <c r="E490" t="s">
        <v>77</v>
      </c>
      <c r="I490" t="s">
        <v>145</v>
      </c>
      <c r="J490" t="s">
        <v>146</v>
      </c>
      <c r="L490" t="s">
        <v>435</v>
      </c>
      <c r="M490" t="s">
        <v>148</v>
      </c>
      <c r="T490" t="s">
        <v>81</v>
      </c>
      <c r="V490" t="s">
        <v>149</v>
      </c>
      <c r="W490" t="s">
        <v>83</v>
      </c>
      <c r="X490" t="s">
        <v>84</v>
      </c>
      <c r="Y490" t="s">
        <v>150</v>
      </c>
      <c r="BP490" t="s">
        <v>151</v>
      </c>
      <c r="BQ490" t="s">
        <v>149</v>
      </c>
      <c r="BR490" t="s">
        <v>150</v>
      </c>
      <c r="BS490" t="s">
        <v>86</v>
      </c>
      <c r="BU490" t="s">
        <v>81</v>
      </c>
      <c r="BV490" t="s">
        <v>152</v>
      </c>
    </row>
    <row r="491" spans="1:74" x14ac:dyDescent="0.2">
      <c r="A491" t="s">
        <v>1682</v>
      </c>
      <c r="B491" t="s">
        <v>1683</v>
      </c>
      <c r="C491" t="s">
        <v>1684</v>
      </c>
      <c r="D491" t="s">
        <v>76</v>
      </c>
      <c r="E491" t="s">
        <v>77</v>
      </c>
      <c r="I491" t="s">
        <v>145</v>
      </c>
      <c r="J491" t="s">
        <v>146</v>
      </c>
      <c r="L491" t="s">
        <v>349</v>
      </c>
      <c r="M491" t="s">
        <v>148</v>
      </c>
      <c r="T491" t="s">
        <v>81</v>
      </c>
      <c r="V491" t="s">
        <v>149</v>
      </c>
      <c r="W491" t="s">
        <v>83</v>
      </c>
      <c r="X491" t="s">
        <v>84</v>
      </c>
      <c r="Y491" t="s">
        <v>150</v>
      </c>
      <c r="BP491" t="s">
        <v>151</v>
      </c>
      <c r="BQ491" t="s">
        <v>149</v>
      </c>
      <c r="BR491" t="s">
        <v>150</v>
      </c>
      <c r="BS491" t="s">
        <v>86</v>
      </c>
      <c r="BU491" t="s">
        <v>81</v>
      </c>
      <c r="BV491" t="s">
        <v>152</v>
      </c>
    </row>
    <row r="492" spans="1:74" x14ac:dyDescent="0.2">
      <c r="A492" t="s">
        <v>1685</v>
      </c>
      <c r="B492" t="s">
        <v>1686</v>
      </c>
      <c r="C492" t="s">
        <v>1687</v>
      </c>
      <c r="E492" t="s">
        <v>77</v>
      </c>
      <c r="I492" t="s">
        <v>145</v>
      </c>
      <c r="J492" t="s">
        <v>146</v>
      </c>
      <c r="L492" t="s">
        <v>211</v>
      </c>
      <c r="M492" t="s">
        <v>148</v>
      </c>
      <c r="T492" t="s">
        <v>81</v>
      </c>
      <c r="V492" t="s">
        <v>149</v>
      </c>
      <c r="W492" t="s">
        <v>83</v>
      </c>
      <c r="X492" t="s">
        <v>84</v>
      </c>
      <c r="Y492" t="s">
        <v>150</v>
      </c>
      <c r="BP492" t="s">
        <v>151</v>
      </c>
      <c r="BQ492" t="s">
        <v>149</v>
      </c>
      <c r="BR492" t="s">
        <v>150</v>
      </c>
      <c r="BS492" t="s">
        <v>86</v>
      </c>
      <c r="BU492" t="s">
        <v>81</v>
      </c>
      <c r="BV492" t="s">
        <v>152</v>
      </c>
    </row>
    <row r="493" spans="1:74" x14ac:dyDescent="0.2">
      <c r="A493" t="s">
        <v>1688</v>
      </c>
      <c r="B493" t="s">
        <v>1689</v>
      </c>
      <c r="C493" t="s">
        <v>1073</v>
      </c>
      <c r="D493" t="s">
        <v>76</v>
      </c>
      <c r="E493" t="s">
        <v>77</v>
      </c>
      <c r="I493" t="s">
        <v>145</v>
      </c>
      <c r="J493" t="s">
        <v>146</v>
      </c>
      <c r="L493" t="s">
        <v>1072</v>
      </c>
      <c r="M493" t="s">
        <v>148</v>
      </c>
      <c r="T493" t="s">
        <v>81</v>
      </c>
      <c r="V493" t="s">
        <v>149</v>
      </c>
      <c r="W493" t="s">
        <v>83</v>
      </c>
      <c r="X493" t="s">
        <v>84</v>
      </c>
      <c r="Y493" t="s">
        <v>150</v>
      </c>
      <c r="BP493" t="s">
        <v>151</v>
      </c>
      <c r="BQ493" t="s">
        <v>149</v>
      </c>
      <c r="BR493" t="s">
        <v>150</v>
      </c>
      <c r="BS493" t="s">
        <v>86</v>
      </c>
      <c r="BU493" t="s">
        <v>81</v>
      </c>
      <c r="BV493" t="s">
        <v>152</v>
      </c>
    </row>
    <row r="494" spans="1:74" x14ac:dyDescent="0.2">
      <c r="A494" t="s">
        <v>1690</v>
      </c>
      <c r="B494" t="s">
        <v>1691</v>
      </c>
      <c r="C494" t="s">
        <v>1692</v>
      </c>
      <c r="D494" t="s">
        <v>76</v>
      </c>
      <c r="E494" t="s">
        <v>77</v>
      </c>
      <c r="I494" t="s">
        <v>145</v>
      </c>
      <c r="J494" t="s">
        <v>146</v>
      </c>
      <c r="L494" t="s">
        <v>550</v>
      </c>
      <c r="M494" t="s">
        <v>148</v>
      </c>
      <c r="T494" t="s">
        <v>81</v>
      </c>
      <c r="V494" t="s">
        <v>149</v>
      </c>
      <c r="W494" t="s">
        <v>83</v>
      </c>
      <c r="X494" t="s">
        <v>84</v>
      </c>
      <c r="Y494" t="s">
        <v>150</v>
      </c>
      <c r="BP494" t="s">
        <v>151</v>
      </c>
      <c r="BQ494" t="s">
        <v>149</v>
      </c>
      <c r="BR494" t="s">
        <v>150</v>
      </c>
      <c r="BS494" t="s">
        <v>86</v>
      </c>
      <c r="BU494" t="s">
        <v>81</v>
      </c>
      <c r="BV494" t="s">
        <v>152</v>
      </c>
    </row>
    <row r="495" spans="1:74" x14ac:dyDescent="0.2">
      <c r="A495" t="s">
        <v>1693</v>
      </c>
      <c r="B495" t="s">
        <v>1036</v>
      </c>
      <c r="C495" t="s">
        <v>1694</v>
      </c>
      <c r="D495" t="s">
        <v>76</v>
      </c>
      <c r="E495" t="s">
        <v>77</v>
      </c>
      <c r="I495" t="s">
        <v>145</v>
      </c>
      <c r="J495" t="s">
        <v>146</v>
      </c>
      <c r="L495" t="s">
        <v>911</v>
      </c>
      <c r="M495" t="s">
        <v>148</v>
      </c>
      <c r="T495" t="s">
        <v>81</v>
      </c>
      <c r="V495" t="s">
        <v>149</v>
      </c>
      <c r="W495" t="s">
        <v>83</v>
      </c>
      <c r="X495" t="s">
        <v>84</v>
      </c>
      <c r="Y495" t="s">
        <v>150</v>
      </c>
      <c r="BP495" t="s">
        <v>151</v>
      </c>
      <c r="BQ495" t="s">
        <v>149</v>
      </c>
      <c r="BR495" t="s">
        <v>150</v>
      </c>
      <c r="BS495" t="s">
        <v>86</v>
      </c>
      <c r="BU495" t="s">
        <v>81</v>
      </c>
      <c r="BV495" t="s">
        <v>152</v>
      </c>
    </row>
    <row r="496" spans="1:74" x14ac:dyDescent="0.2">
      <c r="A496" t="s">
        <v>1695</v>
      </c>
      <c r="B496" t="s">
        <v>1696</v>
      </c>
      <c r="C496" t="s">
        <v>1697</v>
      </c>
      <c r="D496" t="s">
        <v>76</v>
      </c>
      <c r="E496" t="s">
        <v>77</v>
      </c>
      <c r="G496" t="s">
        <v>1698</v>
      </c>
      <c r="I496" t="s">
        <v>145</v>
      </c>
      <c r="J496" t="s">
        <v>146</v>
      </c>
      <c r="L496" t="s">
        <v>190</v>
      </c>
      <c r="M496" t="s">
        <v>148</v>
      </c>
      <c r="T496" t="s">
        <v>81</v>
      </c>
      <c r="V496" t="s">
        <v>149</v>
      </c>
      <c r="W496" t="s">
        <v>83</v>
      </c>
      <c r="X496" t="s">
        <v>84</v>
      </c>
      <c r="Y496" t="s">
        <v>150</v>
      </c>
      <c r="BP496" t="s">
        <v>151</v>
      </c>
      <c r="BQ496" t="s">
        <v>149</v>
      </c>
      <c r="BR496" t="s">
        <v>150</v>
      </c>
      <c r="BS496" t="s">
        <v>86</v>
      </c>
      <c r="BU496" t="s">
        <v>81</v>
      </c>
      <c r="BV496" t="s">
        <v>152</v>
      </c>
    </row>
    <row r="497" spans="1:74" x14ac:dyDescent="0.2">
      <c r="A497" t="s">
        <v>1699</v>
      </c>
      <c r="B497" t="s">
        <v>1700</v>
      </c>
      <c r="C497" t="s">
        <v>1701</v>
      </c>
      <c r="E497" t="s">
        <v>77</v>
      </c>
      <c r="G497" t="s">
        <v>1702</v>
      </c>
      <c r="I497" t="s">
        <v>145</v>
      </c>
      <c r="J497" t="s">
        <v>146</v>
      </c>
      <c r="L497" t="s">
        <v>850</v>
      </c>
      <c r="M497" t="s">
        <v>148</v>
      </c>
      <c r="T497" t="s">
        <v>81</v>
      </c>
      <c r="V497" t="s">
        <v>149</v>
      </c>
      <c r="W497" t="s">
        <v>83</v>
      </c>
      <c r="X497" t="s">
        <v>84</v>
      </c>
      <c r="Y497" t="s">
        <v>150</v>
      </c>
      <c r="BP497" t="s">
        <v>151</v>
      </c>
      <c r="BQ497" t="s">
        <v>149</v>
      </c>
      <c r="BR497" t="s">
        <v>150</v>
      </c>
      <c r="BS497" t="s">
        <v>86</v>
      </c>
      <c r="BU497" t="s">
        <v>81</v>
      </c>
      <c r="BV497" t="s">
        <v>152</v>
      </c>
    </row>
    <row r="498" spans="1:74" x14ac:dyDescent="0.2">
      <c r="A498" t="s">
        <v>1703</v>
      </c>
      <c r="B498" t="s">
        <v>1323</v>
      </c>
      <c r="C498" t="s">
        <v>1704</v>
      </c>
      <c r="D498" t="s">
        <v>76</v>
      </c>
      <c r="E498" t="s">
        <v>77</v>
      </c>
      <c r="G498" t="s">
        <v>1705</v>
      </c>
      <c r="I498" t="s">
        <v>145</v>
      </c>
      <c r="J498" t="s">
        <v>146</v>
      </c>
      <c r="L498" t="s">
        <v>561</v>
      </c>
      <c r="M498" t="s">
        <v>148</v>
      </c>
      <c r="T498" t="s">
        <v>81</v>
      </c>
      <c r="V498" t="s">
        <v>149</v>
      </c>
      <c r="W498" t="s">
        <v>83</v>
      </c>
      <c r="X498" t="s">
        <v>84</v>
      </c>
      <c r="Y498" t="s">
        <v>150</v>
      </c>
      <c r="BP498" t="s">
        <v>151</v>
      </c>
      <c r="BQ498" t="s">
        <v>149</v>
      </c>
      <c r="BR498" t="s">
        <v>150</v>
      </c>
      <c r="BS498" t="s">
        <v>86</v>
      </c>
      <c r="BU498" t="s">
        <v>81</v>
      </c>
      <c r="BV498" t="s">
        <v>152</v>
      </c>
    </row>
    <row r="499" spans="1:74" x14ac:dyDescent="0.2">
      <c r="A499" t="s">
        <v>1706</v>
      </c>
      <c r="B499" t="s">
        <v>1706</v>
      </c>
      <c r="C499" t="s">
        <v>159</v>
      </c>
      <c r="D499" t="s">
        <v>76</v>
      </c>
      <c r="E499" t="s">
        <v>160</v>
      </c>
      <c r="I499" t="s">
        <v>145</v>
      </c>
      <c r="J499" t="s">
        <v>146</v>
      </c>
      <c r="M499" t="s">
        <v>148</v>
      </c>
      <c r="T499" t="s">
        <v>81</v>
      </c>
      <c r="V499" t="s">
        <v>149</v>
      </c>
      <c r="W499" t="s">
        <v>83</v>
      </c>
      <c r="X499" t="s">
        <v>84</v>
      </c>
      <c r="Y499" t="s">
        <v>150</v>
      </c>
      <c r="BP499" t="s">
        <v>151</v>
      </c>
      <c r="BQ499" t="s">
        <v>149</v>
      </c>
      <c r="BR499" t="s">
        <v>150</v>
      </c>
      <c r="BS499" t="s">
        <v>86</v>
      </c>
      <c r="BU499" t="s">
        <v>81</v>
      </c>
      <c r="BV499" t="s">
        <v>152</v>
      </c>
    </row>
    <row r="500" spans="1:74" x14ac:dyDescent="0.2">
      <c r="A500" t="s">
        <v>1707</v>
      </c>
      <c r="B500" t="s">
        <v>1708</v>
      </c>
      <c r="C500" t="s">
        <v>1707</v>
      </c>
      <c r="E500" t="s">
        <v>77</v>
      </c>
      <c r="I500" t="s">
        <v>145</v>
      </c>
      <c r="J500" t="s">
        <v>146</v>
      </c>
      <c r="L500" t="s">
        <v>386</v>
      </c>
      <c r="M500" t="s">
        <v>148</v>
      </c>
      <c r="T500" t="s">
        <v>81</v>
      </c>
      <c r="V500" t="s">
        <v>149</v>
      </c>
      <c r="W500" t="s">
        <v>83</v>
      </c>
      <c r="X500" t="s">
        <v>84</v>
      </c>
      <c r="Y500" t="s">
        <v>150</v>
      </c>
      <c r="BP500" t="s">
        <v>151</v>
      </c>
      <c r="BQ500" t="s">
        <v>149</v>
      </c>
      <c r="BR500" t="s">
        <v>150</v>
      </c>
      <c r="BS500" t="s">
        <v>86</v>
      </c>
      <c r="BU500" t="s">
        <v>81</v>
      </c>
      <c r="BV500" t="s">
        <v>152</v>
      </c>
    </row>
    <row r="501" spans="1:74" x14ac:dyDescent="0.2">
      <c r="A501" t="s">
        <v>1709</v>
      </c>
      <c r="B501" t="s">
        <v>1710</v>
      </c>
      <c r="C501" t="s">
        <v>1711</v>
      </c>
      <c r="E501" t="s">
        <v>77</v>
      </c>
      <c r="G501" t="s">
        <v>1712</v>
      </c>
      <c r="I501" t="s">
        <v>145</v>
      </c>
      <c r="J501" t="s">
        <v>146</v>
      </c>
      <c r="L501" t="s">
        <v>263</v>
      </c>
      <c r="M501" t="s">
        <v>148</v>
      </c>
      <c r="T501" t="s">
        <v>81</v>
      </c>
      <c r="V501" t="s">
        <v>149</v>
      </c>
      <c r="W501" t="s">
        <v>83</v>
      </c>
      <c r="X501" t="s">
        <v>84</v>
      </c>
      <c r="Y501" t="s">
        <v>150</v>
      </c>
      <c r="BP501" t="s">
        <v>151</v>
      </c>
      <c r="BQ501" t="s">
        <v>149</v>
      </c>
      <c r="BR501" t="s">
        <v>150</v>
      </c>
      <c r="BS501" t="s">
        <v>86</v>
      </c>
      <c r="BU501" t="s">
        <v>81</v>
      </c>
      <c r="BV501" t="s">
        <v>152</v>
      </c>
    </row>
    <row r="502" spans="1:74" x14ac:dyDescent="0.2">
      <c r="A502" t="s">
        <v>1713</v>
      </c>
      <c r="B502" t="s">
        <v>1714</v>
      </c>
      <c r="C502" t="s">
        <v>1715</v>
      </c>
      <c r="D502" t="s">
        <v>76</v>
      </c>
      <c r="E502" t="s">
        <v>77</v>
      </c>
      <c r="I502" t="s">
        <v>145</v>
      </c>
      <c r="J502" t="s">
        <v>146</v>
      </c>
      <c r="L502" t="s">
        <v>443</v>
      </c>
      <c r="M502" t="s">
        <v>148</v>
      </c>
      <c r="T502" t="s">
        <v>81</v>
      </c>
      <c r="V502" t="s">
        <v>149</v>
      </c>
      <c r="W502" t="s">
        <v>83</v>
      </c>
      <c r="X502" t="s">
        <v>84</v>
      </c>
      <c r="Y502" t="s">
        <v>150</v>
      </c>
      <c r="BP502" t="s">
        <v>151</v>
      </c>
      <c r="BQ502" t="s">
        <v>149</v>
      </c>
      <c r="BR502" t="s">
        <v>150</v>
      </c>
      <c r="BS502" t="s">
        <v>86</v>
      </c>
      <c r="BU502" t="s">
        <v>81</v>
      </c>
      <c r="BV502" t="s">
        <v>152</v>
      </c>
    </row>
    <row r="503" spans="1:74" x14ac:dyDescent="0.2">
      <c r="A503" t="s">
        <v>1716</v>
      </c>
      <c r="B503" t="s">
        <v>1717</v>
      </c>
      <c r="C503" t="s">
        <v>1718</v>
      </c>
      <c r="D503" t="s">
        <v>76</v>
      </c>
      <c r="E503" t="s">
        <v>77</v>
      </c>
      <c r="I503" t="s">
        <v>145</v>
      </c>
      <c r="J503" t="s">
        <v>146</v>
      </c>
      <c r="L503" t="s">
        <v>365</v>
      </c>
      <c r="M503" t="s">
        <v>148</v>
      </c>
      <c r="T503" t="s">
        <v>81</v>
      </c>
      <c r="V503" t="s">
        <v>149</v>
      </c>
      <c r="W503" t="s">
        <v>83</v>
      </c>
      <c r="X503" t="s">
        <v>84</v>
      </c>
      <c r="Y503" t="s">
        <v>150</v>
      </c>
      <c r="BP503" t="s">
        <v>151</v>
      </c>
      <c r="BQ503" t="s">
        <v>149</v>
      </c>
      <c r="BR503" t="s">
        <v>150</v>
      </c>
      <c r="BS503" t="s">
        <v>86</v>
      </c>
      <c r="BU503" t="s">
        <v>81</v>
      </c>
      <c r="BV503" t="s">
        <v>152</v>
      </c>
    </row>
    <row r="504" spans="1:74" x14ac:dyDescent="0.2">
      <c r="A504" t="s">
        <v>1719</v>
      </c>
      <c r="B504" t="s">
        <v>1720</v>
      </c>
      <c r="C504" t="s">
        <v>1721</v>
      </c>
      <c r="E504" t="s">
        <v>77</v>
      </c>
      <c r="I504" t="s">
        <v>145</v>
      </c>
      <c r="J504" t="s">
        <v>146</v>
      </c>
      <c r="L504" t="s">
        <v>443</v>
      </c>
      <c r="M504" t="s">
        <v>148</v>
      </c>
      <c r="T504" t="s">
        <v>81</v>
      </c>
      <c r="V504" t="s">
        <v>149</v>
      </c>
      <c r="W504" t="s">
        <v>83</v>
      </c>
      <c r="X504" t="s">
        <v>84</v>
      </c>
      <c r="Y504" t="s">
        <v>150</v>
      </c>
      <c r="BP504" t="s">
        <v>151</v>
      </c>
      <c r="BQ504" t="s">
        <v>149</v>
      </c>
      <c r="BR504" t="s">
        <v>150</v>
      </c>
      <c r="BS504" t="s">
        <v>86</v>
      </c>
      <c r="BU504" t="s">
        <v>81</v>
      </c>
      <c r="BV504" t="s">
        <v>152</v>
      </c>
    </row>
    <row r="505" spans="1:74" x14ac:dyDescent="0.2">
      <c r="A505" t="s">
        <v>1722</v>
      </c>
      <c r="B505" t="s">
        <v>1723</v>
      </c>
      <c r="C505" t="s">
        <v>1724</v>
      </c>
      <c r="E505" t="s">
        <v>77</v>
      </c>
      <c r="I505" t="s">
        <v>145</v>
      </c>
      <c r="J505" t="s">
        <v>146</v>
      </c>
      <c r="L505" t="s">
        <v>225</v>
      </c>
      <c r="M505" t="s">
        <v>148</v>
      </c>
      <c r="T505" t="s">
        <v>81</v>
      </c>
      <c r="V505" t="s">
        <v>149</v>
      </c>
      <c r="W505" t="s">
        <v>83</v>
      </c>
      <c r="X505" t="s">
        <v>84</v>
      </c>
      <c r="Y505" t="s">
        <v>150</v>
      </c>
      <c r="BP505" t="s">
        <v>151</v>
      </c>
      <c r="BQ505" t="s">
        <v>149</v>
      </c>
      <c r="BR505" t="s">
        <v>150</v>
      </c>
      <c r="BS505" t="s">
        <v>86</v>
      </c>
      <c r="BU505" t="s">
        <v>81</v>
      </c>
      <c r="BV505" t="s">
        <v>152</v>
      </c>
    </row>
    <row r="506" spans="1:74" x14ac:dyDescent="0.2">
      <c r="A506" t="s">
        <v>1725</v>
      </c>
      <c r="B506" t="s">
        <v>1726</v>
      </c>
      <c r="C506" t="s">
        <v>1727</v>
      </c>
      <c r="E506" t="s">
        <v>77</v>
      </c>
      <c r="G506" t="s">
        <v>1728</v>
      </c>
      <c r="I506" t="s">
        <v>145</v>
      </c>
      <c r="J506" t="s">
        <v>146</v>
      </c>
      <c r="L506" t="s">
        <v>407</v>
      </c>
      <c r="M506" t="s">
        <v>148</v>
      </c>
      <c r="T506" t="s">
        <v>81</v>
      </c>
      <c r="V506" t="s">
        <v>149</v>
      </c>
      <c r="W506" t="s">
        <v>83</v>
      </c>
      <c r="X506" t="s">
        <v>84</v>
      </c>
      <c r="Y506" t="s">
        <v>150</v>
      </c>
      <c r="BP506" t="s">
        <v>151</v>
      </c>
      <c r="BQ506" t="s">
        <v>149</v>
      </c>
      <c r="BR506" t="s">
        <v>150</v>
      </c>
      <c r="BS506" t="s">
        <v>86</v>
      </c>
      <c r="BU506" t="s">
        <v>81</v>
      </c>
      <c r="BV506" t="s">
        <v>152</v>
      </c>
    </row>
    <row r="507" spans="1:74" x14ac:dyDescent="0.2">
      <c r="A507" t="s">
        <v>1729</v>
      </c>
      <c r="B507" t="s">
        <v>1730</v>
      </c>
      <c r="C507" t="s">
        <v>1731</v>
      </c>
      <c r="D507" t="s">
        <v>76</v>
      </c>
      <c r="E507" t="s">
        <v>77</v>
      </c>
      <c r="I507" t="s">
        <v>145</v>
      </c>
      <c r="J507" t="s">
        <v>146</v>
      </c>
      <c r="L507" t="s">
        <v>180</v>
      </c>
      <c r="M507" t="s">
        <v>148</v>
      </c>
      <c r="T507" t="s">
        <v>81</v>
      </c>
      <c r="V507" t="s">
        <v>149</v>
      </c>
      <c r="W507" t="s">
        <v>83</v>
      </c>
      <c r="X507" t="s">
        <v>84</v>
      </c>
      <c r="Y507" t="s">
        <v>150</v>
      </c>
      <c r="BP507" t="s">
        <v>151</v>
      </c>
      <c r="BQ507" t="s">
        <v>149</v>
      </c>
      <c r="BR507" t="s">
        <v>150</v>
      </c>
      <c r="BS507" t="s">
        <v>86</v>
      </c>
      <c r="BU507" t="s">
        <v>81</v>
      </c>
      <c r="BV507" t="s">
        <v>152</v>
      </c>
    </row>
    <row r="508" spans="1:74" x14ac:dyDescent="0.2">
      <c r="A508" t="s">
        <v>1732</v>
      </c>
      <c r="B508" t="s">
        <v>1733</v>
      </c>
      <c r="C508" t="s">
        <v>1734</v>
      </c>
      <c r="D508" t="s">
        <v>76</v>
      </c>
      <c r="E508" t="s">
        <v>77</v>
      </c>
      <c r="I508" t="s">
        <v>145</v>
      </c>
      <c r="J508" t="s">
        <v>146</v>
      </c>
      <c r="L508" t="s">
        <v>443</v>
      </c>
      <c r="M508" t="s">
        <v>148</v>
      </c>
      <c r="T508" t="s">
        <v>81</v>
      </c>
      <c r="V508" t="s">
        <v>149</v>
      </c>
      <c r="W508" t="s">
        <v>83</v>
      </c>
      <c r="X508" t="s">
        <v>84</v>
      </c>
      <c r="Y508" t="s">
        <v>150</v>
      </c>
      <c r="BP508" t="s">
        <v>151</v>
      </c>
      <c r="BQ508" t="s">
        <v>149</v>
      </c>
      <c r="BR508" t="s">
        <v>150</v>
      </c>
      <c r="BS508" t="s">
        <v>86</v>
      </c>
      <c r="BU508" t="s">
        <v>81</v>
      </c>
      <c r="BV508" t="s">
        <v>152</v>
      </c>
    </row>
    <row r="509" spans="1:74" x14ac:dyDescent="0.2">
      <c r="A509" t="s">
        <v>1735</v>
      </c>
      <c r="B509" t="s">
        <v>1736</v>
      </c>
      <c r="C509" t="s">
        <v>1737</v>
      </c>
      <c r="D509" t="s">
        <v>76</v>
      </c>
      <c r="E509" t="s">
        <v>77</v>
      </c>
      <c r="G509" t="s">
        <v>1738</v>
      </c>
      <c r="I509" t="s">
        <v>145</v>
      </c>
      <c r="J509" t="s">
        <v>146</v>
      </c>
      <c r="L509" t="s">
        <v>215</v>
      </c>
      <c r="M509" t="s">
        <v>148</v>
      </c>
      <c r="T509" t="s">
        <v>81</v>
      </c>
      <c r="V509" t="s">
        <v>149</v>
      </c>
      <c r="W509" t="s">
        <v>83</v>
      </c>
      <c r="X509" t="s">
        <v>84</v>
      </c>
      <c r="Y509" t="s">
        <v>150</v>
      </c>
      <c r="BP509" t="s">
        <v>151</v>
      </c>
      <c r="BQ509" t="s">
        <v>149</v>
      </c>
      <c r="BR509" t="s">
        <v>150</v>
      </c>
      <c r="BS509" t="s">
        <v>86</v>
      </c>
      <c r="BU509" t="s">
        <v>81</v>
      </c>
      <c r="BV509" t="s">
        <v>152</v>
      </c>
    </row>
    <row r="510" spans="1:74" x14ac:dyDescent="0.2">
      <c r="A510" t="s">
        <v>1739</v>
      </c>
      <c r="B510" t="s">
        <v>1740</v>
      </c>
      <c r="C510" t="s">
        <v>1741</v>
      </c>
      <c r="D510" t="s">
        <v>76</v>
      </c>
      <c r="E510" t="s">
        <v>77</v>
      </c>
      <c r="I510" t="s">
        <v>145</v>
      </c>
      <c r="J510" t="s">
        <v>146</v>
      </c>
      <c r="L510" t="s">
        <v>164</v>
      </c>
      <c r="M510" t="s">
        <v>148</v>
      </c>
      <c r="T510" t="s">
        <v>81</v>
      </c>
      <c r="V510" t="s">
        <v>149</v>
      </c>
      <c r="W510" t="s">
        <v>83</v>
      </c>
      <c r="X510" t="s">
        <v>84</v>
      </c>
      <c r="Y510" t="s">
        <v>150</v>
      </c>
      <c r="BP510" t="s">
        <v>151</v>
      </c>
      <c r="BQ510" t="s">
        <v>149</v>
      </c>
      <c r="BR510" t="s">
        <v>150</v>
      </c>
      <c r="BS510" t="s">
        <v>86</v>
      </c>
      <c r="BU510" t="s">
        <v>81</v>
      </c>
      <c r="BV510" t="s">
        <v>152</v>
      </c>
    </row>
    <row r="511" spans="1:74" x14ac:dyDescent="0.2">
      <c r="A511" t="s">
        <v>1742</v>
      </c>
      <c r="B511" t="s">
        <v>1743</v>
      </c>
      <c r="C511" t="s">
        <v>1744</v>
      </c>
      <c r="E511" t="s">
        <v>77</v>
      </c>
      <c r="G511" t="s">
        <v>1745</v>
      </c>
      <c r="I511" t="s">
        <v>145</v>
      </c>
      <c r="J511" t="s">
        <v>146</v>
      </c>
      <c r="L511" t="s">
        <v>650</v>
      </c>
      <c r="M511" t="s">
        <v>148</v>
      </c>
      <c r="T511" t="s">
        <v>81</v>
      </c>
      <c r="V511" t="s">
        <v>149</v>
      </c>
      <c r="W511" t="s">
        <v>83</v>
      </c>
      <c r="X511" t="s">
        <v>84</v>
      </c>
      <c r="Y511" t="s">
        <v>150</v>
      </c>
      <c r="BP511" t="s">
        <v>151</v>
      </c>
      <c r="BQ511" t="s">
        <v>149</v>
      </c>
      <c r="BR511" t="s">
        <v>150</v>
      </c>
      <c r="BS511" t="s">
        <v>86</v>
      </c>
      <c r="BU511" t="s">
        <v>81</v>
      </c>
      <c r="BV511" t="s">
        <v>152</v>
      </c>
    </row>
    <row r="512" spans="1:74" x14ac:dyDescent="0.2">
      <c r="A512" t="s">
        <v>1746</v>
      </c>
      <c r="B512" t="s">
        <v>1747</v>
      </c>
      <c r="C512" t="s">
        <v>1748</v>
      </c>
      <c r="D512" t="s">
        <v>76</v>
      </c>
      <c r="E512" t="s">
        <v>77</v>
      </c>
      <c r="I512" t="s">
        <v>145</v>
      </c>
      <c r="J512" t="s">
        <v>146</v>
      </c>
      <c r="L512" t="s">
        <v>603</v>
      </c>
      <c r="M512" t="s">
        <v>148</v>
      </c>
      <c r="T512" t="s">
        <v>81</v>
      </c>
      <c r="V512" t="s">
        <v>149</v>
      </c>
      <c r="W512" t="s">
        <v>83</v>
      </c>
      <c r="X512" t="s">
        <v>84</v>
      </c>
      <c r="Y512" t="s">
        <v>150</v>
      </c>
      <c r="BP512" t="s">
        <v>151</v>
      </c>
      <c r="BQ512" t="s">
        <v>149</v>
      </c>
      <c r="BR512" t="s">
        <v>150</v>
      </c>
      <c r="BS512" t="s">
        <v>86</v>
      </c>
      <c r="BU512" t="s">
        <v>81</v>
      </c>
      <c r="BV512" t="s">
        <v>152</v>
      </c>
    </row>
    <row r="513" spans="1:74" x14ac:dyDescent="0.2">
      <c r="A513" t="s">
        <v>1749</v>
      </c>
      <c r="B513" t="s">
        <v>1750</v>
      </c>
      <c r="C513" t="s">
        <v>1751</v>
      </c>
      <c r="E513" t="s">
        <v>77</v>
      </c>
      <c r="I513" t="s">
        <v>145</v>
      </c>
      <c r="J513" t="s">
        <v>146</v>
      </c>
      <c r="L513" t="s">
        <v>533</v>
      </c>
      <c r="M513" t="s">
        <v>148</v>
      </c>
      <c r="T513" t="s">
        <v>81</v>
      </c>
      <c r="V513" t="s">
        <v>149</v>
      </c>
      <c r="W513" t="s">
        <v>83</v>
      </c>
      <c r="X513" t="s">
        <v>84</v>
      </c>
      <c r="Y513" t="s">
        <v>150</v>
      </c>
      <c r="BP513" t="s">
        <v>151</v>
      </c>
      <c r="BQ513" t="s">
        <v>149</v>
      </c>
      <c r="BR513" t="s">
        <v>150</v>
      </c>
      <c r="BS513" t="s">
        <v>86</v>
      </c>
      <c r="BU513" t="s">
        <v>81</v>
      </c>
      <c r="BV513" t="s">
        <v>152</v>
      </c>
    </row>
    <row r="514" spans="1:74" x14ac:dyDescent="0.2">
      <c r="A514" t="s">
        <v>1752</v>
      </c>
      <c r="B514" t="s">
        <v>278</v>
      </c>
      <c r="C514" t="s">
        <v>1427</v>
      </c>
      <c r="D514" t="s">
        <v>76</v>
      </c>
      <c r="E514" t="s">
        <v>77</v>
      </c>
      <c r="I514" t="s">
        <v>145</v>
      </c>
      <c r="J514" t="s">
        <v>146</v>
      </c>
      <c r="L514" t="s">
        <v>538</v>
      </c>
      <c r="M514" t="s">
        <v>148</v>
      </c>
      <c r="T514" t="s">
        <v>81</v>
      </c>
      <c r="V514" t="s">
        <v>149</v>
      </c>
      <c r="W514" t="s">
        <v>83</v>
      </c>
      <c r="X514" t="s">
        <v>84</v>
      </c>
      <c r="Y514" t="s">
        <v>150</v>
      </c>
      <c r="BP514" t="s">
        <v>151</v>
      </c>
      <c r="BQ514" t="s">
        <v>149</v>
      </c>
      <c r="BR514" t="s">
        <v>150</v>
      </c>
      <c r="BS514" t="s">
        <v>86</v>
      </c>
      <c r="BU514" t="s">
        <v>81</v>
      </c>
      <c r="BV514" t="s">
        <v>152</v>
      </c>
    </row>
    <row r="515" spans="1:74" x14ac:dyDescent="0.2">
      <c r="A515" t="s">
        <v>1753</v>
      </c>
      <c r="B515" t="s">
        <v>1754</v>
      </c>
      <c r="C515" t="s">
        <v>1755</v>
      </c>
      <c r="D515" t="s">
        <v>76</v>
      </c>
      <c r="E515" t="s">
        <v>77</v>
      </c>
      <c r="G515" t="s">
        <v>1756</v>
      </c>
      <c r="I515" t="s">
        <v>145</v>
      </c>
      <c r="J515" t="s">
        <v>146</v>
      </c>
      <c r="L515" t="s">
        <v>396</v>
      </c>
      <c r="M515" t="s">
        <v>148</v>
      </c>
      <c r="T515" t="s">
        <v>81</v>
      </c>
      <c r="V515" t="s">
        <v>149</v>
      </c>
      <c r="W515" t="s">
        <v>83</v>
      </c>
      <c r="X515" t="s">
        <v>84</v>
      </c>
      <c r="Y515" t="s">
        <v>150</v>
      </c>
      <c r="BP515" t="s">
        <v>151</v>
      </c>
      <c r="BQ515" t="s">
        <v>149</v>
      </c>
      <c r="BR515" t="s">
        <v>150</v>
      </c>
      <c r="BS515" t="s">
        <v>86</v>
      </c>
      <c r="BU515" t="s">
        <v>81</v>
      </c>
      <c r="BV515" t="s">
        <v>152</v>
      </c>
    </row>
    <row r="516" spans="1:74" x14ac:dyDescent="0.2">
      <c r="A516" t="s">
        <v>1757</v>
      </c>
      <c r="B516" t="s">
        <v>1757</v>
      </c>
      <c r="C516" t="s">
        <v>1758</v>
      </c>
      <c r="E516" t="s">
        <v>77</v>
      </c>
      <c r="I516" t="s">
        <v>145</v>
      </c>
      <c r="J516" t="s">
        <v>146</v>
      </c>
      <c r="M516" t="s">
        <v>148</v>
      </c>
      <c r="T516" t="s">
        <v>81</v>
      </c>
      <c r="V516" t="s">
        <v>149</v>
      </c>
      <c r="W516" t="s">
        <v>83</v>
      </c>
      <c r="X516" t="s">
        <v>84</v>
      </c>
      <c r="Y516" t="s">
        <v>150</v>
      </c>
      <c r="BP516" t="s">
        <v>151</v>
      </c>
      <c r="BQ516" t="s">
        <v>149</v>
      </c>
      <c r="BR516" t="s">
        <v>150</v>
      </c>
      <c r="BS516" t="s">
        <v>86</v>
      </c>
      <c r="BU516" t="s">
        <v>81</v>
      </c>
      <c r="BV516" t="s">
        <v>152</v>
      </c>
    </row>
    <row r="517" spans="1:74" x14ac:dyDescent="0.2">
      <c r="A517" t="s">
        <v>1759</v>
      </c>
      <c r="B517" t="s">
        <v>1760</v>
      </c>
      <c r="C517" t="s">
        <v>1761</v>
      </c>
      <c r="E517" t="s">
        <v>77</v>
      </c>
      <c r="G517" t="s">
        <v>1762</v>
      </c>
      <c r="I517" t="s">
        <v>145</v>
      </c>
      <c r="J517" t="s">
        <v>146</v>
      </c>
      <c r="L517" t="s">
        <v>294</v>
      </c>
      <c r="M517" t="s">
        <v>148</v>
      </c>
      <c r="T517" t="s">
        <v>81</v>
      </c>
      <c r="V517" t="s">
        <v>149</v>
      </c>
      <c r="W517" t="s">
        <v>83</v>
      </c>
      <c r="X517" t="s">
        <v>84</v>
      </c>
      <c r="Y517" t="s">
        <v>150</v>
      </c>
      <c r="BP517" t="s">
        <v>151</v>
      </c>
      <c r="BQ517" t="s">
        <v>149</v>
      </c>
      <c r="BR517" t="s">
        <v>150</v>
      </c>
      <c r="BS517" t="s">
        <v>86</v>
      </c>
      <c r="BU517" t="s">
        <v>81</v>
      </c>
      <c r="BV517" t="s">
        <v>152</v>
      </c>
    </row>
    <row r="518" spans="1:74" x14ac:dyDescent="0.2">
      <c r="A518" t="s">
        <v>1763</v>
      </c>
      <c r="B518" t="s">
        <v>1763</v>
      </c>
      <c r="C518" t="s">
        <v>1764</v>
      </c>
      <c r="E518" t="s">
        <v>77</v>
      </c>
      <c r="I518" t="s">
        <v>145</v>
      </c>
      <c r="J518" t="s">
        <v>146</v>
      </c>
      <c r="M518" t="s">
        <v>148</v>
      </c>
      <c r="T518" t="s">
        <v>81</v>
      </c>
      <c r="V518" t="s">
        <v>149</v>
      </c>
      <c r="W518" t="s">
        <v>83</v>
      </c>
      <c r="X518" t="s">
        <v>84</v>
      </c>
      <c r="Y518" t="s">
        <v>150</v>
      </c>
      <c r="BP518" t="s">
        <v>151</v>
      </c>
      <c r="BQ518" t="s">
        <v>149</v>
      </c>
      <c r="BR518" t="s">
        <v>150</v>
      </c>
      <c r="BS518" t="s">
        <v>86</v>
      </c>
      <c r="BU518" t="s">
        <v>81</v>
      </c>
      <c r="BV518" t="s">
        <v>152</v>
      </c>
    </row>
    <row r="519" spans="1:74" x14ac:dyDescent="0.2">
      <c r="A519" t="s">
        <v>1765</v>
      </c>
      <c r="B519" t="s">
        <v>418</v>
      </c>
      <c r="C519" t="s">
        <v>1766</v>
      </c>
      <c r="D519" t="s">
        <v>76</v>
      </c>
      <c r="E519" t="s">
        <v>77</v>
      </c>
      <c r="G519" t="s">
        <v>1767</v>
      </c>
      <c r="I519" t="s">
        <v>145</v>
      </c>
      <c r="J519" t="s">
        <v>146</v>
      </c>
      <c r="L519" t="s">
        <v>481</v>
      </c>
      <c r="M519" t="s">
        <v>148</v>
      </c>
      <c r="T519" t="s">
        <v>81</v>
      </c>
      <c r="V519" t="s">
        <v>149</v>
      </c>
      <c r="W519" t="s">
        <v>83</v>
      </c>
      <c r="X519" t="s">
        <v>84</v>
      </c>
      <c r="Y519" t="s">
        <v>150</v>
      </c>
      <c r="BP519" t="s">
        <v>151</v>
      </c>
      <c r="BQ519" t="s">
        <v>149</v>
      </c>
      <c r="BR519" t="s">
        <v>150</v>
      </c>
      <c r="BS519" t="s">
        <v>86</v>
      </c>
      <c r="BU519" t="s">
        <v>81</v>
      </c>
      <c r="BV519" t="s">
        <v>152</v>
      </c>
    </row>
    <row r="520" spans="1:74" x14ac:dyDescent="0.2">
      <c r="A520" t="s">
        <v>1768</v>
      </c>
      <c r="B520" t="s">
        <v>1769</v>
      </c>
      <c r="C520" t="s">
        <v>1770</v>
      </c>
      <c r="E520" t="s">
        <v>77</v>
      </c>
      <c r="I520" t="s">
        <v>145</v>
      </c>
      <c r="J520" t="s">
        <v>146</v>
      </c>
      <c r="L520" t="s">
        <v>829</v>
      </c>
      <c r="M520" t="s">
        <v>148</v>
      </c>
      <c r="T520" t="s">
        <v>81</v>
      </c>
      <c r="V520" t="s">
        <v>149</v>
      </c>
      <c r="W520" t="s">
        <v>83</v>
      </c>
      <c r="X520" t="s">
        <v>84</v>
      </c>
      <c r="Y520" t="s">
        <v>150</v>
      </c>
      <c r="BP520" t="s">
        <v>151</v>
      </c>
      <c r="BQ520" t="s">
        <v>149</v>
      </c>
      <c r="BR520" t="s">
        <v>150</v>
      </c>
      <c r="BS520" t="s">
        <v>86</v>
      </c>
      <c r="BU520" t="s">
        <v>81</v>
      </c>
      <c r="BV520" t="s">
        <v>152</v>
      </c>
    </row>
    <row r="521" spans="1:74" x14ac:dyDescent="0.2">
      <c r="A521" t="s">
        <v>1771</v>
      </c>
      <c r="B521" t="s">
        <v>1772</v>
      </c>
      <c r="C521" t="s">
        <v>1773</v>
      </c>
      <c r="E521" t="s">
        <v>77</v>
      </c>
      <c r="I521" t="s">
        <v>145</v>
      </c>
      <c r="J521" t="s">
        <v>146</v>
      </c>
      <c r="L521" t="s">
        <v>278</v>
      </c>
      <c r="M521" t="s">
        <v>148</v>
      </c>
      <c r="T521" t="s">
        <v>81</v>
      </c>
      <c r="V521" t="s">
        <v>149</v>
      </c>
      <c r="W521" t="s">
        <v>83</v>
      </c>
      <c r="X521" t="s">
        <v>84</v>
      </c>
      <c r="Y521" t="s">
        <v>150</v>
      </c>
      <c r="BP521" t="s">
        <v>151</v>
      </c>
      <c r="BQ521" t="s">
        <v>149</v>
      </c>
      <c r="BR521" t="s">
        <v>150</v>
      </c>
      <c r="BS521" t="s">
        <v>86</v>
      </c>
      <c r="BU521" t="s">
        <v>81</v>
      </c>
      <c r="BV521" t="s">
        <v>152</v>
      </c>
    </row>
    <row r="522" spans="1:74" x14ac:dyDescent="0.2">
      <c r="A522" t="s">
        <v>1774</v>
      </c>
      <c r="B522" t="s">
        <v>1775</v>
      </c>
      <c r="C522" t="s">
        <v>1776</v>
      </c>
      <c r="D522" t="s">
        <v>76</v>
      </c>
      <c r="E522" t="s">
        <v>77</v>
      </c>
      <c r="I522" t="s">
        <v>145</v>
      </c>
      <c r="J522" t="s">
        <v>146</v>
      </c>
      <c r="L522" t="s">
        <v>640</v>
      </c>
      <c r="M522" t="s">
        <v>148</v>
      </c>
      <c r="T522" t="s">
        <v>81</v>
      </c>
      <c r="V522" t="s">
        <v>149</v>
      </c>
      <c r="W522" t="s">
        <v>83</v>
      </c>
      <c r="X522" t="s">
        <v>84</v>
      </c>
      <c r="Y522" t="s">
        <v>150</v>
      </c>
      <c r="BP522" t="s">
        <v>151</v>
      </c>
      <c r="BQ522" t="s">
        <v>149</v>
      </c>
      <c r="BR522" t="s">
        <v>150</v>
      </c>
      <c r="BS522" t="s">
        <v>86</v>
      </c>
      <c r="BU522" t="s">
        <v>81</v>
      </c>
      <c r="BV522" t="s">
        <v>152</v>
      </c>
    </row>
    <row r="523" spans="1:74" x14ac:dyDescent="0.2">
      <c r="A523" t="s">
        <v>1777</v>
      </c>
      <c r="B523" t="s">
        <v>1778</v>
      </c>
      <c r="C523" t="s">
        <v>1779</v>
      </c>
      <c r="D523" t="s">
        <v>76</v>
      </c>
      <c r="E523" t="s">
        <v>77</v>
      </c>
      <c r="I523" t="s">
        <v>145</v>
      </c>
      <c r="J523" t="s">
        <v>146</v>
      </c>
      <c r="L523" t="s">
        <v>302</v>
      </c>
      <c r="M523" t="s">
        <v>148</v>
      </c>
      <c r="T523" t="s">
        <v>81</v>
      </c>
      <c r="V523" t="s">
        <v>149</v>
      </c>
      <c r="W523" t="s">
        <v>83</v>
      </c>
      <c r="X523" t="s">
        <v>84</v>
      </c>
      <c r="Y523" t="s">
        <v>150</v>
      </c>
      <c r="BP523" t="s">
        <v>151</v>
      </c>
      <c r="BQ523" t="s">
        <v>149</v>
      </c>
      <c r="BR523" t="s">
        <v>150</v>
      </c>
      <c r="BS523" t="s">
        <v>86</v>
      </c>
      <c r="BU523" t="s">
        <v>81</v>
      </c>
      <c r="BV523" t="s">
        <v>152</v>
      </c>
    </row>
    <row r="524" spans="1:74" x14ac:dyDescent="0.2">
      <c r="A524" t="s">
        <v>1780</v>
      </c>
      <c r="B524" t="s">
        <v>1780</v>
      </c>
      <c r="C524" t="s">
        <v>1781</v>
      </c>
      <c r="E524" t="s">
        <v>77</v>
      </c>
      <c r="I524" t="s">
        <v>145</v>
      </c>
      <c r="J524" t="s">
        <v>146</v>
      </c>
      <c r="M524" t="s">
        <v>148</v>
      </c>
      <c r="T524" t="s">
        <v>81</v>
      </c>
      <c r="V524" t="s">
        <v>149</v>
      </c>
      <c r="W524" t="s">
        <v>83</v>
      </c>
      <c r="X524" t="s">
        <v>84</v>
      </c>
      <c r="Y524" t="s">
        <v>150</v>
      </c>
      <c r="BP524" t="s">
        <v>151</v>
      </c>
      <c r="BQ524" t="s">
        <v>149</v>
      </c>
      <c r="BR524" t="s">
        <v>150</v>
      </c>
      <c r="BS524" t="s">
        <v>86</v>
      </c>
      <c r="BU524" t="s">
        <v>81</v>
      </c>
      <c r="BV524" t="s">
        <v>152</v>
      </c>
    </row>
    <row r="525" spans="1:74" x14ac:dyDescent="0.2">
      <c r="A525" t="s">
        <v>1782</v>
      </c>
      <c r="B525" t="s">
        <v>1783</v>
      </c>
      <c r="C525" t="s">
        <v>1784</v>
      </c>
      <c r="E525" t="s">
        <v>77</v>
      </c>
      <c r="I525" t="s">
        <v>145</v>
      </c>
      <c r="J525" t="s">
        <v>146</v>
      </c>
      <c r="L525" t="s">
        <v>603</v>
      </c>
      <c r="M525" t="s">
        <v>148</v>
      </c>
      <c r="T525" t="s">
        <v>81</v>
      </c>
      <c r="V525" t="s">
        <v>149</v>
      </c>
      <c r="W525" t="s">
        <v>83</v>
      </c>
      <c r="X525" t="s">
        <v>84</v>
      </c>
      <c r="Y525" t="s">
        <v>150</v>
      </c>
      <c r="BP525" t="s">
        <v>151</v>
      </c>
      <c r="BQ525" t="s">
        <v>149</v>
      </c>
      <c r="BR525" t="s">
        <v>150</v>
      </c>
      <c r="BS525" t="s">
        <v>86</v>
      </c>
      <c r="BU525" t="s">
        <v>81</v>
      </c>
      <c r="BV525" t="s">
        <v>152</v>
      </c>
    </row>
    <row r="526" spans="1:74" x14ac:dyDescent="0.2">
      <c r="A526" t="s">
        <v>1785</v>
      </c>
      <c r="B526" t="s">
        <v>1786</v>
      </c>
      <c r="C526" t="s">
        <v>1787</v>
      </c>
      <c r="D526" t="s">
        <v>76</v>
      </c>
      <c r="E526" t="s">
        <v>77</v>
      </c>
      <c r="G526" t="s">
        <v>1788</v>
      </c>
      <c r="I526" t="s">
        <v>145</v>
      </c>
      <c r="J526" t="s">
        <v>146</v>
      </c>
      <c r="L526" t="s">
        <v>246</v>
      </c>
      <c r="M526" t="s">
        <v>148</v>
      </c>
      <c r="T526" t="s">
        <v>81</v>
      </c>
      <c r="V526" t="s">
        <v>149</v>
      </c>
      <c r="W526" t="s">
        <v>83</v>
      </c>
      <c r="X526" t="s">
        <v>84</v>
      </c>
      <c r="Y526" t="s">
        <v>150</v>
      </c>
      <c r="BP526" t="s">
        <v>151</v>
      </c>
      <c r="BQ526" t="s">
        <v>149</v>
      </c>
      <c r="BR526" t="s">
        <v>150</v>
      </c>
      <c r="BS526" t="s">
        <v>86</v>
      </c>
      <c r="BU526" t="s">
        <v>81</v>
      </c>
      <c r="BV526" t="s">
        <v>152</v>
      </c>
    </row>
    <row r="527" spans="1:74" x14ac:dyDescent="0.2">
      <c r="A527" t="s">
        <v>1789</v>
      </c>
      <c r="B527" t="s">
        <v>1790</v>
      </c>
      <c r="C527" t="s">
        <v>1791</v>
      </c>
      <c r="E527" t="s">
        <v>77</v>
      </c>
      <c r="G527" t="s">
        <v>1792</v>
      </c>
      <c r="I527" t="s">
        <v>145</v>
      </c>
      <c r="J527" t="s">
        <v>146</v>
      </c>
      <c r="L527" t="s">
        <v>199</v>
      </c>
      <c r="M527" t="s">
        <v>148</v>
      </c>
      <c r="T527" t="s">
        <v>81</v>
      </c>
      <c r="V527" t="s">
        <v>149</v>
      </c>
      <c r="W527" t="s">
        <v>83</v>
      </c>
      <c r="X527" t="s">
        <v>84</v>
      </c>
      <c r="Y527" t="s">
        <v>150</v>
      </c>
      <c r="BP527" t="s">
        <v>151</v>
      </c>
      <c r="BQ527" t="s">
        <v>149</v>
      </c>
      <c r="BR527" t="s">
        <v>150</v>
      </c>
      <c r="BS527" t="s">
        <v>86</v>
      </c>
      <c r="BU527" t="s">
        <v>81</v>
      </c>
      <c r="BV527" t="s">
        <v>152</v>
      </c>
    </row>
    <row r="528" spans="1:74" x14ac:dyDescent="0.2">
      <c r="A528" t="s">
        <v>1793</v>
      </c>
      <c r="B528" t="s">
        <v>1794</v>
      </c>
      <c r="C528" t="s">
        <v>1795</v>
      </c>
      <c r="E528" t="s">
        <v>77</v>
      </c>
      <c r="I528" t="s">
        <v>145</v>
      </c>
      <c r="J528" t="s">
        <v>146</v>
      </c>
      <c r="L528" t="s">
        <v>319</v>
      </c>
      <c r="M528" t="s">
        <v>148</v>
      </c>
      <c r="T528" t="s">
        <v>81</v>
      </c>
      <c r="V528" t="s">
        <v>149</v>
      </c>
      <c r="W528" t="s">
        <v>83</v>
      </c>
      <c r="X528" t="s">
        <v>84</v>
      </c>
      <c r="Y528" t="s">
        <v>150</v>
      </c>
      <c r="BP528" t="s">
        <v>151</v>
      </c>
      <c r="BQ528" t="s">
        <v>149</v>
      </c>
      <c r="BR528" t="s">
        <v>150</v>
      </c>
      <c r="BS528" t="s">
        <v>86</v>
      </c>
      <c r="BU528" t="s">
        <v>81</v>
      </c>
      <c r="BV528" t="s">
        <v>152</v>
      </c>
    </row>
    <row r="529" spans="1:74" x14ac:dyDescent="0.2">
      <c r="A529" t="s">
        <v>1796</v>
      </c>
      <c r="B529" t="s">
        <v>1797</v>
      </c>
      <c r="C529" t="s">
        <v>1798</v>
      </c>
      <c r="D529" t="s">
        <v>76</v>
      </c>
      <c r="E529" t="s">
        <v>77</v>
      </c>
      <c r="I529" t="s">
        <v>145</v>
      </c>
      <c r="J529" t="s">
        <v>146</v>
      </c>
      <c r="L529" t="s">
        <v>349</v>
      </c>
      <c r="M529" t="s">
        <v>148</v>
      </c>
      <c r="T529" t="s">
        <v>81</v>
      </c>
      <c r="V529" t="s">
        <v>149</v>
      </c>
      <c r="W529" t="s">
        <v>83</v>
      </c>
      <c r="X529" t="s">
        <v>84</v>
      </c>
      <c r="Y529" t="s">
        <v>150</v>
      </c>
      <c r="BP529" t="s">
        <v>151</v>
      </c>
      <c r="BQ529" t="s">
        <v>149</v>
      </c>
      <c r="BR529" t="s">
        <v>150</v>
      </c>
      <c r="BS529" t="s">
        <v>86</v>
      </c>
      <c r="BU529" t="s">
        <v>81</v>
      </c>
      <c r="BV529" t="s">
        <v>152</v>
      </c>
    </row>
    <row r="530" spans="1:74" x14ac:dyDescent="0.2">
      <c r="A530" t="s">
        <v>1799</v>
      </c>
      <c r="B530" t="s">
        <v>219</v>
      </c>
      <c r="C530" t="s">
        <v>1800</v>
      </c>
      <c r="E530" t="s">
        <v>77</v>
      </c>
      <c r="I530" t="s">
        <v>145</v>
      </c>
      <c r="J530" t="s">
        <v>146</v>
      </c>
      <c r="L530" t="s">
        <v>399</v>
      </c>
      <c r="M530" t="s">
        <v>148</v>
      </c>
      <c r="T530" t="s">
        <v>81</v>
      </c>
      <c r="V530" t="s">
        <v>149</v>
      </c>
      <c r="W530" t="s">
        <v>83</v>
      </c>
      <c r="X530" t="s">
        <v>84</v>
      </c>
      <c r="Y530" t="s">
        <v>150</v>
      </c>
      <c r="BP530" t="s">
        <v>151</v>
      </c>
      <c r="BQ530" t="s">
        <v>149</v>
      </c>
      <c r="BR530" t="s">
        <v>150</v>
      </c>
      <c r="BS530" t="s">
        <v>86</v>
      </c>
      <c r="BU530" t="s">
        <v>81</v>
      </c>
      <c r="BV530" t="s">
        <v>152</v>
      </c>
    </row>
    <row r="531" spans="1:74" x14ac:dyDescent="0.2">
      <c r="A531" t="s">
        <v>1801</v>
      </c>
      <c r="B531" t="s">
        <v>1802</v>
      </c>
      <c r="C531" t="s">
        <v>1803</v>
      </c>
      <c r="D531" t="s">
        <v>76</v>
      </c>
      <c r="E531" t="s">
        <v>77</v>
      </c>
      <c r="I531" t="s">
        <v>145</v>
      </c>
      <c r="J531" t="s">
        <v>146</v>
      </c>
      <c r="L531" t="s">
        <v>164</v>
      </c>
      <c r="M531" t="s">
        <v>148</v>
      </c>
      <c r="T531" t="s">
        <v>81</v>
      </c>
      <c r="V531" t="s">
        <v>149</v>
      </c>
      <c r="W531" t="s">
        <v>83</v>
      </c>
      <c r="X531" t="s">
        <v>84</v>
      </c>
      <c r="Y531" t="s">
        <v>150</v>
      </c>
      <c r="BP531" t="s">
        <v>151</v>
      </c>
      <c r="BQ531" t="s">
        <v>149</v>
      </c>
      <c r="BR531" t="s">
        <v>150</v>
      </c>
      <c r="BS531" t="s">
        <v>86</v>
      </c>
      <c r="BU531" t="s">
        <v>81</v>
      </c>
      <c r="BV531" t="s">
        <v>152</v>
      </c>
    </row>
    <row r="532" spans="1:74" x14ac:dyDescent="0.2">
      <c r="A532" t="s">
        <v>1804</v>
      </c>
      <c r="B532" t="s">
        <v>1805</v>
      </c>
      <c r="C532" t="s">
        <v>1806</v>
      </c>
      <c r="D532" t="s">
        <v>76</v>
      </c>
      <c r="E532" t="s">
        <v>77</v>
      </c>
      <c r="I532" t="s">
        <v>145</v>
      </c>
      <c r="J532" t="s">
        <v>146</v>
      </c>
      <c r="L532" t="s">
        <v>726</v>
      </c>
      <c r="M532" t="s">
        <v>148</v>
      </c>
      <c r="T532" t="s">
        <v>81</v>
      </c>
      <c r="V532" t="s">
        <v>149</v>
      </c>
      <c r="W532" t="s">
        <v>83</v>
      </c>
      <c r="X532" t="s">
        <v>84</v>
      </c>
      <c r="Y532" t="s">
        <v>150</v>
      </c>
      <c r="BP532" t="s">
        <v>151</v>
      </c>
      <c r="BQ532" t="s">
        <v>149</v>
      </c>
      <c r="BR532" t="s">
        <v>150</v>
      </c>
      <c r="BS532" t="s">
        <v>86</v>
      </c>
      <c r="BU532" t="s">
        <v>81</v>
      </c>
      <c r="BV532" t="s">
        <v>152</v>
      </c>
    </row>
    <row r="533" spans="1:74" x14ac:dyDescent="0.2">
      <c r="A533" t="s">
        <v>1807</v>
      </c>
      <c r="B533" t="s">
        <v>1808</v>
      </c>
      <c r="C533" t="s">
        <v>1809</v>
      </c>
      <c r="E533" t="s">
        <v>77</v>
      </c>
      <c r="G533" t="s">
        <v>1810</v>
      </c>
      <c r="I533" t="s">
        <v>145</v>
      </c>
      <c r="J533" t="s">
        <v>146</v>
      </c>
      <c r="L533" t="s">
        <v>1811</v>
      </c>
      <c r="M533" t="s">
        <v>148</v>
      </c>
      <c r="T533" t="s">
        <v>81</v>
      </c>
      <c r="V533" t="s">
        <v>149</v>
      </c>
      <c r="W533" t="s">
        <v>83</v>
      </c>
      <c r="X533" t="s">
        <v>84</v>
      </c>
      <c r="Y533" t="s">
        <v>150</v>
      </c>
      <c r="BP533" t="s">
        <v>151</v>
      </c>
      <c r="BQ533" t="s">
        <v>149</v>
      </c>
      <c r="BR533" t="s">
        <v>150</v>
      </c>
      <c r="BS533" t="s">
        <v>86</v>
      </c>
      <c r="BU533" t="s">
        <v>81</v>
      </c>
      <c r="BV533" t="s">
        <v>152</v>
      </c>
    </row>
    <row r="534" spans="1:74" x14ac:dyDescent="0.2">
      <c r="A534" t="s">
        <v>1812</v>
      </c>
      <c r="B534" t="s">
        <v>1813</v>
      </c>
      <c r="C534" t="s">
        <v>1814</v>
      </c>
      <c r="E534" t="s">
        <v>77</v>
      </c>
      <c r="I534" t="s">
        <v>145</v>
      </c>
      <c r="J534" t="s">
        <v>146</v>
      </c>
      <c r="L534" t="s">
        <v>383</v>
      </c>
      <c r="M534" t="s">
        <v>148</v>
      </c>
      <c r="T534" t="s">
        <v>81</v>
      </c>
      <c r="V534" t="s">
        <v>149</v>
      </c>
      <c r="W534" t="s">
        <v>83</v>
      </c>
      <c r="X534" t="s">
        <v>84</v>
      </c>
      <c r="Y534" t="s">
        <v>150</v>
      </c>
      <c r="BP534" t="s">
        <v>151</v>
      </c>
      <c r="BQ534" t="s">
        <v>149</v>
      </c>
      <c r="BR534" t="s">
        <v>150</v>
      </c>
      <c r="BS534" t="s">
        <v>86</v>
      </c>
      <c r="BU534" t="s">
        <v>81</v>
      </c>
      <c r="BV534" t="s">
        <v>152</v>
      </c>
    </row>
    <row r="535" spans="1:74" x14ac:dyDescent="0.2">
      <c r="A535" t="s">
        <v>1815</v>
      </c>
      <c r="B535" t="s">
        <v>1816</v>
      </c>
      <c r="C535" t="s">
        <v>1817</v>
      </c>
      <c r="D535" t="s">
        <v>76</v>
      </c>
      <c r="E535" t="s">
        <v>77</v>
      </c>
      <c r="G535" t="s">
        <v>1818</v>
      </c>
      <c r="I535" t="s">
        <v>145</v>
      </c>
      <c r="J535" t="s">
        <v>146</v>
      </c>
      <c r="L535" t="s">
        <v>190</v>
      </c>
      <c r="M535" t="s">
        <v>148</v>
      </c>
      <c r="T535" t="s">
        <v>81</v>
      </c>
      <c r="V535" t="s">
        <v>149</v>
      </c>
      <c r="W535" t="s">
        <v>83</v>
      </c>
      <c r="X535" t="s">
        <v>84</v>
      </c>
      <c r="Y535" t="s">
        <v>150</v>
      </c>
      <c r="BP535" t="s">
        <v>151</v>
      </c>
      <c r="BQ535" t="s">
        <v>149</v>
      </c>
      <c r="BR535" t="s">
        <v>150</v>
      </c>
      <c r="BS535" t="s">
        <v>86</v>
      </c>
      <c r="BU535" t="s">
        <v>81</v>
      </c>
      <c r="BV535" t="s">
        <v>152</v>
      </c>
    </row>
    <row r="536" spans="1:74" x14ac:dyDescent="0.2">
      <c r="A536" t="s">
        <v>1819</v>
      </c>
      <c r="B536" t="s">
        <v>1820</v>
      </c>
      <c r="C536" t="s">
        <v>1821</v>
      </c>
      <c r="D536" t="s">
        <v>76</v>
      </c>
      <c r="E536" t="s">
        <v>77</v>
      </c>
      <c r="I536" t="s">
        <v>145</v>
      </c>
      <c r="J536" t="s">
        <v>146</v>
      </c>
      <c r="L536" t="s">
        <v>306</v>
      </c>
      <c r="M536" t="s">
        <v>148</v>
      </c>
      <c r="T536" t="s">
        <v>81</v>
      </c>
      <c r="V536" t="s">
        <v>149</v>
      </c>
      <c r="W536" t="s">
        <v>83</v>
      </c>
      <c r="X536" t="s">
        <v>84</v>
      </c>
      <c r="Y536" t="s">
        <v>150</v>
      </c>
      <c r="BP536" t="s">
        <v>151</v>
      </c>
      <c r="BQ536" t="s">
        <v>149</v>
      </c>
      <c r="BR536" t="s">
        <v>150</v>
      </c>
      <c r="BS536" t="s">
        <v>86</v>
      </c>
      <c r="BU536" t="s">
        <v>81</v>
      </c>
      <c r="BV536" t="s">
        <v>152</v>
      </c>
    </row>
    <row r="537" spans="1:74" x14ac:dyDescent="0.2">
      <c r="A537" t="s">
        <v>1822</v>
      </c>
      <c r="B537" t="s">
        <v>1823</v>
      </c>
      <c r="C537" t="s">
        <v>1824</v>
      </c>
      <c r="E537" t="s">
        <v>77</v>
      </c>
      <c r="G537" t="s">
        <v>1825</v>
      </c>
      <c r="I537" t="s">
        <v>145</v>
      </c>
      <c r="J537" t="s">
        <v>146</v>
      </c>
      <c r="L537" t="s">
        <v>157</v>
      </c>
      <c r="M537" t="s">
        <v>148</v>
      </c>
      <c r="T537" t="s">
        <v>81</v>
      </c>
      <c r="V537" t="s">
        <v>149</v>
      </c>
      <c r="W537" t="s">
        <v>83</v>
      </c>
      <c r="X537" t="s">
        <v>84</v>
      </c>
      <c r="Y537" t="s">
        <v>150</v>
      </c>
      <c r="BP537" t="s">
        <v>151</v>
      </c>
      <c r="BQ537" t="s">
        <v>149</v>
      </c>
      <c r="BR537" t="s">
        <v>150</v>
      </c>
      <c r="BS537" t="s">
        <v>86</v>
      </c>
      <c r="BU537" t="s">
        <v>81</v>
      </c>
      <c r="BV537" t="s">
        <v>152</v>
      </c>
    </row>
    <row r="538" spans="1:74" x14ac:dyDescent="0.2">
      <c r="A538" t="s">
        <v>1826</v>
      </c>
      <c r="B538" t="s">
        <v>1244</v>
      </c>
      <c r="C538" t="s">
        <v>1827</v>
      </c>
      <c r="E538" t="s">
        <v>77</v>
      </c>
      <c r="I538" t="s">
        <v>145</v>
      </c>
      <c r="J538" t="s">
        <v>146</v>
      </c>
      <c r="L538" t="s">
        <v>194</v>
      </c>
      <c r="M538" t="s">
        <v>148</v>
      </c>
      <c r="T538" t="s">
        <v>81</v>
      </c>
      <c r="V538" t="s">
        <v>149</v>
      </c>
      <c r="W538" t="s">
        <v>83</v>
      </c>
      <c r="X538" t="s">
        <v>84</v>
      </c>
      <c r="Y538" t="s">
        <v>150</v>
      </c>
      <c r="BP538" t="s">
        <v>151</v>
      </c>
      <c r="BQ538" t="s">
        <v>149</v>
      </c>
      <c r="BR538" t="s">
        <v>150</v>
      </c>
      <c r="BS538" t="s">
        <v>86</v>
      </c>
      <c r="BU538" t="s">
        <v>81</v>
      </c>
      <c r="BV538" t="s">
        <v>152</v>
      </c>
    </row>
    <row r="539" spans="1:74" x14ac:dyDescent="0.2">
      <c r="A539" t="s">
        <v>1828</v>
      </c>
      <c r="B539" t="s">
        <v>1829</v>
      </c>
      <c r="C539" t="s">
        <v>1830</v>
      </c>
      <c r="D539" t="s">
        <v>76</v>
      </c>
      <c r="E539" t="s">
        <v>77</v>
      </c>
      <c r="I539" t="s">
        <v>145</v>
      </c>
      <c r="J539" t="s">
        <v>146</v>
      </c>
      <c r="L539" t="s">
        <v>211</v>
      </c>
      <c r="M539" t="s">
        <v>148</v>
      </c>
      <c r="T539" t="s">
        <v>81</v>
      </c>
      <c r="V539" t="s">
        <v>149</v>
      </c>
      <c r="W539" t="s">
        <v>83</v>
      </c>
      <c r="X539" t="s">
        <v>84</v>
      </c>
      <c r="Y539" t="s">
        <v>150</v>
      </c>
      <c r="BP539" t="s">
        <v>151</v>
      </c>
      <c r="BQ539" t="s">
        <v>149</v>
      </c>
      <c r="BR539" t="s">
        <v>150</v>
      </c>
      <c r="BS539" t="s">
        <v>86</v>
      </c>
      <c r="BU539" t="s">
        <v>81</v>
      </c>
      <c r="BV539" t="s">
        <v>152</v>
      </c>
    </row>
    <row r="540" spans="1:74" x14ac:dyDescent="0.2">
      <c r="A540" t="s">
        <v>1831</v>
      </c>
      <c r="B540" t="s">
        <v>1832</v>
      </c>
      <c r="C540" t="s">
        <v>1833</v>
      </c>
      <c r="E540" t="s">
        <v>77</v>
      </c>
      <c r="I540" t="s">
        <v>145</v>
      </c>
      <c r="J540" t="s">
        <v>146</v>
      </c>
      <c r="L540" t="s">
        <v>278</v>
      </c>
      <c r="M540" t="s">
        <v>148</v>
      </c>
      <c r="T540" t="s">
        <v>81</v>
      </c>
      <c r="V540" t="s">
        <v>149</v>
      </c>
      <c r="W540" t="s">
        <v>83</v>
      </c>
      <c r="X540" t="s">
        <v>84</v>
      </c>
      <c r="Y540" t="s">
        <v>150</v>
      </c>
      <c r="BP540" t="s">
        <v>151</v>
      </c>
      <c r="BQ540" t="s">
        <v>149</v>
      </c>
      <c r="BR540" t="s">
        <v>150</v>
      </c>
      <c r="BS540" t="s">
        <v>86</v>
      </c>
      <c r="BU540" t="s">
        <v>81</v>
      </c>
      <c r="BV540" t="s">
        <v>152</v>
      </c>
    </row>
    <row r="541" spans="1:74" x14ac:dyDescent="0.2">
      <c r="A541" t="s">
        <v>1834</v>
      </c>
      <c r="B541" t="s">
        <v>1835</v>
      </c>
      <c r="C541" t="s">
        <v>1836</v>
      </c>
      <c r="E541" t="s">
        <v>77</v>
      </c>
      <c r="I541" t="s">
        <v>145</v>
      </c>
      <c r="J541" t="s">
        <v>146</v>
      </c>
      <c r="L541" t="s">
        <v>815</v>
      </c>
      <c r="M541" t="s">
        <v>148</v>
      </c>
      <c r="T541" t="s">
        <v>81</v>
      </c>
      <c r="V541" t="s">
        <v>149</v>
      </c>
      <c r="W541" t="s">
        <v>83</v>
      </c>
      <c r="X541" t="s">
        <v>84</v>
      </c>
      <c r="Y541" t="s">
        <v>150</v>
      </c>
      <c r="BP541" t="s">
        <v>151</v>
      </c>
      <c r="BQ541" t="s">
        <v>149</v>
      </c>
      <c r="BR541" t="s">
        <v>150</v>
      </c>
      <c r="BS541" t="s">
        <v>86</v>
      </c>
      <c r="BU541" t="s">
        <v>81</v>
      </c>
      <c r="BV541" t="s">
        <v>152</v>
      </c>
    </row>
    <row r="542" spans="1:74" x14ac:dyDescent="0.2">
      <c r="A542" t="s">
        <v>1837</v>
      </c>
      <c r="B542" t="s">
        <v>1838</v>
      </c>
      <c r="C542" t="s">
        <v>1839</v>
      </c>
      <c r="E542" t="s">
        <v>77</v>
      </c>
      <c r="I542" t="s">
        <v>145</v>
      </c>
      <c r="J542" t="s">
        <v>146</v>
      </c>
      <c r="L542" t="s">
        <v>349</v>
      </c>
      <c r="M542" t="s">
        <v>148</v>
      </c>
      <c r="T542" t="s">
        <v>81</v>
      </c>
      <c r="V542" t="s">
        <v>149</v>
      </c>
      <c r="W542" t="s">
        <v>83</v>
      </c>
      <c r="X542" t="s">
        <v>84</v>
      </c>
      <c r="Y542" t="s">
        <v>150</v>
      </c>
      <c r="BP542" t="s">
        <v>151</v>
      </c>
      <c r="BQ542" t="s">
        <v>149</v>
      </c>
      <c r="BR542" t="s">
        <v>150</v>
      </c>
      <c r="BS542" t="s">
        <v>86</v>
      </c>
      <c r="BU542" t="s">
        <v>81</v>
      </c>
      <c r="BV542" t="s">
        <v>152</v>
      </c>
    </row>
    <row r="543" spans="1:74" x14ac:dyDescent="0.2">
      <c r="A543" t="s">
        <v>1840</v>
      </c>
      <c r="B543" t="s">
        <v>1841</v>
      </c>
      <c r="C543" t="s">
        <v>1842</v>
      </c>
      <c r="E543" t="s">
        <v>77</v>
      </c>
      <c r="I543" t="s">
        <v>145</v>
      </c>
      <c r="J543" t="s">
        <v>146</v>
      </c>
      <c r="L543" t="s">
        <v>622</v>
      </c>
      <c r="M543" t="s">
        <v>148</v>
      </c>
      <c r="T543" t="s">
        <v>81</v>
      </c>
      <c r="V543" t="s">
        <v>149</v>
      </c>
      <c r="W543" t="s">
        <v>83</v>
      </c>
      <c r="X543" t="s">
        <v>84</v>
      </c>
      <c r="Y543" t="s">
        <v>150</v>
      </c>
      <c r="BP543" t="s">
        <v>151</v>
      </c>
      <c r="BQ543" t="s">
        <v>149</v>
      </c>
      <c r="BR543" t="s">
        <v>150</v>
      </c>
      <c r="BS543" t="s">
        <v>86</v>
      </c>
      <c r="BU543" t="s">
        <v>81</v>
      </c>
      <c r="BV543" t="s">
        <v>152</v>
      </c>
    </row>
    <row r="544" spans="1:74" x14ac:dyDescent="0.2">
      <c r="A544" t="s">
        <v>1843</v>
      </c>
      <c r="B544" t="s">
        <v>1844</v>
      </c>
      <c r="C544" t="s">
        <v>1845</v>
      </c>
      <c r="E544" t="s">
        <v>77</v>
      </c>
      <c r="G544" t="s">
        <v>1846</v>
      </c>
      <c r="I544" t="s">
        <v>145</v>
      </c>
      <c r="J544" t="s">
        <v>146</v>
      </c>
      <c r="L544" t="s">
        <v>407</v>
      </c>
      <c r="M544" t="s">
        <v>148</v>
      </c>
      <c r="T544" t="s">
        <v>81</v>
      </c>
      <c r="V544" t="s">
        <v>149</v>
      </c>
      <c r="W544" t="s">
        <v>83</v>
      </c>
      <c r="X544" t="s">
        <v>84</v>
      </c>
      <c r="Y544" t="s">
        <v>150</v>
      </c>
      <c r="BP544" t="s">
        <v>151</v>
      </c>
      <c r="BQ544" t="s">
        <v>149</v>
      </c>
      <c r="BR544" t="s">
        <v>150</v>
      </c>
      <c r="BS544" t="s">
        <v>86</v>
      </c>
      <c r="BU544" t="s">
        <v>81</v>
      </c>
      <c r="BV544" t="s">
        <v>152</v>
      </c>
    </row>
    <row r="545" spans="1:74" x14ac:dyDescent="0.2">
      <c r="A545" t="s">
        <v>1847</v>
      </c>
      <c r="B545" t="s">
        <v>315</v>
      </c>
      <c r="C545" t="s">
        <v>1848</v>
      </c>
      <c r="D545" t="s">
        <v>76</v>
      </c>
      <c r="E545" t="s">
        <v>77</v>
      </c>
      <c r="G545" t="s">
        <v>1849</v>
      </c>
      <c r="I545" t="s">
        <v>145</v>
      </c>
      <c r="J545" t="s">
        <v>146</v>
      </c>
      <c r="L545" t="s">
        <v>481</v>
      </c>
      <c r="M545" t="s">
        <v>148</v>
      </c>
      <c r="T545" t="s">
        <v>81</v>
      </c>
      <c r="V545" t="s">
        <v>149</v>
      </c>
      <c r="W545" t="s">
        <v>83</v>
      </c>
      <c r="X545" t="s">
        <v>84</v>
      </c>
      <c r="Y545" t="s">
        <v>150</v>
      </c>
      <c r="BP545" t="s">
        <v>151</v>
      </c>
      <c r="BQ545" t="s">
        <v>149</v>
      </c>
      <c r="BR545" t="s">
        <v>150</v>
      </c>
      <c r="BS545" t="s">
        <v>86</v>
      </c>
      <c r="BU545" t="s">
        <v>81</v>
      </c>
      <c r="BV545" t="s">
        <v>152</v>
      </c>
    </row>
    <row r="546" spans="1:74" x14ac:dyDescent="0.2">
      <c r="A546" t="s">
        <v>1850</v>
      </c>
      <c r="B546" t="s">
        <v>1851</v>
      </c>
      <c r="C546" t="s">
        <v>1852</v>
      </c>
      <c r="E546" t="s">
        <v>77</v>
      </c>
      <c r="I546" t="s">
        <v>145</v>
      </c>
      <c r="J546" t="s">
        <v>146</v>
      </c>
      <c r="L546" t="s">
        <v>640</v>
      </c>
      <c r="M546" t="s">
        <v>148</v>
      </c>
      <c r="T546" t="s">
        <v>81</v>
      </c>
      <c r="V546" t="s">
        <v>149</v>
      </c>
      <c r="W546" t="s">
        <v>83</v>
      </c>
      <c r="X546" t="s">
        <v>84</v>
      </c>
      <c r="Y546" t="s">
        <v>150</v>
      </c>
      <c r="BP546" t="s">
        <v>151</v>
      </c>
      <c r="BQ546" t="s">
        <v>149</v>
      </c>
      <c r="BR546" t="s">
        <v>150</v>
      </c>
      <c r="BS546" t="s">
        <v>86</v>
      </c>
      <c r="BU546" t="s">
        <v>81</v>
      </c>
      <c r="BV546" t="s">
        <v>152</v>
      </c>
    </row>
    <row r="547" spans="1:74" x14ac:dyDescent="0.2">
      <c r="A547" t="s">
        <v>1853</v>
      </c>
      <c r="B547" t="s">
        <v>1854</v>
      </c>
      <c r="C547" t="s">
        <v>1855</v>
      </c>
      <c r="D547" t="s">
        <v>76</v>
      </c>
      <c r="E547" t="s">
        <v>77</v>
      </c>
      <c r="I547" t="s">
        <v>145</v>
      </c>
      <c r="J547" t="s">
        <v>146</v>
      </c>
      <c r="L547" t="s">
        <v>443</v>
      </c>
      <c r="M547" t="s">
        <v>148</v>
      </c>
      <c r="T547" t="s">
        <v>81</v>
      </c>
      <c r="V547" t="s">
        <v>149</v>
      </c>
      <c r="W547" t="s">
        <v>83</v>
      </c>
      <c r="X547" t="s">
        <v>84</v>
      </c>
      <c r="Y547" t="s">
        <v>150</v>
      </c>
      <c r="BP547" t="s">
        <v>151</v>
      </c>
      <c r="BQ547" t="s">
        <v>149</v>
      </c>
      <c r="BR547" t="s">
        <v>150</v>
      </c>
      <c r="BS547" t="s">
        <v>86</v>
      </c>
      <c r="BU547" t="s">
        <v>81</v>
      </c>
      <c r="BV547" t="s">
        <v>152</v>
      </c>
    </row>
    <row r="548" spans="1:74" x14ac:dyDescent="0.2">
      <c r="A548" t="s">
        <v>1856</v>
      </c>
      <c r="B548" t="s">
        <v>1857</v>
      </c>
      <c r="C548" t="s">
        <v>1858</v>
      </c>
      <c r="D548" t="s">
        <v>76</v>
      </c>
      <c r="E548" t="s">
        <v>77</v>
      </c>
      <c r="I548" t="s">
        <v>145</v>
      </c>
      <c r="J548" t="s">
        <v>146</v>
      </c>
      <c r="L548" t="s">
        <v>435</v>
      </c>
      <c r="M548" t="s">
        <v>148</v>
      </c>
      <c r="T548" t="s">
        <v>81</v>
      </c>
      <c r="V548" t="s">
        <v>149</v>
      </c>
      <c r="W548" t="s">
        <v>83</v>
      </c>
      <c r="X548" t="s">
        <v>84</v>
      </c>
      <c r="Y548" t="s">
        <v>150</v>
      </c>
      <c r="BP548" t="s">
        <v>151</v>
      </c>
      <c r="BQ548" t="s">
        <v>149</v>
      </c>
      <c r="BR548" t="s">
        <v>150</v>
      </c>
      <c r="BS548" t="s">
        <v>86</v>
      </c>
      <c r="BU548" t="s">
        <v>81</v>
      </c>
      <c r="BV548" t="s">
        <v>152</v>
      </c>
    </row>
    <row r="549" spans="1:74" x14ac:dyDescent="0.2">
      <c r="A549" t="s">
        <v>1859</v>
      </c>
      <c r="B549" t="s">
        <v>1860</v>
      </c>
      <c r="C549" t="s">
        <v>1861</v>
      </c>
      <c r="E549" t="s">
        <v>77</v>
      </c>
      <c r="I549" t="s">
        <v>145</v>
      </c>
      <c r="J549" t="s">
        <v>146</v>
      </c>
      <c r="L549" t="s">
        <v>176</v>
      </c>
      <c r="M549" t="s">
        <v>148</v>
      </c>
      <c r="T549" t="s">
        <v>81</v>
      </c>
      <c r="V549" t="s">
        <v>149</v>
      </c>
      <c r="W549" t="s">
        <v>83</v>
      </c>
      <c r="X549" t="s">
        <v>84</v>
      </c>
      <c r="Y549" t="s">
        <v>150</v>
      </c>
      <c r="BP549" t="s">
        <v>151</v>
      </c>
      <c r="BQ549" t="s">
        <v>149</v>
      </c>
      <c r="BR549" t="s">
        <v>150</v>
      </c>
      <c r="BS549" t="s">
        <v>86</v>
      </c>
      <c r="BU549" t="s">
        <v>81</v>
      </c>
      <c r="BV549" t="s">
        <v>152</v>
      </c>
    </row>
    <row r="550" spans="1:74" x14ac:dyDescent="0.2">
      <c r="A550" t="s">
        <v>390</v>
      </c>
      <c r="B550" t="s">
        <v>390</v>
      </c>
      <c r="C550" t="s">
        <v>1862</v>
      </c>
      <c r="D550" t="s">
        <v>76</v>
      </c>
      <c r="E550" t="s">
        <v>77</v>
      </c>
      <c r="I550" t="s">
        <v>145</v>
      </c>
      <c r="J550" t="s">
        <v>146</v>
      </c>
      <c r="M550" t="s">
        <v>148</v>
      </c>
      <c r="T550" t="s">
        <v>81</v>
      </c>
      <c r="V550" t="s">
        <v>149</v>
      </c>
      <c r="W550" t="s">
        <v>83</v>
      </c>
      <c r="X550" t="s">
        <v>84</v>
      </c>
      <c r="Y550" t="s">
        <v>150</v>
      </c>
      <c r="BP550" t="s">
        <v>151</v>
      </c>
      <c r="BQ550" t="s">
        <v>149</v>
      </c>
      <c r="BR550" t="s">
        <v>150</v>
      </c>
      <c r="BS550" t="s">
        <v>86</v>
      </c>
      <c r="BU550" t="s">
        <v>81</v>
      </c>
      <c r="BV550" t="s">
        <v>152</v>
      </c>
    </row>
    <row r="551" spans="1:74" x14ac:dyDescent="0.2">
      <c r="A551" t="s">
        <v>1863</v>
      </c>
      <c r="B551" t="s">
        <v>294</v>
      </c>
      <c r="C551" t="s">
        <v>1864</v>
      </c>
      <c r="E551" t="s">
        <v>77</v>
      </c>
      <c r="G551" t="s">
        <v>1865</v>
      </c>
      <c r="I551" t="s">
        <v>145</v>
      </c>
      <c r="J551" t="s">
        <v>146</v>
      </c>
      <c r="L551" t="s">
        <v>481</v>
      </c>
      <c r="M551" t="s">
        <v>148</v>
      </c>
      <c r="T551" t="s">
        <v>81</v>
      </c>
      <c r="V551" t="s">
        <v>149</v>
      </c>
      <c r="W551" t="s">
        <v>83</v>
      </c>
      <c r="X551" t="s">
        <v>84</v>
      </c>
      <c r="Y551" t="s">
        <v>150</v>
      </c>
      <c r="BP551" t="s">
        <v>151</v>
      </c>
      <c r="BQ551" t="s">
        <v>149</v>
      </c>
      <c r="BR551" t="s">
        <v>150</v>
      </c>
      <c r="BS551" t="s">
        <v>86</v>
      </c>
      <c r="BU551" t="s">
        <v>81</v>
      </c>
      <c r="BV551" t="s">
        <v>152</v>
      </c>
    </row>
    <row r="552" spans="1:74" x14ac:dyDescent="0.2">
      <c r="A552" t="s">
        <v>1866</v>
      </c>
      <c r="B552" t="s">
        <v>1867</v>
      </c>
      <c r="C552" t="s">
        <v>1868</v>
      </c>
      <c r="E552" t="s">
        <v>77</v>
      </c>
      <c r="I552" t="s">
        <v>145</v>
      </c>
      <c r="J552" t="s">
        <v>146</v>
      </c>
      <c r="L552" t="s">
        <v>176</v>
      </c>
      <c r="M552" t="s">
        <v>148</v>
      </c>
      <c r="T552" t="s">
        <v>81</v>
      </c>
      <c r="V552" t="s">
        <v>149</v>
      </c>
      <c r="W552" t="s">
        <v>83</v>
      </c>
      <c r="X552" t="s">
        <v>84</v>
      </c>
      <c r="Y552" t="s">
        <v>150</v>
      </c>
      <c r="BP552" t="s">
        <v>151</v>
      </c>
      <c r="BQ552" t="s">
        <v>149</v>
      </c>
      <c r="BR552" t="s">
        <v>150</v>
      </c>
      <c r="BS552" t="s">
        <v>86</v>
      </c>
      <c r="BU552" t="s">
        <v>81</v>
      </c>
      <c r="BV552" t="s">
        <v>152</v>
      </c>
    </row>
    <row r="553" spans="1:74" x14ac:dyDescent="0.2">
      <c r="A553" t="s">
        <v>1869</v>
      </c>
      <c r="B553" t="s">
        <v>546</v>
      </c>
      <c r="C553" t="s">
        <v>1870</v>
      </c>
      <c r="E553" t="s">
        <v>77</v>
      </c>
      <c r="I553" t="s">
        <v>145</v>
      </c>
      <c r="J553" t="s">
        <v>146</v>
      </c>
      <c r="L553" t="s">
        <v>388</v>
      </c>
      <c r="M553" t="s">
        <v>148</v>
      </c>
      <c r="T553" t="s">
        <v>81</v>
      </c>
      <c r="V553" t="s">
        <v>149</v>
      </c>
      <c r="W553" t="s">
        <v>83</v>
      </c>
      <c r="X553" t="s">
        <v>84</v>
      </c>
      <c r="Y553" t="s">
        <v>150</v>
      </c>
      <c r="BP553" t="s">
        <v>151</v>
      </c>
      <c r="BQ553" t="s">
        <v>149</v>
      </c>
      <c r="BR553" t="s">
        <v>150</v>
      </c>
      <c r="BS553" t="s">
        <v>86</v>
      </c>
      <c r="BU553" t="s">
        <v>81</v>
      </c>
      <c r="BV553" t="s">
        <v>152</v>
      </c>
    </row>
    <row r="554" spans="1:74" x14ac:dyDescent="0.2">
      <c r="A554" t="s">
        <v>1871</v>
      </c>
      <c r="B554" t="s">
        <v>1872</v>
      </c>
      <c r="C554" t="s">
        <v>1873</v>
      </c>
      <c r="E554" t="s">
        <v>77</v>
      </c>
      <c r="I554" t="s">
        <v>145</v>
      </c>
      <c r="J554" t="s">
        <v>146</v>
      </c>
      <c r="L554" t="s">
        <v>703</v>
      </c>
      <c r="M554" t="s">
        <v>148</v>
      </c>
      <c r="T554" t="s">
        <v>81</v>
      </c>
      <c r="V554" t="s">
        <v>149</v>
      </c>
      <c r="W554" t="s">
        <v>83</v>
      </c>
      <c r="X554" t="s">
        <v>84</v>
      </c>
      <c r="Y554" t="s">
        <v>150</v>
      </c>
      <c r="BP554" t="s">
        <v>151</v>
      </c>
      <c r="BQ554" t="s">
        <v>149</v>
      </c>
      <c r="BR554" t="s">
        <v>150</v>
      </c>
      <c r="BS554" t="s">
        <v>86</v>
      </c>
      <c r="BU554" t="s">
        <v>81</v>
      </c>
      <c r="BV554" t="s">
        <v>152</v>
      </c>
    </row>
    <row r="555" spans="1:74" x14ac:dyDescent="0.2">
      <c r="A555" t="s">
        <v>1874</v>
      </c>
      <c r="B555" t="s">
        <v>282</v>
      </c>
      <c r="C555" t="s">
        <v>1875</v>
      </c>
      <c r="E555" t="s">
        <v>77</v>
      </c>
      <c r="I555" t="s">
        <v>145</v>
      </c>
      <c r="J555" t="s">
        <v>146</v>
      </c>
      <c r="L555" t="s">
        <v>147</v>
      </c>
      <c r="M555" t="s">
        <v>148</v>
      </c>
      <c r="T555" t="s">
        <v>81</v>
      </c>
      <c r="V555" t="s">
        <v>149</v>
      </c>
      <c r="W555" t="s">
        <v>83</v>
      </c>
      <c r="X555" t="s">
        <v>84</v>
      </c>
      <c r="Y555" t="s">
        <v>150</v>
      </c>
      <c r="BP555" t="s">
        <v>151</v>
      </c>
      <c r="BQ555" t="s">
        <v>149</v>
      </c>
      <c r="BR555" t="s">
        <v>150</v>
      </c>
      <c r="BS555" t="s">
        <v>86</v>
      </c>
      <c r="BU555" t="s">
        <v>81</v>
      </c>
      <c r="BV555" t="s">
        <v>152</v>
      </c>
    </row>
    <row r="556" spans="1:74" x14ac:dyDescent="0.2">
      <c r="A556" t="s">
        <v>1876</v>
      </c>
      <c r="B556" t="s">
        <v>829</v>
      </c>
      <c r="C556" t="s">
        <v>542</v>
      </c>
      <c r="E556" t="s">
        <v>77</v>
      </c>
      <c r="G556" t="s">
        <v>1877</v>
      </c>
      <c r="I556" t="s">
        <v>145</v>
      </c>
      <c r="J556" t="s">
        <v>146</v>
      </c>
      <c r="L556" t="s">
        <v>1217</v>
      </c>
      <c r="M556" t="s">
        <v>148</v>
      </c>
      <c r="T556" t="s">
        <v>81</v>
      </c>
      <c r="V556" t="s">
        <v>149</v>
      </c>
      <c r="W556" t="s">
        <v>83</v>
      </c>
      <c r="X556" t="s">
        <v>84</v>
      </c>
      <c r="Y556" t="s">
        <v>150</v>
      </c>
      <c r="BP556" t="s">
        <v>151</v>
      </c>
      <c r="BQ556" t="s">
        <v>149</v>
      </c>
      <c r="BR556" t="s">
        <v>150</v>
      </c>
      <c r="BS556" t="s">
        <v>86</v>
      </c>
      <c r="BU556" t="s">
        <v>81</v>
      </c>
      <c r="BV556" t="s">
        <v>152</v>
      </c>
    </row>
    <row r="557" spans="1:74" x14ac:dyDescent="0.2">
      <c r="A557" t="s">
        <v>1878</v>
      </c>
      <c r="B557" t="s">
        <v>1879</v>
      </c>
      <c r="C557" t="s">
        <v>1880</v>
      </c>
      <c r="E557" t="s">
        <v>77</v>
      </c>
      <c r="G557" t="s">
        <v>1881</v>
      </c>
      <c r="I557" t="s">
        <v>145</v>
      </c>
      <c r="J557" t="s">
        <v>146</v>
      </c>
      <c r="L557" t="s">
        <v>190</v>
      </c>
      <c r="M557" t="s">
        <v>148</v>
      </c>
      <c r="T557" t="s">
        <v>81</v>
      </c>
      <c r="V557" t="s">
        <v>149</v>
      </c>
      <c r="W557" t="s">
        <v>83</v>
      </c>
      <c r="X557" t="s">
        <v>84</v>
      </c>
      <c r="Y557" t="s">
        <v>150</v>
      </c>
      <c r="BP557" t="s">
        <v>151</v>
      </c>
      <c r="BQ557" t="s">
        <v>149</v>
      </c>
      <c r="BR557" t="s">
        <v>150</v>
      </c>
      <c r="BS557" t="s">
        <v>86</v>
      </c>
      <c r="BU557" t="s">
        <v>81</v>
      </c>
      <c r="BV557" t="s">
        <v>152</v>
      </c>
    </row>
    <row r="558" spans="1:74" x14ac:dyDescent="0.2">
      <c r="A558" t="s">
        <v>1882</v>
      </c>
      <c r="B558" t="s">
        <v>1883</v>
      </c>
      <c r="C558" t="s">
        <v>1058</v>
      </c>
      <c r="E558" t="s">
        <v>77</v>
      </c>
      <c r="I558" t="s">
        <v>145</v>
      </c>
      <c r="J558" t="s">
        <v>146</v>
      </c>
      <c r="L558" t="s">
        <v>622</v>
      </c>
      <c r="M558" t="s">
        <v>148</v>
      </c>
      <c r="T558" t="s">
        <v>81</v>
      </c>
      <c r="V558" t="s">
        <v>149</v>
      </c>
      <c r="W558" t="s">
        <v>83</v>
      </c>
      <c r="X558" t="s">
        <v>84</v>
      </c>
      <c r="Y558" t="s">
        <v>150</v>
      </c>
      <c r="BP558" t="s">
        <v>151</v>
      </c>
      <c r="BQ558" t="s">
        <v>149</v>
      </c>
      <c r="BR558" t="s">
        <v>150</v>
      </c>
      <c r="BS558" t="s">
        <v>86</v>
      </c>
      <c r="BU558" t="s">
        <v>81</v>
      </c>
      <c r="BV558" t="s">
        <v>152</v>
      </c>
    </row>
    <row r="559" spans="1:74" x14ac:dyDescent="0.2">
      <c r="A559" t="s">
        <v>1884</v>
      </c>
      <c r="B559" t="s">
        <v>1885</v>
      </c>
      <c r="C559" t="s">
        <v>1886</v>
      </c>
      <c r="E559" t="s">
        <v>77</v>
      </c>
      <c r="I559" t="s">
        <v>145</v>
      </c>
      <c r="J559" t="s">
        <v>146</v>
      </c>
      <c r="L559" t="s">
        <v>192</v>
      </c>
      <c r="M559" t="s">
        <v>148</v>
      </c>
      <c r="T559" t="s">
        <v>81</v>
      </c>
      <c r="V559" t="s">
        <v>149</v>
      </c>
      <c r="W559" t="s">
        <v>83</v>
      </c>
      <c r="X559" t="s">
        <v>84</v>
      </c>
      <c r="Y559" t="s">
        <v>150</v>
      </c>
      <c r="BP559" t="s">
        <v>151</v>
      </c>
      <c r="BQ559" t="s">
        <v>149</v>
      </c>
      <c r="BR559" t="s">
        <v>150</v>
      </c>
      <c r="BS559" t="s">
        <v>86</v>
      </c>
      <c r="BU559" t="s">
        <v>81</v>
      </c>
      <c r="BV559" t="s">
        <v>152</v>
      </c>
    </row>
    <row r="560" spans="1:74" x14ac:dyDescent="0.2">
      <c r="A560" t="s">
        <v>1887</v>
      </c>
      <c r="B560" t="s">
        <v>203</v>
      </c>
      <c r="C560" t="s">
        <v>202</v>
      </c>
      <c r="E560" t="s">
        <v>77</v>
      </c>
      <c r="I560" t="s">
        <v>145</v>
      </c>
      <c r="J560" t="s">
        <v>146</v>
      </c>
      <c r="L560" t="s">
        <v>168</v>
      </c>
      <c r="M560" t="s">
        <v>148</v>
      </c>
      <c r="T560" t="s">
        <v>81</v>
      </c>
      <c r="V560" t="s">
        <v>149</v>
      </c>
      <c r="W560" t="s">
        <v>83</v>
      </c>
      <c r="X560" t="s">
        <v>84</v>
      </c>
      <c r="Y560" t="s">
        <v>150</v>
      </c>
      <c r="BP560" t="s">
        <v>151</v>
      </c>
      <c r="BQ560" t="s">
        <v>149</v>
      </c>
      <c r="BR560" t="s">
        <v>150</v>
      </c>
      <c r="BS560" t="s">
        <v>86</v>
      </c>
      <c r="BU560" t="s">
        <v>81</v>
      </c>
      <c r="BV560" t="s">
        <v>152</v>
      </c>
    </row>
    <row r="561" spans="1:74" x14ac:dyDescent="0.2">
      <c r="A561" t="s">
        <v>1888</v>
      </c>
      <c r="B561" t="s">
        <v>1889</v>
      </c>
      <c r="C561" t="s">
        <v>1890</v>
      </c>
      <c r="E561" t="s">
        <v>77</v>
      </c>
      <c r="I561" t="s">
        <v>145</v>
      </c>
      <c r="J561" t="s">
        <v>146</v>
      </c>
      <c r="L561" t="s">
        <v>250</v>
      </c>
      <c r="M561" t="s">
        <v>148</v>
      </c>
      <c r="T561" t="s">
        <v>81</v>
      </c>
      <c r="V561" t="s">
        <v>149</v>
      </c>
      <c r="W561" t="s">
        <v>83</v>
      </c>
      <c r="X561" t="s">
        <v>84</v>
      </c>
      <c r="Y561" t="s">
        <v>150</v>
      </c>
      <c r="BP561" t="s">
        <v>151</v>
      </c>
      <c r="BQ561" t="s">
        <v>149</v>
      </c>
      <c r="BR561" t="s">
        <v>150</v>
      </c>
      <c r="BS561" t="s">
        <v>86</v>
      </c>
      <c r="BU561" t="s">
        <v>81</v>
      </c>
      <c r="BV561" t="s">
        <v>152</v>
      </c>
    </row>
    <row r="562" spans="1:74" x14ac:dyDescent="0.2">
      <c r="A562" t="s">
        <v>1891</v>
      </c>
      <c r="B562" t="s">
        <v>1891</v>
      </c>
      <c r="C562" t="s">
        <v>1892</v>
      </c>
      <c r="D562" t="s">
        <v>76</v>
      </c>
      <c r="E562" t="s">
        <v>160</v>
      </c>
      <c r="I562" t="s">
        <v>145</v>
      </c>
      <c r="J562" t="s">
        <v>146</v>
      </c>
      <c r="M562" t="s">
        <v>148</v>
      </c>
      <c r="T562" t="s">
        <v>81</v>
      </c>
      <c r="V562" t="s">
        <v>149</v>
      </c>
      <c r="W562" t="s">
        <v>83</v>
      </c>
      <c r="X562" t="s">
        <v>84</v>
      </c>
      <c r="Y562" t="s">
        <v>150</v>
      </c>
      <c r="BP562" t="s">
        <v>151</v>
      </c>
      <c r="BQ562" t="s">
        <v>149</v>
      </c>
      <c r="BR562" t="s">
        <v>150</v>
      </c>
      <c r="BS562" t="s">
        <v>86</v>
      </c>
      <c r="BU562" t="s">
        <v>81</v>
      </c>
      <c r="BV562" t="s">
        <v>152</v>
      </c>
    </row>
    <row r="563" spans="1:74" x14ac:dyDescent="0.2">
      <c r="A563" t="s">
        <v>1893</v>
      </c>
      <c r="B563" t="s">
        <v>1894</v>
      </c>
      <c r="C563" t="s">
        <v>1895</v>
      </c>
      <c r="E563" t="s">
        <v>77</v>
      </c>
      <c r="I563" t="s">
        <v>145</v>
      </c>
      <c r="J563" t="s">
        <v>146</v>
      </c>
      <c r="L563" t="s">
        <v>909</v>
      </c>
      <c r="M563" t="s">
        <v>148</v>
      </c>
      <c r="T563" t="s">
        <v>81</v>
      </c>
      <c r="V563" t="s">
        <v>149</v>
      </c>
      <c r="W563" t="s">
        <v>83</v>
      </c>
      <c r="X563" t="s">
        <v>84</v>
      </c>
      <c r="Y563" t="s">
        <v>150</v>
      </c>
      <c r="BP563" t="s">
        <v>151</v>
      </c>
      <c r="BQ563" t="s">
        <v>149</v>
      </c>
      <c r="BR563" t="s">
        <v>150</v>
      </c>
      <c r="BS563" t="s">
        <v>86</v>
      </c>
      <c r="BU563" t="s">
        <v>81</v>
      </c>
      <c r="BV563" t="s">
        <v>152</v>
      </c>
    </row>
    <row r="564" spans="1:74" x14ac:dyDescent="0.2">
      <c r="A564" t="s">
        <v>1896</v>
      </c>
      <c r="B564" t="s">
        <v>1897</v>
      </c>
      <c r="C564" t="s">
        <v>1898</v>
      </c>
      <c r="E564" t="s">
        <v>77</v>
      </c>
      <c r="G564" t="s">
        <v>1899</v>
      </c>
      <c r="I564" t="s">
        <v>145</v>
      </c>
      <c r="J564" t="s">
        <v>146</v>
      </c>
      <c r="L564" t="s">
        <v>215</v>
      </c>
      <c r="M564" t="s">
        <v>148</v>
      </c>
      <c r="T564" t="s">
        <v>81</v>
      </c>
      <c r="V564" t="s">
        <v>149</v>
      </c>
      <c r="W564" t="s">
        <v>83</v>
      </c>
      <c r="X564" t="s">
        <v>84</v>
      </c>
      <c r="Y564" t="s">
        <v>150</v>
      </c>
      <c r="BP564" t="s">
        <v>151</v>
      </c>
      <c r="BQ564" t="s">
        <v>149</v>
      </c>
      <c r="BR564" t="s">
        <v>150</v>
      </c>
      <c r="BS564" t="s">
        <v>86</v>
      </c>
      <c r="BU564" t="s">
        <v>81</v>
      </c>
      <c r="BV564" t="s">
        <v>152</v>
      </c>
    </row>
    <row r="565" spans="1:74" x14ac:dyDescent="0.2">
      <c r="A565" t="s">
        <v>1900</v>
      </c>
      <c r="B565" t="s">
        <v>1901</v>
      </c>
      <c r="C565" t="s">
        <v>1902</v>
      </c>
      <c r="E565" t="s">
        <v>77</v>
      </c>
      <c r="I565" t="s">
        <v>145</v>
      </c>
      <c r="J565" t="s">
        <v>146</v>
      </c>
      <c r="L565" t="s">
        <v>211</v>
      </c>
      <c r="M565" t="s">
        <v>148</v>
      </c>
      <c r="T565" t="s">
        <v>81</v>
      </c>
      <c r="V565" t="s">
        <v>149</v>
      </c>
      <c r="W565" t="s">
        <v>83</v>
      </c>
      <c r="X565" t="s">
        <v>84</v>
      </c>
      <c r="Y565" t="s">
        <v>150</v>
      </c>
      <c r="BP565" t="s">
        <v>151</v>
      </c>
      <c r="BQ565" t="s">
        <v>149</v>
      </c>
      <c r="BR565" t="s">
        <v>150</v>
      </c>
      <c r="BS565" t="s">
        <v>86</v>
      </c>
      <c r="BU565" t="s">
        <v>81</v>
      </c>
      <c r="BV565" t="s">
        <v>152</v>
      </c>
    </row>
    <row r="566" spans="1:74" x14ac:dyDescent="0.2">
      <c r="A566" t="s">
        <v>1903</v>
      </c>
      <c r="B566" t="s">
        <v>739</v>
      </c>
      <c r="C566" t="s">
        <v>1904</v>
      </c>
      <c r="E566" t="s">
        <v>77</v>
      </c>
      <c r="G566" t="s">
        <v>1905</v>
      </c>
      <c r="I566" t="s">
        <v>145</v>
      </c>
      <c r="J566" t="s">
        <v>146</v>
      </c>
      <c r="L566" t="s">
        <v>147</v>
      </c>
      <c r="M566" t="s">
        <v>148</v>
      </c>
      <c r="T566" t="s">
        <v>81</v>
      </c>
      <c r="V566" t="s">
        <v>149</v>
      </c>
      <c r="W566" t="s">
        <v>83</v>
      </c>
      <c r="X566" t="s">
        <v>84</v>
      </c>
      <c r="Y566" t="s">
        <v>150</v>
      </c>
      <c r="BP566" t="s">
        <v>151</v>
      </c>
      <c r="BQ566" t="s">
        <v>149</v>
      </c>
      <c r="BR566" t="s">
        <v>150</v>
      </c>
      <c r="BS566" t="s">
        <v>86</v>
      </c>
      <c r="BU566" t="s">
        <v>81</v>
      </c>
      <c r="BV566" t="s">
        <v>152</v>
      </c>
    </row>
    <row r="567" spans="1:74" x14ac:dyDescent="0.2">
      <c r="A567" t="s">
        <v>1906</v>
      </c>
      <c r="B567" t="s">
        <v>1907</v>
      </c>
      <c r="C567" t="s">
        <v>1908</v>
      </c>
      <c r="E567" t="s">
        <v>77</v>
      </c>
      <c r="I567" t="s">
        <v>145</v>
      </c>
      <c r="J567" t="s">
        <v>146</v>
      </c>
      <c r="L567" t="s">
        <v>282</v>
      </c>
      <c r="M567" t="s">
        <v>148</v>
      </c>
      <c r="T567" t="s">
        <v>81</v>
      </c>
      <c r="V567" t="s">
        <v>149</v>
      </c>
      <c r="W567" t="s">
        <v>83</v>
      </c>
      <c r="X567" t="s">
        <v>84</v>
      </c>
      <c r="Y567" t="s">
        <v>150</v>
      </c>
      <c r="BP567" t="s">
        <v>151</v>
      </c>
      <c r="BQ567" t="s">
        <v>149</v>
      </c>
      <c r="BR567" t="s">
        <v>150</v>
      </c>
      <c r="BS567" t="s">
        <v>86</v>
      </c>
      <c r="BU567" t="s">
        <v>81</v>
      </c>
      <c r="BV567" t="s">
        <v>152</v>
      </c>
    </row>
    <row r="568" spans="1:74" x14ac:dyDescent="0.2">
      <c r="A568" t="s">
        <v>1909</v>
      </c>
      <c r="B568" t="s">
        <v>1910</v>
      </c>
      <c r="C568" t="s">
        <v>1911</v>
      </c>
      <c r="D568" t="s">
        <v>76</v>
      </c>
      <c r="E568" t="s">
        <v>77</v>
      </c>
      <c r="I568" t="s">
        <v>145</v>
      </c>
      <c r="J568" t="s">
        <v>146</v>
      </c>
      <c r="L568" t="s">
        <v>435</v>
      </c>
      <c r="M568" t="s">
        <v>148</v>
      </c>
      <c r="T568" t="s">
        <v>81</v>
      </c>
      <c r="V568" t="s">
        <v>149</v>
      </c>
      <c r="W568" t="s">
        <v>83</v>
      </c>
      <c r="X568" t="s">
        <v>84</v>
      </c>
      <c r="Y568" t="s">
        <v>150</v>
      </c>
      <c r="BP568" t="s">
        <v>151</v>
      </c>
      <c r="BQ568" t="s">
        <v>149</v>
      </c>
      <c r="BR568" t="s">
        <v>150</v>
      </c>
      <c r="BS568" t="s">
        <v>86</v>
      </c>
      <c r="BU568" t="s">
        <v>81</v>
      </c>
      <c r="BV568" t="s">
        <v>152</v>
      </c>
    </row>
    <row r="569" spans="1:74" x14ac:dyDescent="0.2">
      <c r="A569" t="s">
        <v>1912</v>
      </c>
      <c r="B569" t="s">
        <v>1912</v>
      </c>
      <c r="C569" t="s">
        <v>1913</v>
      </c>
      <c r="D569" t="s">
        <v>76</v>
      </c>
      <c r="E569" t="s">
        <v>77</v>
      </c>
      <c r="I569" t="s">
        <v>145</v>
      </c>
      <c r="J569" t="s">
        <v>146</v>
      </c>
      <c r="M569" t="s">
        <v>148</v>
      </c>
      <c r="T569" t="s">
        <v>81</v>
      </c>
      <c r="V569" t="s">
        <v>149</v>
      </c>
      <c r="W569" t="s">
        <v>83</v>
      </c>
      <c r="X569" t="s">
        <v>84</v>
      </c>
      <c r="Y569" t="s">
        <v>150</v>
      </c>
      <c r="BP569" t="s">
        <v>151</v>
      </c>
      <c r="BQ569" t="s">
        <v>149</v>
      </c>
      <c r="BR569" t="s">
        <v>150</v>
      </c>
      <c r="BS569" t="s">
        <v>86</v>
      </c>
      <c r="BU569" t="s">
        <v>81</v>
      </c>
      <c r="BV569" t="s">
        <v>152</v>
      </c>
    </row>
    <row r="570" spans="1:74" x14ac:dyDescent="0.2">
      <c r="A570" t="s">
        <v>1914</v>
      </c>
      <c r="B570" t="s">
        <v>1915</v>
      </c>
      <c r="C570" t="s">
        <v>1916</v>
      </c>
      <c r="D570" t="s">
        <v>76</v>
      </c>
      <c r="E570" t="s">
        <v>77</v>
      </c>
      <c r="G570" t="s">
        <v>1917</v>
      </c>
      <c r="I570" t="s">
        <v>145</v>
      </c>
      <c r="J570" t="s">
        <v>146</v>
      </c>
      <c r="L570" t="s">
        <v>263</v>
      </c>
      <c r="M570" t="s">
        <v>148</v>
      </c>
      <c r="T570" t="s">
        <v>81</v>
      </c>
      <c r="V570" t="s">
        <v>149</v>
      </c>
      <c r="W570" t="s">
        <v>83</v>
      </c>
      <c r="X570" t="s">
        <v>84</v>
      </c>
      <c r="Y570" t="s">
        <v>150</v>
      </c>
      <c r="BP570" t="s">
        <v>151</v>
      </c>
      <c r="BQ570" t="s">
        <v>149</v>
      </c>
      <c r="BR570" t="s">
        <v>150</v>
      </c>
      <c r="BS570" t="s">
        <v>86</v>
      </c>
      <c r="BU570" t="s">
        <v>81</v>
      </c>
      <c r="BV570" t="s">
        <v>152</v>
      </c>
    </row>
    <row r="571" spans="1:74" x14ac:dyDescent="0.2">
      <c r="A571" t="s">
        <v>1918</v>
      </c>
      <c r="B571" t="s">
        <v>660</v>
      </c>
      <c r="C571" t="s">
        <v>1919</v>
      </c>
      <c r="D571" t="s">
        <v>76</v>
      </c>
      <c r="E571" t="s">
        <v>77</v>
      </c>
      <c r="G571" t="s">
        <v>1920</v>
      </c>
      <c r="I571" t="s">
        <v>145</v>
      </c>
      <c r="J571" t="s">
        <v>146</v>
      </c>
      <c r="L571" t="s">
        <v>1921</v>
      </c>
      <c r="M571" t="s">
        <v>148</v>
      </c>
      <c r="T571" t="s">
        <v>81</v>
      </c>
      <c r="V571" t="s">
        <v>149</v>
      </c>
      <c r="W571" t="s">
        <v>83</v>
      </c>
      <c r="X571" t="s">
        <v>84</v>
      </c>
      <c r="Y571" t="s">
        <v>150</v>
      </c>
      <c r="BP571" t="s">
        <v>151</v>
      </c>
      <c r="BQ571" t="s">
        <v>149</v>
      </c>
      <c r="BR571" t="s">
        <v>150</v>
      </c>
      <c r="BS571" t="s">
        <v>86</v>
      </c>
      <c r="BU571" t="s">
        <v>81</v>
      </c>
      <c r="BV571" t="s">
        <v>152</v>
      </c>
    </row>
    <row r="572" spans="1:74" x14ac:dyDescent="0.2">
      <c r="A572" t="s">
        <v>1922</v>
      </c>
      <c r="B572" t="s">
        <v>1923</v>
      </c>
      <c r="C572" t="s">
        <v>1924</v>
      </c>
      <c r="E572" t="s">
        <v>77</v>
      </c>
      <c r="I572" t="s">
        <v>145</v>
      </c>
      <c r="J572" t="s">
        <v>146</v>
      </c>
      <c r="L572" t="s">
        <v>1925</v>
      </c>
      <c r="M572" t="s">
        <v>148</v>
      </c>
      <c r="T572" t="s">
        <v>81</v>
      </c>
      <c r="V572" t="s">
        <v>149</v>
      </c>
      <c r="W572" t="s">
        <v>83</v>
      </c>
      <c r="X572" t="s">
        <v>84</v>
      </c>
      <c r="Y572" t="s">
        <v>150</v>
      </c>
      <c r="BP572" t="s">
        <v>151</v>
      </c>
      <c r="BQ572" t="s">
        <v>149</v>
      </c>
      <c r="BR572" t="s">
        <v>150</v>
      </c>
      <c r="BS572" t="s">
        <v>86</v>
      </c>
      <c r="BU572" t="s">
        <v>81</v>
      </c>
      <c r="BV572" t="s">
        <v>152</v>
      </c>
    </row>
    <row r="573" spans="1:74" x14ac:dyDescent="0.2">
      <c r="A573" t="s">
        <v>1926</v>
      </c>
      <c r="B573" t="s">
        <v>1927</v>
      </c>
      <c r="C573" t="s">
        <v>1928</v>
      </c>
      <c r="E573" t="s">
        <v>77</v>
      </c>
      <c r="I573" t="s">
        <v>145</v>
      </c>
      <c r="J573" t="s">
        <v>146</v>
      </c>
      <c r="L573" t="s">
        <v>443</v>
      </c>
      <c r="M573" t="s">
        <v>148</v>
      </c>
      <c r="T573" t="s">
        <v>81</v>
      </c>
      <c r="V573" t="s">
        <v>149</v>
      </c>
      <c r="W573" t="s">
        <v>83</v>
      </c>
      <c r="X573" t="s">
        <v>84</v>
      </c>
      <c r="Y573" t="s">
        <v>150</v>
      </c>
      <c r="BP573" t="s">
        <v>151</v>
      </c>
      <c r="BQ573" t="s">
        <v>149</v>
      </c>
      <c r="BR573" t="s">
        <v>150</v>
      </c>
      <c r="BS573" t="s">
        <v>86</v>
      </c>
      <c r="BU573" t="s">
        <v>81</v>
      </c>
      <c r="BV573" t="s">
        <v>152</v>
      </c>
    </row>
    <row r="574" spans="1:74" x14ac:dyDescent="0.2">
      <c r="A574" t="s">
        <v>1929</v>
      </c>
      <c r="B574" t="s">
        <v>1930</v>
      </c>
      <c r="C574" t="s">
        <v>1931</v>
      </c>
      <c r="E574" t="s">
        <v>77</v>
      </c>
      <c r="I574" t="s">
        <v>145</v>
      </c>
      <c r="J574" t="s">
        <v>146</v>
      </c>
      <c r="L574" t="s">
        <v>302</v>
      </c>
      <c r="M574" t="s">
        <v>148</v>
      </c>
      <c r="T574" t="s">
        <v>81</v>
      </c>
      <c r="V574" t="s">
        <v>149</v>
      </c>
      <c r="W574" t="s">
        <v>83</v>
      </c>
      <c r="X574" t="s">
        <v>84</v>
      </c>
      <c r="Y574" t="s">
        <v>150</v>
      </c>
      <c r="BP574" t="s">
        <v>151</v>
      </c>
      <c r="BQ574" t="s">
        <v>149</v>
      </c>
      <c r="BR574" t="s">
        <v>150</v>
      </c>
      <c r="BS574" t="s">
        <v>86</v>
      </c>
      <c r="BU574" t="s">
        <v>81</v>
      </c>
      <c r="BV574" t="s">
        <v>152</v>
      </c>
    </row>
    <row r="575" spans="1:74" x14ac:dyDescent="0.2">
      <c r="A575" t="s">
        <v>1932</v>
      </c>
      <c r="B575" t="s">
        <v>1933</v>
      </c>
      <c r="C575" t="s">
        <v>1934</v>
      </c>
      <c r="D575" t="s">
        <v>76</v>
      </c>
      <c r="E575" t="s">
        <v>77</v>
      </c>
      <c r="I575" t="s">
        <v>145</v>
      </c>
      <c r="J575" t="s">
        <v>146</v>
      </c>
      <c r="L575" t="s">
        <v>329</v>
      </c>
      <c r="M575" t="s">
        <v>148</v>
      </c>
      <c r="T575" t="s">
        <v>81</v>
      </c>
      <c r="V575" t="s">
        <v>149</v>
      </c>
      <c r="W575" t="s">
        <v>83</v>
      </c>
      <c r="X575" t="s">
        <v>84</v>
      </c>
      <c r="Y575" t="s">
        <v>150</v>
      </c>
      <c r="BP575" t="s">
        <v>151</v>
      </c>
      <c r="BQ575" t="s">
        <v>149</v>
      </c>
      <c r="BR575" t="s">
        <v>150</v>
      </c>
      <c r="BS575" t="s">
        <v>86</v>
      </c>
      <c r="BU575" t="s">
        <v>81</v>
      </c>
      <c r="BV575" t="s">
        <v>152</v>
      </c>
    </row>
    <row r="576" spans="1:74" x14ac:dyDescent="0.2">
      <c r="A576" t="s">
        <v>1935</v>
      </c>
      <c r="B576" t="s">
        <v>1936</v>
      </c>
      <c r="C576" t="s">
        <v>1937</v>
      </c>
      <c r="D576" t="s">
        <v>76</v>
      </c>
      <c r="E576" t="s">
        <v>77</v>
      </c>
      <c r="I576" t="s">
        <v>145</v>
      </c>
      <c r="J576" t="s">
        <v>146</v>
      </c>
      <c r="L576" t="s">
        <v>267</v>
      </c>
      <c r="M576" t="s">
        <v>148</v>
      </c>
      <c r="T576" t="s">
        <v>81</v>
      </c>
      <c r="V576" t="s">
        <v>149</v>
      </c>
      <c r="W576" t="s">
        <v>83</v>
      </c>
      <c r="X576" t="s">
        <v>84</v>
      </c>
      <c r="Y576" t="s">
        <v>150</v>
      </c>
      <c r="BP576" t="s">
        <v>151</v>
      </c>
      <c r="BQ576" t="s">
        <v>149</v>
      </c>
      <c r="BR576" t="s">
        <v>150</v>
      </c>
      <c r="BS576" t="s">
        <v>86</v>
      </c>
      <c r="BU576" t="s">
        <v>81</v>
      </c>
      <c r="BV576" t="s">
        <v>152</v>
      </c>
    </row>
    <row r="577" spans="1:74" x14ac:dyDescent="0.2">
      <c r="A577" t="s">
        <v>1938</v>
      </c>
      <c r="B577" t="s">
        <v>1939</v>
      </c>
      <c r="C577" t="s">
        <v>1940</v>
      </c>
      <c r="E577" t="s">
        <v>77</v>
      </c>
      <c r="I577" t="s">
        <v>145</v>
      </c>
      <c r="J577" t="s">
        <v>146</v>
      </c>
      <c r="L577" t="s">
        <v>180</v>
      </c>
      <c r="M577" t="s">
        <v>148</v>
      </c>
      <c r="T577" t="s">
        <v>81</v>
      </c>
      <c r="V577" t="s">
        <v>149</v>
      </c>
      <c r="W577" t="s">
        <v>83</v>
      </c>
      <c r="X577" t="s">
        <v>84</v>
      </c>
      <c r="Y577" t="s">
        <v>150</v>
      </c>
      <c r="BP577" t="s">
        <v>151</v>
      </c>
      <c r="BQ577" t="s">
        <v>149</v>
      </c>
      <c r="BR577" t="s">
        <v>150</v>
      </c>
      <c r="BS577" t="s">
        <v>86</v>
      </c>
      <c r="BU577" t="s">
        <v>81</v>
      </c>
      <c r="BV577" t="s">
        <v>152</v>
      </c>
    </row>
    <row r="578" spans="1:74" x14ac:dyDescent="0.2">
      <c r="A578" t="s">
        <v>1941</v>
      </c>
      <c r="B578" t="s">
        <v>1942</v>
      </c>
      <c r="C578" t="s">
        <v>1943</v>
      </c>
      <c r="D578" t="s">
        <v>76</v>
      </c>
      <c r="E578" t="s">
        <v>77</v>
      </c>
      <c r="I578" t="s">
        <v>145</v>
      </c>
      <c r="J578" t="s">
        <v>146</v>
      </c>
      <c r="L578" t="s">
        <v>267</v>
      </c>
      <c r="M578" t="s">
        <v>148</v>
      </c>
      <c r="T578" t="s">
        <v>81</v>
      </c>
      <c r="V578" t="s">
        <v>149</v>
      </c>
      <c r="W578" t="s">
        <v>83</v>
      </c>
      <c r="X578" t="s">
        <v>84</v>
      </c>
      <c r="Y578" t="s">
        <v>150</v>
      </c>
      <c r="BP578" t="s">
        <v>151</v>
      </c>
      <c r="BQ578" t="s">
        <v>149</v>
      </c>
      <c r="BR578" t="s">
        <v>150</v>
      </c>
      <c r="BS578" t="s">
        <v>86</v>
      </c>
      <c r="BU578" t="s">
        <v>81</v>
      </c>
      <c r="BV578" t="s">
        <v>152</v>
      </c>
    </row>
    <row r="579" spans="1:74" x14ac:dyDescent="0.2">
      <c r="A579" t="s">
        <v>1944</v>
      </c>
      <c r="B579" t="s">
        <v>1945</v>
      </c>
      <c r="C579" t="s">
        <v>1946</v>
      </c>
      <c r="E579" t="s">
        <v>77</v>
      </c>
      <c r="I579" t="s">
        <v>145</v>
      </c>
      <c r="J579" t="s">
        <v>146</v>
      </c>
      <c r="L579" t="s">
        <v>180</v>
      </c>
      <c r="M579" t="s">
        <v>148</v>
      </c>
      <c r="T579" t="s">
        <v>81</v>
      </c>
      <c r="V579" t="s">
        <v>149</v>
      </c>
      <c r="W579" t="s">
        <v>83</v>
      </c>
      <c r="X579" t="s">
        <v>84</v>
      </c>
      <c r="Y579" t="s">
        <v>150</v>
      </c>
      <c r="BP579" t="s">
        <v>151</v>
      </c>
      <c r="BQ579" t="s">
        <v>149</v>
      </c>
      <c r="BR579" t="s">
        <v>150</v>
      </c>
      <c r="BS579" t="s">
        <v>86</v>
      </c>
      <c r="BU579" t="s">
        <v>81</v>
      </c>
      <c r="BV579" t="s">
        <v>152</v>
      </c>
    </row>
    <row r="580" spans="1:74" x14ac:dyDescent="0.2">
      <c r="A580" t="s">
        <v>1947</v>
      </c>
      <c r="B580" t="s">
        <v>1948</v>
      </c>
      <c r="C580" t="s">
        <v>1949</v>
      </c>
      <c r="E580" t="s">
        <v>77</v>
      </c>
      <c r="G580" t="s">
        <v>1950</v>
      </c>
      <c r="I580" t="s">
        <v>145</v>
      </c>
      <c r="J580" t="s">
        <v>146</v>
      </c>
      <c r="L580" t="s">
        <v>376</v>
      </c>
      <c r="M580" t="s">
        <v>148</v>
      </c>
      <c r="T580" t="s">
        <v>81</v>
      </c>
      <c r="V580" t="s">
        <v>149</v>
      </c>
      <c r="W580" t="s">
        <v>83</v>
      </c>
      <c r="X580" t="s">
        <v>84</v>
      </c>
      <c r="Y580" t="s">
        <v>150</v>
      </c>
      <c r="BP580" t="s">
        <v>151</v>
      </c>
      <c r="BQ580" t="s">
        <v>149</v>
      </c>
      <c r="BR580" t="s">
        <v>150</v>
      </c>
      <c r="BS580" t="s">
        <v>86</v>
      </c>
      <c r="BU580" t="s">
        <v>81</v>
      </c>
      <c r="BV580" t="s">
        <v>152</v>
      </c>
    </row>
    <row r="581" spans="1:74" x14ac:dyDescent="0.2">
      <c r="A581" t="s">
        <v>1951</v>
      </c>
      <c r="B581" t="s">
        <v>1952</v>
      </c>
      <c r="C581" t="s">
        <v>1953</v>
      </c>
      <c r="E581" t="s">
        <v>77</v>
      </c>
      <c r="I581" t="s">
        <v>145</v>
      </c>
      <c r="J581" t="s">
        <v>146</v>
      </c>
      <c r="L581" t="s">
        <v>829</v>
      </c>
      <c r="M581" t="s">
        <v>148</v>
      </c>
      <c r="T581" t="s">
        <v>81</v>
      </c>
      <c r="V581" t="s">
        <v>149</v>
      </c>
      <c r="W581" t="s">
        <v>83</v>
      </c>
      <c r="X581" t="s">
        <v>84</v>
      </c>
      <c r="Y581" t="s">
        <v>150</v>
      </c>
      <c r="BP581" t="s">
        <v>151</v>
      </c>
      <c r="BQ581" t="s">
        <v>149</v>
      </c>
      <c r="BR581" t="s">
        <v>150</v>
      </c>
      <c r="BS581" t="s">
        <v>86</v>
      </c>
      <c r="BU581" t="s">
        <v>81</v>
      </c>
      <c r="BV581" t="s">
        <v>152</v>
      </c>
    </row>
    <row r="582" spans="1:74" x14ac:dyDescent="0.2">
      <c r="A582" t="s">
        <v>1954</v>
      </c>
      <c r="B582" t="s">
        <v>1040</v>
      </c>
      <c r="C582" t="s">
        <v>1955</v>
      </c>
      <c r="E582" t="s">
        <v>77</v>
      </c>
      <c r="I582" t="s">
        <v>145</v>
      </c>
      <c r="J582" t="s">
        <v>146</v>
      </c>
      <c r="L582" t="s">
        <v>538</v>
      </c>
      <c r="M582" t="s">
        <v>148</v>
      </c>
      <c r="T582" t="s">
        <v>81</v>
      </c>
      <c r="V582" t="s">
        <v>149</v>
      </c>
      <c r="W582" t="s">
        <v>83</v>
      </c>
      <c r="X582" t="s">
        <v>84</v>
      </c>
      <c r="Y582" t="s">
        <v>150</v>
      </c>
      <c r="BP582" t="s">
        <v>151</v>
      </c>
      <c r="BQ582" t="s">
        <v>149</v>
      </c>
      <c r="BR582" t="s">
        <v>150</v>
      </c>
      <c r="BS582" t="s">
        <v>86</v>
      </c>
      <c r="BU582" t="s">
        <v>81</v>
      </c>
      <c r="BV582" t="s">
        <v>152</v>
      </c>
    </row>
    <row r="583" spans="1:74" x14ac:dyDescent="0.2">
      <c r="A583" t="s">
        <v>1956</v>
      </c>
      <c r="B583" t="s">
        <v>1957</v>
      </c>
      <c r="C583" t="s">
        <v>1958</v>
      </c>
      <c r="E583" t="s">
        <v>77</v>
      </c>
      <c r="I583" t="s">
        <v>145</v>
      </c>
      <c r="J583" t="s">
        <v>146</v>
      </c>
      <c r="L583" t="s">
        <v>219</v>
      </c>
      <c r="M583" t="s">
        <v>148</v>
      </c>
      <c r="T583" t="s">
        <v>81</v>
      </c>
      <c r="V583" t="s">
        <v>149</v>
      </c>
      <c r="W583" t="s">
        <v>83</v>
      </c>
      <c r="X583" t="s">
        <v>84</v>
      </c>
      <c r="Y583" t="s">
        <v>150</v>
      </c>
      <c r="BP583" t="s">
        <v>151</v>
      </c>
      <c r="BQ583" t="s">
        <v>149</v>
      </c>
      <c r="BR583" t="s">
        <v>150</v>
      </c>
      <c r="BS583" t="s">
        <v>86</v>
      </c>
      <c r="BU583" t="s">
        <v>81</v>
      </c>
      <c r="BV583" t="s">
        <v>152</v>
      </c>
    </row>
    <row r="584" spans="1:74" x14ac:dyDescent="0.2">
      <c r="A584" t="s">
        <v>1959</v>
      </c>
      <c r="B584" t="s">
        <v>1960</v>
      </c>
      <c r="C584" t="s">
        <v>1961</v>
      </c>
      <c r="D584" t="s">
        <v>76</v>
      </c>
      <c r="E584" t="s">
        <v>77</v>
      </c>
      <c r="G584" t="s">
        <v>1962</v>
      </c>
      <c r="I584" t="s">
        <v>145</v>
      </c>
      <c r="J584" t="s">
        <v>146</v>
      </c>
      <c r="L584" t="s">
        <v>246</v>
      </c>
      <c r="M584" t="s">
        <v>148</v>
      </c>
      <c r="T584" t="s">
        <v>81</v>
      </c>
      <c r="V584" t="s">
        <v>149</v>
      </c>
      <c r="W584" t="s">
        <v>83</v>
      </c>
      <c r="X584" t="s">
        <v>84</v>
      </c>
      <c r="Y584" t="s">
        <v>150</v>
      </c>
      <c r="BP584" t="s">
        <v>151</v>
      </c>
      <c r="BQ584" t="s">
        <v>149</v>
      </c>
      <c r="BR584" t="s">
        <v>150</v>
      </c>
      <c r="BS584" t="s">
        <v>86</v>
      </c>
      <c r="BU584" t="s">
        <v>81</v>
      </c>
      <c r="BV584" t="s">
        <v>152</v>
      </c>
    </row>
    <row r="585" spans="1:74" x14ac:dyDescent="0.2">
      <c r="A585" t="s">
        <v>1963</v>
      </c>
      <c r="B585" t="s">
        <v>1964</v>
      </c>
      <c r="C585" t="s">
        <v>1965</v>
      </c>
      <c r="E585" t="s">
        <v>77</v>
      </c>
      <c r="I585" t="s">
        <v>145</v>
      </c>
      <c r="J585" t="s">
        <v>146</v>
      </c>
      <c r="L585" t="s">
        <v>533</v>
      </c>
      <c r="M585" t="s">
        <v>148</v>
      </c>
      <c r="T585" t="s">
        <v>81</v>
      </c>
      <c r="V585" t="s">
        <v>149</v>
      </c>
      <c r="W585" t="s">
        <v>83</v>
      </c>
      <c r="X585" t="s">
        <v>84</v>
      </c>
      <c r="Y585" t="s">
        <v>150</v>
      </c>
      <c r="BP585" t="s">
        <v>151</v>
      </c>
      <c r="BQ585" t="s">
        <v>149</v>
      </c>
      <c r="BR585" t="s">
        <v>150</v>
      </c>
      <c r="BS585" t="s">
        <v>86</v>
      </c>
      <c r="BU585" t="s">
        <v>81</v>
      </c>
      <c r="BV585" t="s">
        <v>152</v>
      </c>
    </row>
    <row r="586" spans="1:74" x14ac:dyDescent="0.2">
      <c r="A586" t="s">
        <v>1966</v>
      </c>
      <c r="B586" t="s">
        <v>1967</v>
      </c>
      <c r="C586" t="s">
        <v>1968</v>
      </c>
      <c r="D586" t="s">
        <v>76</v>
      </c>
      <c r="E586" t="s">
        <v>77</v>
      </c>
      <c r="G586" t="s">
        <v>1969</v>
      </c>
      <c r="I586" t="s">
        <v>145</v>
      </c>
      <c r="J586" t="s">
        <v>146</v>
      </c>
      <c r="L586" t="s">
        <v>1811</v>
      </c>
      <c r="M586" t="s">
        <v>148</v>
      </c>
      <c r="T586" t="s">
        <v>81</v>
      </c>
      <c r="V586" t="s">
        <v>149</v>
      </c>
      <c r="W586" t="s">
        <v>83</v>
      </c>
      <c r="X586" t="s">
        <v>84</v>
      </c>
      <c r="Y586" t="s">
        <v>150</v>
      </c>
      <c r="BP586" t="s">
        <v>151</v>
      </c>
      <c r="BQ586" t="s">
        <v>149</v>
      </c>
      <c r="BR586" t="s">
        <v>150</v>
      </c>
      <c r="BS586" t="s">
        <v>86</v>
      </c>
      <c r="BU586" t="s">
        <v>81</v>
      </c>
      <c r="BV586" t="s">
        <v>152</v>
      </c>
    </row>
    <row r="587" spans="1:74" x14ac:dyDescent="0.2">
      <c r="A587" t="s">
        <v>1970</v>
      </c>
      <c r="B587" t="s">
        <v>1970</v>
      </c>
      <c r="C587" t="s">
        <v>1971</v>
      </c>
      <c r="E587" t="s">
        <v>77</v>
      </c>
      <c r="I587" t="s">
        <v>145</v>
      </c>
      <c r="J587" t="s">
        <v>146</v>
      </c>
      <c r="M587" t="s">
        <v>148</v>
      </c>
      <c r="T587" t="s">
        <v>81</v>
      </c>
      <c r="V587" t="s">
        <v>149</v>
      </c>
      <c r="W587" t="s">
        <v>83</v>
      </c>
      <c r="X587" t="s">
        <v>84</v>
      </c>
      <c r="Y587" t="s">
        <v>150</v>
      </c>
      <c r="BP587" t="s">
        <v>151</v>
      </c>
      <c r="BQ587" t="s">
        <v>149</v>
      </c>
      <c r="BR587" t="s">
        <v>150</v>
      </c>
      <c r="BS587" t="s">
        <v>86</v>
      </c>
      <c r="BU587" t="s">
        <v>81</v>
      </c>
      <c r="BV587" t="s">
        <v>152</v>
      </c>
    </row>
    <row r="588" spans="1:74" x14ac:dyDescent="0.2">
      <c r="A588" t="s">
        <v>1972</v>
      </c>
      <c r="B588" t="s">
        <v>703</v>
      </c>
      <c r="C588" t="s">
        <v>1973</v>
      </c>
      <c r="E588" t="s">
        <v>77</v>
      </c>
      <c r="G588" t="s">
        <v>1974</v>
      </c>
      <c r="I588" t="s">
        <v>145</v>
      </c>
      <c r="J588" t="s">
        <v>146</v>
      </c>
      <c r="L588" t="s">
        <v>147</v>
      </c>
      <c r="M588" t="s">
        <v>148</v>
      </c>
      <c r="T588" t="s">
        <v>81</v>
      </c>
      <c r="V588" t="s">
        <v>149</v>
      </c>
      <c r="W588" t="s">
        <v>83</v>
      </c>
      <c r="X588" t="s">
        <v>84</v>
      </c>
      <c r="Y588" t="s">
        <v>150</v>
      </c>
      <c r="BP588" t="s">
        <v>151</v>
      </c>
      <c r="BQ588" t="s">
        <v>149</v>
      </c>
      <c r="BR588" t="s">
        <v>150</v>
      </c>
      <c r="BS588" t="s">
        <v>86</v>
      </c>
      <c r="BU588" t="s">
        <v>81</v>
      </c>
      <c r="BV588" t="s">
        <v>152</v>
      </c>
    </row>
    <row r="589" spans="1:74" x14ac:dyDescent="0.2">
      <c r="A589" t="s">
        <v>1975</v>
      </c>
      <c r="B589" t="s">
        <v>1976</v>
      </c>
      <c r="C589" t="s">
        <v>1977</v>
      </c>
      <c r="E589" t="s">
        <v>77</v>
      </c>
      <c r="I589" t="s">
        <v>145</v>
      </c>
      <c r="J589" t="s">
        <v>146</v>
      </c>
      <c r="L589" t="s">
        <v>550</v>
      </c>
      <c r="M589" t="s">
        <v>148</v>
      </c>
      <c r="T589" t="s">
        <v>81</v>
      </c>
      <c r="V589" t="s">
        <v>149</v>
      </c>
      <c r="W589" t="s">
        <v>83</v>
      </c>
      <c r="X589" t="s">
        <v>84</v>
      </c>
      <c r="Y589" t="s">
        <v>150</v>
      </c>
      <c r="BP589" t="s">
        <v>151</v>
      </c>
      <c r="BQ589" t="s">
        <v>149</v>
      </c>
      <c r="BR589" t="s">
        <v>150</v>
      </c>
      <c r="BS589" t="s">
        <v>86</v>
      </c>
      <c r="BU589" t="s">
        <v>81</v>
      </c>
      <c r="BV589" t="s">
        <v>152</v>
      </c>
    </row>
    <row r="590" spans="1:74" x14ac:dyDescent="0.2">
      <c r="A590" t="s">
        <v>1978</v>
      </c>
      <c r="B590" t="s">
        <v>1979</v>
      </c>
      <c r="C590" t="s">
        <v>1980</v>
      </c>
      <c r="D590" t="s">
        <v>76</v>
      </c>
      <c r="E590" t="s">
        <v>77</v>
      </c>
      <c r="I590" t="s">
        <v>145</v>
      </c>
      <c r="J590" t="s">
        <v>146</v>
      </c>
      <c r="L590" t="s">
        <v>319</v>
      </c>
      <c r="M590" t="s">
        <v>148</v>
      </c>
      <c r="T590" t="s">
        <v>81</v>
      </c>
      <c r="V590" t="s">
        <v>149</v>
      </c>
      <c r="W590" t="s">
        <v>83</v>
      </c>
      <c r="X590" t="s">
        <v>84</v>
      </c>
      <c r="Y590" t="s">
        <v>150</v>
      </c>
      <c r="BP590" t="s">
        <v>151</v>
      </c>
      <c r="BQ590" t="s">
        <v>149</v>
      </c>
      <c r="BR590" t="s">
        <v>150</v>
      </c>
      <c r="BS590" t="s">
        <v>86</v>
      </c>
      <c r="BU590" t="s">
        <v>81</v>
      </c>
      <c r="BV590" t="s">
        <v>152</v>
      </c>
    </row>
    <row r="591" spans="1:74" x14ac:dyDescent="0.2">
      <c r="A591" t="s">
        <v>1981</v>
      </c>
      <c r="B591" t="s">
        <v>1982</v>
      </c>
      <c r="C591" t="s">
        <v>1983</v>
      </c>
      <c r="D591" t="s">
        <v>76</v>
      </c>
      <c r="E591" t="s">
        <v>77</v>
      </c>
      <c r="I591" t="s">
        <v>145</v>
      </c>
      <c r="J591" t="s">
        <v>146</v>
      </c>
      <c r="L591" t="s">
        <v>321</v>
      </c>
      <c r="M591" t="s">
        <v>148</v>
      </c>
      <c r="T591" t="s">
        <v>81</v>
      </c>
      <c r="V591" t="s">
        <v>149</v>
      </c>
      <c r="W591" t="s">
        <v>83</v>
      </c>
      <c r="X591" t="s">
        <v>84</v>
      </c>
      <c r="Y591" t="s">
        <v>150</v>
      </c>
      <c r="BP591" t="s">
        <v>151</v>
      </c>
      <c r="BQ591" t="s">
        <v>149</v>
      </c>
      <c r="BR591" t="s">
        <v>150</v>
      </c>
      <c r="BS591" t="s">
        <v>86</v>
      </c>
      <c r="BU591" t="s">
        <v>81</v>
      </c>
      <c r="BV591" t="s">
        <v>152</v>
      </c>
    </row>
    <row r="592" spans="1:74" x14ac:dyDescent="0.2">
      <c r="A592" t="s">
        <v>1984</v>
      </c>
      <c r="B592" t="s">
        <v>1985</v>
      </c>
      <c r="C592" t="s">
        <v>1986</v>
      </c>
      <c r="E592" t="s">
        <v>77</v>
      </c>
      <c r="G592" t="s">
        <v>1987</v>
      </c>
      <c r="I592" t="s">
        <v>145</v>
      </c>
      <c r="J592" t="s">
        <v>146</v>
      </c>
      <c r="L592" t="s">
        <v>246</v>
      </c>
      <c r="M592" t="s">
        <v>148</v>
      </c>
      <c r="T592" t="s">
        <v>81</v>
      </c>
      <c r="V592" t="s">
        <v>149</v>
      </c>
      <c r="W592" t="s">
        <v>83</v>
      </c>
      <c r="X592" t="s">
        <v>84</v>
      </c>
      <c r="Y592" t="s">
        <v>150</v>
      </c>
      <c r="BP592" t="s">
        <v>151</v>
      </c>
      <c r="BQ592" t="s">
        <v>149</v>
      </c>
      <c r="BR592" t="s">
        <v>150</v>
      </c>
      <c r="BS592" t="s">
        <v>86</v>
      </c>
      <c r="BU592" t="s">
        <v>81</v>
      </c>
      <c r="BV592" t="s">
        <v>152</v>
      </c>
    </row>
    <row r="593" spans="1:74" x14ac:dyDescent="0.2">
      <c r="A593" t="s">
        <v>1988</v>
      </c>
      <c r="B593" t="s">
        <v>985</v>
      </c>
      <c r="C593" t="s">
        <v>1989</v>
      </c>
      <c r="E593" t="s">
        <v>77</v>
      </c>
      <c r="I593" t="s">
        <v>145</v>
      </c>
      <c r="J593" t="s">
        <v>146</v>
      </c>
      <c r="L593" t="s">
        <v>168</v>
      </c>
      <c r="M593" t="s">
        <v>148</v>
      </c>
      <c r="T593" t="s">
        <v>81</v>
      </c>
      <c r="V593" t="s">
        <v>149</v>
      </c>
      <c r="W593" t="s">
        <v>83</v>
      </c>
      <c r="X593" t="s">
        <v>84</v>
      </c>
      <c r="Y593" t="s">
        <v>150</v>
      </c>
      <c r="BP593" t="s">
        <v>151</v>
      </c>
      <c r="BQ593" t="s">
        <v>149</v>
      </c>
      <c r="BR593" t="s">
        <v>150</v>
      </c>
      <c r="BS593" t="s">
        <v>86</v>
      </c>
      <c r="BU593" t="s">
        <v>81</v>
      </c>
      <c r="BV593" t="s">
        <v>152</v>
      </c>
    </row>
    <row r="594" spans="1:74" x14ac:dyDescent="0.2">
      <c r="A594" t="s">
        <v>1990</v>
      </c>
      <c r="B594" t="s">
        <v>1991</v>
      </c>
      <c r="C594" t="s">
        <v>1992</v>
      </c>
      <c r="D594" t="s">
        <v>76</v>
      </c>
      <c r="E594" t="s">
        <v>77</v>
      </c>
      <c r="I594" t="s">
        <v>145</v>
      </c>
      <c r="J594" t="s">
        <v>146</v>
      </c>
      <c r="L594" t="s">
        <v>716</v>
      </c>
      <c r="M594" t="s">
        <v>148</v>
      </c>
      <c r="T594" t="s">
        <v>81</v>
      </c>
      <c r="V594" t="s">
        <v>149</v>
      </c>
      <c r="W594" t="s">
        <v>83</v>
      </c>
      <c r="X594" t="s">
        <v>84</v>
      </c>
      <c r="Y594" t="s">
        <v>150</v>
      </c>
      <c r="BP594" t="s">
        <v>151</v>
      </c>
      <c r="BQ594" t="s">
        <v>149</v>
      </c>
      <c r="BR594" t="s">
        <v>150</v>
      </c>
      <c r="BS594" t="s">
        <v>86</v>
      </c>
      <c r="BU594" t="s">
        <v>81</v>
      </c>
      <c r="BV594" t="s">
        <v>152</v>
      </c>
    </row>
    <row r="595" spans="1:74" x14ac:dyDescent="0.2">
      <c r="A595" t="s">
        <v>1993</v>
      </c>
      <c r="B595" t="s">
        <v>1006</v>
      </c>
      <c r="C595" t="s">
        <v>1994</v>
      </c>
      <c r="E595" t="s">
        <v>77</v>
      </c>
      <c r="I595" t="s">
        <v>145</v>
      </c>
      <c r="J595" t="s">
        <v>146</v>
      </c>
      <c r="L595" t="s">
        <v>390</v>
      </c>
      <c r="M595" t="s">
        <v>148</v>
      </c>
      <c r="T595" t="s">
        <v>81</v>
      </c>
      <c r="V595" t="s">
        <v>149</v>
      </c>
      <c r="W595" t="s">
        <v>83</v>
      </c>
      <c r="X595" t="s">
        <v>84</v>
      </c>
      <c r="Y595" t="s">
        <v>150</v>
      </c>
      <c r="BP595" t="s">
        <v>151</v>
      </c>
      <c r="BQ595" t="s">
        <v>149</v>
      </c>
      <c r="BR595" t="s">
        <v>150</v>
      </c>
      <c r="BS595" t="s">
        <v>86</v>
      </c>
      <c r="BU595" t="s">
        <v>81</v>
      </c>
      <c r="BV595" t="s">
        <v>152</v>
      </c>
    </row>
    <row r="596" spans="1:74" x14ac:dyDescent="0.2">
      <c r="A596" t="s">
        <v>1995</v>
      </c>
      <c r="B596" t="s">
        <v>1996</v>
      </c>
      <c r="C596" t="s">
        <v>1989</v>
      </c>
      <c r="E596" t="s">
        <v>77</v>
      </c>
      <c r="I596" t="s">
        <v>145</v>
      </c>
      <c r="J596" t="s">
        <v>146</v>
      </c>
      <c r="L596" t="s">
        <v>985</v>
      </c>
      <c r="M596" t="s">
        <v>148</v>
      </c>
      <c r="T596" t="s">
        <v>81</v>
      </c>
      <c r="V596" t="s">
        <v>149</v>
      </c>
      <c r="W596" t="s">
        <v>83</v>
      </c>
      <c r="X596" t="s">
        <v>84</v>
      </c>
      <c r="Y596" t="s">
        <v>150</v>
      </c>
      <c r="BP596" t="s">
        <v>151</v>
      </c>
      <c r="BQ596" t="s">
        <v>149</v>
      </c>
      <c r="BR596" t="s">
        <v>150</v>
      </c>
      <c r="BS596" t="s">
        <v>86</v>
      </c>
      <c r="BU596" t="s">
        <v>81</v>
      </c>
      <c r="BV596" t="s">
        <v>152</v>
      </c>
    </row>
    <row r="597" spans="1:74" x14ac:dyDescent="0.2">
      <c r="A597" t="s">
        <v>1997</v>
      </c>
      <c r="B597" t="s">
        <v>476</v>
      </c>
      <c r="C597" t="s">
        <v>963</v>
      </c>
      <c r="D597" t="s">
        <v>76</v>
      </c>
      <c r="E597" t="s">
        <v>77</v>
      </c>
      <c r="I597" t="s">
        <v>145</v>
      </c>
      <c r="J597" t="s">
        <v>146</v>
      </c>
      <c r="L597" t="s">
        <v>388</v>
      </c>
      <c r="M597" t="s">
        <v>148</v>
      </c>
      <c r="T597" t="s">
        <v>81</v>
      </c>
      <c r="V597" t="s">
        <v>149</v>
      </c>
      <c r="W597" t="s">
        <v>83</v>
      </c>
      <c r="X597" t="s">
        <v>84</v>
      </c>
      <c r="Y597" t="s">
        <v>150</v>
      </c>
      <c r="BP597" t="s">
        <v>151</v>
      </c>
      <c r="BQ597" t="s">
        <v>149</v>
      </c>
      <c r="BR597" t="s">
        <v>150</v>
      </c>
      <c r="BS597" t="s">
        <v>86</v>
      </c>
      <c r="BU597" t="s">
        <v>81</v>
      </c>
      <c r="BV597" t="s">
        <v>152</v>
      </c>
    </row>
    <row r="598" spans="1:74" x14ac:dyDescent="0.2">
      <c r="A598" t="s">
        <v>1998</v>
      </c>
      <c r="B598" t="s">
        <v>1999</v>
      </c>
      <c r="C598" t="s">
        <v>2000</v>
      </c>
      <c r="E598" t="s">
        <v>77</v>
      </c>
      <c r="I598" t="s">
        <v>145</v>
      </c>
      <c r="J598" t="s">
        <v>146</v>
      </c>
      <c r="L598" t="s">
        <v>476</v>
      </c>
      <c r="M598" t="s">
        <v>148</v>
      </c>
      <c r="T598" t="s">
        <v>81</v>
      </c>
      <c r="V598" t="s">
        <v>149</v>
      </c>
      <c r="W598" t="s">
        <v>83</v>
      </c>
      <c r="X598" t="s">
        <v>84</v>
      </c>
      <c r="Y598" t="s">
        <v>150</v>
      </c>
      <c r="BP598" t="s">
        <v>151</v>
      </c>
      <c r="BQ598" t="s">
        <v>149</v>
      </c>
      <c r="BR598" t="s">
        <v>150</v>
      </c>
      <c r="BS598" t="s">
        <v>86</v>
      </c>
      <c r="BU598" t="s">
        <v>81</v>
      </c>
      <c r="BV598" t="s">
        <v>152</v>
      </c>
    </row>
    <row r="599" spans="1:74" x14ac:dyDescent="0.2">
      <c r="A599" t="s">
        <v>2001</v>
      </c>
      <c r="B599" t="s">
        <v>1921</v>
      </c>
      <c r="C599" t="s">
        <v>2002</v>
      </c>
      <c r="E599" t="s">
        <v>77</v>
      </c>
      <c r="G599" t="s">
        <v>2003</v>
      </c>
      <c r="I599" t="s">
        <v>145</v>
      </c>
      <c r="J599" t="s">
        <v>146</v>
      </c>
      <c r="L599" t="s">
        <v>2004</v>
      </c>
      <c r="M599" t="s">
        <v>148</v>
      </c>
      <c r="T599" t="s">
        <v>81</v>
      </c>
      <c r="V599" t="s">
        <v>149</v>
      </c>
      <c r="W599" t="s">
        <v>83</v>
      </c>
      <c r="X599" t="s">
        <v>84</v>
      </c>
      <c r="Y599" t="s">
        <v>150</v>
      </c>
      <c r="BP599" t="s">
        <v>151</v>
      </c>
      <c r="BQ599" t="s">
        <v>149</v>
      </c>
      <c r="BR599" t="s">
        <v>150</v>
      </c>
      <c r="BS599" t="s">
        <v>86</v>
      </c>
      <c r="BU599" t="s">
        <v>81</v>
      </c>
      <c r="BV599" t="s">
        <v>152</v>
      </c>
    </row>
    <row r="600" spans="1:74" x14ac:dyDescent="0.2">
      <c r="A600" t="s">
        <v>2005</v>
      </c>
      <c r="B600" t="s">
        <v>2006</v>
      </c>
      <c r="C600" t="s">
        <v>2007</v>
      </c>
      <c r="D600" t="s">
        <v>76</v>
      </c>
      <c r="E600" t="s">
        <v>77</v>
      </c>
      <c r="I600" t="s">
        <v>145</v>
      </c>
      <c r="J600" t="s">
        <v>146</v>
      </c>
      <c r="L600" t="s">
        <v>422</v>
      </c>
      <c r="M600" t="s">
        <v>148</v>
      </c>
      <c r="T600" t="s">
        <v>81</v>
      </c>
      <c r="V600" t="s">
        <v>149</v>
      </c>
      <c r="W600" t="s">
        <v>83</v>
      </c>
      <c r="X600" t="s">
        <v>84</v>
      </c>
      <c r="Y600" t="s">
        <v>150</v>
      </c>
      <c r="BP600" t="s">
        <v>151</v>
      </c>
      <c r="BQ600" t="s">
        <v>149</v>
      </c>
      <c r="BR600" t="s">
        <v>150</v>
      </c>
      <c r="BS600" t="s">
        <v>86</v>
      </c>
      <c r="BU600" t="s">
        <v>81</v>
      </c>
      <c r="BV600" t="s">
        <v>152</v>
      </c>
    </row>
    <row r="601" spans="1:74" x14ac:dyDescent="0.2">
      <c r="A601" t="s">
        <v>2008</v>
      </c>
      <c r="B601" t="s">
        <v>2009</v>
      </c>
      <c r="C601" t="s">
        <v>2010</v>
      </c>
      <c r="D601" t="s">
        <v>76</v>
      </c>
      <c r="E601" t="s">
        <v>77</v>
      </c>
      <c r="I601" t="s">
        <v>145</v>
      </c>
      <c r="J601" t="s">
        <v>146</v>
      </c>
      <c r="L601" t="s">
        <v>439</v>
      </c>
      <c r="M601" t="s">
        <v>148</v>
      </c>
      <c r="T601" t="s">
        <v>81</v>
      </c>
      <c r="V601" t="s">
        <v>149</v>
      </c>
      <c r="W601" t="s">
        <v>83</v>
      </c>
      <c r="X601" t="s">
        <v>84</v>
      </c>
      <c r="Y601" t="s">
        <v>150</v>
      </c>
      <c r="BP601" t="s">
        <v>151</v>
      </c>
      <c r="BQ601" t="s">
        <v>149</v>
      </c>
      <c r="BR601" t="s">
        <v>150</v>
      </c>
      <c r="BS601" t="s">
        <v>86</v>
      </c>
      <c r="BU601" t="s">
        <v>81</v>
      </c>
      <c r="BV601" t="s">
        <v>152</v>
      </c>
    </row>
    <row r="602" spans="1:74" x14ac:dyDescent="0.2">
      <c r="A602" t="s">
        <v>2011</v>
      </c>
      <c r="B602" t="s">
        <v>2012</v>
      </c>
      <c r="C602" t="s">
        <v>2013</v>
      </c>
      <c r="E602" t="s">
        <v>77</v>
      </c>
      <c r="I602" t="s">
        <v>145</v>
      </c>
      <c r="J602" t="s">
        <v>146</v>
      </c>
      <c r="L602" t="s">
        <v>180</v>
      </c>
      <c r="M602" t="s">
        <v>148</v>
      </c>
      <c r="T602" t="s">
        <v>81</v>
      </c>
      <c r="V602" t="s">
        <v>149</v>
      </c>
      <c r="W602" t="s">
        <v>83</v>
      </c>
      <c r="X602" t="s">
        <v>84</v>
      </c>
      <c r="Y602" t="s">
        <v>150</v>
      </c>
      <c r="BP602" t="s">
        <v>151</v>
      </c>
      <c r="BQ602" t="s">
        <v>149</v>
      </c>
      <c r="BR602" t="s">
        <v>150</v>
      </c>
      <c r="BS602" t="s">
        <v>86</v>
      </c>
      <c r="BU602" t="s">
        <v>81</v>
      </c>
      <c r="BV602" t="s">
        <v>152</v>
      </c>
    </row>
    <row r="603" spans="1:74" x14ac:dyDescent="0.2">
      <c r="A603" t="s">
        <v>2014</v>
      </c>
      <c r="B603" t="s">
        <v>2015</v>
      </c>
      <c r="C603" t="s">
        <v>2016</v>
      </c>
      <c r="D603" t="s">
        <v>76</v>
      </c>
      <c r="E603" t="s">
        <v>77</v>
      </c>
      <c r="I603" t="s">
        <v>145</v>
      </c>
      <c r="J603" t="s">
        <v>146</v>
      </c>
      <c r="L603" t="s">
        <v>349</v>
      </c>
      <c r="M603" t="s">
        <v>148</v>
      </c>
      <c r="T603" t="s">
        <v>81</v>
      </c>
      <c r="V603" t="s">
        <v>149</v>
      </c>
      <c r="W603" t="s">
        <v>83</v>
      </c>
      <c r="X603" t="s">
        <v>84</v>
      </c>
      <c r="Y603" t="s">
        <v>150</v>
      </c>
      <c r="BP603" t="s">
        <v>151</v>
      </c>
      <c r="BQ603" t="s">
        <v>149</v>
      </c>
      <c r="BR603" t="s">
        <v>150</v>
      </c>
      <c r="BS603" t="s">
        <v>86</v>
      </c>
      <c r="BU603" t="s">
        <v>81</v>
      </c>
      <c r="BV603" t="s">
        <v>152</v>
      </c>
    </row>
    <row r="604" spans="1:74" x14ac:dyDescent="0.2">
      <c r="A604" t="s">
        <v>2017</v>
      </c>
      <c r="B604" t="s">
        <v>650</v>
      </c>
      <c r="C604" t="s">
        <v>1568</v>
      </c>
      <c r="E604" t="s">
        <v>77</v>
      </c>
      <c r="G604" t="s">
        <v>2018</v>
      </c>
      <c r="I604" t="s">
        <v>145</v>
      </c>
      <c r="J604" t="s">
        <v>146</v>
      </c>
      <c r="L604" t="s">
        <v>481</v>
      </c>
      <c r="M604" t="s">
        <v>148</v>
      </c>
      <c r="T604" t="s">
        <v>81</v>
      </c>
      <c r="V604" t="s">
        <v>149</v>
      </c>
      <c r="W604" t="s">
        <v>83</v>
      </c>
      <c r="X604" t="s">
        <v>84</v>
      </c>
      <c r="Y604" t="s">
        <v>150</v>
      </c>
      <c r="BP604" t="s">
        <v>151</v>
      </c>
      <c r="BQ604" t="s">
        <v>149</v>
      </c>
      <c r="BR604" t="s">
        <v>150</v>
      </c>
      <c r="BS604" t="s">
        <v>86</v>
      </c>
      <c r="BU604" t="s">
        <v>81</v>
      </c>
      <c r="BV604" t="s">
        <v>152</v>
      </c>
    </row>
    <row r="605" spans="1:74" x14ac:dyDescent="0.2">
      <c r="A605" t="s">
        <v>2019</v>
      </c>
      <c r="B605" t="s">
        <v>2020</v>
      </c>
      <c r="C605" t="s">
        <v>2021</v>
      </c>
      <c r="E605" t="s">
        <v>77</v>
      </c>
      <c r="I605" t="s">
        <v>145</v>
      </c>
      <c r="J605" t="s">
        <v>146</v>
      </c>
      <c r="L605" t="s">
        <v>302</v>
      </c>
      <c r="M605" t="s">
        <v>148</v>
      </c>
      <c r="T605" t="s">
        <v>81</v>
      </c>
      <c r="V605" t="s">
        <v>149</v>
      </c>
      <c r="W605" t="s">
        <v>83</v>
      </c>
      <c r="X605" t="s">
        <v>84</v>
      </c>
      <c r="Y605" t="s">
        <v>150</v>
      </c>
      <c r="BP605" t="s">
        <v>151</v>
      </c>
      <c r="BQ605" t="s">
        <v>149</v>
      </c>
      <c r="BR605" t="s">
        <v>150</v>
      </c>
      <c r="BS605" t="s">
        <v>86</v>
      </c>
      <c r="BU605" t="s">
        <v>81</v>
      </c>
      <c r="BV605" t="s">
        <v>152</v>
      </c>
    </row>
    <row r="606" spans="1:74" x14ac:dyDescent="0.2">
      <c r="A606" t="s">
        <v>2022</v>
      </c>
      <c r="B606" t="s">
        <v>2023</v>
      </c>
      <c r="C606" t="s">
        <v>2024</v>
      </c>
      <c r="E606" t="s">
        <v>77</v>
      </c>
      <c r="I606" t="s">
        <v>145</v>
      </c>
      <c r="J606" t="s">
        <v>146</v>
      </c>
      <c r="L606" t="s">
        <v>331</v>
      </c>
      <c r="M606" t="s">
        <v>148</v>
      </c>
      <c r="T606" t="s">
        <v>81</v>
      </c>
      <c r="V606" t="s">
        <v>149</v>
      </c>
      <c r="W606" t="s">
        <v>83</v>
      </c>
      <c r="X606" t="s">
        <v>84</v>
      </c>
      <c r="Y606" t="s">
        <v>150</v>
      </c>
      <c r="BP606" t="s">
        <v>151</v>
      </c>
      <c r="BQ606" t="s">
        <v>149</v>
      </c>
      <c r="BR606" t="s">
        <v>150</v>
      </c>
      <c r="BS606" t="s">
        <v>86</v>
      </c>
      <c r="BU606" t="s">
        <v>81</v>
      </c>
      <c r="BV606" t="s">
        <v>152</v>
      </c>
    </row>
    <row r="607" spans="1:74" x14ac:dyDescent="0.2">
      <c r="A607" t="s">
        <v>2025</v>
      </c>
      <c r="B607" t="s">
        <v>2026</v>
      </c>
      <c r="C607" t="s">
        <v>2027</v>
      </c>
      <c r="E607" t="s">
        <v>77</v>
      </c>
      <c r="I607" t="s">
        <v>145</v>
      </c>
      <c r="J607" t="s">
        <v>146</v>
      </c>
      <c r="L607" t="s">
        <v>443</v>
      </c>
      <c r="M607" t="s">
        <v>148</v>
      </c>
      <c r="T607" t="s">
        <v>81</v>
      </c>
      <c r="V607" t="s">
        <v>149</v>
      </c>
      <c r="W607" t="s">
        <v>83</v>
      </c>
      <c r="X607" t="s">
        <v>84</v>
      </c>
      <c r="Y607" t="s">
        <v>150</v>
      </c>
      <c r="BP607" t="s">
        <v>151</v>
      </c>
      <c r="BQ607" t="s">
        <v>149</v>
      </c>
      <c r="BR607" t="s">
        <v>150</v>
      </c>
      <c r="BS607" t="s">
        <v>86</v>
      </c>
      <c r="BU607" t="s">
        <v>81</v>
      </c>
      <c r="BV607" t="s">
        <v>152</v>
      </c>
    </row>
    <row r="608" spans="1:74" x14ac:dyDescent="0.2">
      <c r="A608" t="s">
        <v>2028</v>
      </c>
      <c r="B608" t="s">
        <v>2029</v>
      </c>
      <c r="C608" t="s">
        <v>2030</v>
      </c>
      <c r="D608" t="s">
        <v>76</v>
      </c>
      <c r="E608" t="s">
        <v>77</v>
      </c>
      <c r="I608" t="s">
        <v>145</v>
      </c>
      <c r="J608" t="s">
        <v>146</v>
      </c>
      <c r="L608" t="s">
        <v>594</v>
      </c>
      <c r="M608" t="s">
        <v>148</v>
      </c>
      <c r="T608" t="s">
        <v>81</v>
      </c>
      <c r="V608" t="s">
        <v>149</v>
      </c>
      <c r="W608" t="s">
        <v>83</v>
      </c>
      <c r="X608" t="s">
        <v>84</v>
      </c>
      <c r="Y608" t="s">
        <v>150</v>
      </c>
      <c r="BP608" t="s">
        <v>151</v>
      </c>
      <c r="BQ608" t="s">
        <v>149</v>
      </c>
      <c r="BR608" t="s">
        <v>150</v>
      </c>
      <c r="BS608" t="s">
        <v>86</v>
      </c>
      <c r="BU608" t="s">
        <v>81</v>
      </c>
      <c r="BV608" t="s">
        <v>152</v>
      </c>
    </row>
    <row r="609" spans="1:74" x14ac:dyDescent="0.2">
      <c r="A609" t="s">
        <v>2031</v>
      </c>
      <c r="B609" t="s">
        <v>2031</v>
      </c>
      <c r="C609" t="s">
        <v>2032</v>
      </c>
      <c r="E609" t="s">
        <v>77</v>
      </c>
      <c r="I609" t="s">
        <v>145</v>
      </c>
      <c r="J609" t="s">
        <v>146</v>
      </c>
      <c r="M609" t="s">
        <v>148</v>
      </c>
      <c r="T609" t="s">
        <v>81</v>
      </c>
      <c r="V609" t="s">
        <v>149</v>
      </c>
      <c r="W609" t="s">
        <v>83</v>
      </c>
      <c r="X609" t="s">
        <v>84</v>
      </c>
      <c r="Y609" t="s">
        <v>150</v>
      </c>
      <c r="BP609" t="s">
        <v>151</v>
      </c>
      <c r="BQ609" t="s">
        <v>149</v>
      </c>
      <c r="BR609" t="s">
        <v>150</v>
      </c>
      <c r="BS609" t="s">
        <v>86</v>
      </c>
      <c r="BU609" t="s">
        <v>81</v>
      </c>
      <c r="BV609" t="s">
        <v>152</v>
      </c>
    </row>
    <row r="610" spans="1:74" x14ac:dyDescent="0.2">
      <c r="A610" t="s">
        <v>2033</v>
      </c>
      <c r="B610" t="s">
        <v>2034</v>
      </c>
      <c r="C610" t="s">
        <v>2035</v>
      </c>
      <c r="E610" t="s">
        <v>77</v>
      </c>
      <c r="I610" t="s">
        <v>145</v>
      </c>
      <c r="J610" t="s">
        <v>146</v>
      </c>
      <c r="L610" t="s">
        <v>685</v>
      </c>
      <c r="M610" t="s">
        <v>148</v>
      </c>
      <c r="T610" t="s">
        <v>81</v>
      </c>
      <c r="V610" t="s">
        <v>149</v>
      </c>
      <c r="W610" t="s">
        <v>83</v>
      </c>
      <c r="X610" t="s">
        <v>84</v>
      </c>
      <c r="Y610" t="s">
        <v>150</v>
      </c>
      <c r="BP610" t="s">
        <v>151</v>
      </c>
      <c r="BQ610" t="s">
        <v>149</v>
      </c>
      <c r="BR610" t="s">
        <v>150</v>
      </c>
      <c r="BS610" t="s">
        <v>86</v>
      </c>
      <c r="BU610" t="s">
        <v>81</v>
      </c>
      <c r="BV610" t="s">
        <v>152</v>
      </c>
    </row>
    <row r="611" spans="1:74" x14ac:dyDescent="0.2">
      <c r="A611" t="s">
        <v>2036</v>
      </c>
      <c r="B611" t="s">
        <v>2036</v>
      </c>
      <c r="C611" t="s">
        <v>159</v>
      </c>
      <c r="D611" t="s">
        <v>76</v>
      </c>
      <c r="E611" t="s">
        <v>160</v>
      </c>
      <c r="I611" t="s">
        <v>145</v>
      </c>
      <c r="J611" t="s">
        <v>146</v>
      </c>
      <c r="M611" t="s">
        <v>148</v>
      </c>
      <c r="T611" t="s">
        <v>81</v>
      </c>
      <c r="V611" t="s">
        <v>149</v>
      </c>
      <c r="W611" t="s">
        <v>83</v>
      </c>
      <c r="X611" t="s">
        <v>84</v>
      </c>
      <c r="Y611" t="s">
        <v>150</v>
      </c>
      <c r="BP611" t="s">
        <v>151</v>
      </c>
      <c r="BQ611" t="s">
        <v>149</v>
      </c>
      <c r="BR611" t="s">
        <v>150</v>
      </c>
      <c r="BS611" t="s">
        <v>86</v>
      </c>
      <c r="BU611" t="s">
        <v>81</v>
      </c>
      <c r="BV611" t="s">
        <v>152</v>
      </c>
    </row>
    <row r="612" spans="1:74" x14ac:dyDescent="0.2">
      <c r="A612" t="s">
        <v>2037</v>
      </c>
      <c r="B612" t="s">
        <v>2038</v>
      </c>
      <c r="C612" t="s">
        <v>2039</v>
      </c>
      <c r="E612" t="s">
        <v>77</v>
      </c>
      <c r="G612" t="s">
        <v>2040</v>
      </c>
      <c r="I612" t="s">
        <v>145</v>
      </c>
      <c r="J612" t="s">
        <v>146</v>
      </c>
      <c r="L612" t="s">
        <v>246</v>
      </c>
      <c r="M612" t="s">
        <v>148</v>
      </c>
      <c r="T612" t="s">
        <v>81</v>
      </c>
      <c r="V612" t="s">
        <v>149</v>
      </c>
      <c r="W612" t="s">
        <v>83</v>
      </c>
      <c r="X612" t="s">
        <v>84</v>
      </c>
      <c r="Y612" t="s">
        <v>150</v>
      </c>
      <c r="BP612" t="s">
        <v>151</v>
      </c>
      <c r="BQ612" t="s">
        <v>149</v>
      </c>
      <c r="BR612" t="s">
        <v>150</v>
      </c>
      <c r="BS612" t="s">
        <v>86</v>
      </c>
      <c r="BU612" t="s">
        <v>81</v>
      </c>
      <c r="BV612" t="s">
        <v>152</v>
      </c>
    </row>
    <row r="613" spans="1:74" x14ac:dyDescent="0.2">
      <c r="A613" t="s">
        <v>2041</v>
      </c>
      <c r="B613" t="s">
        <v>2042</v>
      </c>
      <c r="C613" t="s">
        <v>2043</v>
      </c>
      <c r="E613" t="s">
        <v>77</v>
      </c>
      <c r="I613" t="s">
        <v>145</v>
      </c>
      <c r="J613" t="s">
        <v>146</v>
      </c>
      <c r="L613" t="s">
        <v>302</v>
      </c>
      <c r="M613" t="s">
        <v>148</v>
      </c>
      <c r="T613" t="s">
        <v>81</v>
      </c>
      <c r="V613" t="s">
        <v>149</v>
      </c>
      <c r="W613" t="s">
        <v>83</v>
      </c>
      <c r="X613" t="s">
        <v>84</v>
      </c>
      <c r="Y613" t="s">
        <v>150</v>
      </c>
      <c r="BP613" t="s">
        <v>151</v>
      </c>
      <c r="BQ613" t="s">
        <v>149</v>
      </c>
      <c r="BR613" t="s">
        <v>150</v>
      </c>
      <c r="BS613" t="s">
        <v>86</v>
      </c>
      <c r="BU613" t="s">
        <v>81</v>
      </c>
      <c r="BV613" t="s">
        <v>152</v>
      </c>
    </row>
    <row r="614" spans="1:74" x14ac:dyDescent="0.2">
      <c r="A614" t="s">
        <v>2044</v>
      </c>
      <c r="B614" t="s">
        <v>2045</v>
      </c>
      <c r="C614" t="s">
        <v>2046</v>
      </c>
      <c r="E614" t="s">
        <v>77</v>
      </c>
      <c r="I614" t="s">
        <v>145</v>
      </c>
      <c r="J614" t="s">
        <v>146</v>
      </c>
      <c r="L614" t="s">
        <v>211</v>
      </c>
      <c r="M614" t="s">
        <v>148</v>
      </c>
      <c r="T614" t="s">
        <v>81</v>
      </c>
      <c r="V614" t="s">
        <v>149</v>
      </c>
      <c r="W614" t="s">
        <v>83</v>
      </c>
      <c r="X614" t="s">
        <v>84</v>
      </c>
      <c r="Y614" t="s">
        <v>150</v>
      </c>
      <c r="BP614" t="s">
        <v>151</v>
      </c>
      <c r="BQ614" t="s">
        <v>149</v>
      </c>
      <c r="BR614" t="s">
        <v>150</v>
      </c>
      <c r="BS614" t="s">
        <v>86</v>
      </c>
      <c r="BU614" t="s">
        <v>81</v>
      </c>
      <c r="BV614" t="s">
        <v>152</v>
      </c>
    </row>
    <row r="615" spans="1:74" x14ac:dyDescent="0.2">
      <c r="A615" t="s">
        <v>2047</v>
      </c>
      <c r="B615" t="s">
        <v>607</v>
      </c>
      <c r="C615" t="s">
        <v>2048</v>
      </c>
      <c r="E615" t="s">
        <v>77</v>
      </c>
      <c r="I615" t="s">
        <v>145</v>
      </c>
      <c r="J615" t="s">
        <v>146</v>
      </c>
      <c r="L615" t="s">
        <v>729</v>
      </c>
      <c r="M615" t="s">
        <v>148</v>
      </c>
      <c r="T615" t="s">
        <v>81</v>
      </c>
      <c r="V615" t="s">
        <v>149</v>
      </c>
      <c r="W615" t="s">
        <v>83</v>
      </c>
      <c r="X615" t="s">
        <v>84</v>
      </c>
      <c r="Y615" t="s">
        <v>150</v>
      </c>
      <c r="BP615" t="s">
        <v>151</v>
      </c>
      <c r="BQ615" t="s">
        <v>149</v>
      </c>
      <c r="BR615" t="s">
        <v>150</v>
      </c>
      <c r="BS615" t="s">
        <v>86</v>
      </c>
      <c r="BU615" t="s">
        <v>81</v>
      </c>
      <c r="BV615" t="s">
        <v>152</v>
      </c>
    </row>
    <row r="616" spans="1:74" x14ac:dyDescent="0.2">
      <c r="A616" t="s">
        <v>2049</v>
      </c>
      <c r="B616" t="s">
        <v>2050</v>
      </c>
      <c r="C616" t="s">
        <v>2051</v>
      </c>
      <c r="E616" t="s">
        <v>77</v>
      </c>
      <c r="I616" t="s">
        <v>145</v>
      </c>
      <c r="J616" t="s">
        <v>146</v>
      </c>
      <c r="L616" t="s">
        <v>267</v>
      </c>
      <c r="M616" t="s">
        <v>148</v>
      </c>
      <c r="T616" t="s">
        <v>81</v>
      </c>
      <c r="V616" t="s">
        <v>149</v>
      </c>
      <c r="W616" t="s">
        <v>83</v>
      </c>
      <c r="X616" t="s">
        <v>84</v>
      </c>
      <c r="Y616" t="s">
        <v>150</v>
      </c>
      <c r="BP616" t="s">
        <v>151</v>
      </c>
      <c r="BQ616" t="s">
        <v>149</v>
      </c>
      <c r="BR616" t="s">
        <v>150</v>
      </c>
      <c r="BS616" t="s">
        <v>86</v>
      </c>
      <c r="BU616" t="s">
        <v>81</v>
      </c>
      <c r="BV616" t="s">
        <v>152</v>
      </c>
    </row>
    <row r="617" spans="1:74" x14ac:dyDescent="0.2">
      <c r="A617" t="s">
        <v>2052</v>
      </c>
      <c r="B617" t="s">
        <v>2053</v>
      </c>
      <c r="C617" t="s">
        <v>2054</v>
      </c>
      <c r="E617" t="s">
        <v>77</v>
      </c>
      <c r="I617" t="s">
        <v>145</v>
      </c>
      <c r="J617" t="s">
        <v>146</v>
      </c>
      <c r="L617" t="s">
        <v>640</v>
      </c>
      <c r="M617" t="s">
        <v>148</v>
      </c>
      <c r="T617" t="s">
        <v>81</v>
      </c>
      <c r="V617" t="s">
        <v>149</v>
      </c>
      <c r="W617" t="s">
        <v>83</v>
      </c>
      <c r="X617" t="s">
        <v>84</v>
      </c>
      <c r="Y617" t="s">
        <v>150</v>
      </c>
      <c r="BP617" t="s">
        <v>151</v>
      </c>
      <c r="BQ617" t="s">
        <v>149</v>
      </c>
      <c r="BR617" t="s">
        <v>150</v>
      </c>
      <c r="BS617" t="s">
        <v>86</v>
      </c>
      <c r="BU617" t="s">
        <v>81</v>
      </c>
      <c r="BV617" t="s">
        <v>152</v>
      </c>
    </row>
    <row r="618" spans="1:74" x14ac:dyDescent="0.2">
      <c r="A618" t="s">
        <v>2055</v>
      </c>
      <c r="B618" t="s">
        <v>2056</v>
      </c>
      <c r="C618" t="s">
        <v>2057</v>
      </c>
      <c r="E618" t="s">
        <v>77</v>
      </c>
      <c r="I618" t="s">
        <v>145</v>
      </c>
      <c r="J618" t="s">
        <v>146</v>
      </c>
      <c r="L618" t="s">
        <v>219</v>
      </c>
      <c r="M618" t="s">
        <v>148</v>
      </c>
      <c r="T618" t="s">
        <v>81</v>
      </c>
      <c r="V618" t="s">
        <v>149</v>
      </c>
      <c r="W618" t="s">
        <v>83</v>
      </c>
      <c r="X618" t="s">
        <v>84</v>
      </c>
      <c r="Y618" t="s">
        <v>150</v>
      </c>
      <c r="BP618" t="s">
        <v>151</v>
      </c>
      <c r="BQ618" t="s">
        <v>149</v>
      </c>
      <c r="BR618" t="s">
        <v>150</v>
      </c>
      <c r="BS618" t="s">
        <v>86</v>
      </c>
      <c r="BU618" t="s">
        <v>81</v>
      </c>
      <c r="BV618" t="s">
        <v>152</v>
      </c>
    </row>
    <row r="619" spans="1:74" x14ac:dyDescent="0.2">
      <c r="A619" t="s">
        <v>2058</v>
      </c>
      <c r="B619" t="s">
        <v>2058</v>
      </c>
      <c r="C619" t="s">
        <v>159</v>
      </c>
      <c r="D619" t="s">
        <v>76</v>
      </c>
      <c r="E619" t="s">
        <v>160</v>
      </c>
      <c r="I619" t="s">
        <v>145</v>
      </c>
      <c r="J619" t="s">
        <v>146</v>
      </c>
      <c r="M619" t="s">
        <v>148</v>
      </c>
      <c r="T619" t="s">
        <v>81</v>
      </c>
      <c r="V619" t="s">
        <v>149</v>
      </c>
      <c r="W619" t="s">
        <v>83</v>
      </c>
      <c r="X619" t="s">
        <v>84</v>
      </c>
      <c r="Y619" t="s">
        <v>150</v>
      </c>
      <c r="BP619" t="s">
        <v>151</v>
      </c>
      <c r="BQ619" t="s">
        <v>149</v>
      </c>
      <c r="BR619" t="s">
        <v>150</v>
      </c>
      <c r="BS619" t="s">
        <v>86</v>
      </c>
      <c r="BU619" t="s">
        <v>81</v>
      </c>
      <c r="BV619" t="s">
        <v>152</v>
      </c>
    </row>
    <row r="620" spans="1:74" x14ac:dyDescent="0.2">
      <c r="A620" t="s">
        <v>2059</v>
      </c>
      <c r="B620" t="s">
        <v>2060</v>
      </c>
      <c r="C620" t="s">
        <v>2061</v>
      </c>
      <c r="E620" t="s">
        <v>77</v>
      </c>
      <c r="I620" t="s">
        <v>145</v>
      </c>
      <c r="J620" t="s">
        <v>146</v>
      </c>
      <c r="L620" t="s">
        <v>383</v>
      </c>
      <c r="M620" t="s">
        <v>148</v>
      </c>
      <c r="T620" t="s">
        <v>81</v>
      </c>
      <c r="V620" t="s">
        <v>149</v>
      </c>
      <c r="W620" t="s">
        <v>83</v>
      </c>
      <c r="X620" t="s">
        <v>84</v>
      </c>
      <c r="Y620" t="s">
        <v>150</v>
      </c>
      <c r="BP620" t="s">
        <v>151</v>
      </c>
      <c r="BQ620" t="s">
        <v>149</v>
      </c>
      <c r="BR620" t="s">
        <v>150</v>
      </c>
      <c r="BS620" t="s">
        <v>86</v>
      </c>
      <c r="BU620" t="s">
        <v>81</v>
      </c>
      <c r="BV620" t="s">
        <v>152</v>
      </c>
    </row>
    <row r="621" spans="1:74" x14ac:dyDescent="0.2">
      <c r="A621" t="s">
        <v>2062</v>
      </c>
      <c r="B621" t="s">
        <v>2063</v>
      </c>
      <c r="C621" t="s">
        <v>2064</v>
      </c>
      <c r="D621" t="s">
        <v>76</v>
      </c>
      <c r="E621" t="s">
        <v>77</v>
      </c>
      <c r="I621" t="s">
        <v>145</v>
      </c>
      <c r="J621" t="s">
        <v>146</v>
      </c>
      <c r="L621" t="s">
        <v>788</v>
      </c>
      <c r="M621" t="s">
        <v>148</v>
      </c>
      <c r="T621" t="s">
        <v>81</v>
      </c>
      <c r="V621" t="s">
        <v>149</v>
      </c>
      <c r="W621" t="s">
        <v>83</v>
      </c>
      <c r="X621" t="s">
        <v>84</v>
      </c>
      <c r="Y621" t="s">
        <v>150</v>
      </c>
      <c r="BP621" t="s">
        <v>151</v>
      </c>
      <c r="BQ621" t="s">
        <v>149</v>
      </c>
      <c r="BR621" t="s">
        <v>150</v>
      </c>
      <c r="BS621" t="s">
        <v>86</v>
      </c>
      <c r="BU621" t="s">
        <v>81</v>
      </c>
      <c r="BV621" t="s">
        <v>152</v>
      </c>
    </row>
    <row r="622" spans="1:74" x14ac:dyDescent="0.2">
      <c r="A622" t="s">
        <v>2065</v>
      </c>
      <c r="B622" t="s">
        <v>2066</v>
      </c>
      <c r="C622" t="s">
        <v>2067</v>
      </c>
      <c r="D622" t="s">
        <v>76</v>
      </c>
      <c r="E622" t="s">
        <v>77</v>
      </c>
      <c r="I622" t="s">
        <v>145</v>
      </c>
      <c r="J622" t="s">
        <v>146</v>
      </c>
      <c r="L622" t="s">
        <v>180</v>
      </c>
      <c r="M622" t="s">
        <v>148</v>
      </c>
      <c r="T622" t="s">
        <v>81</v>
      </c>
      <c r="V622" t="s">
        <v>149</v>
      </c>
      <c r="W622" t="s">
        <v>83</v>
      </c>
      <c r="X622" t="s">
        <v>84</v>
      </c>
      <c r="Y622" t="s">
        <v>150</v>
      </c>
      <c r="BP622" t="s">
        <v>151</v>
      </c>
      <c r="BQ622" t="s">
        <v>149</v>
      </c>
      <c r="BR622" t="s">
        <v>150</v>
      </c>
      <c r="BS622" t="s">
        <v>86</v>
      </c>
      <c r="BU622" t="s">
        <v>81</v>
      </c>
      <c r="BV622" t="s">
        <v>152</v>
      </c>
    </row>
    <row r="623" spans="1:74" x14ac:dyDescent="0.2">
      <c r="A623" t="s">
        <v>2068</v>
      </c>
      <c r="B623" t="s">
        <v>2069</v>
      </c>
      <c r="C623" t="s">
        <v>2070</v>
      </c>
      <c r="E623" t="s">
        <v>77</v>
      </c>
      <c r="I623" t="s">
        <v>145</v>
      </c>
      <c r="J623" t="s">
        <v>146</v>
      </c>
      <c r="L623" t="s">
        <v>383</v>
      </c>
      <c r="M623" t="s">
        <v>148</v>
      </c>
      <c r="T623" t="s">
        <v>81</v>
      </c>
      <c r="V623" t="s">
        <v>149</v>
      </c>
      <c r="W623" t="s">
        <v>83</v>
      </c>
      <c r="X623" t="s">
        <v>84</v>
      </c>
      <c r="Y623" t="s">
        <v>150</v>
      </c>
      <c r="BP623" t="s">
        <v>151</v>
      </c>
      <c r="BQ623" t="s">
        <v>149</v>
      </c>
      <c r="BR623" t="s">
        <v>150</v>
      </c>
      <c r="BS623" t="s">
        <v>86</v>
      </c>
      <c r="BU623" t="s">
        <v>81</v>
      </c>
      <c r="BV623" t="s">
        <v>152</v>
      </c>
    </row>
    <row r="624" spans="1:74" x14ac:dyDescent="0.2">
      <c r="A624" t="s">
        <v>2071</v>
      </c>
      <c r="B624" t="s">
        <v>2072</v>
      </c>
      <c r="C624" t="s">
        <v>2073</v>
      </c>
      <c r="E624" t="s">
        <v>77</v>
      </c>
      <c r="I624" t="s">
        <v>145</v>
      </c>
      <c r="J624" t="s">
        <v>146</v>
      </c>
      <c r="L624" t="s">
        <v>533</v>
      </c>
      <c r="M624" t="s">
        <v>148</v>
      </c>
      <c r="T624" t="s">
        <v>81</v>
      </c>
      <c r="V624" t="s">
        <v>149</v>
      </c>
      <c r="W624" t="s">
        <v>83</v>
      </c>
      <c r="X624" t="s">
        <v>84</v>
      </c>
      <c r="Y624" t="s">
        <v>150</v>
      </c>
      <c r="BP624" t="s">
        <v>151</v>
      </c>
      <c r="BQ624" t="s">
        <v>149</v>
      </c>
      <c r="BR624" t="s">
        <v>150</v>
      </c>
      <c r="BS624" t="s">
        <v>86</v>
      </c>
      <c r="BU624" t="s">
        <v>81</v>
      </c>
      <c r="BV624" t="s">
        <v>152</v>
      </c>
    </row>
    <row r="625" spans="1:74" x14ac:dyDescent="0.2">
      <c r="A625" t="s">
        <v>2074</v>
      </c>
      <c r="B625" t="s">
        <v>215</v>
      </c>
      <c r="C625" t="s">
        <v>2074</v>
      </c>
      <c r="E625" t="s">
        <v>77</v>
      </c>
      <c r="I625" t="s">
        <v>145</v>
      </c>
      <c r="J625" t="s">
        <v>146</v>
      </c>
      <c r="L625" t="s">
        <v>390</v>
      </c>
      <c r="M625" t="s">
        <v>148</v>
      </c>
      <c r="T625" t="s">
        <v>81</v>
      </c>
      <c r="V625" t="s">
        <v>149</v>
      </c>
      <c r="W625" t="s">
        <v>83</v>
      </c>
      <c r="X625" t="s">
        <v>84</v>
      </c>
      <c r="Y625" t="s">
        <v>150</v>
      </c>
      <c r="BP625" t="s">
        <v>151</v>
      </c>
      <c r="BQ625" t="s">
        <v>149</v>
      </c>
      <c r="BR625" t="s">
        <v>150</v>
      </c>
      <c r="BS625" t="s">
        <v>86</v>
      </c>
      <c r="BU625" t="s">
        <v>81</v>
      </c>
      <c r="BV625" t="s">
        <v>152</v>
      </c>
    </row>
    <row r="626" spans="1:74" x14ac:dyDescent="0.2">
      <c r="A626" t="s">
        <v>2075</v>
      </c>
      <c r="B626" t="s">
        <v>2076</v>
      </c>
      <c r="C626" t="s">
        <v>2077</v>
      </c>
      <c r="E626" t="s">
        <v>77</v>
      </c>
      <c r="I626" t="s">
        <v>145</v>
      </c>
      <c r="J626" t="s">
        <v>146</v>
      </c>
      <c r="L626" t="s">
        <v>716</v>
      </c>
      <c r="M626" t="s">
        <v>148</v>
      </c>
      <c r="T626" t="s">
        <v>81</v>
      </c>
      <c r="V626" t="s">
        <v>149</v>
      </c>
      <c r="W626" t="s">
        <v>83</v>
      </c>
      <c r="X626" t="s">
        <v>84</v>
      </c>
      <c r="Y626" t="s">
        <v>150</v>
      </c>
      <c r="BP626" t="s">
        <v>151</v>
      </c>
      <c r="BQ626" t="s">
        <v>149</v>
      </c>
      <c r="BR626" t="s">
        <v>150</v>
      </c>
      <c r="BS626" t="s">
        <v>86</v>
      </c>
      <c r="BU626" t="s">
        <v>81</v>
      </c>
      <c r="BV626" t="s">
        <v>152</v>
      </c>
    </row>
    <row r="627" spans="1:74" x14ac:dyDescent="0.2">
      <c r="A627" t="s">
        <v>2078</v>
      </c>
      <c r="B627" t="s">
        <v>2079</v>
      </c>
      <c r="C627" t="s">
        <v>2080</v>
      </c>
      <c r="D627" t="s">
        <v>76</v>
      </c>
      <c r="E627" t="s">
        <v>77</v>
      </c>
      <c r="I627" t="s">
        <v>145</v>
      </c>
      <c r="J627" t="s">
        <v>146</v>
      </c>
      <c r="L627" t="s">
        <v>267</v>
      </c>
      <c r="M627" t="s">
        <v>148</v>
      </c>
      <c r="T627" t="s">
        <v>81</v>
      </c>
      <c r="V627" t="s">
        <v>149</v>
      </c>
      <c r="W627" t="s">
        <v>83</v>
      </c>
      <c r="X627" t="s">
        <v>84</v>
      </c>
      <c r="Y627" t="s">
        <v>150</v>
      </c>
      <c r="BP627" t="s">
        <v>151</v>
      </c>
      <c r="BQ627" t="s">
        <v>149</v>
      </c>
      <c r="BR627" t="s">
        <v>150</v>
      </c>
      <c r="BS627" t="s">
        <v>86</v>
      </c>
      <c r="BU627" t="s">
        <v>81</v>
      </c>
      <c r="BV627" t="s">
        <v>152</v>
      </c>
    </row>
    <row r="628" spans="1:74" x14ac:dyDescent="0.2">
      <c r="A628" t="s">
        <v>2081</v>
      </c>
      <c r="B628" t="s">
        <v>2082</v>
      </c>
      <c r="C628" t="s">
        <v>2083</v>
      </c>
      <c r="D628" t="s">
        <v>76</v>
      </c>
      <c r="E628" t="s">
        <v>77</v>
      </c>
      <c r="I628" t="s">
        <v>145</v>
      </c>
      <c r="J628" t="s">
        <v>146</v>
      </c>
      <c r="L628" t="s">
        <v>459</v>
      </c>
      <c r="M628" t="s">
        <v>148</v>
      </c>
      <c r="T628" t="s">
        <v>81</v>
      </c>
      <c r="V628" t="s">
        <v>149</v>
      </c>
      <c r="W628" t="s">
        <v>83</v>
      </c>
      <c r="X628" t="s">
        <v>84</v>
      </c>
      <c r="Y628" t="s">
        <v>150</v>
      </c>
      <c r="BP628" t="s">
        <v>151</v>
      </c>
      <c r="BQ628" t="s">
        <v>149</v>
      </c>
      <c r="BR628" t="s">
        <v>150</v>
      </c>
      <c r="BS628" t="s">
        <v>86</v>
      </c>
      <c r="BU628" t="s">
        <v>81</v>
      </c>
      <c r="BV628" t="s">
        <v>152</v>
      </c>
    </row>
    <row r="629" spans="1:74" x14ac:dyDescent="0.2">
      <c r="A629" t="s">
        <v>2084</v>
      </c>
      <c r="B629" t="s">
        <v>2085</v>
      </c>
      <c r="C629" t="s">
        <v>2086</v>
      </c>
      <c r="E629" t="s">
        <v>77</v>
      </c>
      <c r="G629" t="s">
        <v>2087</v>
      </c>
      <c r="I629" t="s">
        <v>145</v>
      </c>
      <c r="J629" t="s">
        <v>146</v>
      </c>
      <c r="L629" t="s">
        <v>1447</v>
      </c>
      <c r="M629" t="s">
        <v>148</v>
      </c>
      <c r="T629" t="s">
        <v>81</v>
      </c>
      <c r="V629" t="s">
        <v>149</v>
      </c>
      <c r="W629" t="s">
        <v>83</v>
      </c>
      <c r="X629" t="s">
        <v>84</v>
      </c>
      <c r="Y629" t="s">
        <v>150</v>
      </c>
      <c r="BP629" t="s">
        <v>151</v>
      </c>
      <c r="BQ629" t="s">
        <v>149</v>
      </c>
      <c r="BR629" t="s">
        <v>150</v>
      </c>
      <c r="BS629" t="s">
        <v>86</v>
      </c>
      <c r="BU629" t="s">
        <v>81</v>
      </c>
      <c r="BV629" t="s">
        <v>152</v>
      </c>
    </row>
    <row r="630" spans="1:74" x14ac:dyDescent="0.2">
      <c r="A630" t="s">
        <v>2088</v>
      </c>
      <c r="B630" t="s">
        <v>2089</v>
      </c>
      <c r="C630" t="s">
        <v>2090</v>
      </c>
      <c r="E630" t="s">
        <v>77</v>
      </c>
      <c r="I630" t="s">
        <v>145</v>
      </c>
      <c r="J630" t="s">
        <v>146</v>
      </c>
      <c r="L630" t="s">
        <v>607</v>
      </c>
      <c r="M630" t="s">
        <v>148</v>
      </c>
      <c r="T630" t="s">
        <v>81</v>
      </c>
      <c r="V630" t="s">
        <v>149</v>
      </c>
      <c r="W630" t="s">
        <v>83</v>
      </c>
      <c r="X630" t="s">
        <v>84</v>
      </c>
      <c r="Y630" t="s">
        <v>150</v>
      </c>
      <c r="BP630" t="s">
        <v>151</v>
      </c>
      <c r="BQ630" t="s">
        <v>149</v>
      </c>
      <c r="BR630" t="s">
        <v>150</v>
      </c>
      <c r="BS630" t="s">
        <v>86</v>
      </c>
      <c r="BU630" t="s">
        <v>81</v>
      </c>
      <c r="BV630" t="s">
        <v>152</v>
      </c>
    </row>
    <row r="631" spans="1:74" x14ac:dyDescent="0.2">
      <c r="A631" t="s">
        <v>2091</v>
      </c>
      <c r="B631" t="s">
        <v>2092</v>
      </c>
      <c r="C631" t="s">
        <v>2093</v>
      </c>
      <c r="E631" t="s">
        <v>77</v>
      </c>
      <c r="I631" t="s">
        <v>145</v>
      </c>
      <c r="J631" t="s">
        <v>146</v>
      </c>
      <c r="L631" t="s">
        <v>546</v>
      </c>
      <c r="M631" t="s">
        <v>148</v>
      </c>
      <c r="T631" t="s">
        <v>81</v>
      </c>
      <c r="V631" t="s">
        <v>149</v>
      </c>
      <c r="W631" t="s">
        <v>83</v>
      </c>
      <c r="X631" t="s">
        <v>84</v>
      </c>
      <c r="Y631" t="s">
        <v>150</v>
      </c>
      <c r="BP631" t="s">
        <v>151</v>
      </c>
      <c r="BQ631" t="s">
        <v>149</v>
      </c>
      <c r="BR631" t="s">
        <v>150</v>
      </c>
      <c r="BS631" t="s">
        <v>86</v>
      </c>
      <c r="BU631" t="s">
        <v>81</v>
      </c>
      <c r="BV631" t="s">
        <v>152</v>
      </c>
    </row>
    <row r="632" spans="1:74" x14ac:dyDescent="0.2">
      <c r="A632" t="s">
        <v>2094</v>
      </c>
      <c r="B632" t="s">
        <v>2095</v>
      </c>
      <c r="C632" t="s">
        <v>2096</v>
      </c>
      <c r="E632" t="s">
        <v>77</v>
      </c>
      <c r="I632" t="s">
        <v>145</v>
      </c>
      <c r="J632" t="s">
        <v>146</v>
      </c>
      <c r="L632" t="s">
        <v>168</v>
      </c>
      <c r="M632" t="s">
        <v>148</v>
      </c>
      <c r="T632" t="s">
        <v>81</v>
      </c>
      <c r="V632" t="s">
        <v>149</v>
      </c>
      <c r="W632" t="s">
        <v>83</v>
      </c>
      <c r="X632" t="s">
        <v>84</v>
      </c>
      <c r="Y632" t="s">
        <v>150</v>
      </c>
      <c r="BP632" t="s">
        <v>151</v>
      </c>
      <c r="BQ632" t="s">
        <v>149</v>
      </c>
      <c r="BR632" t="s">
        <v>150</v>
      </c>
      <c r="BS632" t="s">
        <v>86</v>
      </c>
      <c r="BU632" t="s">
        <v>81</v>
      </c>
      <c r="BV632" t="s">
        <v>152</v>
      </c>
    </row>
    <row r="633" spans="1:74" x14ac:dyDescent="0.2">
      <c r="A633" t="s">
        <v>2097</v>
      </c>
      <c r="B633" t="s">
        <v>2098</v>
      </c>
      <c r="C633" t="s">
        <v>2099</v>
      </c>
      <c r="D633" t="s">
        <v>76</v>
      </c>
      <c r="E633" t="s">
        <v>77</v>
      </c>
      <c r="G633" t="s">
        <v>2100</v>
      </c>
      <c r="I633" t="s">
        <v>145</v>
      </c>
      <c r="J633" t="s">
        <v>146</v>
      </c>
      <c r="L633" t="s">
        <v>2101</v>
      </c>
      <c r="M633" t="s">
        <v>148</v>
      </c>
      <c r="T633" t="s">
        <v>81</v>
      </c>
      <c r="V633" t="s">
        <v>149</v>
      </c>
      <c r="W633" t="s">
        <v>83</v>
      </c>
      <c r="X633" t="s">
        <v>84</v>
      </c>
      <c r="Y633" t="s">
        <v>150</v>
      </c>
      <c r="BP633" t="s">
        <v>151</v>
      </c>
      <c r="BQ633" t="s">
        <v>149</v>
      </c>
      <c r="BR633" t="s">
        <v>150</v>
      </c>
      <c r="BS633" t="s">
        <v>86</v>
      </c>
      <c r="BU633" t="s">
        <v>81</v>
      </c>
      <c r="BV633" t="s">
        <v>152</v>
      </c>
    </row>
    <row r="634" spans="1:74" x14ac:dyDescent="0.2">
      <c r="A634" t="s">
        <v>2102</v>
      </c>
      <c r="B634" t="s">
        <v>950</v>
      </c>
      <c r="C634" t="s">
        <v>2103</v>
      </c>
      <c r="D634" t="s">
        <v>76</v>
      </c>
      <c r="E634" t="s">
        <v>77</v>
      </c>
      <c r="G634" t="s">
        <v>2104</v>
      </c>
      <c r="I634" t="s">
        <v>145</v>
      </c>
      <c r="J634" t="s">
        <v>146</v>
      </c>
      <c r="L634" t="s">
        <v>390</v>
      </c>
      <c r="M634" t="s">
        <v>148</v>
      </c>
      <c r="T634" t="s">
        <v>81</v>
      </c>
      <c r="V634" t="s">
        <v>149</v>
      </c>
      <c r="W634" t="s">
        <v>83</v>
      </c>
      <c r="X634" t="s">
        <v>84</v>
      </c>
      <c r="Y634" t="s">
        <v>150</v>
      </c>
      <c r="BP634" t="s">
        <v>151</v>
      </c>
      <c r="BQ634" t="s">
        <v>149</v>
      </c>
      <c r="BR634" t="s">
        <v>150</v>
      </c>
      <c r="BS634" t="s">
        <v>86</v>
      </c>
      <c r="BU634" t="s">
        <v>81</v>
      </c>
      <c r="BV634" t="s">
        <v>152</v>
      </c>
    </row>
    <row r="635" spans="1:74" x14ac:dyDescent="0.2">
      <c r="A635" t="s">
        <v>2105</v>
      </c>
      <c r="B635" t="s">
        <v>2106</v>
      </c>
      <c r="C635" t="s">
        <v>2107</v>
      </c>
      <c r="E635" t="s">
        <v>77</v>
      </c>
      <c r="I635" t="s">
        <v>145</v>
      </c>
      <c r="J635" t="s">
        <v>146</v>
      </c>
      <c r="L635" t="s">
        <v>349</v>
      </c>
      <c r="M635" t="s">
        <v>148</v>
      </c>
      <c r="T635" t="s">
        <v>81</v>
      </c>
      <c r="V635" t="s">
        <v>149</v>
      </c>
      <c r="W635" t="s">
        <v>83</v>
      </c>
      <c r="X635" t="s">
        <v>84</v>
      </c>
      <c r="Y635" t="s">
        <v>150</v>
      </c>
      <c r="BP635" t="s">
        <v>151</v>
      </c>
      <c r="BQ635" t="s">
        <v>149</v>
      </c>
      <c r="BR635" t="s">
        <v>150</v>
      </c>
      <c r="BS635" t="s">
        <v>86</v>
      </c>
      <c r="BU635" t="s">
        <v>81</v>
      </c>
      <c r="BV635" t="s">
        <v>152</v>
      </c>
    </row>
    <row r="636" spans="1:74" x14ac:dyDescent="0.2">
      <c r="A636" t="s">
        <v>2108</v>
      </c>
      <c r="B636" t="s">
        <v>2109</v>
      </c>
      <c r="C636" t="s">
        <v>2110</v>
      </c>
      <c r="E636" t="s">
        <v>77</v>
      </c>
      <c r="I636" t="s">
        <v>145</v>
      </c>
      <c r="J636" t="s">
        <v>146</v>
      </c>
      <c r="L636" t="s">
        <v>394</v>
      </c>
      <c r="M636" t="s">
        <v>148</v>
      </c>
      <c r="T636" t="s">
        <v>81</v>
      </c>
      <c r="V636" t="s">
        <v>149</v>
      </c>
      <c r="W636" t="s">
        <v>83</v>
      </c>
      <c r="X636" t="s">
        <v>84</v>
      </c>
      <c r="Y636" t="s">
        <v>150</v>
      </c>
      <c r="BP636" t="s">
        <v>151</v>
      </c>
      <c r="BQ636" t="s">
        <v>149</v>
      </c>
      <c r="BR636" t="s">
        <v>150</v>
      </c>
      <c r="BS636" t="s">
        <v>86</v>
      </c>
      <c r="BU636" t="s">
        <v>81</v>
      </c>
      <c r="BV636" t="s">
        <v>152</v>
      </c>
    </row>
    <row r="637" spans="1:74" x14ac:dyDescent="0.2">
      <c r="A637" t="s">
        <v>2111</v>
      </c>
      <c r="B637" t="s">
        <v>909</v>
      </c>
      <c r="C637" t="s">
        <v>2112</v>
      </c>
      <c r="E637" t="s">
        <v>77</v>
      </c>
      <c r="G637" t="s">
        <v>2113</v>
      </c>
      <c r="I637" t="s">
        <v>145</v>
      </c>
      <c r="J637" t="s">
        <v>146</v>
      </c>
      <c r="L637" t="s">
        <v>147</v>
      </c>
      <c r="M637" t="s">
        <v>148</v>
      </c>
      <c r="T637" t="s">
        <v>81</v>
      </c>
      <c r="V637" t="s">
        <v>149</v>
      </c>
      <c r="W637" t="s">
        <v>83</v>
      </c>
      <c r="X637" t="s">
        <v>84</v>
      </c>
      <c r="Y637" t="s">
        <v>150</v>
      </c>
      <c r="BP637" t="s">
        <v>151</v>
      </c>
      <c r="BQ637" t="s">
        <v>149</v>
      </c>
      <c r="BR637" t="s">
        <v>150</v>
      </c>
      <c r="BS637" t="s">
        <v>86</v>
      </c>
      <c r="BU637" t="s">
        <v>81</v>
      </c>
      <c r="BV637" t="s">
        <v>152</v>
      </c>
    </row>
    <row r="638" spans="1:74" x14ac:dyDescent="0.2">
      <c r="A638" t="s">
        <v>2114</v>
      </c>
      <c r="B638" t="s">
        <v>2115</v>
      </c>
      <c r="C638" t="s">
        <v>2116</v>
      </c>
      <c r="E638" t="s">
        <v>77</v>
      </c>
      <c r="I638" t="s">
        <v>145</v>
      </c>
      <c r="J638" t="s">
        <v>146</v>
      </c>
      <c r="L638" t="s">
        <v>306</v>
      </c>
      <c r="M638" t="s">
        <v>148</v>
      </c>
      <c r="T638" t="s">
        <v>81</v>
      </c>
      <c r="V638" t="s">
        <v>149</v>
      </c>
      <c r="W638" t="s">
        <v>83</v>
      </c>
      <c r="X638" t="s">
        <v>84</v>
      </c>
      <c r="Y638" t="s">
        <v>150</v>
      </c>
      <c r="BP638" t="s">
        <v>151</v>
      </c>
      <c r="BQ638" t="s">
        <v>149</v>
      </c>
      <c r="BR638" t="s">
        <v>150</v>
      </c>
      <c r="BS638" t="s">
        <v>86</v>
      </c>
      <c r="BU638" t="s">
        <v>81</v>
      </c>
      <c r="BV638" t="s">
        <v>152</v>
      </c>
    </row>
    <row r="639" spans="1:74" x14ac:dyDescent="0.2">
      <c r="A639" t="s">
        <v>2117</v>
      </c>
      <c r="B639" t="s">
        <v>667</v>
      </c>
      <c r="C639" t="s">
        <v>2117</v>
      </c>
      <c r="D639" t="s">
        <v>76</v>
      </c>
      <c r="E639" t="s">
        <v>77</v>
      </c>
      <c r="G639" t="s">
        <v>2118</v>
      </c>
      <c r="I639" t="s">
        <v>145</v>
      </c>
      <c r="J639" t="s">
        <v>146</v>
      </c>
      <c r="L639" t="s">
        <v>1141</v>
      </c>
      <c r="M639" t="s">
        <v>148</v>
      </c>
      <c r="T639" t="s">
        <v>81</v>
      </c>
      <c r="V639" t="s">
        <v>149</v>
      </c>
      <c r="W639" t="s">
        <v>83</v>
      </c>
      <c r="X639" t="s">
        <v>84</v>
      </c>
      <c r="Y639" t="s">
        <v>150</v>
      </c>
      <c r="BP639" t="s">
        <v>151</v>
      </c>
      <c r="BQ639" t="s">
        <v>149</v>
      </c>
      <c r="BR639" t="s">
        <v>150</v>
      </c>
      <c r="BS639" t="s">
        <v>86</v>
      </c>
      <c r="BU639" t="s">
        <v>81</v>
      </c>
      <c r="BV639" t="s">
        <v>152</v>
      </c>
    </row>
    <row r="640" spans="1:74" x14ac:dyDescent="0.2">
      <c r="A640" t="s">
        <v>2119</v>
      </c>
      <c r="B640" t="s">
        <v>2120</v>
      </c>
      <c r="C640" t="s">
        <v>2121</v>
      </c>
      <c r="E640" t="s">
        <v>77</v>
      </c>
      <c r="G640" t="s">
        <v>2122</v>
      </c>
      <c r="I640" t="s">
        <v>145</v>
      </c>
      <c r="J640" t="s">
        <v>146</v>
      </c>
      <c r="L640" t="s">
        <v>376</v>
      </c>
      <c r="M640" t="s">
        <v>148</v>
      </c>
      <c r="T640" t="s">
        <v>81</v>
      </c>
      <c r="V640" t="s">
        <v>149</v>
      </c>
      <c r="W640" t="s">
        <v>83</v>
      </c>
      <c r="X640" t="s">
        <v>84</v>
      </c>
      <c r="Y640" t="s">
        <v>150</v>
      </c>
      <c r="BP640" t="s">
        <v>151</v>
      </c>
      <c r="BQ640" t="s">
        <v>149</v>
      </c>
      <c r="BR640" t="s">
        <v>150</v>
      </c>
      <c r="BS640" t="s">
        <v>86</v>
      </c>
      <c r="BU640" t="s">
        <v>81</v>
      </c>
      <c r="BV640" t="s">
        <v>152</v>
      </c>
    </row>
    <row r="641" spans="1:74" x14ac:dyDescent="0.2">
      <c r="A641" t="s">
        <v>2123</v>
      </c>
      <c r="B641" t="s">
        <v>2124</v>
      </c>
      <c r="C641" t="s">
        <v>2125</v>
      </c>
      <c r="E641" t="s">
        <v>77</v>
      </c>
      <c r="I641" t="s">
        <v>145</v>
      </c>
      <c r="J641" t="s">
        <v>146</v>
      </c>
      <c r="L641" t="s">
        <v>829</v>
      </c>
      <c r="M641" t="s">
        <v>148</v>
      </c>
      <c r="T641" t="s">
        <v>81</v>
      </c>
      <c r="V641" t="s">
        <v>149</v>
      </c>
      <c r="W641" t="s">
        <v>83</v>
      </c>
      <c r="X641" t="s">
        <v>84</v>
      </c>
      <c r="Y641" t="s">
        <v>150</v>
      </c>
      <c r="BP641" t="s">
        <v>151</v>
      </c>
      <c r="BQ641" t="s">
        <v>149</v>
      </c>
      <c r="BR641" t="s">
        <v>150</v>
      </c>
      <c r="BS641" t="s">
        <v>86</v>
      </c>
      <c r="BU641" t="s">
        <v>81</v>
      </c>
      <c r="BV641" t="s">
        <v>152</v>
      </c>
    </row>
    <row r="642" spans="1:74" x14ac:dyDescent="0.2">
      <c r="A642" t="s">
        <v>2126</v>
      </c>
      <c r="B642" t="s">
        <v>2127</v>
      </c>
      <c r="C642" t="s">
        <v>2128</v>
      </c>
      <c r="E642" t="s">
        <v>77</v>
      </c>
      <c r="G642" t="s">
        <v>2129</v>
      </c>
      <c r="I642" t="s">
        <v>145</v>
      </c>
      <c r="J642" t="s">
        <v>146</v>
      </c>
      <c r="L642" t="s">
        <v>895</v>
      </c>
      <c r="M642" t="s">
        <v>148</v>
      </c>
      <c r="T642" t="s">
        <v>81</v>
      </c>
      <c r="V642" t="s">
        <v>149</v>
      </c>
      <c r="W642" t="s">
        <v>83</v>
      </c>
      <c r="X642" t="s">
        <v>84</v>
      </c>
      <c r="Y642" t="s">
        <v>150</v>
      </c>
      <c r="BP642" t="s">
        <v>151</v>
      </c>
      <c r="BQ642" t="s">
        <v>149</v>
      </c>
      <c r="BR642" t="s">
        <v>150</v>
      </c>
      <c r="BS642" t="s">
        <v>86</v>
      </c>
      <c r="BU642" t="s">
        <v>81</v>
      </c>
      <c r="BV642" t="s">
        <v>152</v>
      </c>
    </row>
    <row r="643" spans="1:74" x14ac:dyDescent="0.2">
      <c r="A643" t="s">
        <v>2130</v>
      </c>
      <c r="B643" t="s">
        <v>2131</v>
      </c>
      <c r="C643" t="s">
        <v>2132</v>
      </c>
      <c r="E643" t="s">
        <v>77</v>
      </c>
      <c r="I643" t="s">
        <v>145</v>
      </c>
      <c r="J643" t="s">
        <v>146</v>
      </c>
      <c r="L643" t="s">
        <v>302</v>
      </c>
      <c r="M643" t="s">
        <v>148</v>
      </c>
      <c r="T643" t="s">
        <v>81</v>
      </c>
      <c r="V643" t="s">
        <v>149</v>
      </c>
      <c r="W643" t="s">
        <v>83</v>
      </c>
      <c r="X643" t="s">
        <v>84</v>
      </c>
      <c r="Y643" t="s">
        <v>150</v>
      </c>
      <c r="BP643" t="s">
        <v>151</v>
      </c>
      <c r="BQ643" t="s">
        <v>149</v>
      </c>
      <c r="BR643" t="s">
        <v>150</v>
      </c>
      <c r="BS643" t="s">
        <v>86</v>
      </c>
      <c r="BU643" t="s">
        <v>81</v>
      </c>
      <c r="BV643" t="s">
        <v>152</v>
      </c>
    </row>
    <row r="644" spans="1:74" x14ac:dyDescent="0.2">
      <c r="A644" t="s">
        <v>2133</v>
      </c>
      <c r="B644" t="s">
        <v>2134</v>
      </c>
      <c r="C644" t="s">
        <v>2135</v>
      </c>
      <c r="D644" t="s">
        <v>76</v>
      </c>
      <c r="E644" t="s">
        <v>77</v>
      </c>
      <c r="G644" t="s">
        <v>2136</v>
      </c>
      <c r="I644" t="s">
        <v>145</v>
      </c>
      <c r="J644" t="s">
        <v>146</v>
      </c>
      <c r="L644" t="s">
        <v>407</v>
      </c>
      <c r="M644" t="s">
        <v>148</v>
      </c>
      <c r="T644" t="s">
        <v>81</v>
      </c>
      <c r="V644" t="s">
        <v>149</v>
      </c>
      <c r="W644" t="s">
        <v>83</v>
      </c>
      <c r="X644" t="s">
        <v>84</v>
      </c>
      <c r="Y644" t="s">
        <v>150</v>
      </c>
      <c r="BP644" t="s">
        <v>151</v>
      </c>
      <c r="BQ644" t="s">
        <v>149</v>
      </c>
      <c r="BR644" t="s">
        <v>150</v>
      </c>
      <c r="BS644" t="s">
        <v>86</v>
      </c>
      <c r="BU644" t="s">
        <v>81</v>
      </c>
      <c r="BV644" t="s">
        <v>152</v>
      </c>
    </row>
    <row r="645" spans="1:74" x14ac:dyDescent="0.2">
      <c r="A645" t="s">
        <v>2137</v>
      </c>
      <c r="B645" t="s">
        <v>2137</v>
      </c>
      <c r="C645" t="s">
        <v>2138</v>
      </c>
      <c r="D645" t="s">
        <v>76</v>
      </c>
      <c r="E645" t="s">
        <v>77</v>
      </c>
      <c r="I645" t="s">
        <v>145</v>
      </c>
      <c r="J645" t="s">
        <v>146</v>
      </c>
      <c r="M645" t="s">
        <v>148</v>
      </c>
      <c r="T645" t="s">
        <v>81</v>
      </c>
      <c r="V645" t="s">
        <v>149</v>
      </c>
      <c r="W645" t="s">
        <v>83</v>
      </c>
      <c r="X645" t="s">
        <v>84</v>
      </c>
      <c r="Y645" t="s">
        <v>150</v>
      </c>
      <c r="BP645" t="s">
        <v>151</v>
      </c>
      <c r="BQ645" t="s">
        <v>149</v>
      </c>
      <c r="BR645" t="s">
        <v>150</v>
      </c>
      <c r="BS645" t="s">
        <v>86</v>
      </c>
      <c r="BU645" t="s">
        <v>81</v>
      </c>
      <c r="BV645" t="s">
        <v>152</v>
      </c>
    </row>
    <row r="646" spans="1:74" x14ac:dyDescent="0.2">
      <c r="A646" t="s">
        <v>2139</v>
      </c>
      <c r="B646" t="s">
        <v>2140</v>
      </c>
      <c r="C646" t="s">
        <v>2141</v>
      </c>
      <c r="D646" t="s">
        <v>76</v>
      </c>
      <c r="E646" t="s">
        <v>77</v>
      </c>
      <c r="G646" t="s">
        <v>2142</v>
      </c>
      <c r="I646" t="s">
        <v>145</v>
      </c>
      <c r="J646" t="s">
        <v>146</v>
      </c>
      <c r="L646" t="s">
        <v>246</v>
      </c>
      <c r="M646" t="s">
        <v>148</v>
      </c>
      <c r="T646" t="s">
        <v>81</v>
      </c>
      <c r="V646" t="s">
        <v>149</v>
      </c>
      <c r="W646" t="s">
        <v>83</v>
      </c>
      <c r="X646" t="s">
        <v>84</v>
      </c>
      <c r="Y646" t="s">
        <v>150</v>
      </c>
      <c r="BP646" t="s">
        <v>151</v>
      </c>
      <c r="BQ646" t="s">
        <v>149</v>
      </c>
      <c r="BR646" t="s">
        <v>150</v>
      </c>
      <c r="BS646" t="s">
        <v>86</v>
      </c>
      <c r="BU646" t="s">
        <v>81</v>
      </c>
      <c r="BV646" t="s">
        <v>152</v>
      </c>
    </row>
    <row r="647" spans="1:74" x14ac:dyDescent="0.2">
      <c r="A647" t="s">
        <v>2143</v>
      </c>
      <c r="B647" t="s">
        <v>1403</v>
      </c>
      <c r="C647" t="s">
        <v>2144</v>
      </c>
      <c r="E647" t="s">
        <v>77</v>
      </c>
      <c r="I647" t="s">
        <v>145</v>
      </c>
      <c r="J647" t="s">
        <v>146</v>
      </c>
      <c r="L647" t="s">
        <v>168</v>
      </c>
      <c r="M647" t="s">
        <v>148</v>
      </c>
      <c r="T647" t="s">
        <v>81</v>
      </c>
      <c r="V647" t="s">
        <v>149</v>
      </c>
      <c r="W647" t="s">
        <v>83</v>
      </c>
      <c r="X647" t="s">
        <v>84</v>
      </c>
      <c r="Y647" t="s">
        <v>150</v>
      </c>
      <c r="BP647" t="s">
        <v>151</v>
      </c>
      <c r="BQ647" t="s">
        <v>149</v>
      </c>
      <c r="BR647" t="s">
        <v>150</v>
      </c>
      <c r="BS647" t="s">
        <v>86</v>
      </c>
      <c r="BU647" t="s">
        <v>81</v>
      </c>
      <c r="BV647" t="s">
        <v>152</v>
      </c>
    </row>
    <row r="648" spans="1:74" x14ac:dyDescent="0.2">
      <c r="A648" t="s">
        <v>2145</v>
      </c>
      <c r="B648" t="s">
        <v>2146</v>
      </c>
      <c r="C648" t="s">
        <v>2147</v>
      </c>
      <c r="E648" t="s">
        <v>77</v>
      </c>
      <c r="G648" t="s">
        <v>2148</v>
      </c>
      <c r="I648" t="s">
        <v>145</v>
      </c>
      <c r="J648" t="s">
        <v>146</v>
      </c>
      <c r="L648" t="s">
        <v>263</v>
      </c>
      <c r="M648" t="s">
        <v>148</v>
      </c>
      <c r="T648" t="s">
        <v>81</v>
      </c>
      <c r="V648" t="s">
        <v>149</v>
      </c>
      <c r="W648" t="s">
        <v>83</v>
      </c>
      <c r="X648" t="s">
        <v>84</v>
      </c>
      <c r="Y648" t="s">
        <v>150</v>
      </c>
      <c r="BP648" t="s">
        <v>151</v>
      </c>
      <c r="BQ648" t="s">
        <v>149</v>
      </c>
      <c r="BR648" t="s">
        <v>150</v>
      </c>
      <c r="BS648" t="s">
        <v>86</v>
      </c>
      <c r="BU648" t="s">
        <v>81</v>
      </c>
      <c r="BV648" t="s">
        <v>152</v>
      </c>
    </row>
    <row r="649" spans="1:74" x14ac:dyDescent="0.2">
      <c r="A649" t="s">
        <v>2149</v>
      </c>
      <c r="B649" t="s">
        <v>2150</v>
      </c>
      <c r="C649" t="s">
        <v>2151</v>
      </c>
      <c r="E649" t="s">
        <v>77</v>
      </c>
      <c r="I649" t="s">
        <v>145</v>
      </c>
      <c r="J649" t="s">
        <v>146</v>
      </c>
      <c r="L649" t="s">
        <v>629</v>
      </c>
      <c r="M649" t="s">
        <v>148</v>
      </c>
      <c r="T649" t="s">
        <v>81</v>
      </c>
      <c r="V649" t="s">
        <v>149</v>
      </c>
      <c r="W649" t="s">
        <v>83</v>
      </c>
      <c r="X649" t="s">
        <v>84</v>
      </c>
      <c r="Y649" t="s">
        <v>150</v>
      </c>
      <c r="BP649" t="s">
        <v>151</v>
      </c>
      <c r="BQ649" t="s">
        <v>149</v>
      </c>
      <c r="BR649" t="s">
        <v>150</v>
      </c>
      <c r="BS649" t="s">
        <v>86</v>
      </c>
      <c r="BU649" t="s">
        <v>81</v>
      </c>
      <c r="BV649" t="s">
        <v>152</v>
      </c>
    </row>
    <row r="650" spans="1:74" x14ac:dyDescent="0.2">
      <c r="A650" t="s">
        <v>2152</v>
      </c>
      <c r="B650" t="s">
        <v>2153</v>
      </c>
      <c r="C650" t="s">
        <v>2154</v>
      </c>
      <c r="E650" t="s">
        <v>77</v>
      </c>
      <c r="I650" t="s">
        <v>145</v>
      </c>
      <c r="J650" t="s">
        <v>146</v>
      </c>
      <c r="L650" t="s">
        <v>219</v>
      </c>
      <c r="M650" t="s">
        <v>148</v>
      </c>
      <c r="T650" t="s">
        <v>81</v>
      </c>
      <c r="V650" t="s">
        <v>149</v>
      </c>
      <c r="W650" t="s">
        <v>83</v>
      </c>
      <c r="X650" t="s">
        <v>84</v>
      </c>
      <c r="Y650" t="s">
        <v>150</v>
      </c>
      <c r="BP650" t="s">
        <v>151</v>
      </c>
      <c r="BQ650" t="s">
        <v>149</v>
      </c>
      <c r="BR650" t="s">
        <v>150</v>
      </c>
      <c r="BS650" t="s">
        <v>86</v>
      </c>
      <c r="BU650" t="s">
        <v>81</v>
      </c>
      <c r="BV650" t="s">
        <v>152</v>
      </c>
    </row>
    <row r="651" spans="1:74" x14ac:dyDescent="0.2">
      <c r="A651" t="s">
        <v>2155</v>
      </c>
      <c r="B651" t="s">
        <v>2156</v>
      </c>
      <c r="C651" t="s">
        <v>2157</v>
      </c>
      <c r="E651" t="s">
        <v>77</v>
      </c>
      <c r="I651" t="s">
        <v>145</v>
      </c>
      <c r="J651" t="s">
        <v>146</v>
      </c>
      <c r="L651" t="s">
        <v>443</v>
      </c>
      <c r="M651" t="s">
        <v>148</v>
      </c>
      <c r="T651" t="s">
        <v>81</v>
      </c>
      <c r="V651" t="s">
        <v>149</v>
      </c>
      <c r="W651" t="s">
        <v>83</v>
      </c>
      <c r="X651" t="s">
        <v>84</v>
      </c>
      <c r="Y651" t="s">
        <v>150</v>
      </c>
      <c r="BP651" t="s">
        <v>151</v>
      </c>
      <c r="BQ651" t="s">
        <v>149</v>
      </c>
      <c r="BR651" t="s">
        <v>150</v>
      </c>
      <c r="BS651" t="s">
        <v>86</v>
      </c>
      <c r="BU651" t="s">
        <v>81</v>
      </c>
      <c r="BV651" t="s">
        <v>152</v>
      </c>
    </row>
    <row r="652" spans="1:74" x14ac:dyDescent="0.2">
      <c r="A652" t="s">
        <v>2158</v>
      </c>
      <c r="B652" t="s">
        <v>2159</v>
      </c>
      <c r="C652" t="s">
        <v>2160</v>
      </c>
      <c r="E652" t="s">
        <v>77</v>
      </c>
      <c r="I652" t="s">
        <v>145</v>
      </c>
      <c r="J652" t="s">
        <v>146</v>
      </c>
      <c r="L652" t="s">
        <v>349</v>
      </c>
      <c r="M652" t="s">
        <v>148</v>
      </c>
      <c r="T652" t="s">
        <v>81</v>
      </c>
      <c r="V652" t="s">
        <v>149</v>
      </c>
      <c r="W652" t="s">
        <v>83</v>
      </c>
      <c r="X652" t="s">
        <v>84</v>
      </c>
      <c r="Y652" t="s">
        <v>150</v>
      </c>
      <c r="BP652" t="s">
        <v>151</v>
      </c>
      <c r="BQ652" t="s">
        <v>149</v>
      </c>
      <c r="BR652" t="s">
        <v>150</v>
      </c>
      <c r="BS652" t="s">
        <v>86</v>
      </c>
      <c r="BU652" t="s">
        <v>81</v>
      </c>
      <c r="BV652" t="s">
        <v>152</v>
      </c>
    </row>
    <row r="653" spans="1:74" x14ac:dyDescent="0.2">
      <c r="A653" t="s">
        <v>2161</v>
      </c>
      <c r="B653" t="s">
        <v>2162</v>
      </c>
      <c r="C653" t="s">
        <v>2163</v>
      </c>
      <c r="E653" t="s">
        <v>77</v>
      </c>
      <c r="I653" t="s">
        <v>145</v>
      </c>
      <c r="J653" t="s">
        <v>146</v>
      </c>
      <c r="L653" t="s">
        <v>550</v>
      </c>
      <c r="M653" t="s">
        <v>148</v>
      </c>
      <c r="T653" t="s">
        <v>81</v>
      </c>
      <c r="V653" t="s">
        <v>149</v>
      </c>
      <c r="W653" t="s">
        <v>83</v>
      </c>
      <c r="X653" t="s">
        <v>84</v>
      </c>
      <c r="Y653" t="s">
        <v>150</v>
      </c>
      <c r="BP653" t="s">
        <v>151</v>
      </c>
      <c r="BQ653" t="s">
        <v>149</v>
      </c>
      <c r="BR653" t="s">
        <v>150</v>
      </c>
      <c r="BS653" t="s">
        <v>86</v>
      </c>
      <c r="BU653" t="s">
        <v>81</v>
      </c>
      <c r="BV653" t="s">
        <v>152</v>
      </c>
    </row>
    <row r="654" spans="1:74" x14ac:dyDescent="0.2">
      <c r="A654" t="s">
        <v>2164</v>
      </c>
      <c r="B654" t="s">
        <v>2165</v>
      </c>
      <c r="C654" t="s">
        <v>2166</v>
      </c>
      <c r="D654" t="s">
        <v>76</v>
      </c>
      <c r="E654" t="s">
        <v>77</v>
      </c>
      <c r="I654" t="s">
        <v>145</v>
      </c>
      <c r="J654" t="s">
        <v>146</v>
      </c>
      <c r="L654" t="s">
        <v>319</v>
      </c>
      <c r="M654" t="s">
        <v>148</v>
      </c>
      <c r="T654" t="s">
        <v>81</v>
      </c>
      <c r="V654" t="s">
        <v>149</v>
      </c>
      <c r="W654" t="s">
        <v>83</v>
      </c>
      <c r="X654" t="s">
        <v>84</v>
      </c>
      <c r="Y654" t="s">
        <v>150</v>
      </c>
      <c r="BP654" t="s">
        <v>151</v>
      </c>
      <c r="BQ654" t="s">
        <v>149</v>
      </c>
      <c r="BR654" t="s">
        <v>150</v>
      </c>
      <c r="BS654" t="s">
        <v>86</v>
      </c>
      <c r="BU654" t="s">
        <v>81</v>
      </c>
      <c r="BV654" t="s">
        <v>152</v>
      </c>
    </row>
    <row r="655" spans="1:74" x14ac:dyDescent="0.2">
      <c r="A655" t="s">
        <v>2167</v>
      </c>
      <c r="B655" t="s">
        <v>2168</v>
      </c>
      <c r="C655" t="s">
        <v>2169</v>
      </c>
      <c r="E655" t="s">
        <v>77</v>
      </c>
      <c r="I655" t="s">
        <v>145</v>
      </c>
      <c r="J655" t="s">
        <v>146</v>
      </c>
      <c r="L655" t="s">
        <v>180</v>
      </c>
      <c r="M655" t="s">
        <v>148</v>
      </c>
      <c r="T655" t="s">
        <v>81</v>
      </c>
      <c r="V655" t="s">
        <v>149</v>
      </c>
      <c r="W655" t="s">
        <v>83</v>
      </c>
      <c r="X655" t="s">
        <v>84</v>
      </c>
      <c r="Y655" t="s">
        <v>150</v>
      </c>
      <c r="BP655" t="s">
        <v>151</v>
      </c>
      <c r="BQ655" t="s">
        <v>149</v>
      </c>
      <c r="BR655" t="s">
        <v>150</v>
      </c>
      <c r="BS655" t="s">
        <v>86</v>
      </c>
      <c r="BU655" t="s">
        <v>81</v>
      </c>
      <c r="BV655" t="s">
        <v>152</v>
      </c>
    </row>
    <row r="656" spans="1:74" x14ac:dyDescent="0.2">
      <c r="A656" t="s">
        <v>2170</v>
      </c>
      <c r="B656" t="s">
        <v>578</v>
      </c>
      <c r="C656" t="s">
        <v>2171</v>
      </c>
      <c r="D656" t="s">
        <v>76</v>
      </c>
      <c r="E656" t="s">
        <v>77</v>
      </c>
      <c r="I656" t="s">
        <v>145</v>
      </c>
      <c r="J656" t="s">
        <v>146</v>
      </c>
      <c r="L656" t="s">
        <v>2172</v>
      </c>
      <c r="M656" t="s">
        <v>148</v>
      </c>
      <c r="T656" t="s">
        <v>81</v>
      </c>
      <c r="V656" t="s">
        <v>149</v>
      </c>
      <c r="W656" t="s">
        <v>83</v>
      </c>
      <c r="X656" t="s">
        <v>84</v>
      </c>
      <c r="Y656" t="s">
        <v>150</v>
      </c>
      <c r="BP656" t="s">
        <v>151</v>
      </c>
      <c r="BQ656" t="s">
        <v>149</v>
      </c>
      <c r="BR656" t="s">
        <v>150</v>
      </c>
      <c r="BS656" t="s">
        <v>86</v>
      </c>
      <c r="BU656" t="s">
        <v>81</v>
      </c>
      <c r="BV656" t="s">
        <v>152</v>
      </c>
    </row>
    <row r="657" spans="1:74" x14ac:dyDescent="0.2">
      <c r="A657" t="s">
        <v>2173</v>
      </c>
      <c r="B657" t="s">
        <v>2174</v>
      </c>
      <c r="C657" t="s">
        <v>2175</v>
      </c>
      <c r="D657" t="s">
        <v>76</v>
      </c>
      <c r="E657" t="s">
        <v>77</v>
      </c>
      <c r="I657" t="s">
        <v>145</v>
      </c>
      <c r="J657" t="s">
        <v>146</v>
      </c>
      <c r="L657" t="s">
        <v>192</v>
      </c>
      <c r="M657" t="s">
        <v>148</v>
      </c>
      <c r="T657" t="s">
        <v>81</v>
      </c>
      <c r="V657" t="s">
        <v>149</v>
      </c>
      <c r="W657" t="s">
        <v>83</v>
      </c>
      <c r="X657" t="s">
        <v>84</v>
      </c>
      <c r="Y657" t="s">
        <v>150</v>
      </c>
      <c r="BP657" t="s">
        <v>151</v>
      </c>
      <c r="BQ657" t="s">
        <v>149</v>
      </c>
      <c r="BR657" t="s">
        <v>150</v>
      </c>
      <c r="BS657" t="s">
        <v>86</v>
      </c>
      <c r="BU657" t="s">
        <v>81</v>
      </c>
      <c r="BV657" t="s">
        <v>152</v>
      </c>
    </row>
    <row r="658" spans="1:74" x14ac:dyDescent="0.2">
      <c r="A658" t="s">
        <v>2176</v>
      </c>
      <c r="B658" t="s">
        <v>207</v>
      </c>
      <c r="C658" t="s">
        <v>2176</v>
      </c>
      <c r="D658" t="s">
        <v>76</v>
      </c>
      <c r="E658" t="s">
        <v>77</v>
      </c>
      <c r="G658" t="s">
        <v>2177</v>
      </c>
      <c r="I658" t="s">
        <v>145</v>
      </c>
      <c r="J658" t="s">
        <v>146</v>
      </c>
      <c r="L658" t="s">
        <v>147</v>
      </c>
      <c r="M658" t="s">
        <v>148</v>
      </c>
      <c r="T658" t="s">
        <v>81</v>
      </c>
      <c r="V658" t="s">
        <v>149</v>
      </c>
      <c r="W658" t="s">
        <v>83</v>
      </c>
      <c r="X658" t="s">
        <v>84</v>
      </c>
      <c r="Y658" t="s">
        <v>150</v>
      </c>
      <c r="BP658" t="s">
        <v>151</v>
      </c>
      <c r="BQ658" t="s">
        <v>149</v>
      </c>
      <c r="BR658" t="s">
        <v>150</v>
      </c>
      <c r="BS658" t="s">
        <v>86</v>
      </c>
      <c r="BU658" t="s">
        <v>81</v>
      </c>
      <c r="BV658" t="s">
        <v>152</v>
      </c>
    </row>
    <row r="659" spans="1:74" x14ac:dyDescent="0.2">
      <c r="A659" t="s">
        <v>2178</v>
      </c>
      <c r="B659" t="s">
        <v>2179</v>
      </c>
      <c r="C659" t="s">
        <v>2180</v>
      </c>
      <c r="E659" t="s">
        <v>77</v>
      </c>
      <c r="G659" t="s">
        <v>2181</v>
      </c>
      <c r="I659" t="s">
        <v>145</v>
      </c>
      <c r="J659" t="s">
        <v>146</v>
      </c>
      <c r="L659" t="s">
        <v>850</v>
      </c>
      <c r="M659" t="s">
        <v>148</v>
      </c>
      <c r="T659" t="s">
        <v>81</v>
      </c>
      <c r="V659" t="s">
        <v>149</v>
      </c>
      <c r="W659" t="s">
        <v>83</v>
      </c>
      <c r="X659" t="s">
        <v>84</v>
      </c>
      <c r="Y659" t="s">
        <v>150</v>
      </c>
      <c r="BP659" t="s">
        <v>151</v>
      </c>
      <c r="BQ659" t="s">
        <v>149</v>
      </c>
      <c r="BR659" t="s">
        <v>150</v>
      </c>
      <c r="BS659" t="s">
        <v>86</v>
      </c>
      <c r="BU659" t="s">
        <v>81</v>
      </c>
      <c r="BV659" t="s">
        <v>152</v>
      </c>
    </row>
    <row r="660" spans="1:74" x14ac:dyDescent="0.2">
      <c r="A660" t="s">
        <v>2182</v>
      </c>
      <c r="B660" t="s">
        <v>2183</v>
      </c>
      <c r="C660" t="s">
        <v>2184</v>
      </c>
      <c r="E660" t="s">
        <v>77</v>
      </c>
      <c r="I660" t="s">
        <v>145</v>
      </c>
      <c r="J660" t="s">
        <v>146</v>
      </c>
      <c r="L660" t="s">
        <v>1925</v>
      </c>
      <c r="M660" t="s">
        <v>148</v>
      </c>
      <c r="T660" t="s">
        <v>81</v>
      </c>
      <c r="V660" t="s">
        <v>149</v>
      </c>
      <c r="W660" t="s">
        <v>83</v>
      </c>
      <c r="X660" t="s">
        <v>84</v>
      </c>
      <c r="Y660" t="s">
        <v>150</v>
      </c>
      <c r="BP660" t="s">
        <v>151</v>
      </c>
      <c r="BQ660" t="s">
        <v>149</v>
      </c>
      <c r="BR660" t="s">
        <v>150</v>
      </c>
      <c r="BS660" t="s">
        <v>86</v>
      </c>
      <c r="BU660" t="s">
        <v>81</v>
      </c>
      <c r="BV660" t="s">
        <v>152</v>
      </c>
    </row>
    <row r="661" spans="1:74" x14ac:dyDescent="0.2">
      <c r="A661" t="s">
        <v>2185</v>
      </c>
      <c r="B661" t="s">
        <v>2186</v>
      </c>
      <c r="C661" t="s">
        <v>2187</v>
      </c>
      <c r="E661" t="s">
        <v>77</v>
      </c>
      <c r="I661" t="s">
        <v>145</v>
      </c>
      <c r="J661" t="s">
        <v>146</v>
      </c>
      <c r="L661" t="s">
        <v>207</v>
      </c>
      <c r="M661" t="s">
        <v>148</v>
      </c>
      <c r="T661" t="s">
        <v>81</v>
      </c>
      <c r="V661" t="s">
        <v>149</v>
      </c>
      <c r="W661" t="s">
        <v>83</v>
      </c>
      <c r="X661" t="s">
        <v>84</v>
      </c>
      <c r="Y661" t="s">
        <v>150</v>
      </c>
      <c r="BP661" t="s">
        <v>151</v>
      </c>
      <c r="BQ661" t="s">
        <v>149</v>
      </c>
      <c r="BR661" t="s">
        <v>150</v>
      </c>
      <c r="BS661" t="s">
        <v>86</v>
      </c>
      <c r="BU661" t="s">
        <v>81</v>
      </c>
      <c r="BV661" t="s">
        <v>152</v>
      </c>
    </row>
    <row r="662" spans="1:74" x14ac:dyDescent="0.2">
      <c r="A662" t="s">
        <v>2188</v>
      </c>
      <c r="B662" t="s">
        <v>2188</v>
      </c>
      <c r="C662" t="s">
        <v>1892</v>
      </c>
      <c r="D662" t="s">
        <v>76</v>
      </c>
      <c r="E662" t="s">
        <v>160</v>
      </c>
      <c r="I662" t="s">
        <v>145</v>
      </c>
      <c r="J662" t="s">
        <v>146</v>
      </c>
      <c r="M662" t="s">
        <v>148</v>
      </c>
      <c r="T662" t="s">
        <v>81</v>
      </c>
      <c r="V662" t="s">
        <v>149</v>
      </c>
      <c r="W662" t="s">
        <v>83</v>
      </c>
      <c r="X662" t="s">
        <v>84</v>
      </c>
      <c r="Y662" t="s">
        <v>150</v>
      </c>
      <c r="BP662" t="s">
        <v>151</v>
      </c>
      <c r="BQ662" t="s">
        <v>149</v>
      </c>
      <c r="BR662" t="s">
        <v>150</v>
      </c>
      <c r="BS662" t="s">
        <v>86</v>
      </c>
      <c r="BU662" t="s">
        <v>81</v>
      </c>
      <c r="BV662" t="s">
        <v>152</v>
      </c>
    </row>
    <row r="663" spans="1:74" x14ac:dyDescent="0.2">
      <c r="A663" t="s">
        <v>2189</v>
      </c>
      <c r="B663" t="s">
        <v>2190</v>
      </c>
      <c r="C663" t="s">
        <v>2191</v>
      </c>
      <c r="D663" t="s">
        <v>76</v>
      </c>
      <c r="E663" t="s">
        <v>77</v>
      </c>
      <c r="I663" t="s">
        <v>145</v>
      </c>
      <c r="J663" t="s">
        <v>146</v>
      </c>
      <c r="L663" t="s">
        <v>459</v>
      </c>
      <c r="M663" t="s">
        <v>148</v>
      </c>
      <c r="T663" t="s">
        <v>81</v>
      </c>
      <c r="V663" t="s">
        <v>149</v>
      </c>
      <c r="W663" t="s">
        <v>83</v>
      </c>
      <c r="X663" t="s">
        <v>84</v>
      </c>
      <c r="Y663" t="s">
        <v>150</v>
      </c>
      <c r="BP663" t="s">
        <v>151</v>
      </c>
      <c r="BQ663" t="s">
        <v>149</v>
      </c>
      <c r="BR663" t="s">
        <v>150</v>
      </c>
      <c r="BS663" t="s">
        <v>86</v>
      </c>
      <c r="BU663" t="s">
        <v>81</v>
      </c>
      <c r="BV663" t="s">
        <v>152</v>
      </c>
    </row>
    <row r="664" spans="1:74" x14ac:dyDescent="0.2">
      <c r="A664" t="s">
        <v>2192</v>
      </c>
      <c r="B664" t="s">
        <v>2193</v>
      </c>
      <c r="C664" t="s">
        <v>2194</v>
      </c>
      <c r="D664" t="s">
        <v>76</v>
      </c>
      <c r="E664" t="s">
        <v>77</v>
      </c>
      <c r="I664" t="s">
        <v>145</v>
      </c>
      <c r="J664" t="s">
        <v>146</v>
      </c>
      <c r="L664" t="s">
        <v>215</v>
      </c>
      <c r="M664" t="s">
        <v>148</v>
      </c>
      <c r="T664" t="s">
        <v>81</v>
      </c>
      <c r="V664" t="s">
        <v>149</v>
      </c>
      <c r="W664" t="s">
        <v>83</v>
      </c>
      <c r="X664" t="s">
        <v>84</v>
      </c>
      <c r="Y664" t="s">
        <v>150</v>
      </c>
      <c r="BP664" t="s">
        <v>151</v>
      </c>
      <c r="BQ664" t="s">
        <v>149</v>
      </c>
      <c r="BR664" t="s">
        <v>150</v>
      </c>
      <c r="BS664" t="s">
        <v>86</v>
      </c>
      <c r="BU664" t="s">
        <v>81</v>
      </c>
      <c r="BV664" t="s">
        <v>152</v>
      </c>
    </row>
    <row r="665" spans="1:74" x14ac:dyDescent="0.2">
      <c r="A665" t="s">
        <v>2195</v>
      </c>
      <c r="B665" t="s">
        <v>2196</v>
      </c>
      <c r="C665" t="s">
        <v>2197</v>
      </c>
      <c r="E665" t="s">
        <v>77</v>
      </c>
      <c r="I665" t="s">
        <v>145</v>
      </c>
      <c r="J665" t="s">
        <v>146</v>
      </c>
      <c r="L665" t="s">
        <v>192</v>
      </c>
      <c r="M665" t="s">
        <v>148</v>
      </c>
      <c r="T665" t="s">
        <v>81</v>
      </c>
      <c r="V665" t="s">
        <v>149</v>
      </c>
      <c r="W665" t="s">
        <v>83</v>
      </c>
      <c r="X665" t="s">
        <v>84</v>
      </c>
      <c r="Y665" t="s">
        <v>150</v>
      </c>
      <c r="BP665" t="s">
        <v>151</v>
      </c>
      <c r="BQ665" t="s">
        <v>149</v>
      </c>
      <c r="BR665" t="s">
        <v>150</v>
      </c>
      <c r="BS665" t="s">
        <v>86</v>
      </c>
      <c r="BU665" t="s">
        <v>81</v>
      </c>
      <c r="BV665" t="s">
        <v>152</v>
      </c>
    </row>
    <row r="666" spans="1:74" x14ac:dyDescent="0.2">
      <c r="A666" t="s">
        <v>2198</v>
      </c>
      <c r="B666" t="s">
        <v>2172</v>
      </c>
      <c r="C666" t="s">
        <v>2199</v>
      </c>
      <c r="E666" t="s">
        <v>77</v>
      </c>
      <c r="G666" t="s">
        <v>2200</v>
      </c>
      <c r="I666" t="s">
        <v>145</v>
      </c>
      <c r="J666" t="s">
        <v>146</v>
      </c>
      <c r="L666" t="s">
        <v>1921</v>
      </c>
      <c r="M666" t="s">
        <v>148</v>
      </c>
      <c r="T666" t="s">
        <v>81</v>
      </c>
      <c r="V666" t="s">
        <v>149</v>
      </c>
      <c r="W666" t="s">
        <v>83</v>
      </c>
      <c r="X666" t="s">
        <v>84</v>
      </c>
      <c r="Y666" t="s">
        <v>150</v>
      </c>
      <c r="BP666" t="s">
        <v>151</v>
      </c>
      <c r="BQ666" t="s">
        <v>149</v>
      </c>
      <c r="BR666" t="s">
        <v>150</v>
      </c>
      <c r="BS666" t="s">
        <v>86</v>
      </c>
      <c r="BU666" t="s">
        <v>81</v>
      </c>
      <c r="BV666" t="s">
        <v>152</v>
      </c>
    </row>
    <row r="667" spans="1:74" x14ac:dyDescent="0.2">
      <c r="A667" t="s">
        <v>2201</v>
      </c>
      <c r="B667" t="s">
        <v>2202</v>
      </c>
      <c r="C667" t="s">
        <v>2203</v>
      </c>
      <c r="E667" t="s">
        <v>77</v>
      </c>
      <c r="I667" t="s">
        <v>145</v>
      </c>
      <c r="J667" t="s">
        <v>146</v>
      </c>
      <c r="L667" t="s">
        <v>2204</v>
      </c>
      <c r="M667" t="s">
        <v>148</v>
      </c>
      <c r="T667" t="s">
        <v>81</v>
      </c>
      <c r="V667" t="s">
        <v>149</v>
      </c>
      <c r="W667" t="s">
        <v>83</v>
      </c>
      <c r="X667" t="s">
        <v>84</v>
      </c>
      <c r="Y667" t="s">
        <v>150</v>
      </c>
      <c r="BP667" t="s">
        <v>151</v>
      </c>
      <c r="BQ667" t="s">
        <v>149</v>
      </c>
      <c r="BR667" t="s">
        <v>150</v>
      </c>
      <c r="BS667" t="s">
        <v>86</v>
      </c>
      <c r="BU667" t="s">
        <v>81</v>
      </c>
      <c r="BV667" t="s">
        <v>152</v>
      </c>
    </row>
    <row r="668" spans="1:74" x14ac:dyDescent="0.2">
      <c r="A668" t="s">
        <v>2205</v>
      </c>
      <c r="B668" t="s">
        <v>2206</v>
      </c>
      <c r="C668" t="s">
        <v>2207</v>
      </c>
      <c r="D668" t="s">
        <v>76</v>
      </c>
      <c r="E668" t="s">
        <v>77</v>
      </c>
      <c r="G668" t="s">
        <v>2208</v>
      </c>
      <c r="I668" t="s">
        <v>145</v>
      </c>
      <c r="J668" t="s">
        <v>146</v>
      </c>
      <c r="L668" t="s">
        <v>215</v>
      </c>
      <c r="M668" t="s">
        <v>148</v>
      </c>
      <c r="T668" t="s">
        <v>81</v>
      </c>
      <c r="V668" t="s">
        <v>149</v>
      </c>
      <c r="W668" t="s">
        <v>83</v>
      </c>
      <c r="X668" t="s">
        <v>84</v>
      </c>
      <c r="Y668" t="s">
        <v>150</v>
      </c>
      <c r="BP668" t="s">
        <v>151</v>
      </c>
      <c r="BQ668" t="s">
        <v>149</v>
      </c>
      <c r="BR668" t="s">
        <v>150</v>
      </c>
      <c r="BS668" t="s">
        <v>86</v>
      </c>
      <c r="BU668" t="s">
        <v>81</v>
      </c>
      <c r="BV668" t="s">
        <v>152</v>
      </c>
    </row>
    <row r="669" spans="1:74" x14ac:dyDescent="0.2">
      <c r="A669" t="s">
        <v>2209</v>
      </c>
      <c r="B669" t="s">
        <v>2210</v>
      </c>
      <c r="C669" t="s">
        <v>2211</v>
      </c>
      <c r="E669" t="s">
        <v>77</v>
      </c>
      <c r="G669" t="s">
        <v>2212</v>
      </c>
      <c r="I669" t="s">
        <v>145</v>
      </c>
      <c r="J669" t="s">
        <v>146</v>
      </c>
      <c r="L669" t="s">
        <v>215</v>
      </c>
      <c r="M669" t="s">
        <v>148</v>
      </c>
      <c r="T669" t="s">
        <v>81</v>
      </c>
      <c r="V669" t="s">
        <v>149</v>
      </c>
      <c r="W669" t="s">
        <v>83</v>
      </c>
      <c r="X669" t="s">
        <v>84</v>
      </c>
      <c r="Y669" t="s">
        <v>150</v>
      </c>
      <c r="BP669" t="s">
        <v>151</v>
      </c>
      <c r="BQ669" t="s">
        <v>149</v>
      </c>
      <c r="BR669" t="s">
        <v>150</v>
      </c>
      <c r="BS669" t="s">
        <v>86</v>
      </c>
      <c r="BU669" t="s">
        <v>81</v>
      </c>
      <c r="BV669" t="s">
        <v>152</v>
      </c>
    </row>
    <row r="670" spans="1:74" x14ac:dyDescent="0.2">
      <c r="A670" t="s">
        <v>2213</v>
      </c>
      <c r="B670" t="s">
        <v>2101</v>
      </c>
      <c r="C670" t="s">
        <v>2214</v>
      </c>
      <c r="E670" t="s">
        <v>77</v>
      </c>
      <c r="G670" t="s">
        <v>2215</v>
      </c>
      <c r="I670" t="s">
        <v>145</v>
      </c>
      <c r="J670" t="s">
        <v>146</v>
      </c>
      <c r="L670" t="s">
        <v>336</v>
      </c>
      <c r="M670" t="s">
        <v>148</v>
      </c>
      <c r="T670" t="s">
        <v>81</v>
      </c>
      <c r="V670" t="s">
        <v>149</v>
      </c>
      <c r="W670" t="s">
        <v>83</v>
      </c>
      <c r="X670" t="s">
        <v>84</v>
      </c>
      <c r="Y670" t="s">
        <v>150</v>
      </c>
      <c r="BP670" t="s">
        <v>151</v>
      </c>
      <c r="BQ670" t="s">
        <v>149</v>
      </c>
      <c r="BR670" t="s">
        <v>150</v>
      </c>
      <c r="BS670" t="s">
        <v>86</v>
      </c>
      <c r="BU670" t="s">
        <v>81</v>
      </c>
      <c r="BV670" t="s">
        <v>152</v>
      </c>
    </row>
    <row r="671" spans="1:74" x14ac:dyDescent="0.2">
      <c r="A671" t="s">
        <v>2216</v>
      </c>
      <c r="B671" t="s">
        <v>2217</v>
      </c>
      <c r="C671" t="s">
        <v>2218</v>
      </c>
      <c r="E671" t="s">
        <v>77</v>
      </c>
      <c r="G671" t="s">
        <v>2219</v>
      </c>
      <c r="I671" t="s">
        <v>145</v>
      </c>
      <c r="J671" t="s">
        <v>146</v>
      </c>
      <c r="L671" t="s">
        <v>199</v>
      </c>
      <c r="M671" t="s">
        <v>148</v>
      </c>
      <c r="T671" t="s">
        <v>81</v>
      </c>
      <c r="V671" t="s">
        <v>149</v>
      </c>
      <c r="W671" t="s">
        <v>83</v>
      </c>
      <c r="X671" t="s">
        <v>84</v>
      </c>
      <c r="Y671" t="s">
        <v>150</v>
      </c>
      <c r="BP671" t="s">
        <v>151</v>
      </c>
      <c r="BQ671" t="s">
        <v>149</v>
      </c>
      <c r="BR671" t="s">
        <v>150</v>
      </c>
      <c r="BS671" t="s">
        <v>86</v>
      </c>
      <c r="BU671" t="s">
        <v>81</v>
      </c>
      <c r="BV671" t="s">
        <v>152</v>
      </c>
    </row>
    <row r="672" spans="1:74" x14ac:dyDescent="0.2">
      <c r="A672" t="s">
        <v>2220</v>
      </c>
      <c r="B672" t="s">
        <v>2221</v>
      </c>
      <c r="C672" t="s">
        <v>2222</v>
      </c>
      <c r="E672" t="s">
        <v>77</v>
      </c>
      <c r="I672" t="s">
        <v>145</v>
      </c>
      <c r="J672" t="s">
        <v>146</v>
      </c>
      <c r="L672" t="s">
        <v>215</v>
      </c>
      <c r="M672" t="s">
        <v>148</v>
      </c>
      <c r="T672" t="s">
        <v>81</v>
      </c>
      <c r="V672" t="s">
        <v>149</v>
      </c>
      <c r="W672" t="s">
        <v>83</v>
      </c>
      <c r="X672" t="s">
        <v>84</v>
      </c>
      <c r="Y672" t="s">
        <v>150</v>
      </c>
      <c r="BP672" t="s">
        <v>151</v>
      </c>
      <c r="BQ672" t="s">
        <v>149</v>
      </c>
      <c r="BR672" t="s">
        <v>150</v>
      </c>
      <c r="BS672" t="s">
        <v>86</v>
      </c>
      <c r="BU672" t="s">
        <v>81</v>
      </c>
      <c r="BV672" t="s">
        <v>152</v>
      </c>
    </row>
    <row r="673" spans="1:74" x14ac:dyDescent="0.2">
      <c r="A673" t="s">
        <v>2223</v>
      </c>
      <c r="B673" t="s">
        <v>1212</v>
      </c>
      <c r="C673" t="s">
        <v>2224</v>
      </c>
      <c r="E673" t="s">
        <v>77</v>
      </c>
      <c r="G673" t="s">
        <v>2225</v>
      </c>
      <c r="I673" t="s">
        <v>145</v>
      </c>
      <c r="J673" t="s">
        <v>146</v>
      </c>
      <c r="L673" t="s">
        <v>1464</v>
      </c>
      <c r="M673" t="s">
        <v>148</v>
      </c>
      <c r="T673" t="s">
        <v>81</v>
      </c>
      <c r="V673" t="s">
        <v>149</v>
      </c>
      <c r="W673" t="s">
        <v>83</v>
      </c>
      <c r="X673" t="s">
        <v>84</v>
      </c>
      <c r="Y673" t="s">
        <v>150</v>
      </c>
      <c r="BP673" t="s">
        <v>151</v>
      </c>
      <c r="BQ673" t="s">
        <v>149</v>
      </c>
      <c r="BR673" t="s">
        <v>150</v>
      </c>
      <c r="BS673" t="s">
        <v>86</v>
      </c>
      <c r="BU673" t="s">
        <v>81</v>
      </c>
      <c r="BV673" t="s">
        <v>152</v>
      </c>
    </row>
    <row r="674" spans="1:74" x14ac:dyDescent="0.2">
      <c r="A674" t="s">
        <v>2226</v>
      </c>
      <c r="B674" t="s">
        <v>2227</v>
      </c>
      <c r="C674" t="s">
        <v>2228</v>
      </c>
      <c r="D674" t="s">
        <v>76</v>
      </c>
      <c r="E674" t="s">
        <v>77</v>
      </c>
      <c r="I674" t="s">
        <v>145</v>
      </c>
      <c r="J674" t="s">
        <v>146</v>
      </c>
      <c r="L674" t="s">
        <v>909</v>
      </c>
      <c r="M674" t="s">
        <v>148</v>
      </c>
      <c r="T674" t="s">
        <v>81</v>
      </c>
      <c r="V674" t="s">
        <v>149</v>
      </c>
      <c r="W674" t="s">
        <v>83</v>
      </c>
      <c r="X674" t="s">
        <v>84</v>
      </c>
      <c r="Y674" t="s">
        <v>150</v>
      </c>
      <c r="BP674" t="s">
        <v>151</v>
      </c>
      <c r="BQ674" t="s">
        <v>149</v>
      </c>
      <c r="BR674" t="s">
        <v>150</v>
      </c>
      <c r="BS674" t="s">
        <v>86</v>
      </c>
      <c r="BU674" t="s">
        <v>81</v>
      </c>
      <c r="BV674" t="s">
        <v>152</v>
      </c>
    </row>
    <row r="675" spans="1:74" x14ac:dyDescent="0.2">
      <c r="A675" t="s">
        <v>2229</v>
      </c>
      <c r="B675" t="s">
        <v>2230</v>
      </c>
      <c r="C675" t="s">
        <v>2231</v>
      </c>
      <c r="D675" t="s">
        <v>76</v>
      </c>
      <c r="E675" t="s">
        <v>77</v>
      </c>
      <c r="I675" t="s">
        <v>145</v>
      </c>
      <c r="J675" t="s">
        <v>146</v>
      </c>
      <c r="L675" t="s">
        <v>636</v>
      </c>
      <c r="M675" t="s">
        <v>148</v>
      </c>
      <c r="T675" t="s">
        <v>81</v>
      </c>
      <c r="V675" t="s">
        <v>149</v>
      </c>
      <c r="W675" t="s">
        <v>83</v>
      </c>
      <c r="X675" t="s">
        <v>84</v>
      </c>
      <c r="Y675" t="s">
        <v>150</v>
      </c>
      <c r="BP675" t="s">
        <v>151</v>
      </c>
      <c r="BQ675" t="s">
        <v>149</v>
      </c>
      <c r="BR675" t="s">
        <v>150</v>
      </c>
      <c r="BS675" t="s">
        <v>86</v>
      </c>
      <c r="BU675" t="s">
        <v>81</v>
      </c>
      <c r="BV675" t="s">
        <v>152</v>
      </c>
    </row>
    <row r="676" spans="1:74" x14ac:dyDescent="0.2">
      <c r="A676" t="s">
        <v>2232</v>
      </c>
      <c r="B676" t="s">
        <v>2233</v>
      </c>
      <c r="C676" t="s">
        <v>2234</v>
      </c>
      <c r="D676" t="s">
        <v>76</v>
      </c>
      <c r="E676" t="s">
        <v>77</v>
      </c>
      <c r="I676" t="s">
        <v>145</v>
      </c>
      <c r="J676" t="s">
        <v>146</v>
      </c>
      <c r="L676" t="s">
        <v>180</v>
      </c>
      <c r="M676" t="s">
        <v>148</v>
      </c>
      <c r="T676" t="s">
        <v>81</v>
      </c>
      <c r="V676" t="s">
        <v>149</v>
      </c>
      <c r="W676" t="s">
        <v>83</v>
      </c>
      <c r="X676" t="s">
        <v>84</v>
      </c>
      <c r="Y676" t="s">
        <v>150</v>
      </c>
      <c r="BP676" t="s">
        <v>151</v>
      </c>
      <c r="BQ676" t="s">
        <v>149</v>
      </c>
      <c r="BR676" t="s">
        <v>150</v>
      </c>
      <c r="BS676" t="s">
        <v>86</v>
      </c>
      <c r="BU676" t="s">
        <v>81</v>
      </c>
      <c r="BV676" t="s">
        <v>152</v>
      </c>
    </row>
    <row r="677" spans="1:74" x14ac:dyDescent="0.2">
      <c r="A677" t="s">
        <v>2235</v>
      </c>
      <c r="B677" t="s">
        <v>2236</v>
      </c>
      <c r="C677" t="s">
        <v>2237</v>
      </c>
      <c r="E677" t="s">
        <v>77</v>
      </c>
      <c r="I677" t="s">
        <v>145</v>
      </c>
      <c r="J677" t="s">
        <v>146</v>
      </c>
      <c r="L677" t="s">
        <v>215</v>
      </c>
      <c r="M677" t="s">
        <v>148</v>
      </c>
      <c r="T677" t="s">
        <v>81</v>
      </c>
      <c r="V677" t="s">
        <v>149</v>
      </c>
      <c r="W677" t="s">
        <v>83</v>
      </c>
      <c r="X677" t="s">
        <v>84</v>
      </c>
      <c r="Y677" t="s">
        <v>150</v>
      </c>
      <c r="BP677" t="s">
        <v>151</v>
      </c>
      <c r="BQ677" t="s">
        <v>149</v>
      </c>
      <c r="BR677" t="s">
        <v>150</v>
      </c>
      <c r="BS677" t="s">
        <v>86</v>
      </c>
      <c r="BU677" t="s">
        <v>81</v>
      </c>
      <c r="BV677" t="s">
        <v>152</v>
      </c>
    </row>
    <row r="678" spans="1:74" x14ac:dyDescent="0.2">
      <c r="A678" t="s">
        <v>2238</v>
      </c>
      <c r="B678" t="s">
        <v>2239</v>
      </c>
      <c r="C678" t="s">
        <v>2240</v>
      </c>
      <c r="E678" t="s">
        <v>77</v>
      </c>
      <c r="G678" t="s">
        <v>2241</v>
      </c>
      <c r="I678" t="s">
        <v>145</v>
      </c>
      <c r="J678" t="s">
        <v>146</v>
      </c>
      <c r="L678" t="s">
        <v>147</v>
      </c>
      <c r="M678" t="s">
        <v>148</v>
      </c>
      <c r="T678" t="s">
        <v>81</v>
      </c>
      <c r="V678" t="s">
        <v>149</v>
      </c>
      <c r="W678" t="s">
        <v>83</v>
      </c>
      <c r="X678" t="s">
        <v>84</v>
      </c>
      <c r="Y678" t="s">
        <v>150</v>
      </c>
      <c r="BP678" t="s">
        <v>151</v>
      </c>
      <c r="BQ678" t="s">
        <v>149</v>
      </c>
      <c r="BR678" t="s">
        <v>150</v>
      </c>
      <c r="BS678" t="s">
        <v>86</v>
      </c>
      <c r="BU678" t="s">
        <v>81</v>
      </c>
      <c r="BV678" t="s">
        <v>152</v>
      </c>
    </row>
    <row r="679" spans="1:74" x14ac:dyDescent="0.2">
      <c r="A679" t="s">
        <v>2242</v>
      </c>
      <c r="B679" t="s">
        <v>2243</v>
      </c>
      <c r="C679" t="s">
        <v>2244</v>
      </c>
      <c r="D679" t="s">
        <v>76</v>
      </c>
      <c r="E679" t="s">
        <v>77</v>
      </c>
      <c r="I679" t="s">
        <v>145</v>
      </c>
      <c r="J679" t="s">
        <v>146</v>
      </c>
      <c r="L679" t="s">
        <v>667</v>
      </c>
      <c r="M679" t="s">
        <v>148</v>
      </c>
      <c r="T679" t="s">
        <v>81</v>
      </c>
      <c r="V679" t="s">
        <v>149</v>
      </c>
      <c r="W679" t="s">
        <v>83</v>
      </c>
      <c r="X679" t="s">
        <v>84</v>
      </c>
      <c r="Y679" t="s">
        <v>150</v>
      </c>
      <c r="BP679" t="s">
        <v>151</v>
      </c>
      <c r="BQ679" t="s">
        <v>149</v>
      </c>
      <c r="BR679" t="s">
        <v>150</v>
      </c>
      <c r="BS679" t="s">
        <v>86</v>
      </c>
      <c r="BU679" t="s">
        <v>81</v>
      </c>
      <c r="BV679" t="s">
        <v>152</v>
      </c>
    </row>
    <row r="680" spans="1:74" x14ac:dyDescent="0.2">
      <c r="A680" t="s">
        <v>2245</v>
      </c>
      <c r="B680" t="s">
        <v>349</v>
      </c>
      <c r="C680" t="s">
        <v>2246</v>
      </c>
      <c r="E680" t="s">
        <v>77</v>
      </c>
      <c r="G680" t="s">
        <v>2247</v>
      </c>
      <c r="I680" t="s">
        <v>145</v>
      </c>
      <c r="J680" t="s">
        <v>146</v>
      </c>
      <c r="L680" t="s">
        <v>884</v>
      </c>
      <c r="M680" t="s">
        <v>148</v>
      </c>
      <c r="T680" t="s">
        <v>81</v>
      </c>
      <c r="V680" t="s">
        <v>149</v>
      </c>
      <c r="W680" t="s">
        <v>83</v>
      </c>
      <c r="X680" t="s">
        <v>84</v>
      </c>
      <c r="Y680" t="s">
        <v>150</v>
      </c>
      <c r="BP680" t="s">
        <v>151</v>
      </c>
      <c r="BQ680" t="s">
        <v>149</v>
      </c>
      <c r="BR680" t="s">
        <v>150</v>
      </c>
      <c r="BS680" t="s">
        <v>86</v>
      </c>
      <c r="BU680" t="s">
        <v>81</v>
      </c>
      <c r="BV680" t="s">
        <v>152</v>
      </c>
    </row>
    <row r="681" spans="1:74" x14ac:dyDescent="0.2">
      <c r="A681" t="s">
        <v>2248</v>
      </c>
      <c r="B681" t="s">
        <v>981</v>
      </c>
      <c r="C681" t="s">
        <v>980</v>
      </c>
      <c r="E681" t="s">
        <v>77</v>
      </c>
      <c r="I681" t="s">
        <v>145</v>
      </c>
      <c r="J681" t="s">
        <v>146</v>
      </c>
      <c r="L681" t="s">
        <v>1217</v>
      </c>
      <c r="M681" t="s">
        <v>148</v>
      </c>
      <c r="T681" t="s">
        <v>81</v>
      </c>
      <c r="V681" t="s">
        <v>149</v>
      </c>
      <c r="W681" t="s">
        <v>83</v>
      </c>
      <c r="X681" t="s">
        <v>84</v>
      </c>
      <c r="Y681" t="s">
        <v>150</v>
      </c>
      <c r="BP681" t="s">
        <v>151</v>
      </c>
      <c r="BQ681" t="s">
        <v>149</v>
      </c>
      <c r="BR681" t="s">
        <v>150</v>
      </c>
      <c r="BS681" t="s">
        <v>86</v>
      </c>
      <c r="BU681" t="s">
        <v>81</v>
      </c>
      <c r="BV681" t="s">
        <v>152</v>
      </c>
    </row>
    <row r="682" spans="1:74" x14ac:dyDescent="0.2">
      <c r="A682" t="s">
        <v>2249</v>
      </c>
      <c r="B682" t="s">
        <v>2250</v>
      </c>
      <c r="C682" t="s">
        <v>2251</v>
      </c>
      <c r="E682" t="s">
        <v>77</v>
      </c>
      <c r="I682" t="s">
        <v>145</v>
      </c>
      <c r="J682" t="s">
        <v>146</v>
      </c>
      <c r="L682" t="s">
        <v>1036</v>
      </c>
      <c r="M682" t="s">
        <v>148</v>
      </c>
      <c r="T682" t="s">
        <v>81</v>
      </c>
      <c r="V682" t="s">
        <v>149</v>
      </c>
      <c r="W682" t="s">
        <v>83</v>
      </c>
      <c r="X682" t="s">
        <v>84</v>
      </c>
      <c r="Y682" t="s">
        <v>150</v>
      </c>
      <c r="BP682" t="s">
        <v>151</v>
      </c>
      <c r="BQ682" t="s">
        <v>149</v>
      </c>
      <c r="BR682" t="s">
        <v>150</v>
      </c>
      <c r="BS682" t="s">
        <v>86</v>
      </c>
      <c r="BU682" t="s">
        <v>81</v>
      </c>
      <c r="BV682" t="s">
        <v>152</v>
      </c>
    </row>
    <row r="683" spans="1:74" x14ac:dyDescent="0.2">
      <c r="A683" t="s">
        <v>2252</v>
      </c>
      <c r="B683" t="s">
        <v>2253</v>
      </c>
      <c r="C683" t="s">
        <v>2254</v>
      </c>
      <c r="D683" t="s">
        <v>76</v>
      </c>
      <c r="E683" t="s">
        <v>77</v>
      </c>
      <c r="I683" t="s">
        <v>145</v>
      </c>
      <c r="J683" t="s">
        <v>146</v>
      </c>
      <c r="L683" t="s">
        <v>180</v>
      </c>
      <c r="M683" t="s">
        <v>148</v>
      </c>
      <c r="T683" t="s">
        <v>81</v>
      </c>
      <c r="V683" t="s">
        <v>149</v>
      </c>
      <c r="W683" t="s">
        <v>83</v>
      </c>
      <c r="X683" t="s">
        <v>84</v>
      </c>
      <c r="Y683" t="s">
        <v>150</v>
      </c>
      <c r="BP683" t="s">
        <v>151</v>
      </c>
      <c r="BQ683" t="s">
        <v>149</v>
      </c>
      <c r="BR683" t="s">
        <v>150</v>
      </c>
      <c r="BS683" t="s">
        <v>86</v>
      </c>
      <c r="BU683" t="s">
        <v>81</v>
      </c>
      <c r="BV683" t="s">
        <v>152</v>
      </c>
    </row>
    <row r="684" spans="1:74" x14ac:dyDescent="0.2">
      <c r="A684" t="s">
        <v>2255</v>
      </c>
      <c r="B684" t="s">
        <v>2256</v>
      </c>
      <c r="C684" t="s">
        <v>2257</v>
      </c>
      <c r="E684" t="s">
        <v>77</v>
      </c>
      <c r="I684" t="s">
        <v>145</v>
      </c>
      <c r="J684" t="s">
        <v>146</v>
      </c>
      <c r="L684" t="s">
        <v>788</v>
      </c>
      <c r="M684" t="s">
        <v>148</v>
      </c>
      <c r="T684" t="s">
        <v>81</v>
      </c>
      <c r="V684" t="s">
        <v>149</v>
      </c>
      <c r="W684" t="s">
        <v>83</v>
      </c>
      <c r="X684" t="s">
        <v>84</v>
      </c>
      <c r="Y684" t="s">
        <v>150</v>
      </c>
      <c r="BP684" t="s">
        <v>151</v>
      </c>
      <c r="BQ684" t="s">
        <v>149</v>
      </c>
      <c r="BR684" t="s">
        <v>150</v>
      </c>
      <c r="BS684" t="s">
        <v>86</v>
      </c>
      <c r="BU684" t="s">
        <v>81</v>
      </c>
      <c r="BV684" t="s">
        <v>152</v>
      </c>
    </row>
    <row r="685" spans="1:74" x14ac:dyDescent="0.2">
      <c r="A685" t="s">
        <v>2258</v>
      </c>
      <c r="B685" t="s">
        <v>2259</v>
      </c>
      <c r="C685" t="s">
        <v>2260</v>
      </c>
      <c r="E685" t="s">
        <v>77</v>
      </c>
      <c r="I685" t="s">
        <v>145</v>
      </c>
      <c r="J685" t="s">
        <v>146</v>
      </c>
      <c r="L685" t="s">
        <v>319</v>
      </c>
      <c r="M685" t="s">
        <v>148</v>
      </c>
      <c r="T685" t="s">
        <v>81</v>
      </c>
      <c r="V685" t="s">
        <v>149</v>
      </c>
      <c r="W685" t="s">
        <v>83</v>
      </c>
      <c r="X685" t="s">
        <v>84</v>
      </c>
      <c r="Y685" t="s">
        <v>150</v>
      </c>
      <c r="BP685" t="s">
        <v>151</v>
      </c>
      <c r="BQ685" t="s">
        <v>149</v>
      </c>
      <c r="BR685" t="s">
        <v>150</v>
      </c>
      <c r="BS685" t="s">
        <v>86</v>
      </c>
      <c r="BU685" t="s">
        <v>81</v>
      </c>
      <c r="BV685" t="s">
        <v>152</v>
      </c>
    </row>
    <row r="686" spans="1:74" x14ac:dyDescent="0.2">
      <c r="A686" t="s">
        <v>2261</v>
      </c>
      <c r="B686" t="s">
        <v>2262</v>
      </c>
      <c r="C686" t="s">
        <v>2263</v>
      </c>
      <c r="E686" t="s">
        <v>77</v>
      </c>
      <c r="I686" t="s">
        <v>145</v>
      </c>
      <c r="J686" t="s">
        <v>146</v>
      </c>
      <c r="L686" t="s">
        <v>331</v>
      </c>
      <c r="M686" t="s">
        <v>148</v>
      </c>
      <c r="T686" t="s">
        <v>81</v>
      </c>
      <c r="V686" t="s">
        <v>149</v>
      </c>
      <c r="W686" t="s">
        <v>83</v>
      </c>
      <c r="X686" t="s">
        <v>84</v>
      </c>
      <c r="Y686" t="s">
        <v>150</v>
      </c>
      <c r="BP686" t="s">
        <v>151</v>
      </c>
      <c r="BQ686" t="s">
        <v>149</v>
      </c>
      <c r="BR686" t="s">
        <v>150</v>
      </c>
      <c r="BS686" t="s">
        <v>86</v>
      </c>
      <c r="BU686" t="s">
        <v>81</v>
      </c>
      <c r="BV686" t="s">
        <v>152</v>
      </c>
    </row>
    <row r="687" spans="1:74" x14ac:dyDescent="0.2">
      <c r="A687" t="s">
        <v>2264</v>
      </c>
      <c r="B687" t="s">
        <v>2265</v>
      </c>
      <c r="C687" t="s">
        <v>2266</v>
      </c>
      <c r="D687" t="s">
        <v>76</v>
      </c>
      <c r="E687" t="s">
        <v>77</v>
      </c>
      <c r="I687" t="s">
        <v>145</v>
      </c>
      <c r="J687" t="s">
        <v>146</v>
      </c>
      <c r="L687" t="s">
        <v>250</v>
      </c>
      <c r="M687" t="s">
        <v>148</v>
      </c>
      <c r="T687" t="s">
        <v>81</v>
      </c>
      <c r="V687" t="s">
        <v>149</v>
      </c>
      <c r="W687" t="s">
        <v>83</v>
      </c>
      <c r="X687" t="s">
        <v>84</v>
      </c>
      <c r="Y687" t="s">
        <v>150</v>
      </c>
      <c r="BP687" t="s">
        <v>151</v>
      </c>
      <c r="BQ687" t="s">
        <v>149</v>
      </c>
      <c r="BR687" t="s">
        <v>150</v>
      </c>
      <c r="BS687" t="s">
        <v>86</v>
      </c>
      <c r="BU687" t="s">
        <v>81</v>
      </c>
      <c r="BV687" t="s">
        <v>152</v>
      </c>
    </row>
    <row r="688" spans="1:74" x14ac:dyDescent="0.2">
      <c r="A688" t="s">
        <v>2267</v>
      </c>
      <c r="B688" t="s">
        <v>2268</v>
      </c>
      <c r="C688" t="s">
        <v>2269</v>
      </c>
      <c r="D688" t="s">
        <v>76</v>
      </c>
      <c r="E688" t="s">
        <v>77</v>
      </c>
      <c r="I688" t="s">
        <v>145</v>
      </c>
      <c r="J688" t="s">
        <v>146</v>
      </c>
      <c r="L688" t="s">
        <v>443</v>
      </c>
      <c r="M688" t="s">
        <v>148</v>
      </c>
      <c r="T688" t="s">
        <v>81</v>
      </c>
      <c r="V688" t="s">
        <v>149</v>
      </c>
      <c r="W688" t="s">
        <v>83</v>
      </c>
      <c r="X688" t="s">
        <v>84</v>
      </c>
      <c r="Y688" t="s">
        <v>150</v>
      </c>
      <c r="BP688" t="s">
        <v>151</v>
      </c>
      <c r="BQ688" t="s">
        <v>149</v>
      </c>
      <c r="BR688" t="s">
        <v>150</v>
      </c>
      <c r="BS688" t="s">
        <v>86</v>
      </c>
      <c r="BU688" t="s">
        <v>81</v>
      </c>
      <c r="BV688" t="s">
        <v>152</v>
      </c>
    </row>
    <row r="689" spans="1:74" x14ac:dyDescent="0.2">
      <c r="A689" t="s">
        <v>2270</v>
      </c>
      <c r="B689" t="s">
        <v>2271</v>
      </c>
      <c r="C689" t="s">
        <v>2272</v>
      </c>
      <c r="E689" t="s">
        <v>77</v>
      </c>
      <c r="I689" t="s">
        <v>145</v>
      </c>
      <c r="J689" t="s">
        <v>146</v>
      </c>
      <c r="L689" t="s">
        <v>383</v>
      </c>
      <c r="M689" t="s">
        <v>148</v>
      </c>
      <c r="T689" t="s">
        <v>81</v>
      </c>
      <c r="V689" t="s">
        <v>149</v>
      </c>
      <c r="W689" t="s">
        <v>83</v>
      </c>
      <c r="X689" t="s">
        <v>84</v>
      </c>
      <c r="Y689" t="s">
        <v>150</v>
      </c>
      <c r="BP689" t="s">
        <v>151</v>
      </c>
      <c r="BQ689" t="s">
        <v>149</v>
      </c>
      <c r="BR689" t="s">
        <v>150</v>
      </c>
      <c r="BS689" t="s">
        <v>86</v>
      </c>
      <c r="BU689" t="s">
        <v>81</v>
      </c>
      <c r="BV689" t="s">
        <v>152</v>
      </c>
    </row>
    <row r="690" spans="1:74" x14ac:dyDescent="0.2">
      <c r="A690" t="s">
        <v>2273</v>
      </c>
      <c r="B690" t="s">
        <v>2274</v>
      </c>
      <c r="C690" t="s">
        <v>2275</v>
      </c>
      <c r="E690" t="s">
        <v>77</v>
      </c>
      <c r="G690" t="s">
        <v>2276</v>
      </c>
      <c r="I690" t="s">
        <v>145</v>
      </c>
      <c r="J690" t="s">
        <v>146</v>
      </c>
      <c r="L690" t="s">
        <v>396</v>
      </c>
      <c r="M690" t="s">
        <v>148</v>
      </c>
      <c r="T690" t="s">
        <v>81</v>
      </c>
      <c r="V690" t="s">
        <v>149</v>
      </c>
      <c r="W690" t="s">
        <v>83</v>
      </c>
      <c r="X690" t="s">
        <v>84</v>
      </c>
      <c r="Y690" t="s">
        <v>150</v>
      </c>
      <c r="BP690" t="s">
        <v>151</v>
      </c>
      <c r="BQ690" t="s">
        <v>149</v>
      </c>
      <c r="BR690" t="s">
        <v>150</v>
      </c>
      <c r="BS690" t="s">
        <v>86</v>
      </c>
      <c r="BU690" t="s">
        <v>81</v>
      </c>
      <c r="BV690" t="s">
        <v>152</v>
      </c>
    </row>
    <row r="691" spans="1:74" x14ac:dyDescent="0.2">
      <c r="A691" t="s">
        <v>2277</v>
      </c>
      <c r="B691" t="s">
        <v>2278</v>
      </c>
      <c r="C691" t="s">
        <v>2279</v>
      </c>
      <c r="E691" t="s">
        <v>77</v>
      </c>
      <c r="I691" t="s">
        <v>145</v>
      </c>
      <c r="J691" t="s">
        <v>146</v>
      </c>
      <c r="L691" t="s">
        <v>481</v>
      </c>
      <c r="M691" t="s">
        <v>148</v>
      </c>
      <c r="T691" t="s">
        <v>81</v>
      </c>
      <c r="V691" t="s">
        <v>149</v>
      </c>
      <c r="W691" t="s">
        <v>83</v>
      </c>
      <c r="X691" t="s">
        <v>84</v>
      </c>
      <c r="Y691" t="s">
        <v>150</v>
      </c>
      <c r="BP691" t="s">
        <v>151</v>
      </c>
      <c r="BQ691" t="s">
        <v>149</v>
      </c>
      <c r="BR691" t="s">
        <v>150</v>
      </c>
      <c r="BS691" t="s">
        <v>86</v>
      </c>
      <c r="BU691" t="s">
        <v>81</v>
      </c>
      <c r="BV691" t="s">
        <v>152</v>
      </c>
    </row>
    <row r="692" spans="1:74" x14ac:dyDescent="0.2">
      <c r="A692" t="s">
        <v>2280</v>
      </c>
      <c r="B692" t="s">
        <v>2281</v>
      </c>
      <c r="C692" t="s">
        <v>2280</v>
      </c>
      <c r="D692" t="s">
        <v>76</v>
      </c>
      <c r="E692" t="s">
        <v>77</v>
      </c>
      <c r="I692" t="s">
        <v>145</v>
      </c>
      <c r="J692" t="s">
        <v>146</v>
      </c>
      <c r="L692" t="s">
        <v>607</v>
      </c>
      <c r="M692" t="s">
        <v>148</v>
      </c>
      <c r="T692" t="s">
        <v>81</v>
      </c>
      <c r="V692" t="s">
        <v>149</v>
      </c>
      <c r="W692" t="s">
        <v>83</v>
      </c>
      <c r="X692" t="s">
        <v>84</v>
      </c>
      <c r="Y692" t="s">
        <v>150</v>
      </c>
      <c r="BP692" t="s">
        <v>151</v>
      </c>
      <c r="BQ692" t="s">
        <v>149</v>
      </c>
      <c r="BR692" t="s">
        <v>150</v>
      </c>
      <c r="BS692" t="s">
        <v>86</v>
      </c>
      <c r="BU692" t="s">
        <v>81</v>
      </c>
      <c r="BV692" t="s">
        <v>152</v>
      </c>
    </row>
    <row r="693" spans="1:74" x14ac:dyDescent="0.2">
      <c r="A693" t="s">
        <v>2282</v>
      </c>
      <c r="B693" t="s">
        <v>2283</v>
      </c>
      <c r="C693" t="s">
        <v>2284</v>
      </c>
      <c r="E693" t="s">
        <v>77</v>
      </c>
      <c r="I693" t="s">
        <v>145</v>
      </c>
      <c r="J693" t="s">
        <v>146</v>
      </c>
      <c r="L693" t="s">
        <v>365</v>
      </c>
      <c r="M693" t="s">
        <v>148</v>
      </c>
      <c r="T693" t="s">
        <v>81</v>
      </c>
      <c r="V693" t="s">
        <v>149</v>
      </c>
      <c r="W693" t="s">
        <v>83</v>
      </c>
      <c r="X693" t="s">
        <v>84</v>
      </c>
      <c r="Y693" t="s">
        <v>150</v>
      </c>
      <c r="BP693" t="s">
        <v>151</v>
      </c>
      <c r="BQ693" t="s">
        <v>149</v>
      </c>
      <c r="BR693" t="s">
        <v>150</v>
      </c>
      <c r="BS693" t="s">
        <v>86</v>
      </c>
      <c r="BU693" t="s">
        <v>81</v>
      </c>
      <c r="BV693" t="s">
        <v>152</v>
      </c>
    </row>
    <row r="694" spans="1:74" x14ac:dyDescent="0.2">
      <c r="A694" t="s">
        <v>2285</v>
      </c>
      <c r="B694" t="s">
        <v>2004</v>
      </c>
      <c r="C694" t="s">
        <v>2286</v>
      </c>
      <c r="E694" t="s">
        <v>77</v>
      </c>
      <c r="G694" t="s">
        <v>2287</v>
      </c>
      <c r="I694" t="s">
        <v>145</v>
      </c>
      <c r="J694" t="s">
        <v>146</v>
      </c>
      <c r="L694" t="s">
        <v>2101</v>
      </c>
      <c r="M694" t="s">
        <v>148</v>
      </c>
      <c r="T694" t="s">
        <v>81</v>
      </c>
      <c r="V694" t="s">
        <v>149</v>
      </c>
      <c r="W694" t="s">
        <v>83</v>
      </c>
      <c r="X694" t="s">
        <v>84</v>
      </c>
      <c r="Y694" t="s">
        <v>150</v>
      </c>
      <c r="BP694" t="s">
        <v>151</v>
      </c>
      <c r="BQ694" t="s">
        <v>149</v>
      </c>
      <c r="BR694" t="s">
        <v>150</v>
      </c>
      <c r="BS694" t="s">
        <v>86</v>
      </c>
      <c r="BU694" t="s">
        <v>81</v>
      </c>
      <c r="BV694" t="s">
        <v>152</v>
      </c>
    </row>
    <row r="695" spans="1:74" x14ac:dyDescent="0.2">
      <c r="A695" t="s">
        <v>2288</v>
      </c>
      <c r="B695" t="s">
        <v>726</v>
      </c>
      <c r="C695" t="s">
        <v>2289</v>
      </c>
      <c r="E695" t="s">
        <v>77</v>
      </c>
      <c r="I695" t="s">
        <v>145</v>
      </c>
      <c r="J695" t="s">
        <v>146</v>
      </c>
      <c r="L695" t="s">
        <v>323</v>
      </c>
      <c r="M695" t="s">
        <v>148</v>
      </c>
      <c r="T695" t="s">
        <v>81</v>
      </c>
      <c r="V695" t="s">
        <v>149</v>
      </c>
      <c r="W695" t="s">
        <v>83</v>
      </c>
      <c r="X695" t="s">
        <v>84</v>
      </c>
      <c r="Y695" t="s">
        <v>150</v>
      </c>
      <c r="BP695" t="s">
        <v>151</v>
      </c>
      <c r="BQ695" t="s">
        <v>149</v>
      </c>
      <c r="BR695" t="s">
        <v>150</v>
      </c>
      <c r="BS695" t="s">
        <v>86</v>
      </c>
      <c r="BU695" t="s">
        <v>81</v>
      </c>
      <c r="BV695" t="s">
        <v>152</v>
      </c>
    </row>
    <row r="696" spans="1:74" x14ac:dyDescent="0.2">
      <c r="A696" t="s">
        <v>2290</v>
      </c>
      <c r="B696" t="s">
        <v>2290</v>
      </c>
      <c r="C696" t="s">
        <v>159</v>
      </c>
      <c r="D696" t="s">
        <v>76</v>
      </c>
      <c r="E696" t="s">
        <v>160</v>
      </c>
      <c r="I696" t="s">
        <v>145</v>
      </c>
      <c r="J696" t="s">
        <v>146</v>
      </c>
      <c r="M696" t="s">
        <v>148</v>
      </c>
      <c r="T696" t="s">
        <v>81</v>
      </c>
      <c r="V696" t="s">
        <v>149</v>
      </c>
      <c r="W696" t="s">
        <v>83</v>
      </c>
      <c r="X696" t="s">
        <v>84</v>
      </c>
      <c r="Y696" t="s">
        <v>150</v>
      </c>
      <c r="BP696" t="s">
        <v>151</v>
      </c>
      <c r="BQ696" t="s">
        <v>149</v>
      </c>
      <c r="BR696" t="s">
        <v>150</v>
      </c>
      <c r="BS696" t="s">
        <v>86</v>
      </c>
      <c r="BU696" t="s">
        <v>81</v>
      </c>
      <c r="BV696" t="s">
        <v>152</v>
      </c>
    </row>
    <row r="697" spans="1:74" x14ac:dyDescent="0.2">
      <c r="A697" t="s">
        <v>2291</v>
      </c>
      <c r="B697" t="s">
        <v>2292</v>
      </c>
      <c r="C697" t="s">
        <v>2293</v>
      </c>
      <c r="D697" t="s">
        <v>76</v>
      </c>
      <c r="E697" t="s">
        <v>77</v>
      </c>
      <c r="I697" t="s">
        <v>145</v>
      </c>
      <c r="J697" t="s">
        <v>146</v>
      </c>
      <c r="L697" t="s">
        <v>302</v>
      </c>
      <c r="M697" t="s">
        <v>148</v>
      </c>
      <c r="T697" t="s">
        <v>81</v>
      </c>
      <c r="V697" t="s">
        <v>149</v>
      </c>
      <c r="W697" t="s">
        <v>83</v>
      </c>
      <c r="X697" t="s">
        <v>84</v>
      </c>
      <c r="Y697" t="s">
        <v>150</v>
      </c>
      <c r="BP697" t="s">
        <v>151</v>
      </c>
      <c r="BQ697" t="s">
        <v>149</v>
      </c>
      <c r="BR697" t="s">
        <v>150</v>
      </c>
      <c r="BS697" t="s">
        <v>86</v>
      </c>
      <c r="BU697" t="s">
        <v>81</v>
      </c>
      <c r="BV697" t="s">
        <v>152</v>
      </c>
    </row>
    <row r="698" spans="1:74" x14ac:dyDescent="0.2">
      <c r="A698" t="s">
        <v>2294</v>
      </c>
      <c r="B698" t="s">
        <v>2295</v>
      </c>
      <c r="C698" t="s">
        <v>2294</v>
      </c>
      <c r="D698" t="s">
        <v>76</v>
      </c>
      <c r="E698" t="s">
        <v>77</v>
      </c>
      <c r="I698" t="s">
        <v>145</v>
      </c>
      <c r="J698" t="s">
        <v>146</v>
      </c>
      <c r="L698" t="s">
        <v>386</v>
      </c>
      <c r="M698" t="s">
        <v>148</v>
      </c>
      <c r="T698" t="s">
        <v>81</v>
      </c>
      <c r="V698" t="s">
        <v>149</v>
      </c>
      <c r="W698" t="s">
        <v>83</v>
      </c>
      <c r="X698" t="s">
        <v>84</v>
      </c>
      <c r="Y698" t="s">
        <v>150</v>
      </c>
      <c r="BP698" t="s">
        <v>151</v>
      </c>
      <c r="BQ698" t="s">
        <v>149</v>
      </c>
      <c r="BR698" t="s">
        <v>150</v>
      </c>
      <c r="BS698" t="s">
        <v>86</v>
      </c>
      <c r="BU698" t="s">
        <v>81</v>
      </c>
      <c r="BV698" t="s">
        <v>152</v>
      </c>
    </row>
    <row r="699" spans="1:74" x14ac:dyDescent="0.2">
      <c r="A699" t="s">
        <v>2296</v>
      </c>
      <c r="B699" t="s">
        <v>2297</v>
      </c>
      <c r="C699" t="s">
        <v>2298</v>
      </c>
      <c r="E699" t="s">
        <v>77</v>
      </c>
      <c r="G699" t="s">
        <v>2299</v>
      </c>
      <c r="I699" t="s">
        <v>145</v>
      </c>
      <c r="J699" t="s">
        <v>146</v>
      </c>
      <c r="L699" t="s">
        <v>215</v>
      </c>
      <c r="M699" t="s">
        <v>148</v>
      </c>
      <c r="T699" t="s">
        <v>81</v>
      </c>
      <c r="V699" t="s">
        <v>149</v>
      </c>
      <c r="W699" t="s">
        <v>83</v>
      </c>
      <c r="X699" t="s">
        <v>84</v>
      </c>
      <c r="Y699" t="s">
        <v>150</v>
      </c>
      <c r="BP699" t="s">
        <v>151</v>
      </c>
      <c r="BQ699" t="s">
        <v>149</v>
      </c>
      <c r="BR699" t="s">
        <v>150</v>
      </c>
      <c r="BS699" t="s">
        <v>86</v>
      </c>
      <c r="BU699" t="s">
        <v>81</v>
      </c>
      <c r="BV699" t="s">
        <v>152</v>
      </c>
    </row>
    <row r="700" spans="1:74" x14ac:dyDescent="0.2">
      <c r="A700" t="s">
        <v>2300</v>
      </c>
      <c r="B700" t="s">
        <v>2301</v>
      </c>
      <c r="C700" t="s">
        <v>2302</v>
      </c>
      <c r="D700" t="s">
        <v>76</v>
      </c>
      <c r="E700" t="s">
        <v>77</v>
      </c>
      <c r="I700" t="s">
        <v>145</v>
      </c>
      <c r="J700" t="s">
        <v>146</v>
      </c>
      <c r="L700" t="s">
        <v>168</v>
      </c>
      <c r="M700" t="s">
        <v>148</v>
      </c>
      <c r="T700" t="s">
        <v>81</v>
      </c>
      <c r="V700" t="s">
        <v>149</v>
      </c>
      <c r="W700" t="s">
        <v>83</v>
      </c>
      <c r="X700" t="s">
        <v>84</v>
      </c>
      <c r="Y700" t="s">
        <v>150</v>
      </c>
      <c r="BP700" t="s">
        <v>151</v>
      </c>
      <c r="BQ700" t="s">
        <v>149</v>
      </c>
      <c r="BR700" t="s">
        <v>150</v>
      </c>
      <c r="BS700" t="s">
        <v>86</v>
      </c>
      <c r="BU700" t="s">
        <v>81</v>
      </c>
      <c r="BV700" t="s">
        <v>152</v>
      </c>
    </row>
    <row r="701" spans="1:74" x14ac:dyDescent="0.2">
      <c r="A701" t="s">
        <v>2303</v>
      </c>
      <c r="B701" t="s">
        <v>2304</v>
      </c>
      <c r="C701" t="s">
        <v>2305</v>
      </c>
      <c r="D701" t="s">
        <v>76</v>
      </c>
      <c r="E701" t="s">
        <v>77</v>
      </c>
      <c r="I701" t="s">
        <v>145</v>
      </c>
      <c r="J701" t="s">
        <v>146</v>
      </c>
      <c r="L701" t="s">
        <v>180</v>
      </c>
      <c r="M701" t="s">
        <v>148</v>
      </c>
      <c r="T701" t="s">
        <v>81</v>
      </c>
      <c r="V701" t="s">
        <v>149</v>
      </c>
      <c r="W701" t="s">
        <v>83</v>
      </c>
      <c r="X701" t="s">
        <v>84</v>
      </c>
      <c r="Y701" t="s">
        <v>150</v>
      </c>
      <c r="BP701" t="s">
        <v>151</v>
      </c>
      <c r="BQ701" t="s">
        <v>149</v>
      </c>
      <c r="BR701" t="s">
        <v>150</v>
      </c>
      <c r="BS701" t="s">
        <v>86</v>
      </c>
      <c r="BU701" t="s">
        <v>81</v>
      </c>
      <c r="BV701" t="s">
        <v>152</v>
      </c>
    </row>
    <row r="702" spans="1:74" x14ac:dyDescent="0.2">
      <c r="A702" t="s">
        <v>2306</v>
      </c>
      <c r="B702" t="s">
        <v>2307</v>
      </c>
      <c r="C702" t="s">
        <v>2308</v>
      </c>
      <c r="E702" t="s">
        <v>77</v>
      </c>
      <c r="I702" t="s">
        <v>145</v>
      </c>
      <c r="J702" t="s">
        <v>146</v>
      </c>
      <c r="L702" t="s">
        <v>215</v>
      </c>
      <c r="M702" t="s">
        <v>148</v>
      </c>
      <c r="T702" t="s">
        <v>81</v>
      </c>
      <c r="V702" t="s">
        <v>149</v>
      </c>
      <c r="W702" t="s">
        <v>83</v>
      </c>
      <c r="X702" t="s">
        <v>84</v>
      </c>
      <c r="Y702" t="s">
        <v>150</v>
      </c>
      <c r="BP702" t="s">
        <v>151</v>
      </c>
      <c r="BQ702" t="s">
        <v>149</v>
      </c>
      <c r="BR702" t="s">
        <v>150</v>
      </c>
      <c r="BS702" t="s">
        <v>86</v>
      </c>
      <c r="BU702" t="s">
        <v>81</v>
      </c>
      <c r="BV702" t="s">
        <v>152</v>
      </c>
    </row>
    <row r="703" spans="1:74" x14ac:dyDescent="0.2">
      <c r="A703" t="s">
        <v>2309</v>
      </c>
      <c r="B703" t="s">
        <v>2310</v>
      </c>
      <c r="C703" t="s">
        <v>2311</v>
      </c>
      <c r="D703" t="s">
        <v>76</v>
      </c>
      <c r="E703" t="s">
        <v>77</v>
      </c>
      <c r="I703" t="s">
        <v>145</v>
      </c>
      <c r="J703" t="s">
        <v>146</v>
      </c>
      <c r="L703" t="s">
        <v>726</v>
      </c>
      <c r="M703" t="s">
        <v>148</v>
      </c>
      <c r="T703" t="s">
        <v>81</v>
      </c>
      <c r="V703" t="s">
        <v>149</v>
      </c>
      <c r="W703" t="s">
        <v>83</v>
      </c>
      <c r="X703" t="s">
        <v>84</v>
      </c>
      <c r="Y703" t="s">
        <v>150</v>
      </c>
      <c r="BP703" t="s">
        <v>151</v>
      </c>
      <c r="BQ703" t="s">
        <v>149</v>
      </c>
      <c r="BR703" t="s">
        <v>150</v>
      </c>
      <c r="BS703" t="s">
        <v>86</v>
      </c>
      <c r="BU703" t="s">
        <v>81</v>
      </c>
      <c r="BV703" t="s">
        <v>152</v>
      </c>
    </row>
    <row r="704" spans="1:74" x14ac:dyDescent="0.2">
      <c r="A704" t="s">
        <v>2312</v>
      </c>
      <c r="B704" t="s">
        <v>164</v>
      </c>
      <c r="C704" t="s">
        <v>2313</v>
      </c>
      <c r="E704" t="s">
        <v>77</v>
      </c>
      <c r="I704" t="s">
        <v>145</v>
      </c>
      <c r="J704" t="s">
        <v>146</v>
      </c>
      <c r="L704" t="s">
        <v>176</v>
      </c>
      <c r="M704" t="s">
        <v>148</v>
      </c>
      <c r="T704" t="s">
        <v>81</v>
      </c>
      <c r="V704" t="s">
        <v>149</v>
      </c>
      <c r="W704" t="s">
        <v>83</v>
      </c>
      <c r="X704" t="s">
        <v>84</v>
      </c>
      <c r="Y704" t="s">
        <v>150</v>
      </c>
      <c r="BP704" t="s">
        <v>151</v>
      </c>
      <c r="BQ704" t="s">
        <v>149</v>
      </c>
      <c r="BR704" t="s">
        <v>150</v>
      </c>
      <c r="BS704" t="s">
        <v>86</v>
      </c>
      <c r="BU704" t="s">
        <v>81</v>
      </c>
      <c r="BV704" t="s">
        <v>152</v>
      </c>
    </row>
    <row r="705" spans="1:74" x14ac:dyDescent="0.2">
      <c r="A705" t="s">
        <v>2314</v>
      </c>
      <c r="B705" t="s">
        <v>2315</v>
      </c>
      <c r="C705" t="s">
        <v>2316</v>
      </c>
      <c r="E705" t="s">
        <v>77</v>
      </c>
      <c r="I705" t="s">
        <v>145</v>
      </c>
      <c r="J705" t="s">
        <v>146</v>
      </c>
      <c r="L705" t="s">
        <v>435</v>
      </c>
      <c r="M705" t="s">
        <v>148</v>
      </c>
      <c r="T705" t="s">
        <v>81</v>
      </c>
      <c r="V705" t="s">
        <v>149</v>
      </c>
      <c r="W705" t="s">
        <v>83</v>
      </c>
      <c r="X705" t="s">
        <v>84</v>
      </c>
      <c r="Y705" t="s">
        <v>150</v>
      </c>
      <c r="BP705" t="s">
        <v>151</v>
      </c>
      <c r="BQ705" t="s">
        <v>149</v>
      </c>
      <c r="BR705" t="s">
        <v>150</v>
      </c>
      <c r="BS705" t="s">
        <v>86</v>
      </c>
      <c r="BU705" t="s">
        <v>81</v>
      </c>
      <c r="BV705" t="s">
        <v>152</v>
      </c>
    </row>
    <row r="706" spans="1:74" x14ac:dyDescent="0.2">
      <c r="A706" t="s">
        <v>2317</v>
      </c>
      <c r="B706" t="s">
        <v>2318</v>
      </c>
      <c r="C706" t="s">
        <v>2319</v>
      </c>
      <c r="D706" t="s">
        <v>76</v>
      </c>
      <c r="E706" t="s">
        <v>77</v>
      </c>
      <c r="I706" t="s">
        <v>145</v>
      </c>
      <c r="J706" t="s">
        <v>146</v>
      </c>
      <c r="L706" t="s">
        <v>435</v>
      </c>
      <c r="M706" t="s">
        <v>148</v>
      </c>
      <c r="T706" t="s">
        <v>81</v>
      </c>
      <c r="V706" t="s">
        <v>149</v>
      </c>
      <c r="W706" t="s">
        <v>83</v>
      </c>
      <c r="X706" t="s">
        <v>84</v>
      </c>
      <c r="Y706" t="s">
        <v>150</v>
      </c>
      <c r="BP706" t="s">
        <v>151</v>
      </c>
      <c r="BQ706" t="s">
        <v>149</v>
      </c>
      <c r="BR706" t="s">
        <v>150</v>
      </c>
      <c r="BS706" t="s">
        <v>86</v>
      </c>
      <c r="BU706" t="s">
        <v>81</v>
      </c>
      <c r="BV706" t="s">
        <v>152</v>
      </c>
    </row>
    <row r="707" spans="1:74" x14ac:dyDescent="0.2">
      <c r="A707" t="s">
        <v>2320</v>
      </c>
      <c r="B707" t="s">
        <v>2321</v>
      </c>
      <c r="C707" t="s">
        <v>2322</v>
      </c>
      <c r="D707" t="s">
        <v>76</v>
      </c>
      <c r="E707" t="s">
        <v>77</v>
      </c>
      <c r="G707" t="s">
        <v>2323</v>
      </c>
      <c r="I707" t="s">
        <v>145</v>
      </c>
      <c r="J707" t="s">
        <v>146</v>
      </c>
      <c r="L707" t="s">
        <v>199</v>
      </c>
      <c r="M707" t="s">
        <v>148</v>
      </c>
      <c r="T707" t="s">
        <v>81</v>
      </c>
      <c r="V707" t="s">
        <v>149</v>
      </c>
      <c r="W707" t="s">
        <v>83</v>
      </c>
      <c r="X707" t="s">
        <v>84</v>
      </c>
      <c r="Y707" t="s">
        <v>150</v>
      </c>
      <c r="BP707" t="s">
        <v>151</v>
      </c>
      <c r="BQ707" t="s">
        <v>149</v>
      </c>
      <c r="BR707" t="s">
        <v>150</v>
      </c>
      <c r="BS707" t="s">
        <v>86</v>
      </c>
      <c r="BU707" t="s">
        <v>81</v>
      </c>
      <c r="BV707" t="s">
        <v>152</v>
      </c>
    </row>
    <row r="708" spans="1:74" x14ac:dyDescent="0.2">
      <c r="A708" t="s">
        <v>2324</v>
      </c>
      <c r="B708" t="s">
        <v>2325</v>
      </c>
      <c r="C708" t="s">
        <v>2326</v>
      </c>
      <c r="D708" t="s">
        <v>76</v>
      </c>
      <c r="E708" t="s">
        <v>77</v>
      </c>
      <c r="I708" t="s">
        <v>145</v>
      </c>
      <c r="J708" t="s">
        <v>146</v>
      </c>
      <c r="L708" t="s">
        <v>594</v>
      </c>
      <c r="M708" t="s">
        <v>148</v>
      </c>
      <c r="T708" t="s">
        <v>81</v>
      </c>
      <c r="V708" t="s">
        <v>149</v>
      </c>
      <c r="W708" t="s">
        <v>83</v>
      </c>
      <c r="X708" t="s">
        <v>84</v>
      </c>
      <c r="Y708" t="s">
        <v>150</v>
      </c>
      <c r="BP708" t="s">
        <v>151</v>
      </c>
      <c r="BQ708" t="s">
        <v>149</v>
      </c>
      <c r="BR708" t="s">
        <v>150</v>
      </c>
      <c r="BS708" t="s">
        <v>86</v>
      </c>
      <c r="BU708" t="s">
        <v>81</v>
      </c>
      <c r="BV708" t="s">
        <v>152</v>
      </c>
    </row>
    <row r="709" spans="1:74" x14ac:dyDescent="0.2">
      <c r="A709" t="s">
        <v>2327</v>
      </c>
      <c r="B709" t="s">
        <v>2328</v>
      </c>
      <c r="C709" t="s">
        <v>2329</v>
      </c>
      <c r="E709" t="s">
        <v>77</v>
      </c>
      <c r="I709" t="s">
        <v>145</v>
      </c>
      <c r="J709" t="s">
        <v>146</v>
      </c>
      <c r="L709" t="s">
        <v>750</v>
      </c>
      <c r="M709" t="s">
        <v>148</v>
      </c>
      <c r="T709" t="s">
        <v>81</v>
      </c>
      <c r="V709" t="s">
        <v>149</v>
      </c>
      <c r="W709" t="s">
        <v>83</v>
      </c>
      <c r="X709" t="s">
        <v>84</v>
      </c>
      <c r="Y709" t="s">
        <v>150</v>
      </c>
      <c r="BP709" t="s">
        <v>151</v>
      </c>
      <c r="BQ709" t="s">
        <v>149</v>
      </c>
      <c r="BR709" t="s">
        <v>150</v>
      </c>
      <c r="BS709" t="s">
        <v>86</v>
      </c>
      <c r="BU709" t="s">
        <v>81</v>
      </c>
      <c r="BV709" t="s">
        <v>152</v>
      </c>
    </row>
    <row r="710" spans="1:74" x14ac:dyDescent="0.2">
      <c r="A710" t="s">
        <v>2330</v>
      </c>
      <c r="B710" t="s">
        <v>2331</v>
      </c>
      <c r="C710" t="s">
        <v>2332</v>
      </c>
      <c r="E710" t="s">
        <v>77</v>
      </c>
      <c r="I710" t="s">
        <v>145</v>
      </c>
      <c r="J710" t="s">
        <v>146</v>
      </c>
      <c r="L710" t="s">
        <v>376</v>
      </c>
      <c r="M710" t="s">
        <v>148</v>
      </c>
      <c r="T710" t="s">
        <v>81</v>
      </c>
      <c r="V710" t="s">
        <v>149</v>
      </c>
      <c r="W710" t="s">
        <v>83</v>
      </c>
      <c r="X710" t="s">
        <v>84</v>
      </c>
      <c r="Y710" t="s">
        <v>150</v>
      </c>
      <c r="BP710" t="s">
        <v>151</v>
      </c>
      <c r="BQ710" t="s">
        <v>149</v>
      </c>
      <c r="BR710" t="s">
        <v>150</v>
      </c>
      <c r="BS710" t="s">
        <v>86</v>
      </c>
      <c r="BU710" t="s">
        <v>81</v>
      </c>
      <c r="BV710" t="s">
        <v>152</v>
      </c>
    </row>
    <row r="711" spans="1:74" x14ac:dyDescent="0.2">
      <c r="A711" t="s">
        <v>2333</v>
      </c>
      <c r="B711" t="s">
        <v>2334</v>
      </c>
      <c r="C711" t="s">
        <v>2335</v>
      </c>
      <c r="E711" t="s">
        <v>77</v>
      </c>
      <c r="I711" t="s">
        <v>145</v>
      </c>
      <c r="J711" t="s">
        <v>146</v>
      </c>
      <c r="L711" t="s">
        <v>306</v>
      </c>
      <c r="M711" t="s">
        <v>148</v>
      </c>
      <c r="T711" t="s">
        <v>81</v>
      </c>
      <c r="V711" t="s">
        <v>149</v>
      </c>
      <c r="W711" t="s">
        <v>83</v>
      </c>
      <c r="X711" t="s">
        <v>84</v>
      </c>
      <c r="Y711" t="s">
        <v>150</v>
      </c>
      <c r="BP711" t="s">
        <v>151</v>
      </c>
      <c r="BQ711" t="s">
        <v>149</v>
      </c>
      <c r="BR711" t="s">
        <v>150</v>
      </c>
      <c r="BS711" t="s">
        <v>86</v>
      </c>
      <c r="BU711" t="s">
        <v>81</v>
      </c>
      <c r="BV711" t="s">
        <v>152</v>
      </c>
    </row>
    <row r="712" spans="1:74" x14ac:dyDescent="0.2">
      <c r="A712" t="s">
        <v>2336</v>
      </c>
      <c r="B712" t="s">
        <v>2337</v>
      </c>
      <c r="C712" t="s">
        <v>2338</v>
      </c>
      <c r="D712" t="s">
        <v>76</v>
      </c>
      <c r="E712" t="s">
        <v>77</v>
      </c>
      <c r="I712" t="s">
        <v>145</v>
      </c>
      <c r="J712" t="s">
        <v>146</v>
      </c>
      <c r="L712" t="s">
        <v>422</v>
      </c>
      <c r="M712" t="s">
        <v>148</v>
      </c>
      <c r="T712" t="s">
        <v>81</v>
      </c>
      <c r="V712" t="s">
        <v>149</v>
      </c>
      <c r="W712" t="s">
        <v>83</v>
      </c>
      <c r="X712" t="s">
        <v>84</v>
      </c>
      <c r="Y712" t="s">
        <v>150</v>
      </c>
      <c r="BP712" t="s">
        <v>151</v>
      </c>
      <c r="BQ712" t="s">
        <v>149</v>
      </c>
      <c r="BR712" t="s">
        <v>150</v>
      </c>
      <c r="BS712" t="s">
        <v>86</v>
      </c>
      <c r="BU712" t="s">
        <v>81</v>
      </c>
      <c r="BV712" t="s">
        <v>152</v>
      </c>
    </row>
    <row r="713" spans="1:74" x14ac:dyDescent="0.2">
      <c r="A713" t="s">
        <v>2339</v>
      </c>
      <c r="B713" t="s">
        <v>199</v>
      </c>
      <c r="C713" t="s">
        <v>2340</v>
      </c>
      <c r="E713" t="s">
        <v>77</v>
      </c>
      <c r="F713" t="s">
        <v>2341</v>
      </c>
      <c r="G713" t="s">
        <v>2342</v>
      </c>
      <c r="I713" t="s">
        <v>145</v>
      </c>
      <c r="J713" t="s">
        <v>146</v>
      </c>
      <c r="L713" t="s">
        <v>399</v>
      </c>
      <c r="M713" t="s">
        <v>148</v>
      </c>
      <c r="T713" t="s">
        <v>81</v>
      </c>
      <c r="V713" t="s">
        <v>149</v>
      </c>
      <c r="W713" t="s">
        <v>83</v>
      </c>
      <c r="X713" t="s">
        <v>84</v>
      </c>
      <c r="Y713" t="s">
        <v>150</v>
      </c>
      <c r="BP713" t="s">
        <v>151</v>
      </c>
      <c r="BQ713" t="s">
        <v>149</v>
      </c>
      <c r="BR713" t="s">
        <v>150</v>
      </c>
      <c r="BS713" t="s">
        <v>86</v>
      </c>
      <c r="BU713" t="s">
        <v>81</v>
      </c>
      <c r="BV713" t="s">
        <v>152</v>
      </c>
    </row>
    <row r="714" spans="1:74" x14ac:dyDescent="0.2">
      <c r="A714" t="s">
        <v>2343</v>
      </c>
      <c r="B714" t="s">
        <v>2344</v>
      </c>
      <c r="C714" t="s">
        <v>2345</v>
      </c>
      <c r="E714" t="s">
        <v>77</v>
      </c>
      <c r="I714" t="s">
        <v>145</v>
      </c>
      <c r="J714" t="s">
        <v>146</v>
      </c>
      <c r="L714" t="s">
        <v>443</v>
      </c>
      <c r="M714" t="s">
        <v>148</v>
      </c>
      <c r="T714" t="s">
        <v>81</v>
      </c>
      <c r="V714" t="s">
        <v>149</v>
      </c>
      <c r="W714" t="s">
        <v>83</v>
      </c>
      <c r="X714" t="s">
        <v>84</v>
      </c>
      <c r="Y714" t="s">
        <v>150</v>
      </c>
      <c r="BP714" t="s">
        <v>151</v>
      </c>
      <c r="BQ714" t="s">
        <v>149</v>
      </c>
      <c r="BR714" t="s">
        <v>150</v>
      </c>
      <c r="BS714" t="s">
        <v>86</v>
      </c>
      <c r="BU714" t="s">
        <v>81</v>
      </c>
      <c r="BV714" t="s">
        <v>152</v>
      </c>
    </row>
    <row r="715" spans="1:74" x14ac:dyDescent="0.2">
      <c r="A715" t="s">
        <v>2346</v>
      </c>
      <c r="B715" t="s">
        <v>2347</v>
      </c>
      <c r="C715" t="s">
        <v>2348</v>
      </c>
      <c r="D715" t="s">
        <v>76</v>
      </c>
      <c r="E715" t="s">
        <v>77</v>
      </c>
      <c r="I715" t="s">
        <v>145</v>
      </c>
      <c r="J715" t="s">
        <v>146</v>
      </c>
      <c r="L715" t="s">
        <v>435</v>
      </c>
      <c r="M715" t="s">
        <v>148</v>
      </c>
      <c r="T715" t="s">
        <v>81</v>
      </c>
      <c r="V715" t="s">
        <v>149</v>
      </c>
      <c r="W715" t="s">
        <v>83</v>
      </c>
      <c r="X715" t="s">
        <v>84</v>
      </c>
      <c r="Y715" t="s">
        <v>150</v>
      </c>
      <c r="BP715" t="s">
        <v>151</v>
      </c>
      <c r="BQ715" t="s">
        <v>149</v>
      </c>
      <c r="BR715" t="s">
        <v>150</v>
      </c>
      <c r="BS715" t="s">
        <v>86</v>
      </c>
      <c r="BU715" t="s">
        <v>81</v>
      </c>
      <c r="BV715" t="s">
        <v>152</v>
      </c>
    </row>
    <row r="716" spans="1:74" x14ac:dyDescent="0.2">
      <c r="A716" t="s">
        <v>2349</v>
      </c>
      <c r="B716" t="s">
        <v>2350</v>
      </c>
      <c r="C716" t="s">
        <v>2351</v>
      </c>
      <c r="D716" t="s">
        <v>76</v>
      </c>
      <c r="E716" t="s">
        <v>77</v>
      </c>
      <c r="G716" t="s">
        <v>2352</v>
      </c>
      <c r="I716" t="s">
        <v>145</v>
      </c>
      <c r="J716" t="s">
        <v>146</v>
      </c>
      <c r="L716" t="s">
        <v>215</v>
      </c>
      <c r="M716" t="s">
        <v>148</v>
      </c>
      <c r="T716" t="s">
        <v>81</v>
      </c>
      <c r="V716" t="s">
        <v>149</v>
      </c>
      <c r="W716" t="s">
        <v>83</v>
      </c>
      <c r="X716" t="s">
        <v>84</v>
      </c>
      <c r="Y716" t="s">
        <v>150</v>
      </c>
      <c r="BP716" t="s">
        <v>151</v>
      </c>
      <c r="BQ716" t="s">
        <v>149</v>
      </c>
      <c r="BR716" t="s">
        <v>150</v>
      </c>
      <c r="BS716" t="s">
        <v>86</v>
      </c>
      <c r="BU716" t="s">
        <v>81</v>
      </c>
      <c r="BV716" t="s">
        <v>152</v>
      </c>
    </row>
    <row r="717" spans="1:74" x14ac:dyDescent="0.2">
      <c r="A717" t="s">
        <v>2353</v>
      </c>
      <c r="B717" t="s">
        <v>2354</v>
      </c>
      <c r="C717" t="s">
        <v>2355</v>
      </c>
      <c r="E717" t="s">
        <v>77</v>
      </c>
      <c r="I717" t="s">
        <v>145</v>
      </c>
      <c r="J717" t="s">
        <v>146</v>
      </c>
      <c r="L717" t="s">
        <v>250</v>
      </c>
      <c r="M717" t="s">
        <v>148</v>
      </c>
      <c r="T717" t="s">
        <v>81</v>
      </c>
      <c r="V717" t="s">
        <v>149</v>
      </c>
      <c r="W717" t="s">
        <v>83</v>
      </c>
      <c r="X717" t="s">
        <v>84</v>
      </c>
      <c r="Y717" t="s">
        <v>150</v>
      </c>
      <c r="BP717" t="s">
        <v>151</v>
      </c>
      <c r="BQ717" t="s">
        <v>149</v>
      </c>
      <c r="BR717" t="s">
        <v>150</v>
      </c>
      <c r="BS717" t="s">
        <v>86</v>
      </c>
      <c r="BU717" t="s">
        <v>81</v>
      </c>
      <c r="BV717" t="s">
        <v>152</v>
      </c>
    </row>
    <row r="718" spans="1:74" x14ac:dyDescent="0.2">
      <c r="A718" t="s">
        <v>2356</v>
      </c>
      <c r="B718" t="s">
        <v>2357</v>
      </c>
      <c r="C718" t="s">
        <v>2358</v>
      </c>
      <c r="D718" t="s">
        <v>76</v>
      </c>
      <c r="E718" t="s">
        <v>77</v>
      </c>
      <c r="I718" t="s">
        <v>145</v>
      </c>
      <c r="J718" t="s">
        <v>146</v>
      </c>
      <c r="L718" t="s">
        <v>750</v>
      </c>
      <c r="M718" t="s">
        <v>148</v>
      </c>
      <c r="T718" t="s">
        <v>81</v>
      </c>
      <c r="V718" t="s">
        <v>149</v>
      </c>
      <c r="W718" t="s">
        <v>83</v>
      </c>
      <c r="X718" t="s">
        <v>84</v>
      </c>
      <c r="Y718" t="s">
        <v>150</v>
      </c>
      <c r="BP718" t="s">
        <v>151</v>
      </c>
      <c r="BQ718" t="s">
        <v>149</v>
      </c>
      <c r="BR718" t="s">
        <v>150</v>
      </c>
      <c r="BS718" t="s">
        <v>86</v>
      </c>
      <c r="BU718" t="s">
        <v>81</v>
      </c>
      <c r="BV718" t="s">
        <v>152</v>
      </c>
    </row>
    <row r="719" spans="1:74" x14ac:dyDescent="0.2">
      <c r="A719" t="s">
        <v>2359</v>
      </c>
      <c r="B719" t="s">
        <v>2360</v>
      </c>
      <c r="C719" t="s">
        <v>2361</v>
      </c>
      <c r="E719" t="s">
        <v>77</v>
      </c>
      <c r="I719" t="s">
        <v>145</v>
      </c>
      <c r="J719" t="s">
        <v>146</v>
      </c>
      <c r="L719" t="s">
        <v>365</v>
      </c>
      <c r="M719" t="s">
        <v>148</v>
      </c>
      <c r="T719" t="s">
        <v>81</v>
      </c>
      <c r="V719" t="s">
        <v>149</v>
      </c>
      <c r="W719" t="s">
        <v>83</v>
      </c>
      <c r="X719" t="s">
        <v>84</v>
      </c>
      <c r="Y719" t="s">
        <v>150</v>
      </c>
      <c r="BP719" t="s">
        <v>151</v>
      </c>
      <c r="BQ719" t="s">
        <v>149</v>
      </c>
      <c r="BR719" t="s">
        <v>150</v>
      </c>
      <c r="BS719" t="s">
        <v>86</v>
      </c>
      <c r="BU719" t="s">
        <v>81</v>
      </c>
      <c r="BV719" t="s">
        <v>152</v>
      </c>
    </row>
    <row r="720" spans="1:74" x14ac:dyDescent="0.2">
      <c r="A720" t="s">
        <v>2362</v>
      </c>
      <c r="B720" t="s">
        <v>2363</v>
      </c>
      <c r="C720" t="s">
        <v>2364</v>
      </c>
      <c r="E720" t="s">
        <v>77</v>
      </c>
      <c r="I720" t="s">
        <v>145</v>
      </c>
      <c r="J720" t="s">
        <v>146</v>
      </c>
      <c r="L720" t="s">
        <v>250</v>
      </c>
      <c r="M720" t="s">
        <v>148</v>
      </c>
      <c r="T720" t="s">
        <v>81</v>
      </c>
      <c r="V720" t="s">
        <v>149</v>
      </c>
      <c r="W720" t="s">
        <v>83</v>
      </c>
      <c r="X720" t="s">
        <v>84</v>
      </c>
      <c r="Y720" t="s">
        <v>150</v>
      </c>
      <c r="BP720" t="s">
        <v>151</v>
      </c>
      <c r="BQ720" t="s">
        <v>149</v>
      </c>
      <c r="BR720" t="s">
        <v>150</v>
      </c>
      <c r="BS720" t="s">
        <v>86</v>
      </c>
      <c r="BU720" t="s">
        <v>81</v>
      </c>
      <c r="BV720" t="s">
        <v>152</v>
      </c>
    </row>
    <row r="721" spans="1:74" x14ac:dyDescent="0.2">
      <c r="A721" t="s">
        <v>2365</v>
      </c>
      <c r="B721" t="s">
        <v>2366</v>
      </c>
      <c r="C721" t="s">
        <v>2367</v>
      </c>
      <c r="E721" t="s">
        <v>77</v>
      </c>
      <c r="I721" t="s">
        <v>145</v>
      </c>
      <c r="J721" t="s">
        <v>146</v>
      </c>
      <c r="L721" t="s">
        <v>215</v>
      </c>
      <c r="M721" t="s">
        <v>148</v>
      </c>
      <c r="T721" t="s">
        <v>81</v>
      </c>
      <c r="V721" t="s">
        <v>149</v>
      </c>
      <c r="W721" t="s">
        <v>83</v>
      </c>
      <c r="X721" t="s">
        <v>84</v>
      </c>
      <c r="Y721" t="s">
        <v>150</v>
      </c>
      <c r="BP721" t="s">
        <v>151</v>
      </c>
      <c r="BQ721" t="s">
        <v>149</v>
      </c>
      <c r="BR721" t="s">
        <v>150</v>
      </c>
      <c r="BS721" t="s">
        <v>86</v>
      </c>
      <c r="BU721" t="s">
        <v>81</v>
      </c>
      <c r="BV721" t="s">
        <v>152</v>
      </c>
    </row>
    <row r="722" spans="1:74" x14ac:dyDescent="0.2">
      <c r="A722" t="s">
        <v>2368</v>
      </c>
      <c r="B722" t="s">
        <v>2369</v>
      </c>
      <c r="C722" t="s">
        <v>2370</v>
      </c>
      <c r="D722" t="s">
        <v>76</v>
      </c>
      <c r="E722" t="s">
        <v>77</v>
      </c>
      <c r="I722" t="s">
        <v>145</v>
      </c>
      <c r="J722" t="s">
        <v>146</v>
      </c>
      <c r="L722" t="s">
        <v>459</v>
      </c>
      <c r="M722" t="s">
        <v>148</v>
      </c>
      <c r="T722" t="s">
        <v>81</v>
      </c>
      <c r="V722" t="s">
        <v>149</v>
      </c>
      <c r="W722" t="s">
        <v>83</v>
      </c>
      <c r="X722" t="s">
        <v>84</v>
      </c>
      <c r="Y722" t="s">
        <v>150</v>
      </c>
      <c r="BP722" t="s">
        <v>151</v>
      </c>
      <c r="BQ722" t="s">
        <v>149</v>
      </c>
      <c r="BR722" t="s">
        <v>150</v>
      </c>
      <c r="BS722" t="s">
        <v>86</v>
      </c>
      <c r="BU722" t="s">
        <v>81</v>
      </c>
      <c r="BV722" t="s">
        <v>152</v>
      </c>
    </row>
    <row r="723" spans="1:74" x14ac:dyDescent="0.2">
      <c r="A723" t="s">
        <v>2371</v>
      </c>
      <c r="B723" t="s">
        <v>2372</v>
      </c>
      <c r="C723" t="s">
        <v>2373</v>
      </c>
      <c r="D723" t="s">
        <v>76</v>
      </c>
      <c r="E723" t="s">
        <v>77</v>
      </c>
      <c r="I723" t="s">
        <v>145</v>
      </c>
      <c r="J723" t="s">
        <v>146</v>
      </c>
      <c r="L723" t="s">
        <v>640</v>
      </c>
      <c r="M723" t="s">
        <v>148</v>
      </c>
      <c r="T723" t="s">
        <v>81</v>
      </c>
      <c r="V723" t="s">
        <v>149</v>
      </c>
      <c r="W723" t="s">
        <v>83</v>
      </c>
      <c r="X723" t="s">
        <v>84</v>
      </c>
      <c r="Y723" t="s">
        <v>150</v>
      </c>
      <c r="BP723" t="s">
        <v>151</v>
      </c>
      <c r="BQ723" t="s">
        <v>149</v>
      </c>
      <c r="BR723" t="s">
        <v>150</v>
      </c>
      <c r="BS723" t="s">
        <v>86</v>
      </c>
      <c r="BU723" t="s">
        <v>81</v>
      </c>
      <c r="BV723" t="s">
        <v>152</v>
      </c>
    </row>
    <row r="724" spans="1:74" x14ac:dyDescent="0.2">
      <c r="A724" t="s">
        <v>2374</v>
      </c>
      <c r="B724" t="s">
        <v>2375</v>
      </c>
      <c r="C724" t="s">
        <v>1522</v>
      </c>
      <c r="E724" t="s">
        <v>77</v>
      </c>
      <c r="I724" t="s">
        <v>145</v>
      </c>
      <c r="J724" t="s">
        <v>146</v>
      </c>
      <c r="L724" t="s">
        <v>435</v>
      </c>
      <c r="M724" t="s">
        <v>148</v>
      </c>
      <c r="T724" t="s">
        <v>81</v>
      </c>
      <c r="V724" t="s">
        <v>149</v>
      </c>
      <c r="W724" t="s">
        <v>83</v>
      </c>
      <c r="X724" t="s">
        <v>84</v>
      </c>
      <c r="Y724" t="s">
        <v>150</v>
      </c>
      <c r="BP724" t="s">
        <v>151</v>
      </c>
      <c r="BQ724" t="s">
        <v>149</v>
      </c>
      <c r="BR724" t="s">
        <v>150</v>
      </c>
      <c r="BS724" t="s">
        <v>86</v>
      </c>
      <c r="BU724" t="s">
        <v>81</v>
      </c>
      <c r="BV724" t="s">
        <v>152</v>
      </c>
    </row>
    <row r="725" spans="1:74" x14ac:dyDescent="0.2">
      <c r="A725" t="s">
        <v>2376</v>
      </c>
      <c r="B725" t="s">
        <v>1925</v>
      </c>
      <c r="C725" t="s">
        <v>2377</v>
      </c>
      <c r="E725" t="s">
        <v>77</v>
      </c>
      <c r="G725" t="s">
        <v>2378</v>
      </c>
      <c r="I725" t="s">
        <v>145</v>
      </c>
      <c r="J725" t="s">
        <v>146</v>
      </c>
      <c r="L725" t="s">
        <v>228</v>
      </c>
      <c r="M725" t="s">
        <v>148</v>
      </c>
      <c r="T725" t="s">
        <v>81</v>
      </c>
      <c r="V725" t="s">
        <v>149</v>
      </c>
      <c r="W725" t="s">
        <v>83</v>
      </c>
      <c r="X725" t="s">
        <v>84</v>
      </c>
      <c r="Y725" t="s">
        <v>150</v>
      </c>
      <c r="BP725" t="s">
        <v>151</v>
      </c>
      <c r="BQ725" t="s">
        <v>149</v>
      </c>
      <c r="BR725" t="s">
        <v>150</v>
      </c>
      <c r="BS725" t="s">
        <v>86</v>
      </c>
      <c r="BU725" t="s">
        <v>81</v>
      </c>
      <c r="BV725" t="s">
        <v>152</v>
      </c>
    </row>
    <row r="726" spans="1:74" x14ac:dyDescent="0.2">
      <c r="A726" t="s">
        <v>2379</v>
      </c>
      <c r="B726" t="s">
        <v>645</v>
      </c>
      <c r="C726" t="s">
        <v>2380</v>
      </c>
      <c r="E726" t="s">
        <v>77</v>
      </c>
      <c r="G726" t="s">
        <v>2381</v>
      </c>
      <c r="I726" t="s">
        <v>145</v>
      </c>
      <c r="J726" t="s">
        <v>146</v>
      </c>
      <c r="L726" t="s">
        <v>561</v>
      </c>
      <c r="M726" t="s">
        <v>148</v>
      </c>
      <c r="T726" t="s">
        <v>81</v>
      </c>
      <c r="V726" t="s">
        <v>149</v>
      </c>
      <c r="W726" t="s">
        <v>83</v>
      </c>
      <c r="X726" t="s">
        <v>84</v>
      </c>
      <c r="Y726" t="s">
        <v>150</v>
      </c>
      <c r="BP726" t="s">
        <v>151</v>
      </c>
      <c r="BQ726" t="s">
        <v>149</v>
      </c>
      <c r="BR726" t="s">
        <v>150</v>
      </c>
      <c r="BS726" t="s">
        <v>86</v>
      </c>
      <c r="BU726" t="s">
        <v>81</v>
      </c>
      <c r="BV726" t="s">
        <v>152</v>
      </c>
    </row>
    <row r="727" spans="1:74" x14ac:dyDescent="0.2">
      <c r="A727" t="s">
        <v>2382</v>
      </c>
      <c r="B727" t="s">
        <v>2383</v>
      </c>
      <c r="C727" t="s">
        <v>2384</v>
      </c>
      <c r="D727" t="s">
        <v>76</v>
      </c>
      <c r="E727" t="s">
        <v>77</v>
      </c>
      <c r="G727" t="s">
        <v>2385</v>
      </c>
      <c r="I727" t="s">
        <v>145</v>
      </c>
      <c r="J727" t="s">
        <v>146</v>
      </c>
      <c r="L727" t="s">
        <v>1447</v>
      </c>
      <c r="M727" t="s">
        <v>148</v>
      </c>
      <c r="T727" t="s">
        <v>81</v>
      </c>
      <c r="V727" t="s">
        <v>149</v>
      </c>
      <c r="W727" t="s">
        <v>83</v>
      </c>
      <c r="X727" t="s">
        <v>84</v>
      </c>
      <c r="Y727" t="s">
        <v>150</v>
      </c>
      <c r="BP727" t="s">
        <v>151</v>
      </c>
      <c r="BQ727" t="s">
        <v>149</v>
      </c>
      <c r="BR727" t="s">
        <v>150</v>
      </c>
      <c r="BS727" t="s">
        <v>86</v>
      </c>
      <c r="BU727" t="s">
        <v>81</v>
      </c>
      <c r="BV727" t="s">
        <v>152</v>
      </c>
    </row>
    <row r="728" spans="1:74" x14ac:dyDescent="0.2">
      <c r="A728" t="s">
        <v>2386</v>
      </c>
      <c r="B728" t="s">
        <v>2387</v>
      </c>
      <c r="C728" t="s">
        <v>2388</v>
      </c>
      <c r="E728" t="s">
        <v>77</v>
      </c>
      <c r="I728" t="s">
        <v>145</v>
      </c>
      <c r="J728" t="s">
        <v>146</v>
      </c>
      <c r="L728" t="s">
        <v>302</v>
      </c>
      <c r="M728" t="s">
        <v>148</v>
      </c>
      <c r="T728" t="s">
        <v>81</v>
      </c>
      <c r="V728" t="s">
        <v>149</v>
      </c>
      <c r="W728" t="s">
        <v>83</v>
      </c>
      <c r="X728" t="s">
        <v>84</v>
      </c>
      <c r="Y728" t="s">
        <v>150</v>
      </c>
      <c r="BP728" t="s">
        <v>151</v>
      </c>
      <c r="BQ728" t="s">
        <v>149</v>
      </c>
      <c r="BR728" t="s">
        <v>150</v>
      </c>
      <c r="BS728" t="s">
        <v>86</v>
      </c>
      <c r="BU728" t="s">
        <v>81</v>
      </c>
      <c r="BV728" t="s">
        <v>152</v>
      </c>
    </row>
    <row r="729" spans="1:74" x14ac:dyDescent="0.2">
      <c r="A729" t="s">
        <v>2389</v>
      </c>
      <c r="B729" t="s">
        <v>2390</v>
      </c>
      <c r="C729" t="s">
        <v>2391</v>
      </c>
      <c r="D729" t="s">
        <v>76</v>
      </c>
      <c r="E729" t="s">
        <v>77</v>
      </c>
      <c r="I729" t="s">
        <v>145</v>
      </c>
      <c r="J729" t="s">
        <v>146</v>
      </c>
      <c r="L729" t="s">
        <v>435</v>
      </c>
      <c r="M729" t="s">
        <v>148</v>
      </c>
      <c r="T729" t="s">
        <v>81</v>
      </c>
      <c r="V729" t="s">
        <v>149</v>
      </c>
      <c r="W729" t="s">
        <v>83</v>
      </c>
      <c r="X729" t="s">
        <v>84</v>
      </c>
      <c r="Y729" t="s">
        <v>150</v>
      </c>
      <c r="BP729" t="s">
        <v>151</v>
      </c>
      <c r="BQ729" t="s">
        <v>149</v>
      </c>
      <c r="BR729" t="s">
        <v>150</v>
      </c>
      <c r="BS729" t="s">
        <v>86</v>
      </c>
      <c r="BU729" t="s">
        <v>81</v>
      </c>
      <c r="BV729" t="s">
        <v>152</v>
      </c>
    </row>
    <row r="730" spans="1:74" x14ac:dyDescent="0.2">
      <c r="A730" t="s">
        <v>2392</v>
      </c>
      <c r="B730" t="s">
        <v>2393</v>
      </c>
      <c r="C730" t="s">
        <v>2394</v>
      </c>
      <c r="E730" t="s">
        <v>77</v>
      </c>
      <c r="I730" t="s">
        <v>145</v>
      </c>
      <c r="J730" t="s">
        <v>146</v>
      </c>
      <c r="L730" t="s">
        <v>394</v>
      </c>
      <c r="M730" t="s">
        <v>148</v>
      </c>
      <c r="T730" t="s">
        <v>81</v>
      </c>
      <c r="V730" t="s">
        <v>149</v>
      </c>
      <c r="W730" t="s">
        <v>83</v>
      </c>
      <c r="X730" t="s">
        <v>84</v>
      </c>
      <c r="Y730" t="s">
        <v>150</v>
      </c>
      <c r="BP730" t="s">
        <v>151</v>
      </c>
      <c r="BQ730" t="s">
        <v>149</v>
      </c>
      <c r="BR730" t="s">
        <v>150</v>
      </c>
      <c r="BS730" t="s">
        <v>86</v>
      </c>
      <c r="BU730" t="s">
        <v>81</v>
      </c>
      <c r="BV730" t="s">
        <v>152</v>
      </c>
    </row>
    <row r="731" spans="1:74" x14ac:dyDescent="0.2">
      <c r="A731" t="s">
        <v>2395</v>
      </c>
      <c r="B731" t="s">
        <v>2396</v>
      </c>
      <c r="C731" t="s">
        <v>2397</v>
      </c>
      <c r="D731" t="s">
        <v>76</v>
      </c>
      <c r="E731" t="s">
        <v>77</v>
      </c>
      <c r="G731" t="s">
        <v>2398</v>
      </c>
      <c r="I731" t="s">
        <v>145</v>
      </c>
      <c r="J731" t="s">
        <v>146</v>
      </c>
      <c r="L731" t="s">
        <v>418</v>
      </c>
      <c r="M731" t="s">
        <v>148</v>
      </c>
      <c r="T731" t="s">
        <v>81</v>
      </c>
      <c r="V731" t="s">
        <v>149</v>
      </c>
      <c r="W731" t="s">
        <v>83</v>
      </c>
      <c r="X731" t="s">
        <v>84</v>
      </c>
      <c r="Y731" t="s">
        <v>150</v>
      </c>
      <c r="BP731" t="s">
        <v>151</v>
      </c>
      <c r="BQ731" t="s">
        <v>149</v>
      </c>
      <c r="BR731" t="s">
        <v>150</v>
      </c>
      <c r="BS731" t="s">
        <v>86</v>
      </c>
      <c r="BU731" t="s">
        <v>81</v>
      </c>
      <c r="BV731" t="s">
        <v>152</v>
      </c>
    </row>
    <row r="732" spans="1:74" x14ac:dyDescent="0.2">
      <c r="A732" t="s">
        <v>2399</v>
      </c>
      <c r="B732" t="s">
        <v>2400</v>
      </c>
      <c r="C732" t="s">
        <v>2401</v>
      </c>
      <c r="E732" t="s">
        <v>77</v>
      </c>
      <c r="I732" t="s">
        <v>145</v>
      </c>
      <c r="J732" t="s">
        <v>146</v>
      </c>
      <c r="L732" t="s">
        <v>180</v>
      </c>
      <c r="M732" t="s">
        <v>148</v>
      </c>
      <c r="T732" t="s">
        <v>81</v>
      </c>
      <c r="V732" t="s">
        <v>149</v>
      </c>
      <c r="W732" t="s">
        <v>83</v>
      </c>
      <c r="X732" t="s">
        <v>84</v>
      </c>
      <c r="Y732" t="s">
        <v>150</v>
      </c>
      <c r="BP732" t="s">
        <v>151</v>
      </c>
      <c r="BQ732" t="s">
        <v>149</v>
      </c>
      <c r="BR732" t="s">
        <v>150</v>
      </c>
      <c r="BS732" t="s">
        <v>86</v>
      </c>
      <c r="BU732" t="s">
        <v>81</v>
      </c>
      <c r="BV732" t="s">
        <v>152</v>
      </c>
    </row>
    <row r="733" spans="1:74" x14ac:dyDescent="0.2">
      <c r="A733" t="s">
        <v>2402</v>
      </c>
      <c r="B733" t="s">
        <v>2403</v>
      </c>
      <c r="C733" t="s">
        <v>2402</v>
      </c>
      <c r="E733" t="s">
        <v>397</v>
      </c>
      <c r="I733" t="s">
        <v>145</v>
      </c>
      <c r="J733" t="s">
        <v>146</v>
      </c>
      <c r="L733" t="s">
        <v>386</v>
      </c>
      <c r="M733" t="s">
        <v>148</v>
      </c>
      <c r="T733" t="s">
        <v>81</v>
      </c>
      <c r="V733" t="s">
        <v>149</v>
      </c>
      <c r="W733" t="s">
        <v>83</v>
      </c>
      <c r="X733" t="s">
        <v>84</v>
      </c>
      <c r="Y733" t="s">
        <v>150</v>
      </c>
      <c r="BP733" t="s">
        <v>151</v>
      </c>
      <c r="BQ733" t="s">
        <v>149</v>
      </c>
      <c r="BR733" t="s">
        <v>150</v>
      </c>
      <c r="BS733" t="s">
        <v>86</v>
      </c>
      <c r="BU733" t="s">
        <v>81</v>
      </c>
      <c r="BV733" t="s">
        <v>152</v>
      </c>
    </row>
    <row r="734" spans="1:74" x14ac:dyDescent="0.2">
      <c r="A734" t="s">
        <v>2404</v>
      </c>
      <c r="B734" t="s">
        <v>2405</v>
      </c>
      <c r="C734" t="s">
        <v>2406</v>
      </c>
      <c r="D734" t="s">
        <v>76</v>
      </c>
      <c r="E734" t="s">
        <v>77</v>
      </c>
      <c r="G734" t="s">
        <v>2407</v>
      </c>
      <c r="I734" t="s">
        <v>145</v>
      </c>
      <c r="J734" t="s">
        <v>146</v>
      </c>
      <c r="L734" t="s">
        <v>407</v>
      </c>
      <c r="M734" t="s">
        <v>148</v>
      </c>
      <c r="T734" t="s">
        <v>81</v>
      </c>
      <c r="V734" t="s">
        <v>149</v>
      </c>
      <c r="W734" t="s">
        <v>83</v>
      </c>
      <c r="X734" t="s">
        <v>84</v>
      </c>
      <c r="Y734" t="s">
        <v>150</v>
      </c>
      <c r="BP734" t="s">
        <v>151</v>
      </c>
      <c r="BQ734" t="s">
        <v>149</v>
      </c>
      <c r="BR734" t="s">
        <v>150</v>
      </c>
      <c r="BS734" t="s">
        <v>86</v>
      </c>
      <c r="BU734" t="s">
        <v>81</v>
      </c>
      <c r="BV734" t="s">
        <v>152</v>
      </c>
    </row>
    <row r="735" spans="1:74" x14ac:dyDescent="0.2">
      <c r="A735" t="s">
        <v>2408</v>
      </c>
      <c r="B735" t="s">
        <v>2409</v>
      </c>
      <c r="C735" t="s">
        <v>2410</v>
      </c>
      <c r="D735" t="s">
        <v>76</v>
      </c>
      <c r="E735" t="s">
        <v>77</v>
      </c>
      <c r="I735" t="s">
        <v>145</v>
      </c>
      <c r="J735" t="s">
        <v>146</v>
      </c>
      <c r="L735" t="s">
        <v>306</v>
      </c>
      <c r="M735" t="s">
        <v>148</v>
      </c>
      <c r="T735" t="s">
        <v>81</v>
      </c>
      <c r="V735" t="s">
        <v>149</v>
      </c>
      <c r="W735" t="s">
        <v>83</v>
      </c>
      <c r="X735" t="s">
        <v>84</v>
      </c>
      <c r="Y735" t="s">
        <v>150</v>
      </c>
      <c r="BP735" t="s">
        <v>151</v>
      </c>
      <c r="BQ735" t="s">
        <v>149</v>
      </c>
      <c r="BR735" t="s">
        <v>150</v>
      </c>
      <c r="BS735" t="s">
        <v>86</v>
      </c>
      <c r="BU735" t="s">
        <v>81</v>
      </c>
      <c r="BV735" t="s">
        <v>152</v>
      </c>
    </row>
    <row r="736" spans="1:74" x14ac:dyDescent="0.2">
      <c r="A736" t="s">
        <v>2411</v>
      </c>
      <c r="B736" t="s">
        <v>2412</v>
      </c>
      <c r="C736" t="s">
        <v>2413</v>
      </c>
      <c r="E736" t="s">
        <v>77</v>
      </c>
      <c r="I736" t="s">
        <v>145</v>
      </c>
      <c r="J736" t="s">
        <v>146</v>
      </c>
      <c r="L736" t="s">
        <v>237</v>
      </c>
      <c r="M736" t="s">
        <v>148</v>
      </c>
      <c r="T736" t="s">
        <v>81</v>
      </c>
      <c r="V736" t="s">
        <v>149</v>
      </c>
      <c r="W736" t="s">
        <v>83</v>
      </c>
      <c r="X736" t="s">
        <v>84</v>
      </c>
      <c r="Y736" t="s">
        <v>150</v>
      </c>
      <c r="BP736" t="s">
        <v>151</v>
      </c>
      <c r="BQ736" t="s">
        <v>149</v>
      </c>
      <c r="BR736" t="s">
        <v>150</v>
      </c>
      <c r="BS736" t="s">
        <v>86</v>
      </c>
      <c r="BU736" t="s">
        <v>81</v>
      </c>
      <c r="BV736" t="s">
        <v>152</v>
      </c>
    </row>
    <row r="737" spans="1:74" x14ac:dyDescent="0.2">
      <c r="A737" t="s">
        <v>2414</v>
      </c>
      <c r="B737" t="s">
        <v>2415</v>
      </c>
      <c r="C737" t="s">
        <v>2416</v>
      </c>
      <c r="D737" t="s">
        <v>76</v>
      </c>
      <c r="E737" t="s">
        <v>77</v>
      </c>
      <c r="I737" t="s">
        <v>145</v>
      </c>
      <c r="J737" t="s">
        <v>146</v>
      </c>
      <c r="L737" t="s">
        <v>383</v>
      </c>
      <c r="M737" t="s">
        <v>148</v>
      </c>
      <c r="T737" t="s">
        <v>81</v>
      </c>
      <c r="V737" t="s">
        <v>149</v>
      </c>
      <c r="W737" t="s">
        <v>83</v>
      </c>
      <c r="X737" t="s">
        <v>84</v>
      </c>
      <c r="Y737" t="s">
        <v>150</v>
      </c>
      <c r="BP737" t="s">
        <v>151</v>
      </c>
      <c r="BQ737" t="s">
        <v>149</v>
      </c>
      <c r="BR737" t="s">
        <v>150</v>
      </c>
      <c r="BS737" t="s">
        <v>86</v>
      </c>
      <c r="BU737" t="s">
        <v>81</v>
      </c>
      <c r="BV737" t="s">
        <v>152</v>
      </c>
    </row>
    <row r="738" spans="1:74" x14ac:dyDescent="0.2">
      <c r="A738" t="s">
        <v>2417</v>
      </c>
      <c r="B738" t="s">
        <v>176</v>
      </c>
      <c r="C738" t="s">
        <v>2418</v>
      </c>
      <c r="E738" t="s">
        <v>77</v>
      </c>
      <c r="G738" t="s">
        <v>2419</v>
      </c>
      <c r="I738" t="s">
        <v>145</v>
      </c>
      <c r="J738" t="s">
        <v>146</v>
      </c>
      <c r="L738" t="s">
        <v>1141</v>
      </c>
      <c r="M738" t="s">
        <v>148</v>
      </c>
      <c r="T738" t="s">
        <v>81</v>
      </c>
      <c r="V738" t="s">
        <v>149</v>
      </c>
      <c r="W738" t="s">
        <v>83</v>
      </c>
      <c r="X738" t="s">
        <v>84</v>
      </c>
      <c r="Y738" t="s">
        <v>150</v>
      </c>
      <c r="BP738" t="s">
        <v>151</v>
      </c>
      <c r="BQ738" t="s">
        <v>149</v>
      </c>
      <c r="BR738" t="s">
        <v>150</v>
      </c>
      <c r="BS738" t="s">
        <v>86</v>
      </c>
      <c r="BU738" t="s">
        <v>81</v>
      </c>
      <c r="BV738" t="s">
        <v>152</v>
      </c>
    </row>
    <row r="739" spans="1:74" x14ac:dyDescent="0.2">
      <c r="A739" t="s">
        <v>2420</v>
      </c>
      <c r="B739" t="s">
        <v>2421</v>
      </c>
      <c r="C739" t="s">
        <v>2422</v>
      </c>
      <c r="E739" t="s">
        <v>77</v>
      </c>
      <c r="I739" t="s">
        <v>145</v>
      </c>
      <c r="J739" t="s">
        <v>146</v>
      </c>
      <c r="L739" t="s">
        <v>716</v>
      </c>
      <c r="M739" t="s">
        <v>148</v>
      </c>
      <c r="T739" t="s">
        <v>81</v>
      </c>
      <c r="V739" t="s">
        <v>149</v>
      </c>
      <c r="W739" t="s">
        <v>83</v>
      </c>
      <c r="X739" t="s">
        <v>84</v>
      </c>
      <c r="Y739" t="s">
        <v>150</v>
      </c>
      <c r="BP739" t="s">
        <v>151</v>
      </c>
      <c r="BQ739" t="s">
        <v>149</v>
      </c>
      <c r="BR739" t="s">
        <v>150</v>
      </c>
      <c r="BS739" t="s">
        <v>86</v>
      </c>
      <c r="BU739" t="s">
        <v>81</v>
      </c>
      <c r="BV739" t="s">
        <v>152</v>
      </c>
    </row>
    <row r="740" spans="1:74" x14ac:dyDescent="0.2">
      <c r="A740" t="s">
        <v>2423</v>
      </c>
      <c r="B740" t="s">
        <v>2424</v>
      </c>
      <c r="C740" t="s">
        <v>2425</v>
      </c>
      <c r="D740" t="s">
        <v>76</v>
      </c>
      <c r="E740" t="s">
        <v>77</v>
      </c>
      <c r="G740" t="s">
        <v>2426</v>
      </c>
      <c r="I740" t="s">
        <v>145</v>
      </c>
      <c r="J740" t="s">
        <v>146</v>
      </c>
      <c r="L740" t="s">
        <v>850</v>
      </c>
      <c r="M740" t="s">
        <v>148</v>
      </c>
      <c r="T740" t="s">
        <v>81</v>
      </c>
      <c r="V740" t="s">
        <v>149</v>
      </c>
      <c r="W740" t="s">
        <v>83</v>
      </c>
      <c r="X740" t="s">
        <v>84</v>
      </c>
      <c r="Y740" t="s">
        <v>150</v>
      </c>
      <c r="BP740" t="s">
        <v>151</v>
      </c>
      <c r="BQ740" t="s">
        <v>149</v>
      </c>
      <c r="BR740" t="s">
        <v>150</v>
      </c>
      <c r="BS740" t="s">
        <v>86</v>
      </c>
      <c r="BU740" t="s">
        <v>81</v>
      </c>
      <c r="BV740" t="s">
        <v>152</v>
      </c>
    </row>
    <row r="741" spans="1:74" x14ac:dyDescent="0.2">
      <c r="A741" t="s">
        <v>2427</v>
      </c>
      <c r="B741" t="s">
        <v>2428</v>
      </c>
      <c r="C741" t="s">
        <v>2429</v>
      </c>
      <c r="E741" t="s">
        <v>77</v>
      </c>
      <c r="I741" t="s">
        <v>145</v>
      </c>
      <c r="J741" t="s">
        <v>146</v>
      </c>
      <c r="L741" t="s">
        <v>164</v>
      </c>
      <c r="M741" t="s">
        <v>148</v>
      </c>
      <c r="T741" t="s">
        <v>81</v>
      </c>
      <c r="V741" t="s">
        <v>149</v>
      </c>
      <c r="W741" t="s">
        <v>83</v>
      </c>
      <c r="X741" t="s">
        <v>84</v>
      </c>
      <c r="Y741" t="s">
        <v>150</v>
      </c>
      <c r="BP741" t="s">
        <v>151</v>
      </c>
      <c r="BQ741" t="s">
        <v>149</v>
      </c>
      <c r="BR741" t="s">
        <v>150</v>
      </c>
      <c r="BS741" t="s">
        <v>86</v>
      </c>
      <c r="BU741" t="s">
        <v>81</v>
      </c>
      <c r="BV741" t="s">
        <v>152</v>
      </c>
    </row>
    <row r="742" spans="1:74" x14ac:dyDescent="0.2">
      <c r="A742" t="s">
        <v>2430</v>
      </c>
      <c r="B742" t="s">
        <v>1811</v>
      </c>
      <c r="C742" t="s">
        <v>1809</v>
      </c>
      <c r="E742" t="s">
        <v>77</v>
      </c>
      <c r="I742" t="s">
        <v>145</v>
      </c>
      <c r="J742" t="s">
        <v>146</v>
      </c>
      <c r="L742" t="s">
        <v>739</v>
      </c>
      <c r="M742" t="s">
        <v>148</v>
      </c>
      <c r="T742" t="s">
        <v>81</v>
      </c>
      <c r="V742" t="s">
        <v>149</v>
      </c>
      <c r="W742" t="s">
        <v>83</v>
      </c>
      <c r="X742" t="s">
        <v>84</v>
      </c>
      <c r="Y742" t="s">
        <v>150</v>
      </c>
      <c r="BP742" t="s">
        <v>151</v>
      </c>
      <c r="BQ742" t="s">
        <v>149</v>
      </c>
      <c r="BR742" t="s">
        <v>150</v>
      </c>
      <c r="BS742" t="s">
        <v>86</v>
      </c>
      <c r="BU742" t="s">
        <v>81</v>
      </c>
      <c r="BV742" t="s">
        <v>152</v>
      </c>
    </row>
    <row r="743" spans="1:74" x14ac:dyDescent="0.2">
      <c r="A743" t="s">
        <v>2431</v>
      </c>
      <c r="B743" t="s">
        <v>2432</v>
      </c>
      <c r="C743" t="s">
        <v>2433</v>
      </c>
      <c r="D743" t="s">
        <v>76</v>
      </c>
      <c r="E743" t="s">
        <v>77</v>
      </c>
      <c r="I743" t="s">
        <v>145</v>
      </c>
      <c r="J743" t="s">
        <v>146</v>
      </c>
      <c r="L743" t="s">
        <v>550</v>
      </c>
      <c r="M743" t="s">
        <v>148</v>
      </c>
      <c r="T743" t="s">
        <v>81</v>
      </c>
      <c r="V743" t="s">
        <v>149</v>
      </c>
      <c r="W743" t="s">
        <v>83</v>
      </c>
      <c r="X743" t="s">
        <v>84</v>
      </c>
      <c r="Y743" t="s">
        <v>150</v>
      </c>
      <c r="BP743" t="s">
        <v>151</v>
      </c>
      <c r="BQ743" t="s">
        <v>149</v>
      </c>
      <c r="BR743" t="s">
        <v>150</v>
      </c>
      <c r="BS743" t="s">
        <v>86</v>
      </c>
      <c r="BU743" t="s">
        <v>81</v>
      </c>
      <c r="BV743" t="s">
        <v>152</v>
      </c>
    </row>
    <row r="744" spans="1:74" x14ac:dyDescent="0.2">
      <c r="A744" t="s">
        <v>2434</v>
      </c>
      <c r="B744" t="s">
        <v>2435</v>
      </c>
      <c r="C744" t="s">
        <v>2436</v>
      </c>
      <c r="D744" t="s">
        <v>76</v>
      </c>
      <c r="E744" t="s">
        <v>77</v>
      </c>
      <c r="I744" t="s">
        <v>145</v>
      </c>
      <c r="J744" t="s">
        <v>146</v>
      </c>
      <c r="L744" t="s">
        <v>180</v>
      </c>
      <c r="M744" t="s">
        <v>148</v>
      </c>
      <c r="T744" t="s">
        <v>81</v>
      </c>
      <c r="V744" t="s">
        <v>149</v>
      </c>
      <c r="W744" t="s">
        <v>83</v>
      </c>
      <c r="X744" t="s">
        <v>84</v>
      </c>
      <c r="Y744" t="s">
        <v>150</v>
      </c>
      <c r="BP744" t="s">
        <v>151</v>
      </c>
      <c r="BQ744" t="s">
        <v>149</v>
      </c>
      <c r="BR744" t="s">
        <v>150</v>
      </c>
      <c r="BS744" t="s">
        <v>86</v>
      </c>
      <c r="BU744" t="s">
        <v>81</v>
      </c>
      <c r="BV744" t="s">
        <v>152</v>
      </c>
    </row>
    <row r="745" spans="1:74" x14ac:dyDescent="0.2">
      <c r="A745" t="s">
        <v>2437</v>
      </c>
      <c r="B745" t="s">
        <v>2438</v>
      </c>
      <c r="C745" t="s">
        <v>2439</v>
      </c>
      <c r="E745" t="s">
        <v>77</v>
      </c>
      <c r="I745" t="s">
        <v>145</v>
      </c>
      <c r="J745" t="s">
        <v>146</v>
      </c>
      <c r="L745" t="s">
        <v>459</v>
      </c>
      <c r="M745" t="s">
        <v>148</v>
      </c>
      <c r="T745" t="s">
        <v>81</v>
      </c>
      <c r="V745" t="s">
        <v>149</v>
      </c>
      <c r="W745" t="s">
        <v>83</v>
      </c>
      <c r="X745" t="s">
        <v>84</v>
      </c>
      <c r="Y745" t="s">
        <v>150</v>
      </c>
      <c r="BP745" t="s">
        <v>151</v>
      </c>
      <c r="BQ745" t="s">
        <v>149</v>
      </c>
      <c r="BR745" t="s">
        <v>150</v>
      </c>
      <c r="BS745" t="s">
        <v>86</v>
      </c>
      <c r="BU745" t="s">
        <v>81</v>
      </c>
      <c r="BV745" t="s">
        <v>152</v>
      </c>
    </row>
    <row r="746" spans="1:74" x14ac:dyDescent="0.2">
      <c r="A746" t="s">
        <v>2440</v>
      </c>
      <c r="B746" t="s">
        <v>2441</v>
      </c>
      <c r="C746" t="s">
        <v>2442</v>
      </c>
      <c r="E746" t="s">
        <v>77</v>
      </c>
      <c r="I746" t="s">
        <v>145</v>
      </c>
      <c r="J746" t="s">
        <v>146</v>
      </c>
      <c r="L746" t="s">
        <v>394</v>
      </c>
      <c r="M746" t="s">
        <v>148</v>
      </c>
      <c r="T746" t="s">
        <v>81</v>
      </c>
      <c r="V746" t="s">
        <v>149</v>
      </c>
      <c r="W746" t="s">
        <v>83</v>
      </c>
      <c r="X746" t="s">
        <v>84</v>
      </c>
      <c r="Y746" t="s">
        <v>150</v>
      </c>
      <c r="BP746" t="s">
        <v>151</v>
      </c>
      <c r="BQ746" t="s">
        <v>149</v>
      </c>
      <c r="BR746" t="s">
        <v>150</v>
      </c>
      <c r="BS746" t="s">
        <v>86</v>
      </c>
      <c r="BU746" t="s">
        <v>81</v>
      </c>
      <c r="BV746" t="s">
        <v>152</v>
      </c>
    </row>
    <row r="747" spans="1:74" x14ac:dyDescent="0.2">
      <c r="A747" t="s">
        <v>2443</v>
      </c>
      <c r="B747" t="s">
        <v>2444</v>
      </c>
      <c r="C747" t="s">
        <v>2445</v>
      </c>
      <c r="E747" t="s">
        <v>77</v>
      </c>
      <c r="I747" t="s">
        <v>145</v>
      </c>
      <c r="J747" t="s">
        <v>146</v>
      </c>
      <c r="L747" t="s">
        <v>321</v>
      </c>
      <c r="M747" t="s">
        <v>148</v>
      </c>
      <c r="T747" t="s">
        <v>81</v>
      </c>
      <c r="V747" t="s">
        <v>149</v>
      </c>
      <c r="W747" t="s">
        <v>83</v>
      </c>
      <c r="X747" t="s">
        <v>84</v>
      </c>
      <c r="Y747" t="s">
        <v>150</v>
      </c>
      <c r="BP747" t="s">
        <v>151</v>
      </c>
      <c r="BQ747" t="s">
        <v>149</v>
      </c>
      <c r="BR747" t="s">
        <v>150</v>
      </c>
      <c r="BS747" t="s">
        <v>86</v>
      </c>
      <c r="BU747" t="s">
        <v>81</v>
      </c>
      <c r="BV747" t="s">
        <v>152</v>
      </c>
    </row>
    <row r="748" spans="1:74" x14ac:dyDescent="0.2">
      <c r="A748" t="s">
        <v>2446</v>
      </c>
      <c r="B748" t="s">
        <v>2447</v>
      </c>
      <c r="C748" t="s">
        <v>2448</v>
      </c>
      <c r="E748" t="s">
        <v>77</v>
      </c>
      <c r="I748" t="s">
        <v>145</v>
      </c>
      <c r="J748" t="s">
        <v>146</v>
      </c>
      <c r="L748" t="s">
        <v>329</v>
      </c>
      <c r="M748" t="s">
        <v>148</v>
      </c>
      <c r="T748" t="s">
        <v>81</v>
      </c>
      <c r="V748" t="s">
        <v>149</v>
      </c>
      <c r="W748" t="s">
        <v>83</v>
      </c>
      <c r="X748" t="s">
        <v>84</v>
      </c>
      <c r="Y748" t="s">
        <v>150</v>
      </c>
      <c r="BP748" t="s">
        <v>151</v>
      </c>
      <c r="BQ748" t="s">
        <v>149</v>
      </c>
      <c r="BR748" t="s">
        <v>150</v>
      </c>
      <c r="BS748" t="s">
        <v>86</v>
      </c>
      <c r="BU748" t="s">
        <v>81</v>
      </c>
      <c r="BV748" t="s">
        <v>152</v>
      </c>
    </row>
    <row r="749" spans="1:74" x14ac:dyDescent="0.2">
      <c r="A749" t="s">
        <v>2449</v>
      </c>
      <c r="B749" t="s">
        <v>2450</v>
      </c>
      <c r="C749" t="s">
        <v>2451</v>
      </c>
      <c r="E749" t="s">
        <v>77</v>
      </c>
      <c r="I749" t="s">
        <v>145</v>
      </c>
      <c r="J749" t="s">
        <v>146</v>
      </c>
      <c r="L749" t="s">
        <v>267</v>
      </c>
      <c r="M749" t="s">
        <v>148</v>
      </c>
      <c r="T749" t="s">
        <v>81</v>
      </c>
      <c r="V749" t="s">
        <v>149</v>
      </c>
      <c r="W749" t="s">
        <v>83</v>
      </c>
      <c r="X749" t="s">
        <v>84</v>
      </c>
      <c r="Y749" t="s">
        <v>150</v>
      </c>
      <c r="BP749" t="s">
        <v>151</v>
      </c>
      <c r="BQ749" t="s">
        <v>149</v>
      </c>
      <c r="BR749" t="s">
        <v>150</v>
      </c>
      <c r="BS749" t="s">
        <v>86</v>
      </c>
      <c r="BU749" t="s">
        <v>81</v>
      </c>
      <c r="BV749" t="s">
        <v>152</v>
      </c>
    </row>
    <row r="750" spans="1:74" x14ac:dyDescent="0.2">
      <c r="A750" t="s">
        <v>2452</v>
      </c>
      <c r="B750" t="s">
        <v>2453</v>
      </c>
      <c r="C750" t="s">
        <v>2454</v>
      </c>
      <c r="E750" t="s">
        <v>77</v>
      </c>
      <c r="I750" t="s">
        <v>145</v>
      </c>
      <c r="J750" t="s">
        <v>146</v>
      </c>
      <c r="L750" t="s">
        <v>250</v>
      </c>
      <c r="M750" t="s">
        <v>148</v>
      </c>
      <c r="T750" t="s">
        <v>81</v>
      </c>
      <c r="V750" t="s">
        <v>149</v>
      </c>
      <c r="W750" t="s">
        <v>83</v>
      </c>
      <c r="X750" t="s">
        <v>84</v>
      </c>
      <c r="Y750" t="s">
        <v>150</v>
      </c>
      <c r="BP750" t="s">
        <v>151</v>
      </c>
      <c r="BQ750" t="s">
        <v>149</v>
      </c>
      <c r="BR750" t="s">
        <v>150</v>
      </c>
      <c r="BS750" t="s">
        <v>86</v>
      </c>
      <c r="BU750" t="s">
        <v>81</v>
      </c>
      <c r="BV750" t="s">
        <v>152</v>
      </c>
    </row>
    <row r="751" spans="1:74" x14ac:dyDescent="0.2">
      <c r="A751" t="s">
        <v>2455</v>
      </c>
      <c r="B751" t="s">
        <v>675</v>
      </c>
      <c r="C751" t="s">
        <v>2456</v>
      </c>
      <c r="E751" t="s">
        <v>77</v>
      </c>
      <c r="I751" t="s">
        <v>145</v>
      </c>
      <c r="J751" t="s">
        <v>146</v>
      </c>
      <c r="L751" t="s">
        <v>331</v>
      </c>
      <c r="M751" t="s">
        <v>148</v>
      </c>
      <c r="T751" t="s">
        <v>81</v>
      </c>
      <c r="V751" t="s">
        <v>149</v>
      </c>
      <c r="W751" t="s">
        <v>83</v>
      </c>
      <c r="X751" t="s">
        <v>84</v>
      </c>
      <c r="Y751" t="s">
        <v>150</v>
      </c>
      <c r="BP751" t="s">
        <v>151</v>
      </c>
      <c r="BQ751" t="s">
        <v>149</v>
      </c>
      <c r="BR751" t="s">
        <v>150</v>
      </c>
      <c r="BS751" t="s">
        <v>86</v>
      </c>
      <c r="BU751" t="s">
        <v>81</v>
      </c>
      <c r="BV751" t="s">
        <v>152</v>
      </c>
    </row>
    <row r="752" spans="1:74" x14ac:dyDescent="0.2">
      <c r="A752" t="s">
        <v>2457</v>
      </c>
      <c r="B752" t="s">
        <v>2458</v>
      </c>
      <c r="C752" t="s">
        <v>2459</v>
      </c>
      <c r="E752" t="s">
        <v>77</v>
      </c>
      <c r="I752" t="s">
        <v>145</v>
      </c>
      <c r="J752" t="s">
        <v>146</v>
      </c>
      <c r="L752" t="s">
        <v>522</v>
      </c>
      <c r="M752" t="s">
        <v>148</v>
      </c>
      <c r="T752" t="s">
        <v>81</v>
      </c>
      <c r="V752" t="s">
        <v>149</v>
      </c>
      <c r="W752" t="s">
        <v>83</v>
      </c>
      <c r="X752" t="s">
        <v>84</v>
      </c>
      <c r="Y752" t="s">
        <v>150</v>
      </c>
      <c r="BP752" t="s">
        <v>151</v>
      </c>
      <c r="BQ752" t="s">
        <v>149</v>
      </c>
      <c r="BR752" t="s">
        <v>150</v>
      </c>
      <c r="BS752" t="s">
        <v>86</v>
      </c>
      <c r="BU752" t="s">
        <v>81</v>
      </c>
      <c r="BV752" t="s">
        <v>152</v>
      </c>
    </row>
    <row r="753" spans="1:74" x14ac:dyDescent="0.2">
      <c r="A753" t="s">
        <v>2460</v>
      </c>
      <c r="B753" t="s">
        <v>2461</v>
      </c>
      <c r="C753" t="s">
        <v>2460</v>
      </c>
      <c r="D753" t="s">
        <v>76</v>
      </c>
      <c r="E753" t="s">
        <v>77</v>
      </c>
      <c r="I753" t="s">
        <v>145</v>
      </c>
      <c r="J753" t="s">
        <v>146</v>
      </c>
      <c r="L753" t="s">
        <v>386</v>
      </c>
      <c r="M753" t="s">
        <v>148</v>
      </c>
      <c r="T753" t="s">
        <v>81</v>
      </c>
      <c r="V753" t="s">
        <v>149</v>
      </c>
      <c r="W753" t="s">
        <v>83</v>
      </c>
      <c r="X753" t="s">
        <v>84</v>
      </c>
      <c r="Y753" t="s">
        <v>150</v>
      </c>
      <c r="BP753" t="s">
        <v>151</v>
      </c>
      <c r="BQ753" t="s">
        <v>149</v>
      </c>
      <c r="BR753" t="s">
        <v>150</v>
      </c>
      <c r="BS753" t="s">
        <v>86</v>
      </c>
      <c r="BU753" t="s">
        <v>81</v>
      </c>
      <c r="BV753" t="s">
        <v>152</v>
      </c>
    </row>
    <row r="754" spans="1:74" x14ac:dyDescent="0.2">
      <c r="A754" t="s">
        <v>2462</v>
      </c>
      <c r="B754" t="s">
        <v>2463</v>
      </c>
      <c r="C754" t="s">
        <v>2464</v>
      </c>
      <c r="E754" t="s">
        <v>77</v>
      </c>
      <c r="I754" t="s">
        <v>145</v>
      </c>
      <c r="J754" t="s">
        <v>146</v>
      </c>
      <c r="L754" t="s">
        <v>215</v>
      </c>
      <c r="M754" t="s">
        <v>148</v>
      </c>
      <c r="T754" t="s">
        <v>81</v>
      </c>
      <c r="V754" t="s">
        <v>149</v>
      </c>
      <c r="W754" t="s">
        <v>83</v>
      </c>
      <c r="X754" t="s">
        <v>84</v>
      </c>
      <c r="Y754" t="s">
        <v>150</v>
      </c>
      <c r="BP754" t="s">
        <v>151</v>
      </c>
      <c r="BQ754" t="s">
        <v>149</v>
      </c>
      <c r="BR754" t="s">
        <v>150</v>
      </c>
      <c r="BS754" t="s">
        <v>86</v>
      </c>
      <c r="BU754" t="s">
        <v>81</v>
      </c>
      <c r="BV754" t="s">
        <v>152</v>
      </c>
    </row>
    <row r="755" spans="1:74" x14ac:dyDescent="0.2">
      <c r="A755" t="s">
        <v>2465</v>
      </c>
      <c r="B755" t="s">
        <v>2466</v>
      </c>
      <c r="C755" t="s">
        <v>2467</v>
      </c>
      <c r="D755" t="s">
        <v>76</v>
      </c>
      <c r="E755" t="s">
        <v>77</v>
      </c>
      <c r="I755" t="s">
        <v>145</v>
      </c>
      <c r="J755" t="s">
        <v>146</v>
      </c>
      <c r="L755" t="s">
        <v>675</v>
      </c>
      <c r="M755" t="s">
        <v>148</v>
      </c>
      <c r="T755" t="s">
        <v>81</v>
      </c>
      <c r="V755" t="s">
        <v>149</v>
      </c>
      <c r="W755" t="s">
        <v>83</v>
      </c>
      <c r="X755" t="s">
        <v>84</v>
      </c>
      <c r="Y755" t="s">
        <v>150</v>
      </c>
      <c r="BP755" t="s">
        <v>151</v>
      </c>
      <c r="BQ755" t="s">
        <v>149</v>
      </c>
      <c r="BR755" t="s">
        <v>150</v>
      </c>
      <c r="BS755" t="s">
        <v>86</v>
      </c>
      <c r="BU755" t="s">
        <v>81</v>
      </c>
      <c r="BV755" t="s">
        <v>152</v>
      </c>
    </row>
    <row r="756" spans="1:74" x14ac:dyDescent="0.2">
      <c r="A756" t="s">
        <v>2468</v>
      </c>
      <c r="B756" t="s">
        <v>2469</v>
      </c>
      <c r="C756" t="s">
        <v>2470</v>
      </c>
      <c r="E756" t="s">
        <v>77</v>
      </c>
      <c r="I756" t="s">
        <v>145</v>
      </c>
      <c r="J756" t="s">
        <v>146</v>
      </c>
      <c r="L756" t="s">
        <v>321</v>
      </c>
      <c r="M756" t="s">
        <v>148</v>
      </c>
      <c r="T756" t="s">
        <v>81</v>
      </c>
      <c r="V756" t="s">
        <v>149</v>
      </c>
      <c r="W756" t="s">
        <v>83</v>
      </c>
      <c r="X756" t="s">
        <v>84</v>
      </c>
      <c r="Y756" t="s">
        <v>150</v>
      </c>
      <c r="BP756" t="s">
        <v>151</v>
      </c>
      <c r="BQ756" t="s">
        <v>149</v>
      </c>
      <c r="BR756" t="s">
        <v>150</v>
      </c>
      <c r="BS756" t="s">
        <v>86</v>
      </c>
      <c r="BU756" t="s">
        <v>81</v>
      </c>
      <c r="BV756" t="s">
        <v>152</v>
      </c>
    </row>
    <row r="757" spans="1:74" x14ac:dyDescent="0.2">
      <c r="A757" t="s">
        <v>2471</v>
      </c>
      <c r="B757" t="s">
        <v>2472</v>
      </c>
      <c r="C757" t="s">
        <v>2473</v>
      </c>
      <c r="E757" t="s">
        <v>77</v>
      </c>
      <c r="G757" t="s">
        <v>2474</v>
      </c>
      <c r="I757" t="s">
        <v>145</v>
      </c>
      <c r="J757" t="s">
        <v>146</v>
      </c>
      <c r="L757" t="s">
        <v>199</v>
      </c>
      <c r="M757" t="s">
        <v>148</v>
      </c>
      <c r="T757" t="s">
        <v>81</v>
      </c>
      <c r="V757" t="s">
        <v>149</v>
      </c>
      <c r="W757" t="s">
        <v>83</v>
      </c>
      <c r="X757" t="s">
        <v>84</v>
      </c>
      <c r="Y757" t="s">
        <v>150</v>
      </c>
      <c r="BP757" t="s">
        <v>151</v>
      </c>
      <c r="BQ757" t="s">
        <v>149</v>
      </c>
      <c r="BR757" t="s">
        <v>150</v>
      </c>
      <c r="BS757" t="s">
        <v>86</v>
      </c>
      <c r="BU757" t="s">
        <v>81</v>
      </c>
      <c r="BV757" t="s">
        <v>152</v>
      </c>
    </row>
    <row r="758" spans="1:74" x14ac:dyDescent="0.2">
      <c r="A758" t="s">
        <v>2475</v>
      </c>
      <c r="B758" t="s">
        <v>769</v>
      </c>
      <c r="C758" t="s">
        <v>2476</v>
      </c>
      <c r="E758" t="s">
        <v>77</v>
      </c>
      <c r="G758" t="s">
        <v>2477</v>
      </c>
      <c r="I758" t="s">
        <v>145</v>
      </c>
      <c r="J758" t="s">
        <v>146</v>
      </c>
      <c r="L758" t="s">
        <v>2172</v>
      </c>
      <c r="M758" t="s">
        <v>148</v>
      </c>
      <c r="T758" t="s">
        <v>81</v>
      </c>
      <c r="V758" t="s">
        <v>149</v>
      </c>
      <c r="W758" t="s">
        <v>83</v>
      </c>
      <c r="X758" t="s">
        <v>84</v>
      </c>
      <c r="Y758" t="s">
        <v>150</v>
      </c>
      <c r="BP758" t="s">
        <v>151</v>
      </c>
      <c r="BQ758" t="s">
        <v>149</v>
      </c>
      <c r="BR758" t="s">
        <v>150</v>
      </c>
      <c r="BS758" t="s">
        <v>86</v>
      </c>
      <c r="BU758" t="s">
        <v>81</v>
      </c>
      <c r="BV758" t="s">
        <v>152</v>
      </c>
    </row>
    <row r="759" spans="1:74" x14ac:dyDescent="0.2">
      <c r="A759" t="s">
        <v>2478</v>
      </c>
      <c r="B759" t="s">
        <v>2479</v>
      </c>
      <c r="C759" t="s">
        <v>2480</v>
      </c>
      <c r="E759" t="s">
        <v>77</v>
      </c>
      <c r="I759" t="s">
        <v>145</v>
      </c>
      <c r="J759" t="s">
        <v>146</v>
      </c>
      <c r="L759" t="s">
        <v>203</v>
      </c>
      <c r="M759" t="s">
        <v>148</v>
      </c>
      <c r="T759" t="s">
        <v>81</v>
      </c>
      <c r="V759" t="s">
        <v>149</v>
      </c>
      <c r="W759" t="s">
        <v>83</v>
      </c>
      <c r="X759" t="s">
        <v>84</v>
      </c>
      <c r="Y759" t="s">
        <v>150</v>
      </c>
      <c r="BP759" t="s">
        <v>151</v>
      </c>
      <c r="BQ759" t="s">
        <v>149</v>
      </c>
      <c r="BR759" t="s">
        <v>150</v>
      </c>
      <c r="BS759" t="s">
        <v>86</v>
      </c>
      <c r="BU759" t="s">
        <v>81</v>
      </c>
      <c r="BV759" t="s">
        <v>152</v>
      </c>
    </row>
    <row r="760" spans="1:74" x14ac:dyDescent="0.2">
      <c r="A760" t="s">
        <v>2481</v>
      </c>
      <c r="B760" t="s">
        <v>2482</v>
      </c>
      <c r="C760" t="s">
        <v>2483</v>
      </c>
      <c r="E760" t="s">
        <v>77</v>
      </c>
      <c r="I760" t="s">
        <v>145</v>
      </c>
      <c r="J760" t="s">
        <v>146</v>
      </c>
      <c r="L760" t="s">
        <v>192</v>
      </c>
      <c r="M760" t="s">
        <v>148</v>
      </c>
      <c r="T760" t="s">
        <v>81</v>
      </c>
      <c r="V760" t="s">
        <v>149</v>
      </c>
      <c r="W760" t="s">
        <v>83</v>
      </c>
      <c r="X760" t="s">
        <v>84</v>
      </c>
      <c r="Y760" t="s">
        <v>150</v>
      </c>
      <c r="BP760" t="s">
        <v>151</v>
      </c>
      <c r="BQ760" t="s">
        <v>149</v>
      </c>
      <c r="BR760" t="s">
        <v>150</v>
      </c>
      <c r="BS760" t="s">
        <v>86</v>
      </c>
      <c r="BU760" t="s">
        <v>81</v>
      </c>
      <c r="BV760" t="s">
        <v>152</v>
      </c>
    </row>
    <row r="761" spans="1:74" x14ac:dyDescent="0.2">
      <c r="A761" t="s">
        <v>2484</v>
      </c>
      <c r="B761" t="s">
        <v>2485</v>
      </c>
      <c r="C761" t="s">
        <v>2486</v>
      </c>
      <c r="E761" t="s">
        <v>77</v>
      </c>
      <c r="I761" t="s">
        <v>145</v>
      </c>
      <c r="J761" t="s">
        <v>146</v>
      </c>
      <c r="L761" t="s">
        <v>788</v>
      </c>
      <c r="M761" t="s">
        <v>148</v>
      </c>
      <c r="T761" t="s">
        <v>81</v>
      </c>
      <c r="V761" t="s">
        <v>149</v>
      </c>
      <c r="W761" t="s">
        <v>83</v>
      </c>
      <c r="X761" t="s">
        <v>84</v>
      </c>
      <c r="Y761" t="s">
        <v>150</v>
      </c>
      <c r="BP761" t="s">
        <v>151</v>
      </c>
      <c r="BQ761" t="s">
        <v>149</v>
      </c>
      <c r="BR761" t="s">
        <v>150</v>
      </c>
      <c r="BS761" t="s">
        <v>86</v>
      </c>
      <c r="BU761" t="s">
        <v>81</v>
      </c>
      <c r="BV761" t="s">
        <v>152</v>
      </c>
    </row>
    <row r="762" spans="1:74" x14ac:dyDescent="0.2">
      <c r="A762" t="s">
        <v>2487</v>
      </c>
      <c r="B762" t="s">
        <v>237</v>
      </c>
      <c r="C762" t="s">
        <v>2488</v>
      </c>
      <c r="E762" t="s">
        <v>77</v>
      </c>
      <c r="G762" t="s">
        <v>2489</v>
      </c>
      <c r="I762" t="s">
        <v>145</v>
      </c>
      <c r="J762" t="s">
        <v>146</v>
      </c>
      <c r="L762" t="s">
        <v>1217</v>
      </c>
      <c r="M762" t="s">
        <v>148</v>
      </c>
      <c r="T762" t="s">
        <v>81</v>
      </c>
      <c r="V762" t="s">
        <v>149</v>
      </c>
      <c r="W762" t="s">
        <v>83</v>
      </c>
      <c r="X762" t="s">
        <v>84</v>
      </c>
      <c r="Y762" t="s">
        <v>150</v>
      </c>
      <c r="BP762" t="s">
        <v>151</v>
      </c>
      <c r="BQ762" t="s">
        <v>149</v>
      </c>
      <c r="BR762" t="s">
        <v>150</v>
      </c>
      <c r="BS762" t="s">
        <v>86</v>
      </c>
      <c r="BU762" t="s">
        <v>81</v>
      </c>
      <c r="BV762" t="s">
        <v>152</v>
      </c>
    </row>
    <row r="763" spans="1:74" x14ac:dyDescent="0.2">
      <c r="A763" t="s">
        <v>2490</v>
      </c>
      <c r="B763" t="s">
        <v>2491</v>
      </c>
      <c r="C763" t="s">
        <v>2492</v>
      </c>
      <c r="D763" t="s">
        <v>76</v>
      </c>
      <c r="E763" t="s">
        <v>77</v>
      </c>
      <c r="I763" t="s">
        <v>145</v>
      </c>
      <c r="J763" t="s">
        <v>146</v>
      </c>
      <c r="L763" t="s">
        <v>522</v>
      </c>
      <c r="M763" t="s">
        <v>148</v>
      </c>
      <c r="T763" t="s">
        <v>81</v>
      </c>
      <c r="V763" t="s">
        <v>149</v>
      </c>
      <c r="W763" t="s">
        <v>83</v>
      </c>
      <c r="X763" t="s">
        <v>84</v>
      </c>
      <c r="Y763" t="s">
        <v>150</v>
      </c>
      <c r="BP763" t="s">
        <v>151</v>
      </c>
      <c r="BQ763" t="s">
        <v>149</v>
      </c>
      <c r="BR763" t="s">
        <v>150</v>
      </c>
      <c r="BS763" t="s">
        <v>86</v>
      </c>
      <c r="BU763" t="s">
        <v>81</v>
      </c>
      <c r="BV763" t="s">
        <v>152</v>
      </c>
    </row>
    <row r="764" spans="1:74" x14ac:dyDescent="0.2">
      <c r="A764" t="s">
        <v>2493</v>
      </c>
      <c r="B764" t="s">
        <v>2494</v>
      </c>
      <c r="C764" t="s">
        <v>2495</v>
      </c>
      <c r="E764" t="s">
        <v>77</v>
      </c>
      <c r="G764" t="s">
        <v>2496</v>
      </c>
      <c r="I764" t="s">
        <v>145</v>
      </c>
      <c r="J764" t="s">
        <v>146</v>
      </c>
      <c r="L764" t="s">
        <v>199</v>
      </c>
      <c r="M764" t="s">
        <v>148</v>
      </c>
      <c r="T764" t="s">
        <v>81</v>
      </c>
      <c r="V764" t="s">
        <v>149</v>
      </c>
      <c r="W764" t="s">
        <v>83</v>
      </c>
      <c r="X764" t="s">
        <v>84</v>
      </c>
      <c r="Y764" t="s">
        <v>150</v>
      </c>
      <c r="BP764" t="s">
        <v>151</v>
      </c>
      <c r="BQ764" t="s">
        <v>149</v>
      </c>
      <c r="BR764" t="s">
        <v>150</v>
      </c>
      <c r="BS764" t="s">
        <v>86</v>
      </c>
      <c r="BU764" t="s">
        <v>81</v>
      </c>
      <c r="BV764" t="s">
        <v>152</v>
      </c>
    </row>
    <row r="765" spans="1:74" x14ac:dyDescent="0.2">
      <c r="A765" t="s">
        <v>2497</v>
      </c>
      <c r="B765" t="s">
        <v>750</v>
      </c>
      <c r="C765" t="s">
        <v>2497</v>
      </c>
      <c r="E765" t="s">
        <v>77</v>
      </c>
      <c r="I765" t="s">
        <v>145</v>
      </c>
      <c r="J765" t="s">
        <v>146</v>
      </c>
      <c r="L765" t="s">
        <v>399</v>
      </c>
      <c r="M765" t="s">
        <v>148</v>
      </c>
      <c r="T765" t="s">
        <v>81</v>
      </c>
      <c r="V765" t="s">
        <v>149</v>
      </c>
      <c r="W765" t="s">
        <v>83</v>
      </c>
      <c r="X765" t="s">
        <v>84</v>
      </c>
      <c r="Y765" t="s">
        <v>150</v>
      </c>
      <c r="BP765" t="s">
        <v>151</v>
      </c>
      <c r="BQ765" t="s">
        <v>149</v>
      </c>
      <c r="BR765" t="s">
        <v>150</v>
      </c>
      <c r="BS765" t="s">
        <v>86</v>
      </c>
      <c r="BU765" t="s">
        <v>81</v>
      </c>
      <c r="BV765" t="s">
        <v>152</v>
      </c>
    </row>
    <row r="766" spans="1:74" x14ac:dyDescent="0.2">
      <c r="A766" t="s">
        <v>2498</v>
      </c>
      <c r="B766" t="s">
        <v>2499</v>
      </c>
      <c r="C766" t="s">
        <v>2500</v>
      </c>
      <c r="E766" t="s">
        <v>77</v>
      </c>
      <c r="I766" t="s">
        <v>145</v>
      </c>
      <c r="J766" t="s">
        <v>146</v>
      </c>
      <c r="L766" t="s">
        <v>180</v>
      </c>
      <c r="M766" t="s">
        <v>148</v>
      </c>
      <c r="T766" t="s">
        <v>81</v>
      </c>
      <c r="V766" t="s">
        <v>149</v>
      </c>
      <c r="W766" t="s">
        <v>83</v>
      </c>
      <c r="X766" t="s">
        <v>84</v>
      </c>
      <c r="Y766" t="s">
        <v>150</v>
      </c>
      <c r="BP766" t="s">
        <v>151</v>
      </c>
      <c r="BQ766" t="s">
        <v>149</v>
      </c>
      <c r="BR766" t="s">
        <v>150</v>
      </c>
      <c r="BS766" t="s">
        <v>86</v>
      </c>
      <c r="BU766" t="s">
        <v>81</v>
      </c>
      <c r="BV766" t="s">
        <v>152</v>
      </c>
    </row>
    <row r="767" spans="1:74" x14ac:dyDescent="0.2">
      <c r="A767" t="s">
        <v>2501</v>
      </c>
      <c r="B767" t="s">
        <v>2502</v>
      </c>
      <c r="C767" t="s">
        <v>2503</v>
      </c>
      <c r="D767" t="s">
        <v>76</v>
      </c>
      <c r="E767" t="s">
        <v>77</v>
      </c>
      <c r="I767" t="s">
        <v>145</v>
      </c>
      <c r="J767" t="s">
        <v>146</v>
      </c>
      <c r="L767" t="s">
        <v>629</v>
      </c>
      <c r="M767" t="s">
        <v>148</v>
      </c>
      <c r="T767" t="s">
        <v>81</v>
      </c>
      <c r="V767" t="s">
        <v>149</v>
      </c>
      <c r="W767" t="s">
        <v>83</v>
      </c>
      <c r="X767" t="s">
        <v>84</v>
      </c>
      <c r="Y767" t="s">
        <v>150</v>
      </c>
      <c r="BP767" t="s">
        <v>151</v>
      </c>
      <c r="BQ767" t="s">
        <v>149</v>
      </c>
      <c r="BR767" t="s">
        <v>150</v>
      </c>
      <c r="BS767" t="s">
        <v>86</v>
      </c>
      <c r="BU767" t="s">
        <v>81</v>
      </c>
      <c r="BV767" t="s">
        <v>152</v>
      </c>
    </row>
    <row r="768" spans="1:74" x14ac:dyDescent="0.2">
      <c r="A768" t="s">
        <v>2504</v>
      </c>
      <c r="B768" t="s">
        <v>263</v>
      </c>
      <c r="C768" t="s">
        <v>2504</v>
      </c>
      <c r="D768" t="s">
        <v>76</v>
      </c>
      <c r="E768" t="s">
        <v>77</v>
      </c>
      <c r="G768" t="s">
        <v>2505</v>
      </c>
      <c r="I768" t="s">
        <v>145</v>
      </c>
      <c r="J768" t="s">
        <v>146</v>
      </c>
      <c r="L768" t="s">
        <v>399</v>
      </c>
      <c r="M768" t="s">
        <v>148</v>
      </c>
      <c r="T768" t="s">
        <v>81</v>
      </c>
      <c r="V768" t="s">
        <v>149</v>
      </c>
      <c r="W768" t="s">
        <v>83</v>
      </c>
      <c r="X768" t="s">
        <v>84</v>
      </c>
      <c r="Y768" t="s">
        <v>150</v>
      </c>
      <c r="BP768" t="s">
        <v>151</v>
      </c>
      <c r="BQ768" t="s">
        <v>149</v>
      </c>
      <c r="BR768" t="s">
        <v>150</v>
      </c>
      <c r="BS768" t="s">
        <v>86</v>
      </c>
      <c r="BU768" t="s">
        <v>81</v>
      </c>
      <c r="BV768" t="s">
        <v>152</v>
      </c>
    </row>
    <row r="769" spans="1:74" x14ac:dyDescent="0.2">
      <c r="A769" t="s">
        <v>2506</v>
      </c>
      <c r="B769" t="s">
        <v>2507</v>
      </c>
      <c r="C769" t="s">
        <v>2508</v>
      </c>
      <c r="D769" t="s">
        <v>76</v>
      </c>
      <c r="E769" t="s">
        <v>77</v>
      </c>
      <c r="G769" t="s">
        <v>2509</v>
      </c>
      <c r="I769" t="s">
        <v>145</v>
      </c>
      <c r="J769" t="s">
        <v>146</v>
      </c>
      <c r="L769" t="s">
        <v>246</v>
      </c>
      <c r="M769" t="s">
        <v>148</v>
      </c>
      <c r="T769" t="s">
        <v>81</v>
      </c>
      <c r="V769" t="s">
        <v>149</v>
      </c>
      <c r="W769" t="s">
        <v>83</v>
      </c>
      <c r="X769" t="s">
        <v>84</v>
      </c>
      <c r="Y769" t="s">
        <v>150</v>
      </c>
      <c r="BP769" t="s">
        <v>151</v>
      </c>
      <c r="BQ769" t="s">
        <v>149</v>
      </c>
      <c r="BR769" t="s">
        <v>150</v>
      </c>
      <c r="BS769" t="s">
        <v>86</v>
      </c>
      <c r="BU769" t="s">
        <v>81</v>
      </c>
      <c r="BV769" t="s">
        <v>152</v>
      </c>
    </row>
    <row r="770" spans="1:74" x14ac:dyDescent="0.2">
      <c r="A770" t="s">
        <v>2510</v>
      </c>
      <c r="B770" t="s">
        <v>603</v>
      </c>
      <c r="C770" t="s">
        <v>2511</v>
      </c>
      <c r="E770" t="s">
        <v>77</v>
      </c>
      <c r="I770" t="s">
        <v>145</v>
      </c>
      <c r="J770" t="s">
        <v>146</v>
      </c>
      <c r="L770" t="s">
        <v>323</v>
      </c>
      <c r="M770" t="s">
        <v>148</v>
      </c>
      <c r="T770" t="s">
        <v>81</v>
      </c>
      <c r="V770" t="s">
        <v>149</v>
      </c>
      <c r="W770" t="s">
        <v>83</v>
      </c>
      <c r="X770" t="s">
        <v>84</v>
      </c>
      <c r="Y770" t="s">
        <v>150</v>
      </c>
      <c r="BP770" t="s">
        <v>151</v>
      </c>
      <c r="BQ770" t="s">
        <v>149</v>
      </c>
      <c r="BR770" t="s">
        <v>150</v>
      </c>
      <c r="BS770" t="s">
        <v>86</v>
      </c>
      <c r="BU770" t="s">
        <v>81</v>
      </c>
      <c r="BV770" t="s">
        <v>152</v>
      </c>
    </row>
    <row r="771" spans="1:74" x14ac:dyDescent="0.2">
      <c r="A771" t="s">
        <v>2512</v>
      </c>
      <c r="B771" t="s">
        <v>2513</v>
      </c>
      <c r="C771" t="s">
        <v>2514</v>
      </c>
      <c r="E771" t="s">
        <v>77</v>
      </c>
      <c r="I771" t="s">
        <v>145</v>
      </c>
      <c r="J771" t="s">
        <v>146</v>
      </c>
      <c r="L771" t="s">
        <v>331</v>
      </c>
      <c r="M771" t="s">
        <v>148</v>
      </c>
      <c r="T771" t="s">
        <v>81</v>
      </c>
      <c r="V771" t="s">
        <v>149</v>
      </c>
      <c r="W771" t="s">
        <v>83</v>
      </c>
      <c r="X771" t="s">
        <v>84</v>
      </c>
      <c r="Y771" t="s">
        <v>150</v>
      </c>
      <c r="BP771" t="s">
        <v>151</v>
      </c>
      <c r="BQ771" t="s">
        <v>149</v>
      </c>
      <c r="BR771" t="s">
        <v>150</v>
      </c>
      <c r="BS771" t="s">
        <v>86</v>
      </c>
      <c r="BU771" t="s">
        <v>81</v>
      </c>
      <c r="BV771" t="s">
        <v>152</v>
      </c>
    </row>
    <row r="772" spans="1:74" x14ac:dyDescent="0.2">
      <c r="A772" t="s">
        <v>2515</v>
      </c>
      <c r="B772" t="s">
        <v>2516</v>
      </c>
      <c r="C772" t="s">
        <v>532</v>
      </c>
      <c r="D772" t="s">
        <v>76</v>
      </c>
      <c r="E772" t="s">
        <v>77</v>
      </c>
      <c r="I772" t="s">
        <v>145</v>
      </c>
      <c r="J772" t="s">
        <v>146</v>
      </c>
      <c r="L772" t="s">
        <v>522</v>
      </c>
      <c r="M772" t="s">
        <v>148</v>
      </c>
      <c r="T772" t="s">
        <v>81</v>
      </c>
      <c r="V772" t="s">
        <v>149</v>
      </c>
      <c r="W772" t="s">
        <v>83</v>
      </c>
      <c r="X772" t="s">
        <v>84</v>
      </c>
      <c r="Y772" t="s">
        <v>150</v>
      </c>
      <c r="BP772" t="s">
        <v>151</v>
      </c>
      <c r="BQ772" t="s">
        <v>149</v>
      </c>
      <c r="BR772" t="s">
        <v>150</v>
      </c>
      <c r="BS772" t="s">
        <v>86</v>
      </c>
      <c r="BU772" t="s">
        <v>81</v>
      </c>
      <c r="BV772" t="s">
        <v>152</v>
      </c>
    </row>
    <row r="773" spans="1:74" x14ac:dyDescent="0.2">
      <c r="A773" t="s">
        <v>2517</v>
      </c>
      <c r="B773" t="s">
        <v>2518</v>
      </c>
      <c r="C773" t="s">
        <v>2519</v>
      </c>
      <c r="D773" t="s">
        <v>76</v>
      </c>
      <c r="E773" t="s">
        <v>77</v>
      </c>
      <c r="I773" t="s">
        <v>145</v>
      </c>
      <c r="J773" t="s">
        <v>146</v>
      </c>
      <c r="L773" t="s">
        <v>829</v>
      </c>
      <c r="M773" t="s">
        <v>148</v>
      </c>
      <c r="T773" t="s">
        <v>81</v>
      </c>
      <c r="V773" t="s">
        <v>149</v>
      </c>
      <c r="W773" t="s">
        <v>83</v>
      </c>
      <c r="X773" t="s">
        <v>84</v>
      </c>
      <c r="Y773" t="s">
        <v>150</v>
      </c>
      <c r="BP773" t="s">
        <v>151</v>
      </c>
      <c r="BQ773" t="s">
        <v>149</v>
      </c>
      <c r="BR773" t="s">
        <v>150</v>
      </c>
      <c r="BS773" t="s">
        <v>86</v>
      </c>
      <c r="BU773" t="s">
        <v>81</v>
      </c>
      <c r="BV773" t="s">
        <v>152</v>
      </c>
    </row>
    <row r="774" spans="1:74" x14ac:dyDescent="0.2">
      <c r="A774" t="s">
        <v>2520</v>
      </c>
      <c r="B774" t="s">
        <v>2521</v>
      </c>
      <c r="C774" t="s">
        <v>2522</v>
      </c>
      <c r="E774" t="s">
        <v>77</v>
      </c>
      <c r="I774" t="s">
        <v>145</v>
      </c>
      <c r="J774" t="s">
        <v>146</v>
      </c>
      <c r="L774" t="s">
        <v>886</v>
      </c>
      <c r="M774" t="s">
        <v>148</v>
      </c>
      <c r="T774" t="s">
        <v>81</v>
      </c>
      <c r="V774" t="s">
        <v>149</v>
      </c>
      <c r="W774" t="s">
        <v>83</v>
      </c>
      <c r="X774" t="s">
        <v>84</v>
      </c>
      <c r="Y774" t="s">
        <v>150</v>
      </c>
      <c r="BP774" t="s">
        <v>151</v>
      </c>
      <c r="BQ774" t="s">
        <v>149</v>
      </c>
      <c r="BR774" t="s">
        <v>150</v>
      </c>
      <c r="BS774" t="s">
        <v>86</v>
      </c>
      <c r="BU774" t="s">
        <v>81</v>
      </c>
      <c r="BV774" t="s">
        <v>152</v>
      </c>
    </row>
    <row r="775" spans="1:74" x14ac:dyDescent="0.2">
      <c r="A775" t="s">
        <v>2523</v>
      </c>
      <c r="B775" t="s">
        <v>2524</v>
      </c>
      <c r="C775" t="s">
        <v>2525</v>
      </c>
      <c r="D775" t="s">
        <v>76</v>
      </c>
      <c r="E775" t="s">
        <v>77</v>
      </c>
      <c r="I775" t="s">
        <v>145</v>
      </c>
      <c r="J775" t="s">
        <v>146</v>
      </c>
      <c r="L775" t="s">
        <v>211</v>
      </c>
      <c r="M775" t="s">
        <v>148</v>
      </c>
      <c r="T775" t="s">
        <v>81</v>
      </c>
      <c r="V775" t="s">
        <v>149</v>
      </c>
      <c r="W775" t="s">
        <v>83</v>
      </c>
      <c r="X775" t="s">
        <v>84</v>
      </c>
      <c r="Y775" t="s">
        <v>150</v>
      </c>
      <c r="BP775" t="s">
        <v>151</v>
      </c>
      <c r="BQ775" t="s">
        <v>149</v>
      </c>
      <c r="BR775" t="s">
        <v>150</v>
      </c>
      <c r="BS775" t="s">
        <v>86</v>
      </c>
      <c r="BU775" t="s">
        <v>81</v>
      </c>
      <c r="BV775" t="s">
        <v>152</v>
      </c>
    </row>
    <row r="776" spans="1:74" x14ac:dyDescent="0.2">
      <c r="A776" t="s">
        <v>2526</v>
      </c>
      <c r="B776" t="s">
        <v>2527</v>
      </c>
      <c r="C776" t="s">
        <v>2528</v>
      </c>
      <c r="E776" t="s">
        <v>77</v>
      </c>
      <c r="I776" t="s">
        <v>145</v>
      </c>
      <c r="J776" t="s">
        <v>146</v>
      </c>
      <c r="L776" t="s">
        <v>329</v>
      </c>
      <c r="M776" t="s">
        <v>148</v>
      </c>
      <c r="T776" t="s">
        <v>81</v>
      </c>
      <c r="V776" t="s">
        <v>149</v>
      </c>
      <c r="W776" t="s">
        <v>83</v>
      </c>
      <c r="X776" t="s">
        <v>84</v>
      </c>
      <c r="Y776" t="s">
        <v>150</v>
      </c>
      <c r="BP776" t="s">
        <v>151</v>
      </c>
      <c r="BQ776" t="s">
        <v>149</v>
      </c>
      <c r="BR776" t="s">
        <v>150</v>
      </c>
      <c r="BS776" t="s">
        <v>86</v>
      </c>
      <c r="BU776" t="s">
        <v>81</v>
      </c>
      <c r="BV776" t="s">
        <v>152</v>
      </c>
    </row>
    <row r="777" spans="1:74" x14ac:dyDescent="0.2">
      <c r="A777" t="s">
        <v>2529</v>
      </c>
      <c r="B777" t="s">
        <v>2530</v>
      </c>
      <c r="C777" t="s">
        <v>2531</v>
      </c>
      <c r="E777" t="s">
        <v>77</v>
      </c>
      <c r="I777" t="s">
        <v>145</v>
      </c>
      <c r="J777" t="s">
        <v>146</v>
      </c>
      <c r="L777" t="s">
        <v>278</v>
      </c>
      <c r="M777" t="s">
        <v>148</v>
      </c>
      <c r="T777" t="s">
        <v>81</v>
      </c>
      <c r="V777" t="s">
        <v>149</v>
      </c>
      <c r="W777" t="s">
        <v>83</v>
      </c>
      <c r="X777" t="s">
        <v>84</v>
      </c>
      <c r="Y777" t="s">
        <v>150</v>
      </c>
      <c r="BP777" t="s">
        <v>151</v>
      </c>
      <c r="BQ777" t="s">
        <v>149</v>
      </c>
      <c r="BR777" t="s">
        <v>150</v>
      </c>
      <c r="BS777" t="s">
        <v>86</v>
      </c>
      <c r="BU777" t="s">
        <v>81</v>
      </c>
      <c r="BV777" t="s">
        <v>152</v>
      </c>
    </row>
    <row r="778" spans="1:74" x14ac:dyDescent="0.2">
      <c r="A778" t="s">
        <v>2532</v>
      </c>
      <c r="B778" t="s">
        <v>2533</v>
      </c>
      <c r="C778" t="s">
        <v>2534</v>
      </c>
      <c r="E778" t="s">
        <v>77</v>
      </c>
      <c r="I778" t="s">
        <v>145</v>
      </c>
      <c r="J778" t="s">
        <v>146</v>
      </c>
      <c r="L778" t="s">
        <v>302</v>
      </c>
      <c r="M778" t="s">
        <v>148</v>
      </c>
      <c r="T778" t="s">
        <v>81</v>
      </c>
      <c r="V778" t="s">
        <v>149</v>
      </c>
      <c r="W778" t="s">
        <v>83</v>
      </c>
      <c r="X778" t="s">
        <v>84</v>
      </c>
      <c r="Y778" t="s">
        <v>150</v>
      </c>
      <c r="BP778" t="s">
        <v>151</v>
      </c>
      <c r="BQ778" t="s">
        <v>149</v>
      </c>
      <c r="BR778" t="s">
        <v>150</v>
      </c>
      <c r="BS778" t="s">
        <v>86</v>
      </c>
      <c r="BU778" t="s">
        <v>81</v>
      </c>
      <c r="BV778" t="s">
        <v>152</v>
      </c>
    </row>
    <row r="779" spans="1:74" x14ac:dyDescent="0.2">
      <c r="A779" t="s">
        <v>2535</v>
      </c>
      <c r="B779" t="s">
        <v>1050</v>
      </c>
      <c r="C779" t="s">
        <v>2536</v>
      </c>
      <c r="E779" t="s">
        <v>77</v>
      </c>
      <c r="I779" t="s">
        <v>145</v>
      </c>
      <c r="J779" t="s">
        <v>146</v>
      </c>
      <c r="L779" t="s">
        <v>667</v>
      </c>
      <c r="M779" t="s">
        <v>148</v>
      </c>
      <c r="T779" t="s">
        <v>81</v>
      </c>
      <c r="V779" t="s">
        <v>149</v>
      </c>
      <c r="W779" t="s">
        <v>83</v>
      </c>
      <c r="X779" t="s">
        <v>84</v>
      </c>
      <c r="Y779" t="s">
        <v>150</v>
      </c>
      <c r="BP779" t="s">
        <v>151</v>
      </c>
      <c r="BQ779" t="s">
        <v>149</v>
      </c>
      <c r="BR779" t="s">
        <v>150</v>
      </c>
      <c r="BS779" t="s">
        <v>86</v>
      </c>
      <c r="BU779" t="s">
        <v>81</v>
      </c>
      <c r="BV779" t="s">
        <v>152</v>
      </c>
    </row>
    <row r="780" spans="1:74" x14ac:dyDescent="0.2">
      <c r="A780" t="s">
        <v>2537</v>
      </c>
      <c r="B780" t="s">
        <v>2538</v>
      </c>
      <c r="C780" t="s">
        <v>2539</v>
      </c>
      <c r="E780" t="s">
        <v>77</v>
      </c>
      <c r="I780" t="s">
        <v>145</v>
      </c>
      <c r="J780" t="s">
        <v>146</v>
      </c>
      <c r="L780" t="s">
        <v>1089</v>
      </c>
      <c r="M780" t="s">
        <v>148</v>
      </c>
      <c r="T780" t="s">
        <v>81</v>
      </c>
      <c r="V780" t="s">
        <v>149</v>
      </c>
      <c r="W780" t="s">
        <v>83</v>
      </c>
      <c r="X780" t="s">
        <v>84</v>
      </c>
      <c r="Y780" t="s">
        <v>150</v>
      </c>
      <c r="BP780" t="s">
        <v>151</v>
      </c>
      <c r="BQ780" t="s">
        <v>149</v>
      </c>
      <c r="BR780" t="s">
        <v>150</v>
      </c>
      <c r="BS780" t="s">
        <v>86</v>
      </c>
      <c r="BU780" t="s">
        <v>81</v>
      </c>
      <c r="BV780" t="s">
        <v>152</v>
      </c>
    </row>
    <row r="781" spans="1:74" x14ac:dyDescent="0.2">
      <c r="A781" t="s">
        <v>2540</v>
      </c>
      <c r="B781" t="s">
        <v>331</v>
      </c>
      <c r="C781" t="s">
        <v>2541</v>
      </c>
      <c r="D781" t="s">
        <v>76</v>
      </c>
      <c r="E781" t="s">
        <v>77</v>
      </c>
      <c r="G781" t="s">
        <v>2542</v>
      </c>
      <c r="I781" t="s">
        <v>145</v>
      </c>
      <c r="J781" t="s">
        <v>146</v>
      </c>
      <c r="L781" t="s">
        <v>147</v>
      </c>
      <c r="M781" t="s">
        <v>148</v>
      </c>
      <c r="T781" t="s">
        <v>81</v>
      </c>
      <c r="V781" t="s">
        <v>149</v>
      </c>
      <c r="W781" t="s">
        <v>83</v>
      </c>
      <c r="X781" t="s">
        <v>84</v>
      </c>
      <c r="Y781" t="s">
        <v>150</v>
      </c>
      <c r="BP781" t="s">
        <v>151</v>
      </c>
      <c r="BQ781" t="s">
        <v>149</v>
      </c>
      <c r="BR781" t="s">
        <v>150</v>
      </c>
      <c r="BS781" t="s">
        <v>86</v>
      </c>
      <c r="BU781" t="s">
        <v>81</v>
      </c>
      <c r="BV781" t="s">
        <v>152</v>
      </c>
    </row>
    <row r="782" spans="1:74" x14ac:dyDescent="0.2">
      <c r="A782" t="s">
        <v>2543</v>
      </c>
      <c r="B782" t="s">
        <v>2544</v>
      </c>
      <c r="C782" t="s">
        <v>2545</v>
      </c>
      <c r="E782" t="s">
        <v>77</v>
      </c>
      <c r="I782" t="s">
        <v>145</v>
      </c>
      <c r="J782" t="s">
        <v>146</v>
      </c>
      <c r="L782" t="s">
        <v>575</v>
      </c>
      <c r="M782" t="s">
        <v>148</v>
      </c>
      <c r="T782" t="s">
        <v>81</v>
      </c>
      <c r="V782" t="s">
        <v>149</v>
      </c>
      <c r="W782" t="s">
        <v>83</v>
      </c>
      <c r="X782" t="s">
        <v>84</v>
      </c>
      <c r="Y782" t="s">
        <v>150</v>
      </c>
      <c r="BP782" t="s">
        <v>151</v>
      </c>
      <c r="BQ782" t="s">
        <v>149</v>
      </c>
      <c r="BR782" t="s">
        <v>150</v>
      </c>
      <c r="BS782" t="s">
        <v>86</v>
      </c>
      <c r="BU782" t="s">
        <v>81</v>
      </c>
      <c r="BV782" t="s">
        <v>152</v>
      </c>
    </row>
    <row r="783" spans="1:74" x14ac:dyDescent="0.2">
      <c r="A783" t="s">
        <v>2546</v>
      </c>
      <c r="B783" t="s">
        <v>2547</v>
      </c>
      <c r="C783" t="s">
        <v>2548</v>
      </c>
      <c r="E783" t="s">
        <v>77</v>
      </c>
      <c r="I783" t="s">
        <v>145</v>
      </c>
      <c r="J783" t="s">
        <v>146</v>
      </c>
      <c r="L783" t="s">
        <v>383</v>
      </c>
      <c r="M783" t="s">
        <v>148</v>
      </c>
      <c r="T783" t="s">
        <v>81</v>
      </c>
      <c r="V783" t="s">
        <v>149</v>
      </c>
      <c r="W783" t="s">
        <v>83</v>
      </c>
      <c r="X783" t="s">
        <v>84</v>
      </c>
      <c r="Y783" t="s">
        <v>150</v>
      </c>
      <c r="BP783" t="s">
        <v>151</v>
      </c>
      <c r="BQ783" t="s">
        <v>149</v>
      </c>
      <c r="BR783" t="s">
        <v>150</v>
      </c>
      <c r="BS783" t="s">
        <v>86</v>
      </c>
      <c r="BU783" t="s">
        <v>81</v>
      </c>
      <c r="BV783" t="s">
        <v>152</v>
      </c>
    </row>
    <row r="784" spans="1:74" x14ac:dyDescent="0.2">
      <c r="A784" t="s">
        <v>2549</v>
      </c>
      <c r="B784" t="s">
        <v>2550</v>
      </c>
      <c r="C784" t="s">
        <v>2551</v>
      </c>
      <c r="E784" t="s">
        <v>77</v>
      </c>
      <c r="I784" t="s">
        <v>145</v>
      </c>
      <c r="J784" t="s">
        <v>146</v>
      </c>
      <c r="L784" t="s">
        <v>2552</v>
      </c>
      <c r="M784" t="s">
        <v>148</v>
      </c>
      <c r="T784" t="s">
        <v>81</v>
      </c>
      <c r="V784" t="s">
        <v>149</v>
      </c>
      <c r="W784" t="s">
        <v>83</v>
      </c>
      <c r="X784" t="s">
        <v>84</v>
      </c>
      <c r="Y784" t="s">
        <v>150</v>
      </c>
      <c r="BP784" t="s">
        <v>151</v>
      </c>
      <c r="BQ784" t="s">
        <v>149</v>
      </c>
      <c r="BR784" t="s">
        <v>150</v>
      </c>
      <c r="BS784" t="s">
        <v>86</v>
      </c>
      <c r="BU784" t="s">
        <v>81</v>
      </c>
      <c r="BV784" t="s">
        <v>152</v>
      </c>
    </row>
    <row r="785" spans="1:74" x14ac:dyDescent="0.2">
      <c r="A785" t="s">
        <v>2553</v>
      </c>
      <c r="B785" t="s">
        <v>2554</v>
      </c>
      <c r="C785" t="s">
        <v>2555</v>
      </c>
      <c r="E785" t="s">
        <v>77</v>
      </c>
      <c r="G785" t="s">
        <v>2556</v>
      </c>
      <c r="I785" t="s">
        <v>145</v>
      </c>
      <c r="J785" t="s">
        <v>146</v>
      </c>
      <c r="L785" t="s">
        <v>246</v>
      </c>
      <c r="M785" t="s">
        <v>148</v>
      </c>
      <c r="T785" t="s">
        <v>81</v>
      </c>
      <c r="V785" t="s">
        <v>149</v>
      </c>
      <c r="W785" t="s">
        <v>83</v>
      </c>
      <c r="X785" t="s">
        <v>84</v>
      </c>
      <c r="Y785" t="s">
        <v>150</v>
      </c>
      <c r="BP785" t="s">
        <v>151</v>
      </c>
      <c r="BQ785" t="s">
        <v>149</v>
      </c>
      <c r="BR785" t="s">
        <v>150</v>
      </c>
      <c r="BS785" t="s">
        <v>86</v>
      </c>
      <c r="BU785" t="s">
        <v>81</v>
      </c>
      <c r="BV785" t="s">
        <v>152</v>
      </c>
    </row>
    <row r="786" spans="1:74" x14ac:dyDescent="0.2">
      <c r="A786" t="s">
        <v>2557</v>
      </c>
      <c r="B786" t="s">
        <v>2558</v>
      </c>
      <c r="C786" t="s">
        <v>2559</v>
      </c>
      <c r="E786" t="s">
        <v>77</v>
      </c>
      <c r="I786" t="s">
        <v>145</v>
      </c>
      <c r="J786" t="s">
        <v>146</v>
      </c>
      <c r="L786" t="s">
        <v>331</v>
      </c>
      <c r="M786" t="s">
        <v>148</v>
      </c>
      <c r="T786" t="s">
        <v>81</v>
      </c>
      <c r="V786" t="s">
        <v>149</v>
      </c>
      <c r="W786" t="s">
        <v>83</v>
      </c>
      <c r="X786" t="s">
        <v>84</v>
      </c>
      <c r="Y786" t="s">
        <v>150</v>
      </c>
      <c r="BP786" t="s">
        <v>151</v>
      </c>
      <c r="BQ786" t="s">
        <v>149</v>
      </c>
      <c r="BR786" t="s">
        <v>150</v>
      </c>
      <c r="BS786" t="s">
        <v>86</v>
      </c>
      <c r="BU786" t="s">
        <v>81</v>
      </c>
      <c r="BV786" t="s">
        <v>152</v>
      </c>
    </row>
    <row r="787" spans="1:74" x14ac:dyDescent="0.2">
      <c r="A787" t="s">
        <v>2560</v>
      </c>
      <c r="B787" t="s">
        <v>2561</v>
      </c>
      <c r="C787" t="s">
        <v>2562</v>
      </c>
      <c r="E787" t="s">
        <v>77</v>
      </c>
      <c r="I787" t="s">
        <v>145</v>
      </c>
      <c r="J787" t="s">
        <v>146</v>
      </c>
      <c r="L787" t="s">
        <v>168</v>
      </c>
      <c r="M787" t="s">
        <v>148</v>
      </c>
      <c r="T787" t="s">
        <v>81</v>
      </c>
      <c r="V787" t="s">
        <v>149</v>
      </c>
      <c r="W787" t="s">
        <v>83</v>
      </c>
      <c r="X787" t="s">
        <v>84</v>
      </c>
      <c r="Y787" t="s">
        <v>150</v>
      </c>
      <c r="BP787" t="s">
        <v>151</v>
      </c>
      <c r="BQ787" t="s">
        <v>149</v>
      </c>
      <c r="BR787" t="s">
        <v>150</v>
      </c>
      <c r="BS787" t="s">
        <v>86</v>
      </c>
      <c r="BU787" t="s">
        <v>81</v>
      </c>
      <c r="BV787" t="s">
        <v>152</v>
      </c>
    </row>
    <row r="788" spans="1:74" x14ac:dyDescent="0.2">
      <c r="A788" t="s">
        <v>2563</v>
      </c>
      <c r="B788" t="s">
        <v>636</v>
      </c>
      <c r="C788" t="s">
        <v>1281</v>
      </c>
      <c r="E788" t="s">
        <v>77</v>
      </c>
      <c r="I788" t="s">
        <v>145</v>
      </c>
      <c r="J788" t="s">
        <v>146</v>
      </c>
      <c r="L788" t="s">
        <v>1006</v>
      </c>
      <c r="M788" t="s">
        <v>148</v>
      </c>
      <c r="T788" t="s">
        <v>81</v>
      </c>
      <c r="V788" t="s">
        <v>149</v>
      </c>
      <c r="W788" t="s">
        <v>83</v>
      </c>
      <c r="X788" t="s">
        <v>84</v>
      </c>
      <c r="Y788" t="s">
        <v>150</v>
      </c>
      <c r="BP788" t="s">
        <v>151</v>
      </c>
      <c r="BQ788" t="s">
        <v>149</v>
      </c>
      <c r="BR788" t="s">
        <v>150</v>
      </c>
      <c r="BS788" t="s">
        <v>86</v>
      </c>
      <c r="BU788" t="s">
        <v>81</v>
      </c>
      <c r="BV788" t="s">
        <v>152</v>
      </c>
    </row>
    <row r="789" spans="1:74" x14ac:dyDescent="0.2">
      <c r="A789" t="s">
        <v>2564</v>
      </c>
      <c r="B789" t="s">
        <v>2565</v>
      </c>
      <c r="C789" t="s">
        <v>2566</v>
      </c>
      <c r="D789" t="s">
        <v>76</v>
      </c>
      <c r="E789" t="s">
        <v>77</v>
      </c>
      <c r="G789" t="s">
        <v>2567</v>
      </c>
      <c r="I789" t="s">
        <v>145</v>
      </c>
      <c r="J789" t="s">
        <v>146</v>
      </c>
      <c r="L789" t="s">
        <v>407</v>
      </c>
      <c r="M789" t="s">
        <v>148</v>
      </c>
      <c r="T789" t="s">
        <v>81</v>
      </c>
      <c r="V789" t="s">
        <v>149</v>
      </c>
      <c r="W789" t="s">
        <v>83</v>
      </c>
      <c r="X789" t="s">
        <v>84</v>
      </c>
      <c r="Y789" t="s">
        <v>150</v>
      </c>
      <c r="BP789" t="s">
        <v>151</v>
      </c>
      <c r="BQ789" t="s">
        <v>149</v>
      </c>
      <c r="BR789" t="s">
        <v>150</v>
      </c>
      <c r="BS789" t="s">
        <v>86</v>
      </c>
      <c r="BU789" t="s">
        <v>81</v>
      </c>
      <c r="BV789" t="s">
        <v>152</v>
      </c>
    </row>
    <row r="790" spans="1:74" x14ac:dyDescent="0.2">
      <c r="A790" t="s">
        <v>2568</v>
      </c>
      <c r="B790" t="s">
        <v>2569</v>
      </c>
      <c r="C790" t="s">
        <v>2570</v>
      </c>
      <c r="E790" t="s">
        <v>77</v>
      </c>
      <c r="I790" t="s">
        <v>145</v>
      </c>
      <c r="J790" t="s">
        <v>146</v>
      </c>
      <c r="L790" t="s">
        <v>726</v>
      </c>
      <c r="M790" t="s">
        <v>148</v>
      </c>
      <c r="T790" t="s">
        <v>81</v>
      </c>
      <c r="V790" t="s">
        <v>149</v>
      </c>
      <c r="W790" t="s">
        <v>83</v>
      </c>
      <c r="X790" t="s">
        <v>84</v>
      </c>
      <c r="Y790" t="s">
        <v>150</v>
      </c>
      <c r="BP790" t="s">
        <v>151</v>
      </c>
      <c r="BQ790" t="s">
        <v>149</v>
      </c>
      <c r="BR790" t="s">
        <v>150</v>
      </c>
      <c r="BS790" t="s">
        <v>86</v>
      </c>
      <c r="BU790" t="s">
        <v>81</v>
      </c>
      <c r="BV790" t="s">
        <v>152</v>
      </c>
    </row>
    <row r="791" spans="1:74" x14ac:dyDescent="0.2">
      <c r="A791" t="s">
        <v>2571</v>
      </c>
      <c r="B791" t="s">
        <v>2572</v>
      </c>
      <c r="C791" t="s">
        <v>1209</v>
      </c>
      <c r="D791" t="s">
        <v>76</v>
      </c>
      <c r="E791" t="s">
        <v>77</v>
      </c>
      <c r="I791" t="s">
        <v>145</v>
      </c>
      <c r="J791" t="s">
        <v>146</v>
      </c>
      <c r="L791" t="s">
        <v>716</v>
      </c>
      <c r="M791" t="s">
        <v>148</v>
      </c>
      <c r="T791" t="s">
        <v>81</v>
      </c>
      <c r="V791" t="s">
        <v>149</v>
      </c>
      <c r="W791" t="s">
        <v>83</v>
      </c>
      <c r="X791" t="s">
        <v>84</v>
      </c>
      <c r="Y791" t="s">
        <v>150</v>
      </c>
      <c r="BP791" t="s">
        <v>151</v>
      </c>
      <c r="BQ791" t="s">
        <v>149</v>
      </c>
      <c r="BR791" t="s">
        <v>150</v>
      </c>
      <c r="BS791" t="s">
        <v>86</v>
      </c>
      <c r="BU791" t="s">
        <v>81</v>
      </c>
      <c r="BV791" t="s">
        <v>152</v>
      </c>
    </row>
    <row r="792" spans="1:74" x14ac:dyDescent="0.2">
      <c r="A792" t="s">
        <v>2573</v>
      </c>
      <c r="B792" t="s">
        <v>2574</v>
      </c>
      <c r="C792" t="s">
        <v>2575</v>
      </c>
      <c r="D792" t="s">
        <v>76</v>
      </c>
      <c r="E792" t="s">
        <v>77</v>
      </c>
      <c r="I792" t="s">
        <v>145</v>
      </c>
      <c r="J792" t="s">
        <v>146</v>
      </c>
      <c r="L792" t="s">
        <v>726</v>
      </c>
      <c r="M792" t="s">
        <v>148</v>
      </c>
      <c r="T792" t="s">
        <v>81</v>
      </c>
      <c r="V792" t="s">
        <v>149</v>
      </c>
      <c r="W792" t="s">
        <v>83</v>
      </c>
      <c r="X792" t="s">
        <v>84</v>
      </c>
      <c r="Y792" t="s">
        <v>150</v>
      </c>
      <c r="BP792" t="s">
        <v>151</v>
      </c>
      <c r="BQ792" t="s">
        <v>149</v>
      </c>
      <c r="BR792" t="s">
        <v>150</v>
      </c>
      <c r="BS792" t="s">
        <v>86</v>
      </c>
      <c r="BU792" t="s">
        <v>81</v>
      </c>
      <c r="BV792" t="s">
        <v>152</v>
      </c>
    </row>
    <row r="793" spans="1:74" x14ac:dyDescent="0.2">
      <c r="A793" t="s">
        <v>2576</v>
      </c>
      <c r="B793" t="s">
        <v>2577</v>
      </c>
      <c r="C793" t="s">
        <v>2578</v>
      </c>
      <c r="E793" t="s">
        <v>77</v>
      </c>
      <c r="I793" t="s">
        <v>145</v>
      </c>
      <c r="J793" t="s">
        <v>146</v>
      </c>
      <c r="L793" t="s">
        <v>1004</v>
      </c>
      <c r="M793" t="s">
        <v>148</v>
      </c>
      <c r="T793" t="s">
        <v>81</v>
      </c>
      <c r="V793" t="s">
        <v>149</v>
      </c>
      <c r="W793" t="s">
        <v>83</v>
      </c>
      <c r="X793" t="s">
        <v>84</v>
      </c>
      <c r="Y793" t="s">
        <v>150</v>
      </c>
      <c r="BP793" t="s">
        <v>151</v>
      </c>
      <c r="BQ793" t="s">
        <v>149</v>
      </c>
      <c r="BR793" t="s">
        <v>150</v>
      </c>
      <c r="BS793" t="s">
        <v>86</v>
      </c>
      <c r="BU793" t="s">
        <v>81</v>
      </c>
      <c r="BV793" t="s">
        <v>152</v>
      </c>
    </row>
    <row r="794" spans="1:74" x14ac:dyDescent="0.2">
      <c r="A794" t="s">
        <v>2579</v>
      </c>
      <c r="B794" t="s">
        <v>629</v>
      </c>
      <c r="C794" t="s">
        <v>2580</v>
      </c>
      <c r="E794" t="s">
        <v>77</v>
      </c>
      <c r="I794" t="s">
        <v>145</v>
      </c>
      <c r="J794" t="s">
        <v>146</v>
      </c>
      <c r="L794" t="s">
        <v>1212</v>
      </c>
      <c r="M794" t="s">
        <v>148</v>
      </c>
      <c r="T794" t="s">
        <v>81</v>
      </c>
      <c r="V794" t="s">
        <v>149</v>
      </c>
      <c r="W794" t="s">
        <v>83</v>
      </c>
      <c r="X794" t="s">
        <v>84</v>
      </c>
      <c r="Y794" t="s">
        <v>150</v>
      </c>
      <c r="BP794" t="s">
        <v>151</v>
      </c>
      <c r="BQ794" t="s">
        <v>149</v>
      </c>
      <c r="BR794" t="s">
        <v>150</v>
      </c>
      <c r="BS794" t="s">
        <v>86</v>
      </c>
      <c r="BU794" t="s">
        <v>81</v>
      </c>
      <c r="BV794" t="s">
        <v>152</v>
      </c>
    </row>
    <row r="795" spans="1:74" x14ac:dyDescent="0.2">
      <c r="A795" t="s">
        <v>2581</v>
      </c>
      <c r="B795" t="s">
        <v>2582</v>
      </c>
      <c r="C795" t="s">
        <v>2583</v>
      </c>
      <c r="E795" t="s">
        <v>77</v>
      </c>
      <c r="I795" t="s">
        <v>145</v>
      </c>
      <c r="J795" t="s">
        <v>146</v>
      </c>
      <c r="L795" t="s">
        <v>439</v>
      </c>
      <c r="M795" t="s">
        <v>148</v>
      </c>
      <c r="T795" t="s">
        <v>81</v>
      </c>
      <c r="V795" t="s">
        <v>149</v>
      </c>
      <c r="W795" t="s">
        <v>83</v>
      </c>
      <c r="X795" t="s">
        <v>84</v>
      </c>
      <c r="Y795" t="s">
        <v>150</v>
      </c>
      <c r="BP795" t="s">
        <v>151</v>
      </c>
      <c r="BQ795" t="s">
        <v>149</v>
      </c>
      <c r="BR795" t="s">
        <v>150</v>
      </c>
      <c r="BS795" t="s">
        <v>86</v>
      </c>
      <c r="BU795" t="s">
        <v>81</v>
      </c>
      <c r="BV795" t="s">
        <v>152</v>
      </c>
    </row>
    <row r="796" spans="1:74" x14ac:dyDescent="0.2">
      <c r="A796" t="s">
        <v>2584</v>
      </c>
      <c r="B796" t="s">
        <v>2585</v>
      </c>
      <c r="C796" t="s">
        <v>2586</v>
      </c>
      <c r="D796" t="s">
        <v>76</v>
      </c>
      <c r="E796" t="s">
        <v>77</v>
      </c>
      <c r="I796" t="s">
        <v>145</v>
      </c>
      <c r="J796" t="s">
        <v>146</v>
      </c>
      <c r="L796" t="s">
        <v>594</v>
      </c>
      <c r="M796" t="s">
        <v>148</v>
      </c>
      <c r="T796" t="s">
        <v>81</v>
      </c>
      <c r="V796" t="s">
        <v>149</v>
      </c>
      <c r="W796" t="s">
        <v>83</v>
      </c>
      <c r="X796" t="s">
        <v>84</v>
      </c>
      <c r="Y796" t="s">
        <v>150</v>
      </c>
      <c r="BP796" t="s">
        <v>151</v>
      </c>
      <c r="BQ796" t="s">
        <v>149</v>
      </c>
      <c r="BR796" t="s">
        <v>150</v>
      </c>
      <c r="BS796" t="s">
        <v>86</v>
      </c>
      <c r="BU796" t="s">
        <v>81</v>
      </c>
      <c r="BV796" t="s">
        <v>152</v>
      </c>
    </row>
    <row r="797" spans="1:74" x14ac:dyDescent="0.2">
      <c r="A797" t="s">
        <v>2587</v>
      </c>
      <c r="B797" t="s">
        <v>2588</v>
      </c>
      <c r="C797" t="s">
        <v>2589</v>
      </c>
      <c r="E797" t="s">
        <v>77</v>
      </c>
      <c r="I797" t="s">
        <v>145</v>
      </c>
      <c r="J797" t="s">
        <v>146</v>
      </c>
      <c r="L797" t="s">
        <v>2239</v>
      </c>
      <c r="M797" t="s">
        <v>148</v>
      </c>
      <c r="T797" t="s">
        <v>81</v>
      </c>
      <c r="V797" t="s">
        <v>149</v>
      </c>
      <c r="W797" t="s">
        <v>83</v>
      </c>
      <c r="X797" t="s">
        <v>84</v>
      </c>
      <c r="Y797" t="s">
        <v>150</v>
      </c>
      <c r="BP797" t="s">
        <v>151</v>
      </c>
      <c r="BQ797" t="s">
        <v>149</v>
      </c>
      <c r="BR797" t="s">
        <v>150</v>
      </c>
      <c r="BS797" t="s">
        <v>86</v>
      </c>
      <c r="BU797" t="s">
        <v>81</v>
      </c>
      <c r="BV797" t="s">
        <v>152</v>
      </c>
    </row>
    <row r="798" spans="1:74" x14ac:dyDescent="0.2">
      <c r="A798" t="s">
        <v>2590</v>
      </c>
      <c r="B798" t="s">
        <v>439</v>
      </c>
      <c r="C798" t="s">
        <v>2591</v>
      </c>
      <c r="E798" t="s">
        <v>77</v>
      </c>
      <c r="I798" t="s">
        <v>145</v>
      </c>
      <c r="J798" t="s">
        <v>146</v>
      </c>
      <c r="L798" t="s">
        <v>538</v>
      </c>
      <c r="M798" t="s">
        <v>148</v>
      </c>
      <c r="T798" t="s">
        <v>81</v>
      </c>
      <c r="V798" t="s">
        <v>149</v>
      </c>
      <c r="W798" t="s">
        <v>83</v>
      </c>
      <c r="X798" t="s">
        <v>84</v>
      </c>
      <c r="Y798" t="s">
        <v>150</v>
      </c>
      <c r="BP798" t="s">
        <v>151</v>
      </c>
      <c r="BQ798" t="s">
        <v>149</v>
      </c>
      <c r="BR798" t="s">
        <v>150</v>
      </c>
      <c r="BS798" t="s">
        <v>86</v>
      </c>
      <c r="BU798" t="s">
        <v>81</v>
      </c>
      <c r="BV798" t="s">
        <v>152</v>
      </c>
    </row>
    <row r="799" spans="1:74" x14ac:dyDescent="0.2">
      <c r="A799" t="s">
        <v>2592</v>
      </c>
      <c r="B799" t="s">
        <v>2593</v>
      </c>
      <c r="C799" t="s">
        <v>2594</v>
      </c>
      <c r="E799" t="s">
        <v>77</v>
      </c>
      <c r="I799" t="s">
        <v>145</v>
      </c>
      <c r="J799" t="s">
        <v>146</v>
      </c>
      <c r="L799" t="s">
        <v>443</v>
      </c>
      <c r="M799" t="s">
        <v>148</v>
      </c>
      <c r="T799" t="s">
        <v>81</v>
      </c>
      <c r="V799" t="s">
        <v>149</v>
      </c>
      <c r="W799" t="s">
        <v>83</v>
      </c>
      <c r="X799" t="s">
        <v>84</v>
      </c>
      <c r="Y799" t="s">
        <v>150</v>
      </c>
      <c r="BP799" t="s">
        <v>151</v>
      </c>
      <c r="BQ799" t="s">
        <v>149</v>
      </c>
      <c r="BR799" t="s">
        <v>150</v>
      </c>
      <c r="BS799" t="s">
        <v>86</v>
      </c>
      <c r="BU799" t="s">
        <v>81</v>
      </c>
      <c r="BV799" t="s">
        <v>152</v>
      </c>
    </row>
    <row r="800" spans="1:74" x14ac:dyDescent="0.2">
      <c r="A800" t="s">
        <v>2595</v>
      </c>
      <c r="B800" t="s">
        <v>2596</v>
      </c>
      <c r="C800" t="s">
        <v>2597</v>
      </c>
      <c r="E800" t="s">
        <v>77</v>
      </c>
      <c r="I800" t="s">
        <v>145</v>
      </c>
      <c r="J800" t="s">
        <v>146</v>
      </c>
      <c r="L800" t="s">
        <v>180</v>
      </c>
      <c r="M800" t="s">
        <v>148</v>
      </c>
      <c r="T800" t="s">
        <v>81</v>
      </c>
      <c r="V800" t="s">
        <v>149</v>
      </c>
      <c r="W800" t="s">
        <v>83</v>
      </c>
      <c r="X800" t="s">
        <v>84</v>
      </c>
      <c r="Y800" t="s">
        <v>150</v>
      </c>
      <c r="BP800" t="s">
        <v>151</v>
      </c>
      <c r="BQ800" t="s">
        <v>149</v>
      </c>
      <c r="BR800" t="s">
        <v>150</v>
      </c>
      <c r="BS800" t="s">
        <v>86</v>
      </c>
      <c r="BU800" t="s">
        <v>81</v>
      </c>
      <c r="BV800" t="s">
        <v>152</v>
      </c>
    </row>
    <row r="801" spans="1:74" x14ac:dyDescent="0.2">
      <c r="A801" t="s">
        <v>2598</v>
      </c>
      <c r="B801" t="s">
        <v>2599</v>
      </c>
      <c r="C801" t="s">
        <v>2600</v>
      </c>
      <c r="E801" t="s">
        <v>77</v>
      </c>
      <c r="I801" t="s">
        <v>145</v>
      </c>
      <c r="J801" t="s">
        <v>146</v>
      </c>
      <c r="L801" t="s">
        <v>219</v>
      </c>
      <c r="M801" t="s">
        <v>148</v>
      </c>
      <c r="T801" t="s">
        <v>81</v>
      </c>
      <c r="V801" t="s">
        <v>149</v>
      </c>
      <c r="W801" t="s">
        <v>83</v>
      </c>
      <c r="X801" t="s">
        <v>84</v>
      </c>
      <c r="Y801" t="s">
        <v>150</v>
      </c>
      <c r="BP801" t="s">
        <v>151</v>
      </c>
      <c r="BQ801" t="s">
        <v>149</v>
      </c>
      <c r="BR801" t="s">
        <v>150</v>
      </c>
      <c r="BS801" t="s">
        <v>86</v>
      </c>
      <c r="BU801" t="s">
        <v>81</v>
      </c>
      <c r="BV801" t="s">
        <v>152</v>
      </c>
    </row>
    <row r="802" spans="1:74" x14ac:dyDescent="0.2">
      <c r="A802" t="s">
        <v>2601</v>
      </c>
      <c r="B802" t="s">
        <v>1089</v>
      </c>
      <c r="C802" t="s">
        <v>2602</v>
      </c>
      <c r="E802" t="s">
        <v>77</v>
      </c>
      <c r="G802" t="s">
        <v>2603</v>
      </c>
      <c r="I802" t="s">
        <v>145</v>
      </c>
      <c r="J802" t="s">
        <v>146</v>
      </c>
      <c r="L802" t="s">
        <v>147</v>
      </c>
      <c r="M802" t="s">
        <v>148</v>
      </c>
      <c r="T802" t="s">
        <v>81</v>
      </c>
      <c r="V802" t="s">
        <v>149</v>
      </c>
      <c r="W802" t="s">
        <v>83</v>
      </c>
      <c r="X802" t="s">
        <v>84</v>
      </c>
      <c r="Y802" t="s">
        <v>150</v>
      </c>
      <c r="BP802" t="s">
        <v>151</v>
      </c>
      <c r="BQ802" t="s">
        <v>149</v>
      </c>
      <c r="BR802" t="s">
        <v>150</v>
      </c>
      <c r="BS802" t="s">
        <v>86</v>
      </c>
      <c r="BU802" t="s">
        <v>81</v>
      </c>
      <c r="BV802" t="s">
        <v>152</v>
      </c>
    </row>
    <row r="803" spans="1:74" x14ac:dyDescent="0.2">
      <c r="A803" t="s">
        <v>2604</v>
      </c>
      <c r="B803" t="s">
        <v>2605</v>
      </c>
      <c r="C803" t="s">
        <v>2606</v>
      </c>
      <c r="E803" t="s">
        <v>77</v>
      </c>
      <c r="I803" t="s">
        <v>145</v>
      </c>
      <c r="J803" t="s">
        <v>146</v>
      </c>
      <c r="L803" t="s">
        <v>886</v>
      </c>
      <c r="M803" t="s">
        <v>148</v>
      </c>
      <c r="T803" t="s">
        <v>81</v>
      </c>
      <c r="V803" t="s">
        <v>149</v>
      </c>
      <c r="W803" t="s">
        <v>83</v>
      </c>
      <c r="X803" t="s">
        <v>84</v>
      </c>
      <c r="Y803" t="s">
        <v>150</v>
      </c>
      <c r="BP803" t="s">
        <v>151</v>
      </c>
      <c r="BQ803" t="s">
        <v>149</v>
      </c>
      <c r="BR803" t="s">
        <v>150</v>
      </c>
      <c r="BS803" t="s">
        <v>86</v>
      </c>
      <c r="BU803" t="s">
        <v>81</v>
      </c>
      <c r="BV803" t="s">
        <v>152</v>
      </c>
    </row>
    <row r="804" spans="1:74" x14ac:dyDescent="0.2">
      <c r="A804" t="s">
        <v>2607</v>
      </c>
      <c r="B804" t="s">
        <v>194</v>
      </c>
      <c r="C804" t="s">
        <v>2608</v>
      </c>
      <c r="D804" t="s">
        <v>76</v>
      </c>
      <c r="E804" t="s">
        <v>77</v>
      </c>
      <c r="G804" t="s">
        <v>2609</v>
      </c>
      <c r="I804" t="s">
        <v>145</v>
      </c>
      <c r="J804" t="s">
        <v>146</v>
      </c>
      <c r="L804" t="s">
        <v>2004</v>
      </c>
      <c r="M804" t="s">
        <v>148</v>
      </c>
      <c r="T804" t="s">
        <v>81</v>
      </c>
      <c r="V804" t="s">
        <v>149</v>
      </c>
      <c r="W804" t="s">
        <v>83</v>
      </c>
      <c r="X804" t="s">
        <v>84</v>
      </c>
      <c r="Y804" t="s">
        <v>150</v>
      </c>
      <c r="BP804" t="s">
        <v>151</v>
      </c>
      <c r="BQ804" t="s">
        <v>149</v>
      </c>
      <c r="BR804" t="s">
        <v>150</v>
      </c>
      <c r="BS804" t="s">
        <v>86</v>
      </c>
      <c r="BU804" t="s">
        <v>81</v>
      </c>
      <c r="BV804" t="s">
        <v>152</v>
      </c>
    </row>
    <row r="805" spans="1:74" x14ac:dyDescent="0.2">
      <c r="A805" t="s">
        <v>2610</v>
      </c>
      <c r="B805" t="s">
        <v>2610</v>
      </c>
      <c r="C805" t="s">
        <v>159</v>
      </c>
      <c r="D805" t="s">
        <v>76</v>
      </c>
      <c r="E805" t="s">
        <v>160</v>
      </c>
      <c r="I805" t="s">
        <v>145</v>
      </c>
      <c r="J805" t="s">
        <v>146</v>
      </c>
      <c r="M805" t="s">
        <v>148</v>
      </c>
      <c r="T805" t="s">
        <v>81</v>
      </c>
      <c r="V805" t="s">
        <v>149</v>
      </c>
      <c r="W805" t="s">
        <v>83</v>
      </c>
      <c r="X805" t="s">
        <v>84</v>
      </c>
      <c r="Y805" t="s">
        <v>150</v>
      </c>
      <c r="BP805" t="s">
        <v>151</v>
      </c>
      <c r="BQ805" t="s">
        <v>149</v>
      </c>
      <c r="BR805" t="s">
        <v>150</v>
      </c>
      <c r="BS805" t="s">
        <v>86</v>
      </c>
      <c r="BU805" t="s">
        <v>81</v>
      </c>
      <c r="BV805" t="s">
        <v>152</v>
      </c>
    </row>
    <row r="806" spans="1:74" x14ac:dyDescent="0.2">
      <c r="A806" t="s">
        <v>2611</v>
      </c>
      <c r="B806" t="s">
        <v>2612</v>
      </c>
      <c r="C806" t="s">
        <v>2613</v>
      </c>
      <c r="E806" t="s">
        <v>77</v>
      </c>
      <c r="G806" t="s">
        <v>2614</v>
      </c>
      <c r="I806" t="s">
        <v>145</v>
      </c>
      <c r="J806" t="s">
        <v>146</v>
      </c>
      <c r="L806" t="s">
        <v>1447</v>
      </c>
      <c r="M806" t="s">
        <v>148</v>
      </c>
      <c r="T806" t="s">
        <v>81</v>
      </c>
      <c r="V806" t="s">
        <v>149</v>
      </c>
      <c r="W806" t="s">
        <v>83</v>
      </c>
      <c r="X806" t="s">
        <v>84</v>
      </c>
      <c r="Y806" t="s">
        <v>150</v>
      </c>
      <c r="BP806" t="s">
        <v>151</v>
      </c>
      <c r="BQ806" t="s">
        <v>149</v>
      </c>
      <c r="BR806" t="s">
        <v>150</v>
      </c>
      <c r="BS806" t="s">
        <v>86</v>
      </c>
      <c r="BU806" t="s">
        <v>81</v>
      </c>
      <c r="BV806" t="s">
        <v>152</v>
      </c>
    </row>
    <row r="807" spans="1:74" x14ac:dyDescent="0.2">
      <c r="A807" t="s">
        <v>2615</v>
      </c>
      <c r="B807" t="s">
        <v>2616</v>
      </c>
      <c r="C807" t="s">
        <v>2617</v>
      </c>
      <c r="D807" t="s">
        <v>76</v>
      </c>
      <c r="E807" t="s">
        <v>77</v>
      </c>
      <c r="G807" t="s">
        <v>2618</v>
      </c>
      <c r="I807" t="s">
        <v>145</v>
      </c>
      <c r="J807" t="s">
        <v>146</v>
      </c>
      <c r="L807" t="s">
        <v>246</v>
      </c>
      <c r="M807" t="s">
        <v>148</v>
      </c>
      <c r="T807" t="s">
        <v>81</v>
      </c>
      <c r="V807" t="s">
        <v>149</v>
      </c>
      <c r="W807" t="s">
        <v>83</v>
      </c>
      <c r="X807" t="s">
        <v>84</v>
      </c>
      <c r="Y807" t="s">
        <v>150</v>
      </c>
      <c r="BP807" t="s">
        <v>151</v>
      </c>
      <c r="BQ807" t="s">
        <v>149</v>
      </c>
      <c r="BR807" t="s">
        <v>150</v>
      </c>
      <c r="BS807" t="s">
        <v>86</v>
      </c>
      <c r="BU807" t="s">
        <v>81</v>
      </c>
      <c r="BV807" t="s">
        <v>152</v>
      </c>
    </row>
    <row r="808" spans="1:74" x14ac:dyDescent="0.2">
      <c r="A808" t="s">
        <v>2619</v>
      </c>
      <c r="B808" t="s">
        <v>685</v>
      </c>
      <c r="C808" t="s">
        <v>2620</v>
      </c>
      <c r="E808" t="s">
        <v>77</v>
      </c>
      <c r="I808" t="s">
        <v>145</v>
      </c>
      <c r="J808" t="s">
        <v>146</v>
      </c>
      <c r="L808" t="s">
        <v>538</v>
      </c>
      <c r="M808" t="s">
        <v>148</v>
      </c>
      <c r="T808" t="s">
        <v>81</v>
      </c>
      <c r="V808" t="s">
        <v>149</v>
      </c>
      <c r="W808" t="s">
        <v>83</v>
      </c>
      <c r="X808" t="s">
        <v>84</v>
      </c>
      <c r="Y808" t="s">
        <v>150</v>
      </c>
      <c r="BP808" t="s">
        <v>151</v>
      </c>
      <c r="BQ808" t="s">
        <v>149</v>
      </c>
      <c r="BR808" t="s">
        <v>150</v>
      </c>
      <c r="BS808" t="s">
        <v>86</v>
      </c>
      <c r="BU808" t="s">
        <v>81</v>
      </c>
      <c r="BV808" t="s">
        <v>152</v>
      </c>
    </row>
    <row r="809" spans="1:74" x14ac:dyDescent="0.2">
      <c r="A809" t="s">
        <v>2621</v>
      </c>
      <c r="B809" t="s">
        <v>2622</v>
      </c>
      <c r="C809" t="s">
        <v>465</v>
      </c>
      <c r="E809" t="s">
        <v>77</v>
      </c>
      <c r="I809" t="s">
        <v>145</v>
      </c>
      <c r="J809" t="s">
        <v>146</v>
      </c>
      <c r="L809" t="s">
        <v>464</v>
      </c>
      <c r="M809" t="s">
        <v>148</v>
      </c>
      <c r="T809" t="s">
        <v>81</v>
      </c>
      <c r="V809" t="s">
        <v>149</v>
      </c>
      <c r="W809" t="s">
        <v>83</v>
      </c>
      <c r="X809" t="s">
        <v>84</v>
      </c>
      <c r="Y809" t="s">
        <v>150</v>
      </c>
      <c r="BP809" t="s">
        <v>151</v>
      </c>
      <c r="BQ809" t="s">
        <v>149</v>
      </c>
      <c r="BR809" t="s">
        <v>150</v>
      </c>
      <c r="BS809" t="s">
        <v>86</v>
      </c>
      <c r="BU809" t="s">
        <v>81</v>
      </c>
      <c r="BV809" t="s">
        <v>152</v>
      </c>
    </row>
    <row r="810" spans="1:74" x14ac:dyDescent="0.2">
      <c r="A810" t="s">
        <v>2623</v>
      </c>
      <c r="B810" t="s">
        <v>2624</v>
      </c>
      <c r="C810" t="s">
        <v>2623</v>
      </c>
      <c r="E810" t="s">
        <v>77</v>
      </c>
      <c r="I810" t="s">
        <v>145</v>
      </c>
      <c r="J810" t="s">
        <v>146</v>
      </c>
      <c r="L810" t="s">
        <v>386</v>
      </c>
      <c r="M810" t="s">
        <v>148</v>
      </c>
      <c r="T810" t="s">
        <v>81</v>
      </c>
      <c r="V810" t="s">
        <v>149</v>
      </c>
      <c r="W810" t="s">
        <v>83</v>
      </c>
      <c r="X810" t="s">
        <v>84</v>
      </c>
      <c r="Y810" t="s">
        <v>150</v>
      </c>
      <c r="BP810" t="s">
        <v>151</v>
      </c>
      <c r="BQ810" t="s">
        <v>149</v>
      </c>
      <c r="BR810" t="s">
        <v>150</v>
      </c>
      <c r="BS810" t="s">
        <v>86</v>
      </c>
      <c r="BU810" t="s">
        <v>81</v>
      </c>
      <c r="BV810" t="s">
        <v>152</v>
      </c>
    </row>
    <row r="811" spans="1:74" x14ac:dyDescent="0.2">
      <c r="A811" t="s">
        <v>2625</v>
      </c>
      <c r="B811" t="s">
        <v>561</v>
      </c>
      <c r="C811" t="s">
        <v>2626</v>
      </c>
      <c r="E811" t="s">
        <v>77</v>
      </c>
      <c r="G811" t="s">
        <v>2627</v>
      </c>
      <c r="I811" t="s">
        <v>145</v>
      </c>
      <c r="J811" t="s">
        <v>146</v>
      </c>
      <c r="L811" t="s">
        <v>769</v>
      </c>
      <c r="M811" t="s">
        <v>148</v>
      </c>
      <c r="T811" t="s">
        <v>81</v>
      </c>
      <c r="V811" t="s">
        <v>149</v>
      </c>
      <c r="W811" t="s">
        <v>83</v>
      </c>
      <c r="X811" t="s">
        <v>84</v>
      </c>
      <c r="Y811" t="s">
        <v>150</v>
      </c>
      <c r="BP811" t="s">
        <v>151</v>
      </c>
      <c r="BQ811" t="s">
        <v>149</v>
      </c>
      <c r="BR811" t="s">
        <v>150</v>
      </c>
      <c r="BS811" t="s">
        <v>86</v>
      </c>
      <c r="BU811" t="s">
        <v>81</v>
      </c>
      <c r="BV811" t="s">
        <v>152</v>
      </c>
    </row>
    <row r="812" spans="1:74" x14ac:dyDescent="0.2">
      <c r="A812" t="s">
        <v>2628</v>
      </c>
      <c r="B812" t="s">
        <v>2629</v>
      </c>
      <c r="C812" t="s">
        <v>2630</v>
      </c>
      <c r="D812" t="s">
        <v>76</v>
      </c>
      <c r="E812" t="s">
        <v>77</v>
      </c>
      <c r="I812" t="s">
        <v>145</v>
      </c>
      <c r="J812" t="s">
        <v>146</v>
      </c>
      <c r="L812" t="s">
        <v>575</v>
      </c>
      <c r="M812" t="s">
        <v>148</v>
      </c>
      <c r="T812" t="s">
        <v>81</v>
      </c>
      <c r="V812" t="s">
        <v>149</v>
      </c>
      <c r="W812" t="s">
        <v>83</v>
      </c>
      <c r="X812" t="s">
        <v>84</v>
      </c>
      <c r="Y812" t="s">
        <v>150</v>
      </c>
      <c r="BP812" t="s">
        <v>151</v>
      </c>
      <c r="BQ812" t="s">
        <v>149</v>
      </c>
      <c r="BR812" t="s">
        <v>150</v>
      </c>
      <c r="BS812" t="s">
        <v>86</v>
      </c>
      <c r="BU812" t="s">
        <v>81</v>
      </c>
      <c r="BV812" t="s">
        <v>152</v>
      </c>
    </row>
    <row r="813" spans="1:74" x14ac:dyDescent="0.2">
      <c r="A813" t="s">
        <v>2631</v>
      </c>
      <c r="B813" t="s">
        <v>2632</v>
      </c>
      <c r="C813" t="s">
        <v>2633</v>
      </c>
      <c r="D813" t="s">
        <v>76</v>
      </c>
      <c r="E813" t="s">
        <v>77</v>
      </c>
      <c r="I813" t="s">
        <v>145</v>
      </c>
      <c r="J813" t="s">
        <v>146</v>
      </c>
      <c r="L813" t="s">
        <v>443</v>
      </c>
      <c r="M813" t="s">
        <v>148</v>
      </c>
      <c r="T813" t="s">
        <v>81</v>
      </c>
      <c r="V813" t="s">
        <v>149</v>
      </c>
      <c r="W813" t="s">
        <v>83</v>
      </c>
      <c r="X813" t="s">
        <v>84</v>
      </c>
      <c r="Y813" t="s">
        <v>150</v>
      </c>
      <c r="BP813" t="s">
        <v>151</v>
      </c>
      <c r="BQ813" t="s">
        <v>149</v>
      </c>
      <c r="BR813" t="s">
        <v>150</v>
      </c>
      <c r="BS813" t="s">
        <v>86</v>
      </c>
      <c r="BU813" t="s">
        <v>81</v>
      </c>
      <c r="BV813" t="s">
        <v>152</v>
      </c>
    </row>
    <row r="814" spans="1:74" x14ac:dyDescent="0.2">
      <c r="A814" t="s">
        <v>2634</v>
      </c>
      <c r="B814" t="s">
        <v>2635</v>
      </c>
      <c r="C814" t="s">
        <v>2636</v>
      </c>
      <c r="E814" t="s">
        <v>77</v>
      </c>
      <c r="I814" t="s">
        <v>145</v>
      </c>
      <c r="J814" t="s">
        <v>146</v>
      </c>
      <c r="L814" t="s">
        <v>306</v>
      </c>
      <c r="M814" t="s">
        <v>148</v>
      </c>
      <c r="T814" t="s">
        <v>81</v>
      </c>
      <c r="V814" t="s">
        <v>149</v>
      </c>
      <c r="W814" t="s">
        <v>83</v>
      </c>
      <c r="X814" t="s">
        <v>84</v>
      </c>
      <c r="Y814" t="s">
        <v>150</v>
      </c>
      <c r="BP814" t="s">
        <v>151</v>
      </c>
      <c r="BQ814" t="s">
        <v>149</v>
      </c>
      <c r="BR814" t="s">
        <v>150</v>
      </c>
      <c r="BS814" t="s">
        <v>86</v>
      </c>
      <c r="BU814" t="s">
        <v>81</v>
      </c>
      <c r="BV814" t="s">
        <v>152</v>
      </c>
    </row>
    <row r="815" spans="1:74" x14ac:dyDescent="0.2">
      <c r="A815" t="s">
        <v>2637</v>
      </c>
      <c r="B815" t="s">
        <v>2637</v>
      </c>
      <c r="C815" t="s">
        <v>2638</v>
      </c>
      <c r="E815" t="s">
        <v>77</v>
      </c>
      <c r="I815" t="s">
        <v>145</v>
      </c>
      <c r="J815" t="s">
        <v>146</v>
      </c>
      <c r="M815" t="s">
        <v>148</v>
      </c>
      <c r="T815" t="s">
        <v>81</v>
      </c>
      <c r="V815" t="s">
        <v>149</v>
      </c>
      <c r="W815" t="s">
        <v>83</v>
      </c>
      <c r="X815" t="s">
        <v>84</v>
      </c>
      <c r="Y815" t="s">
        <v>150</v>
      </c>
      <c r="BP815" t="s">
        <v>151</v>
      </c>
      <c r="BQ815" t="s">
        <v>149</v>
      </c>
      <c r="BR815" t="s">
        <v>150</v>
      </c>
      <c r="BS815" t="s">
        <v>86</v>
      </c>
      <c r="BU815" t="s">
        <v>81</v>
      </c>
      <c r="BV815" t="s">
        <v>152</v>
      </c>
    </row>
    <row r="816" spans="1:74" x14ac:dyDescent="0.2">
      <c r="A816" t="s">
        <v>2639</v>
      </c>
      <c r="B816" t="s">
        <v>2640</v>
      </c>
      <c r="C816" t="s">
        <v>2641</v>
      </c>
      <c r="D816" t="s">
        <v>76</v>
      </c>
      <c r="E816" t="s">
        <v>77</v>
      </c>
      <c r="I816" t="s">
        <v>145</v>
      </c>
      <c r="J816" t="s">
        <v>146</v>
      </c>
      <c r="L816" t="s">
        <v>435</v>
      </c>
      <c r="M816" t="s">
        <v>148</v>
      </c>
      <c r="T816" t="s">
        <v>81</v>
      </c>
      <c r="V816" t="s">
        <v>149</v>
      </c>
      <c r="W816" t="s">
        <v>83</v>
      </c>
      <c r="X816" t="s">
        <v>84</v>
      </c>
      <c r="Y816" t="s">
        <v>150</v>
      </c>
      <c r="BP816" t="s">
        <v>151</v>
      </c>
      <c r="BQ816" t="s">
        <v>149</v>
      </c>
      <c r="BR816" t="s">
        <v>150</v>
      </c>
      <c r="BS816" t="s">
        <v>86</v>
      </c>
      <c r="BU816" t="s">
        <v>81</v>
      </c>
      <c r="BV816" t="s">
        <v>152</v>
      </c>
    </row>
    <row r="817" spans="1:74" x14ac:dyDescent="0.2">
      <c r="A817" t="s">
        <v>2642</v>
      </c>
      <c r="B817" t="s">
        <v>2643</v>
      </c>
      <c r="C817" t="s">
        <v>2644</v>
      </c>
      <c r="E817" t="s">
        <v>77</v>
      </c>
      <c r="I817" t="s">
        <v>145</v>
      </c>
      <c r="J817" t="s">
        <v>146</v>
      </c>
      <c r="L817" t="s">
        <v>443</v>
      </c>
      <c r="M817" t="s">
        <v>148</v>
      </c>
      <c r="T817" t="s">
        <v>81</v>
      </c>
      <c r="V817" t="s">
        <v>149</v>
      </c>
      <c r="W817" t="s">
        <v>83</v>
      </c>
      <c r="X817" t="s">
        <v>84</v>
      </c>
      <c r="Y817" t="s">
        <v>150</v>
      </c>
      <c r="BP817" t="s">
        <v>151</v>
      </c>
      <c r="BQ817" t="s">
        <v>149</v>
      </c>
      <c r="BR817" t="s">
        <v>150</v>
      </c>
      <c r="BS817" t="s">
        <v>86</v>
      </c>
      <c r="BU817" t="s">
        <v>81</v>
      </c>
      <c r="BV817" t="s">
        <v>152</v>
      </c>
    </row>
    <row r="818" spans="1:74" x14ac:dyDescent="0.2">
      <c r="A818" t="s">
        <v>2645</v>
      </c>
      <c r="B818" t="s">
        <v>2646</v>
      </c>
      <c r="C818" t="s">
        <v>2647</v>
      </c>
      <c r="E818" t="s">
        <v>77</v>
      </c>
      <c r="I818" t="s">
        <v>145</v>
      </c>
      <c r="J818" t="s">
        <v>146</v>
      </c>
      <c r="L818" t="s">
        <v>394</v>
      </c>
      <c r="M818" t="s">
        <v>148</v>
      </c>
      <c r="T818" t="s">
        <v>81</v>
      </c>
      <c r="V818" t="s">
        <v>149</v>
      </c>
      <c r="W818" t="s">
        <v>83</v>
      </c>
      <c r="X818" t="s">
        <v>84</v>
      </c>
      <c r="Y818" t="s">
        <v>150</v>
      </c>
      <c r="BP818" t="s">
        <v>151</v>
      </c>
      <c r="BQ818" t="s">
        <v>149</v>
      </c>
      <c r="BR818" t="s">
        <v>150</v>
      </c>
      <c r="BS818" t="s">
        <v>86</v>
      </c>
      <c r="BU818" t="s">
        <v>81</v>
      </c>
      <c r="BV818" t="s">
        <v>152</v>
      </c>
    </row>
    <row r="819" spans="1:74" x14ac:dyDescent="0.2">
      <c r="A819" t="s">
        <v>2648</v>
      </c>
      <c r="B819" t="s">
        <v>2649</v>
      </c>
      <c r="C819" t="s">
        <v>2650</v>
      </c>
      <c r="E819" t="s">
        <v>77</v>
      </c>
      <c r="I819" t="s">
        <v>145</v>
      </c>
      <c r="J819" t="s">
        <v>146</v>
      </c>
      <c r="L819" t="s">
        <v>443</v>
      </c>
      <c r="M819" t="s">
        <v>148</v>
      </c>
      <c r="T819" t="s">
        <v>81</v>
      </c>
      <c r="V819" t="s">
        <v>149</v>
      </c>
      <c r="W819" t="s">
        <v>83</v>
      </c>
      <c r="X819" t="s">
        <v>84</v>
      </c>
      <c r="Y819" t="s">
        <v>150</v>
      </c>
      <c r="BP819" t="s">
        <v>151</v>
      </c>
      <c r="BQ819" t="s">
        <v>149</v>
      </c>
      <c r="BR819" t="s">
        <v>150</v>
      </c>
      <c r="BS819" t="s">
        <v>86</v>
      </c>
      <c r="BU819" t="s">
        <v>81</v>
      </c>
      <c r="BV819" t="s">
        <v>152</v>
      </c>
    </row>
    <row r="820" spans="1:74" x14ac:dyDescent="0.2">
      <c r="A820" t="s">
        <v>2651</v>
      </c>
      <c r="B820" t="s">
        <v>2652</v>
      </c>
      <c r="C820" t="s">
        <v>2653</v>
      </c>
      <c r="D820" t="s">
        <v>76</v>
      </c>
      <c r="E820" t="s">
        <v>77</v>
      </c>
      <c r="I820" t="s">
        <v>145</v>
      </c>
      <c r="J820" t="s">
        <v>146</v>
      </c>
      <c r="L820" t="s">
        <v>180</v>
      </c>
      <c r="M820" t="s">
        <v>148</v>
      </c>
      <c r="T820" t="s">
        <v>81</v>
      </c>
      <c r="V820" t="s">
        <v>149</v>
      </c>
      <c r="W820" t="s">
        <v>83</v>
      </c>
      <c r="X820" t="s">
        <v>84</v>
      </c>
      <c r="Y820" t="s">
        <v>150</v>
      </c>
      <c r="BP820" t="s">
        <v>151</v>
      </c>
      <c r="BQ820" t="s">
        <v>149</v>
      </c>
      <c r="BR820" t="s">
        <v>150</v>
      </c>
      <c r="BS820" t="s">
        <v>86</v>
      </c>
      <c r="BU820" t="s">
        <v>81</v>
      </c>
      <c r="BV820" t="s">
        <v>152</v>
      </c>
    </row>
    <row r="821" spans="1:74" x14ac:dyDescent="0.2">
      <c r="A821" t="s">
        <v>2654</v>
      </c>
      <c r="B821" t="s">
        <v>2655</v>
      </c>
      <c r="C821" t="s">
        <v>2656</v>
      </c>
      <c r="E821" t="s">
        <v>77</v>
      </c>
      <c r="I821" t="s">
        <v>145</v>
      </c>
      <c r="J821" t="s">
        <v>146</v>
      </c>
      <c r="L821" t="s">
        <v>180</v>
      </c>
      <c r="M821" t="s">
        <v>148</v>
      </c>
      <c r="T821" t="s">
        <v>81</v>
      </c>
      <c r="V821" t="s">
        <v>149</v>
      </c>
      <c r="W821" t="s">
        <v>83</v>
      </c>
      <c r="X821" t="s">
        <v>84</v>
      </c>
      <c r="Y821" t="s">
        <v>150</v>
      </c>
      <c r="BP821" t="s">
        <v>151</v>
      </c>
      <c r="BQ821" t="s">
        <v>149</v>
      </c>
      <c r="BR821" t="s">
        <v>150</v>
      </c>
      <c r="BS821" t="s">
        <v>86</v>
      </c>
      <c r="BU821" t="s">
        <v>81</v>
      </c>
      <c r="BV821" t="s">
        <v>152</v>
      </c>
    </row>
    <row r="822" spans="1:74" x14ac:dyDescent="0.2">
      <c r="A822" t="s">
        <v>2657</v>
      </c>
      <c r="B822" t="s">
        <v>2658</v>
      </c>
      <c r="C822" t="s">
        <v>2659</v>
      </c>
      <c r="D822" t="s">
        <v>76</v>
      </c>
      <c r="E822" t="s">
        <v>77</v>
      </c>
      <c r="I822" t="s">
        <v>145</v>
      </c>
      <c r="J822" t="s">
        <v>146</v>
      </c>
      <c r="L822" t="s">
        <v>168</v>
      </c>
      <c r="M822" t="s">
        <v>148</v>
      </c>
      <c r="T822" t="s">
        <v>81</v>
      </c>
      <c r="V822" t="s">
        <v>149</v>
      </c>
      <c r="W822" t="s">
        <v>83</v>
      </c>
      <c r="X822" t="s">
        <v>84</v>
      </c>
      <c r="Y822" t="s">
        <v>150</v>
      </c>
      <c r="BP822" t="s">
        <v>151</v>
      </c>
      <c r="BQ822" t="s">
        <v>149</v>
      </c>
      <c r="BR822" t="s">
        <v>150</v>
      </c>
      <c r="BS822" t="s">
        <v>86</v>
      </c>
      <c r="BU822" t="s">
        <v>81</v>
      </c>
      <c r="BV822" t="s">
        <v>152</v>
      </c>
    </row>
    <row r="823" spans="1:74" x14ac:dyDescent="0.2">
      <c r="A823" t="s">
        <v>2660</v>
      </c>
      <c r="B823" t="s">
        <v>2661</v>
      </c>
      <c r="C823" t="s">
        <v>2662</v>
      </c>
      <c r="E823" t="s">
        <v>77</v>
      </c>
      <c r="I823" t="s">
        <v>145</v>
      </c>
      <c r="J823" t="s">
        <v>146</v>
      </c>
      <c r="L823" t="s">
        <v>443</v>
      </c>
      <c r="M823" t="s">
        <v>148</v>
      </c>
      <c r="T823" t="s">
        <v>81</v>
      </c>
      <c r="V823" t="s">
        <v>149</v>
      </c>
      <c r="W823" t="s">
        <v>83</v>
      </c>
      <c r="X823" t="s">
        <v>84</v>
      </c>
      <c r="Y823" t="s">
        <v>150</v>
      </c>
      <c r="BP823" t="s">
        <v>151</v>
      </c>
      <c r="BQ823" t="s">
        <v>149</v>
      </c>
      <c r="BR823" t="s">
        <v>150</v>
      </c>
      <c r="BS823" t="s">
        <v>86</v>
      </c>
      <c r="BU823" t="s">
        <v>81</v>
      </c>
      <c r="BV823" t="s">
        <v>152</v>
      </c>
    </row>
    <row r="824" spans="1:74" x14ac:dyDescent="0.2">
      <c r="A824" t="s">
        <v>2663</v>
      </c>
      <c r="B824" t="s">
        <v>2663</v>
      </c>
      <c r="C824" t="s">
        <v>2231</v>
      </c>
      <c r="D824" t="s">
        <v>76</v>
      </c>
      <c r="E824" t="s">
        <v>77</v>
      </c>
      <c r="I824" t="s">
        <v>145</v>
      </c>
      <c r="J824" t="s">
        <v>146</v>
      </c>
      <c r="M824" t="s">
        <v>148</v>
      </c>
      <c r="T824" t="s">
        <v>81</v>
      </c>
      <c r="V824" t="s">
        <v>149</v>
      </c>
      <c r="W824" t="s">
        <v>83</v>
      </c>
      <c r="X824" t="s">
        <v>84</v>
      </c>
      <c r="Y824" t="s">
        <v>150</v>
      </c>
      <c r="BP824" t="s">
        <v>151</v>
      </c>
      <c r="BQ824" t="s">
        <v>149</v>
      </c>
      <c r="BR824" t="s">
        <v>150</v>
      </c>
      <c r="BS824" t="s">
        <v>86</v>
      </c>
      <c r="BU824" t="s">
        <v>81</v>
      </c>
      <c r="BV824" t="s">
        <v>152</v>
      </c>
    </row>
    <row r="825" spans="1:74" x14ac:dyDescent="0.2">
      <c r="A825" t="s">
        <v>2664</v>
      </c>
      <c r="B825" t="s">
        <v>2665</v>
      </c>
      <c r="C825" t="s">
        <v>2666</v>
      </c>
      <c r="E825" t="s">
        <v>77</v>
      </c>
      <c r="I825" t="s">
        <v>145</v>
      </c>
      <c r="J825" t="s">
        <v>146</v>
      </c>
      <c r="L825" t="s">
        <v>211</v>
      </c>
      <c r="M825" t="s">
        <v>148</v>
      </c>
      <c r="T825" t="s">
        <v>81</v>
      </c>
      <c r="V825" t="s">
        <v>149</v>
      </c>
      <c r="W825" t="s">
        <v>83</v>
      </c>
      <c r="X825" t="s">
        <v>84</v>
      </c>
      <c r="Y825" t="s">
        <v>150</v>
      </c>
      <c r="BP825" t="s">
        <v>151</v>
      </c>
      <c r="BQ825" t="s">
        <v>149</v>
      </c>
      <c r="BR825" t="s">
        <v>150</v>
      </c>
      <c r="BS825" t="s">
        <v>86</v>
      </c>
      <c r="BU825" t="s">
        <v>81</v>
      </c>
      <c r="BV825" t="s">
        <v>152</v>
      </c>
    </row>
    <row r="826" spans="1:74" x14ac:dyDescent="0.2">
      <c r="A826" t="s">
        <v>2667</v>
      </c>
      <c r="B826" t="s">
        <v>323</v>
      </c>
      <c r="C826" t="s">
        <v>2668</v>
      </c>
      <c r="E826" t="s">
        <v>77</v>
      </c>
      <c r="G826" t="s">
        <v>2669</v>
      </c>
      <c r="I826" t="s">
        <v>145</v>
      </c>
      <c r="J826" t="s">
        <v>146</v>
      </c>
      <c r="L826" t="s">
        <v>230</v>
      </c>
      <c r="M826" t="s">
        <v>148</v>
      </c>
      <c r="T826" t="s">
        <v>81</v>
      </c>
      <c r="V826" t="s">
        <v>149</v>
      </c>
      <c r="W826" t="s">
        <v>83</v>
      </c>
      <c r="X826" t="s">
        <v>84</v>
      </c>
      <c r="Y826" t="s">
        <v>150</v>
      </c>
      <c r="BP826" t="s">
        <v>151</v>
      </c>
      <c r="BQ826" t="s">
        <v>149</v>
      </c>
      <c r="BR826" t="s">
        <v>150</v>
      </c>
      <c r="BS826" t="s">
        <v>86</v>
      </c>
      <c r="BU826" t="s">
        <v>81</v>
      </c>
      <c r="BV826" t="s">
        <v>152</v>
      </c>
    </row>
    <row r="827" spans="1:74" x14ac:dyDescent="0.2">
      <c r="A827" t="s">
        <v>2670</v>
      </c>
      <c r="B827" t="s">
        <v>2671</v>
      </c>
      <c r="C827" t="s">
        <v>2672</v>
      </c>
      <c r="E827" t="s">
        <v>77</v>
      </c>
      <c r="I827" t="s">
        <v>145</v>
      </c>
      <c r="J827" t="s">
        <v>146</v>
      </c>
      <c r="L827" t="s">
        <v>1036</v>
      </c>
      <c r="M827" t="s">
        <v>148</v>
      </c>
      <c r="T827" t="s">
        <v>81</v>
      </c>
      <c r="V827" t="s">
        <v>149</v>
      </c>
      <c r="W827" t="s">
        <v>83</v>
      </c>
      <c r="X827" t="s">
        <v>84</v>
      </c>
      <c r="Y827" t="s">
        <v>150</v>
      </c>
      <c r="BP827" t="s">
        <v>151</v>
      </c>
      <c r="BQ827" t="s">
        <v>149</v>
      </c>
      <c r="BR827" t="s">
        <v>150</v>
      </c>
      <c r="BS827" t="s">
        <v>86</v>
      </c>
      <c r="BU827" t="s">
        <v>81</v>
      </c>
      <c r="BV827" t="s">
        <v>152</v>
      </c>
    </row>
    <row r="828" spans="1:74" x14ac:dyDescent="0.2">
      <c r="A828" t="s">
        <v>2673</v>
      </c>
      <c r="B828" t="s">
        <v>2674</v>
      </c>
      <c r="C828" t="s">
        <v>2675</v>
      </c>
      <c r="D828" t="s">
        <v>76</v>
      </c>
      <c r="E828" t="s">
        <v>77</v>
      </c>
      <c r="I828" t="s">
        <v>145</v>
      </c>
      <c r="J828" t="s">
        <v>146</v>
      </c>
      <c r="L828" t="s">
        <v>282</v>
      </c>
      <c r="M828" t="s">
        <v>148</v>
      </c>
      <c r="T828" t="s">
        <v>81</v>
      </c>
      <c r="V828" t="s">
        <v>149</v>
      </c>
      <c r="W828" t="s">
        <v>83</v>
      </c>
      <c r="X828" t="s">
        <v>84</v>
      </c>
      <c r="Y828" t="s">
        <v>150</v>
      </c>
      <c r="BP828" t="s">
        <v>151</v>
      </c>
      <c r="BQ828" t="s">
        <v>149</v>
      </c>
      <c r="BR828" t="s">
        <v>150</v>
      </c>
      <c r="BS828" t="s">
        <v>86</v>
      </c>
      <c r="BU828" t="s">
        <v>81</v>
      </c>
      <c r="BV828" t="s">
        <v>152</v>
      </c>
    </row>
    <row r="829" spans="1:74" x14ac:dyDescent="0.2">
      <c r="A829" t="s">
        <v>2676</v>
      </c>
      <c r="B829" t="s">
        <v>319</v>
      </c>
      <c r="C829" t="s">
        <v>2677</v>
      </c>
      <c r="D829" t="s">
        <v>76</v>
      </c>
      <c r="E829" t="s">
        <v>77</v>
      </c>
      <c r="G829" t="s">
        <v>2678</v>
      </c>
      <c r="I829" t="s">
        <v>145</v>
      </c>
      <c r="J829" t="s">
        <v>146</v>
      </c>
      <c r="L829" t="s">
        <v>147</v>
      </c>
      <c r="M829" t="s">
        <v>148</v>
      </c>
      <c r="T829" t="s">
        <v>81</v>
      </c>
      <c r="V829" t="s">
        <v>149</v>
      </c>
      <c r="W829" t="s">
        <v>83</v>
      </c>
      <c r="X829" t="s">
        <v>84</v>
      </c>
      <c r="Y829" t="s">
        <v>150</v>
      </c>
      <c r="BP829" t="s">
        <v>151</v>
      </c>
      <c r="BQ829" t="s">
        <v>149</v>
      </c>
      <c r="BR829" t="s">
        <v>150</v>
      </c>
      <c r="BS829" t="s">
        <v>86</v>
      </c>
      <c r="BU829" t="s">
        <v>81</v>
      </c>
      <c r="BV829" t="s">
        <v>152</v>
      </c>
    </row>
    <row r="830" spans="1:74" x14ac:dyDescent="0.2">
      <c r="A830" t="s">
        <v>2679</v>
      </c>
      <c r="B830" t="s">
        <v>2680</v>
      </c>
      <c r="C830" t="s">
        <v>2681</v>
      </c>
      <c r="D830" t="s">
        <v>76</v>
      </c>
      <c r="E830" t="s">
        <v>77</v>
      </c>
      <c r="I830" t="s">
        <v>145</v>
      </c>
      <c r="J830" t="s">
        <v>146</v>
      </c>
      <c r="L830" t="s">
        <v>207</v>
      </c>
      <c r="M830" t="s">
        <v>148</v>
      </c>
      <c r="T830" t="s">
        <v>81</v>
      </c>
      <c r="V830" t="s">
        <v>149</v>
      </c>
      <c r="W830" t="s">
        <v>83</v>
      </c>
      <c r="X830" t="s">
        <v>84</v>
      </c>
      <c r="Y830" t="s">
        <v>150</v>
      </c>
      <c r="BP830" t="s">
        <v>151</v>
      </c>
      <c r="BQ830" t="s">
        <v>149</v>
      </c>
      <c r="BR830" t="s">
        <v>150</v>
      </c>
      <c r="BS830" t="s">
        <v>86</v>
      </c>
      <c r="BU830" t="s">
        <v>81</v>
      </c>
      <c r="BV830" t="s">
        <v>152</v>
      </c>
    </row>
    <row r="831" spans="1:74" x14ac:dyDescent="0.2">
      <c r="A831" t="s">
        <v>2682</v>
      </c>
      <c r="B831" t="s">
        <v>2552</v>
      </c>
      <c r="C831" t="s">
        <v>2683</v>
      </c>
      <c r="E831" t="s">
        <v>77</v>
      </c>
      <c r="I831" t="s">
        <v>145</v>
      </c>
      <c r="J831" t="s">
        <v>146</v>
      </c>
      <c r="L831" t="s">
        <v>306</v>
      </c>
      <c r="M831" t="s">
        <v>148</v>
      </c>
      <c r="T831" t="s">
        <v>81</v>
      </c>
      <c r="V831" t="s">
        <v>149</v>
      </c>
      <c r="W831" t="s">
        <v>83</v>
      </c>
      <c r="X831" t="s">
        <v>84</v>
      </c>
      <c r="Y831" t="s">
        <v>150</v>
      </c>
      <c r="BP831" t="s">
        <v>151</v>
      </c>
      <c r="BQ831" t="s">
        <v>149</v>
      </c>
      <c r="BR831" t="s">
        <v>150</v>
      </c>
      <c r="BS831" t="s">
        <v>86</v>
      </c>
      <c r="BU831" t="s">
        <v>81</v>
      </c>
      <c r="BV831" t="s">
        <v>152</v>
      </c>
    </row>
    <row r="832" spans="1:74" x14ac:dyDescent="0.2">
      <c r="A832" t="s">
        <v>2684</v>
      </c>
      <c r="B832" t="s">
        <v>2685</v>
      </c>
      <c r="C832" t="s">
        <v>2686</v>
      </c>
      <c r="D832" t="s">
        <v>76</v>
      </c>
      <c r="E832" t="s">
        <v>77</v>
      </c>
      <c r="I832" t="s">
        <v>145</v>
      </c>
      <c r="J832" t="s">
        <v>146</v>
      </c>
      <c r="L832" t="s">
        <v>164</v>
      </c>
      <c r="M832" t="s">
        <v>148</v>
      </c>
      <c r="T832" t="s">
        <v>81</v>
      </c>
      <c r="V832" t="s">
        <v>149</v>
      </c>
      <c r="W832" t="s">
        <v>83</v>
      </c>
      <c r="X832" t="s">
        <v>84</v>
      </c>
      <c r="Y832" t="s">
        <v>150</v>
      </c>
      <c r="BP832" t="s">
        <v>151</v>
      </c>
      <c r="BQ832" t="s">
        <v>149</v>
      </c>
      <c r="BR832" t="s">
        <v>150</v>
      </c>
      <c r="BS832" t="s">
        <v>86</v>
      </c>
      <c r="BU832" t="s">
        <v>81</v>
      </c>
      <c r="BV832" t="s">
        <v>152</v>
      </c>
    </row>
    <row r="833" spans="1:74" x14ac:dyDescent="0.2">
      <c r="A833" t="s">
        <v>2687</v>
      </c>
      <c r="B833" t="s">
        <v>2688</v>
      </c>
      <c r="C833" t="s">
        <v>2689</v>
      </c>
      <c r="E833" t="s">
        <v>77</v>
      </c>
      <c r="I833" t="s">
        <v>145</v>
      </c>
      <c r="J833" t="s">
        <v>146</v>
      </c>
      <c r="L833" t="s">
        <v>2239</v>
      </c>
      <c r="M833" t="s">
        <v>148</v>
      </c>
      <c r="T833" t="s">
        <v>81</v>
      </c>
      <c r="V833" t="s">
        <v>149</v>
      </c>
      <c r="W833" t="s">
        <v>83</v>
      </c>
      <c r="X833" t="s">
        <v>84</v>
      </c>
      <c r="Y833" t="s">
        <v>150</v>
      </c>
      <c r="BP833" t="s">
        <v>151</v>
      </c>
      <c r="BQ833" t="s">
        <v>149</v>
      </c>
      <c r="BR833" t="s">
        <v>150</v>
      </c>
      <c r="BS833" t="s">
        <v>86</v>
      </c>
      <c r="BU833" t="s">
        <v>81</v>
      </c>
      <c r="BV833" t="s">
        <v>152</v>
      </c>
    </row>
    <row r="834" spans="1:74" x14ac:dyDescent="0.2">
      <c r="A834" t="s">
        <v>2690</v>
      </c>
      <c r="B834" t="s">
        <v>2691</v>
      </c>
      <c r="C834" t="s">
        <v>2692</v>
      </c>
      <c r="E834" t="s">
        <v>77</v>
      </c>
      <c r="I834" t="s">
        <v>145</v>
      </c>
      <c r="J834" t="s">
        <v>146</v>
      </c>
      <c r="L834" t="s">
        <v>629</v>
      </c>
      <c r="M834" t="s">
        <v>148</v>
      </c>
      <c r="T834" t="s">
        <v>81</v>
      </c>
      <c r="V834" t="s">
        <v>149</v>
      </c>
      <c r="W834" t="s">
        <v>83</v>
      </c>
      <c r="X834" t="s">
        <v>84</v>
      </c>
      <c r="Y834" t="s">
        <v>150</v>
      </c>
      <c r="BP834" t="s">
        <v>151</v>
      </c>
      <c r="BQ834" t="s">
        <v>149</v>
      </c>
      <c r="BR834" t="s">
        <v>150</v>
      </c>
      <c r="BS834" t="s">
        <v>86</v>
      </c>
      <c r="BU834" t="s">
        <v>81</v>
      </c>
      <c r="BV834" t="s">
        <v>152</v>
      </c>
    </row>
    <row r="835" spans="1:74" x14ac:dyDescent="0.2">
      <c r="A835" t="s">
        <v>2693</v>
      </c>
      <c r="B835" t="s">
        <v>2694</v>
      </c>
      <c r="C835" t="s">
        <v>2695</v>
      </c>
      <c r="E835" t="s">
        <v>77</v>
      </c>
      <c r="G835" t="s">
        <v>2696</v>
      </c>
      <c r="I835" t="s">
        <v>145</v>
      </c>
      <c r="J835" t="s">
        <v>146</v>
      </c>
      <c r="L835" t="s">
        <v>315</v>
      </c>
      <c r="M835" t="s">
        <v>148</v>
      </c>
      <c r="T835" t="s">
        <v>81</v>
      </c>
      <c r="V835" t="s">
        <v>149</v>
      </c>
      <c r="W835" t="s">
        <v>83</v>
      </c>
      <c r="X835" t="s">
        <v>84</v>
      </c>
      <c r="Y835" t="s">
        <v>150</v>
      </c>
      <c r="BP835" t="s">
        <v>151</v>
      </c>
      <c r="BQ835" t="s">
        <v>149</v>
      </c>
      <c r="BR835" t="s">
        <v>150</v>
      </c>
      <c r="BS835" t="s">
        <v>86</v>
      </c>
      <c r="BU835" t="s">
        <v>81</v>
      </c>
      <c r="BV835" t="s">
        <v>152</v>
      </c>
    </row>
    <row r="836" spans="1:74" x14ac:dyDescent="0.2">
      <c r="A836" t="s">
        <v>2697</v>
      </c>
      <c r="B836" t="s">
        <v>2698</v>
      </c>
      <c r="C836" t="s">
        <v>2699</v>
      </c>
      <c r="E836" t="s">
        <v>77</v>
      </c>
      <c r="I836" t="s">
        <v>145</v>
      </c>
      <c r="J836" t="s">
        <v>146</v>
      </c>
      <c r="L836" t="s">
        <v>2204</v>
      </c>
      <c r="M836" t="s">
        <v>148</v>
      </c>
      <c r="T836" t="s">
        <v>81</v>
      </c>
      <c r="V836" t="s">
        <v>149</v>
      </c>
      <c r="W836" t="s">
        <v>83</v>
      </c>
      <c r="X836" t="s">
        <v>84</v>
      </c>
      <c r="Y836" t="s">
        <v>150</v>
      </c>
      <c r="BP836" t="s">
        <v>151</v>
      </c>
      <c r="BQ836" t="s">
        <v>149</v>
      </c>
      <c r="BR836" t="s">
        <v>150</v>
      </c>
      <c r="BS836" t="s">
        <v>86</v>
      </c>
      <c r="BU836" t="s">
        <v>81</v>
      </c>
      <c r="BV836" t="s">
        <v>152</v>
      </c>
    </row>
    <row r="837" spans="1:74" x14ac:dyDescent="0.2">
      <c r="A837" t="s">
        <v>2700</v>
      </c>
      <c r="B837" t="s">
        <v>2701</v>
      </c>
      <c r="C837" t="s">
        <v>2702</v>
      </c>
      <c r="E837" t="s">
        <v>77</v>
      </c>
      <c r="I837" t="s">
        <v>145</v>
      </c>
      <c r="J837" t="s">
        <v>146</v>
      </c>
      <c r="L837" t="s">
        <v>176</v>
      </c>
      <c r="M837" t="s">
        <v>148</v>
      </c>
      <c r="T837" t="s">
        <v>81</v>
      </c>
      <c r="V837" t="s">
        <v>149</v>
      </c>
      <c r="W837" t="s">
        <v>83</v>
      </c>
      <c r="X837" t="s">
        <v>84</v>
      </c>
      <c r="Y837" t="s">
        <v>150</v>
      </c>
      <c r="BP837" t="s">
        <v>151</v>
      </c>
      <c r="BQ837" t="s">
        <v>149</v>
      </c>
      <c r="BR837" t="s">
        <v>150</v>
      </c>
      <c r="BS837" t="s">
        <v>86</v>
      </c>
      <c r="BU837" t="s">
        <v>81</v>
      </c>
      <c r="BV837" t="s">
        <v>152</v>
      </c>
    </row>
    <row r="838" spans="1:74" x14ac:dyDescent="0.2">
      <c r="A838" t="s">
        <v>2703</v>
      </c>
      <c r="B838" t="s">
        <v>2704</v>
      </c>
      <c r="C838" t="s">
        <v>2705</v>
      </c>
      <c r="E838" t="s">
        <v>77</v>
      </c>
      <c r="I838" t="s">
        <v>145</v>
      </c>
      <c r="J838" t="s">
        <v>146</v>
      </c>
      <c r="L838" t="s">
        <v>443</v>
      </c>
      <c r="M838" t="s">
        <v>148</v>
      </c>
      <c r="T838" t="s">
        <v>81</v>
      </c>
      <c r="V838" t="s">
        <v>149</v>
      </c>
      <c r="W838" t="s">
        <v>83</v>
      </c>
      <c r="X838" t="s">
        <v>84</v>
      </c>
      <c r="Y838" t="s">
        <v>150</v>
      </c>
      <c r="BP838" t="s">
        <v>151</v>
      </c>
      <c r="BQ838" t="s">
        <v>149</v>
      </c>
      <c r="BR838" t="s">
        <v>150</v>
      </c>
      <c r="BS838" t="s">
        <v>86</v>
      </c>
      <c r="BU838" t="s">
        <v>81</v>
      </c>
      <c r="BV838" t="s">
        <v>152</v>
      </c>
    </row>
    <row r="839" spans="1:74" x14ac:dyDescent="0.2">
      <c r="A839" t="s">
        <v>2706</v>
      </c>
      <c r="B839" t="s">
        <v>2707</v>
      </c>
      <c r="C839" t="s">
        <v>2708</v>
      </c>
      <c r="D839" t="s">
        <v>76</v>
      </c>
      <c r="E839" t="s">
        <v>77</v>
      </c>
      <c r="I839" t="s">
        <v>145</v>
      </c>
      <c r="J839" t="s">
        <v>146</v>
      </c>
      <c r="L839" t="s">
        <v>237</v>
      </c>
      <c r="M839" t="s">
        <v>148</v>
      </c>
      <c r="T839" t="s">
        <v>81</v>
      </c>
      <c r="V839" t="s">
        <v>149</v>
      </c>
      <c r="W839" t="s">
        <v>83</v>
      </c>
      <c r="X839" t="s">
        <v>84</v>
      </c>
      <c r="Y839" t="s">
        <v>150</v>
      </c>
      <c r="BP839" t="s">
        <v>151</v>
      </c>
      <c r="BQ839" t="s">
        <v>149</v>
      </c>
      <c r="BR839" t="s">
        <v>150</v>
      </c>
      <c r="BS839" t="s">
        <v>86</v>
      </c>
      <c r="BU839" t="s">
        <v>81</v>
      </c>
      <c r="BV839" t="s">
        <v>152</v>
      </c>
    </row>
    <row r="840" spans="1:74" x14ac:dyDescent="0.2">
      <c r="A840" t="s">
        <v>2709</v>
      </c>
      <c r="B840" t="s">
        <v>2710</v>
      </c>
      <c r="C840" t="s">
        <v>1913</v>
      </c>
      <c r="E840" t="s">
        <v>77</v>
      </c>
      <c r="G840" t="s">
        <v>2711</v>
      </c>
      <c r="I840" t="s">
        <v>145</v>
      </c>
      <c r="J840" t="s">
        <v>146</v>
      </c>
      <c r="L840" t="s">
        <v>215</v>
      </c>
      <c r="M840" t="s">
        <v>148</v>
      </c>
      <c r="T840" t="s">
        <v>81</v>
      </c>
      <c r="V840" t="s">
        <v>149</v>
      </c>
      <c r="W840" t="s">
        <v>83</v>
      </c>
      <c r="X840" t="s">
        <v>84</v>
      </c>
      <c r="Y840" t="s">
        <v>150</v>
      </c>
      <c r="BP840" t="s">
        <v>151</v>
      </c>
      <c r="BQ840" t="s">
        <v>149</v>
      </c>
      <c r="BR840" t="s">
        <v>150</v>
      </c>
      <c r="BS840" t="s">
        <v>86</v>
      </c>
      <c r="BU840" t="s">
        <v>81</v>
      </c>
      <c r="BV840" t="s">
        <v>152</v>
      </c>
    </row>
    <row r="841" spans="1:74" x14ac:dyDescent="0.2">
      <c r="A841" t="s">
        <v>2712</v>
      </c>
      <c r="B841" t="s">
        <v>2713</v>
      </c>
      <c r="C841" t="s">
        <v>2714</v>
      </c>
      <c r="E841" t="s">
        <v>77</v>
      </c>
      <c r="G841" t="s">
        <v>2715</v>
      </c>
      <c r="I841" t="s">
        <v>145</v>
      </c>
      <c r="J841" t="s">
        <v>146</v>
      </c>
      <c r="L841" t="s">
        <v>561</v>
      </c>
      <c r="M841" t="s">
        <v>148</v>
      </c>
      <c r="T841" t="s">
        <v>81</v>
      </c>
      <c r="V841" t="s">
        <v>149</v>
      </c>
      <c r="W841" t="s">
        <v>83</v>
      </c>
      <c r="X841" t="s">
        <v>84</v>
      </c>
      <c r="Y841" t="s">
        <v>150</v>
      </c>
      <c r="BP841" t="s">
        <v>151</v>
      </c>
      <c r="BQ841" t="s">
        <v>149</v>
      </c>
      <c r="BR841" t="s">
        <v>150</v>
      </c>
      <c r="BS841" t="s">
        <v>86</v>
      </c>
      <c r="BU841" t="s">
        <v>81</v>
      </c>
      <c r="BV841" t="s">
        <v>152</v>
      </c>
    </row>
    <row r="842" spans="1:74" x14ac:dyDescent="0.2">
      <c r="A842" t="s">
        <v>2716</v>
      </c>
      <c r="B842" t="s">
        <v>2717</v>
      </c>
      <c r="C842" t="s">
        <v>2718</v>
      </c>
      <c r="E842" t="s">
        <v>77</v>
      </c>
      <c r="G842" t="s">
        <v>2719</v>
      </c>
      <c r="I842" t="s">
        <v>145</v>
      </c>
      <c r="J842" t="s">
        <v>146</v>
      </c>
      <c r="L842" t="s">
        <v>396</v>
      </c>
      <c r="M842" t="s">
        <v>148</v>
      </c>
      <c r="T842" t="s">
        <v>81</v>
      </c>
      <c r="V842" t="s">
        <v>149</v>
      </c>
      <c r="W842" t="s">
        <v>83</v>
      </c>
      <c r="X842" t="s">
        <v>84</v>
      </c>
      <c r="Y842" t="s">
        <v>150</v>
      </c>
      <c r="BP842" t="s">
        <v>151</v>
      </c>
      <c r="BQ842" t="s">
        <v>149</v>
      </c>
      <c r="BR842" t="s">
        <v>150</v>
      </c>
      <c r="BS842" t="s">
        <v>86</v>
      </c>
      <c r="BU842" t="s">
        <v>81</v>
      </c>
      <c r="BV842" t="s">
        <v>152</v>
      </c>
    </row>
    <row r="843" spans="1:74" x14ac:dyDescent="0.2">
      <c r="A843" t="s">
        <v>848</v>
      </c>
      <c r="B843" t="s">
        <v>850</v>
      </c>
      <c r="C843" t="s">
        <v>848</v>
      </c>
      <c r="E843" t="s">
        <v>77</v>
      </c>
      <c r="I843" t="s">
        <v>145</v>
      </c>
      <c r="J843" t="s">
        <v>146</v>
      </c>
      <c r="L843" t="s">
        <v>739</v>
      </c>
      <c r="M843" t="s">
        <v>148</v>
      </c>
      <c r="T843" t="s">
        <v>81</v>
      </c>
      <c r="V843" t="s">
        <v>149</v>
      </c>
      <c r="W843" t="s">
        <v>83</v>
      </c>
      <c r="X843" t="s">
        <v>84</v>
      </c>
      <c r="Y843" t="s">
        <v>150</v>
      </c>
      <c r="BP843" t="s">
        <v>151</v>
      </c>
      <c r="BQ843" t="s">
        <v>149</v>
      </c>
      <c r="BR843" t="s">
        <v>150</v>
      </c>
      <c r="BS843" t="s">
        <v>86</v>
      </c>
      <c r="BU843" t="s">
        <v>81</v>
      </c>
      <c r="BV843" t="s">
        <v>152</v>
      </c>
    </row>
    <row r="844" spans="1:74" x14ac:dyDescent="0.2">
      <c r="A844" t="s">
        <v>2720</v>
      </c>
      <c r="B844" t="s">
        <v>2721</v>
      </c>
      <c r="C844" t="s">
        <v>2722</v>
      </c>
      <c r="D844" t="s">
        <v>76</v>
      </c>
      <c r="E844" t="s">
        <v>77</v>
      </c>
      <c r="I844" t="s">
        <v>145</v>
      </c>
      <c r="J844" t="s">
        <v>146</v>
      </c>
      <c r="L844" t="s">
        <v>365</v>
      </c>
      <c r="M844" t="s">
        <v>148</v>
      </c>
      <c r="T844" t="s">
        <v>81</v>
      </c>
      <c r="V844" t="s">
        <v>149</v>
      </c>
      <c r="W844" t="s">
        <v>83</v>
      </c>
      <c r="X844" t="s">
        <v>84</v>
      </c>
      <c r="Y844" t="s">
        <v>150</v>
      </c>
      <c r="BP844" t="s">
        <v>151</v>
      </c>
      <c r="BQ844" t="s">
        <v>149</v>
      </c>
      <c r="BR844" t="s">
        <v>150</v>
      </c>
      <c r="BS844" t="s">
        <v>86</v>
      </c>
      <c r="BU844" t="s">
        <v>81</v>
      </c>
      <c r="BV844" t="s">
        <v>152</v>
      </c>
    </row>
    <row r="845" spans="1:74" x14ac:dyDescent="0.2">
      <c r="A845" t="s">
        <v>2723</v>
      </c>
      <c r="B845" t="s">
        <v>306</v>
      </c>
      <c r="C845" t="s">
        <v>2723</v>
      </c>
      <c r="E845" t="s">
        <v>77</v>
      </c>
      <c r="G845" t="s">
        <v>2724</v>
      </c>
      <c r="I845" t="s">
        <v>145</v>
      </c>
      <c r="J845" t="s">
        <v>146</v>
      </c>
      <c r="L845" t="s">
        <v>1141</v>
      </c>
      <c r="M845" t="s">
        <v>148</v>
      </c>
      <c r="T845" t="s">
        <v>81</v>
      </c>
      <c r="V845" t="s">
        <v>149</v>
      </c>
      <c r="W845" t="s">
        <v>83</v>
      </c>
      <c r="X845" t="s">
        <v>84</v>
      </c>
      <c r="Y845" t="s">
        <v>150</v>
      </c>
      <c r="BP845" t="s">
        <v>151</v>
      </c>
      <c r="BQ845" t="s">
        <v>149</v>
      </c>
      <c r="BR845" t="s">
        <v>150</v>
      </c>
      <c r="BS845" t="s">
        <v>86</v>
      </c>
      <c r="BU845" t="s">
        <v>81</v>
      </c>
      <c r="BV845" t="s">
        <v>152</v>
      </c>
    </row>
    <row r="846" spans="1:74" x14ac:dyDescent="0.2">
      <c r="A846" t="s">
        <v>2725</v>
      </c>
      <c r="B846" t="s">
        <v>1141</v>
      </c>
      <c r="C846" t="s">
        <v>2726</v>
      </c>
      <c r="E846" t="s">
        <v>77</v>
      </c>
      <c r="G846" t="s">
        <v>2727</v>
      </c>
      <c r="I846" t="s">
        <v>145</v>
      </c>
      <c r="J846" t="s">
        <v>146</v>
      </c>
      <c r="L846" t="s">
        <v>817</v>
      </c>
      <c r="M846" t="s">
        <v>148</v>
      </c>
      <c r="T846" t="s">
        <v>81</v>
      </c>
      <c r="V846" t="s">
        <v>149</v>
      </c>
      <c r="W846" t="s">
        <v>83</v>
      </c>
      <c r="X846" t="s">
        <v>84</v>
      </c>
      <c r="Y846" t="s">
        <v>150</v>
      </c>
      <c r="BP846" t="s">
        <v>151</v>
      </c>
      <c r="BQ846" t="s">
        <v>149</v>
      </c>
      <c r="BR846" t="s">
        <v>150</v>
      </c>
      <c r="BS846" t="s">
        <v>86</v>
      </c>
      <c r="BU846" t="s">
        <v>81</v>
      </c>
      <c r="BV846" t="s">
        <v>152</v>
      </c>
    </row>
    <row r="847" spans="1:74" x14ac:dyDescent="0.2">
      <c r="A847" t="s">
        <v>2728</v>
      </c>
      <c r="B847" t="s">
        <v>2204</v>
      </c>
      <c r="C847" t="s">
        <v>2699</v>
      </c>
      <c r="E847" t="s">
        <v>77</v>
      </c>
      <c r="G847" t="s">
        <v>2729</v>
      </c>
      <c r="I847" t="s">
        <v>145</v>
      </c>
      <c r="J847" t="s">
        <v>146</v>
      </c>
      <c r="L847" t="s">
        <v>147</v>
      </c>
      <c r="M847" t="s">
        <v>148</v>
      </c>
      <c r="T847" t="s">
        <v>81</v>
      </c>
      <c r="V847" t="s">
        <v>149</v>
      </c>
      <c r="W847" t="s">
        <v>83</v>
      </c>
      <c r="X847" t="s">
        <v>84</v>
      </c>
      <c r="Y847" t="s">
        <v>150</v>
      </c>
      <c r="BP847" t="s">
        <v>151</v>
      </c>
      <c r="BQ847" t="s">
        <v>149</v>
      </c>
      <c r="BR847" t="s">
        <v>150</v>
      </c>
      <c r="BS847" t="s">
        <v>86</v>
      </c>
      <c r="BU847" t="s">
        <v>81</v>
      </c>
      <c r="BV847" t="s">
        <v>152</v>
      </c>
    </row>
    <row r="848" spans="1:74" x14ac:dyDescent="0.2">
      <c r="A848" t="s">
        <v>2730</v>
      </c>
      <c r="B848" t="s">
        <v>250</v>
      </c>
      <c r="C848" t="s">
        <v>2731</v>
      </c>
      <c r="D848" t="s">
        <v>76</v>
      </c>
      <c r="E848" t="s">
        <v>77</v>
      </c>
      <c r="I848" t="s">
        <v>145</v>
      </c>
      <c r="J848" t="s">
        <v>146</v>
      </c>
      <c r="L848" t="s">
        <v>1212</v>
      </c>
      <c r="M848" t="s">
        <v>148</v>
      </c>
      <c r="T848" t="s">
        <v>81</v>
      </c>
      <c r="V848" t="s">
        <v>149</v>
      </c>
      <c r="W848" t="s">
        <v>83</v>
      </c>
      <c r="X848" t="s">
        <v>84</v>
      </c>
      <c r="Y848" t="s">
        <v>150</v>
      </c>
      <c r="BP848" t="s">
        <v>151</v>
      </c>
      <c r="BQ848" t="s">
        <v>149</v>
      </c>
      <c r="BR848" t="s">
        <v>150</v>
      </c>
      <c r="BS848" t="s">
        <v>86</v>
      </c>
      <c r="BU848" t="s">
        <v>81</v>
      </c>
      <c r="BV848" t="s">
        <v>152</v>
      </c>
    </row>
    <row r="849" spans="1:74" x14ac:dyDescent="0.2">
      <c r="A849" t="s">
        <v>2732</v>
      </c>
      <c r="B849" t="s">
        <v>2733</v>
      </c>
      <c r="C849" t="s">
        <v>2734</v>
      </c>
      <c r="E849" t="s">
        <v>77</v>
      </c>
      <c r="I849" t="s">
        <v>145</v>
      </c>
      <c r="J849" t="s">
        <v>146</v>
      </c>
      <c r="L849" t="s">
        <v>219</v>
      </c>
      <c r="M849" t="s">
        <v>148</v>
      </c>
      <c r="T849" t="s">
        <v>81</v>
      </c>
      <c r="V849" t="s">
        <v>149</v>
      </c>
      <c r="W849" t="s">
        <v>83</v>
      </c>
      <c r="X849" t="s">
        <v>84</v>
      </c>
      <c r="Y849" t="s">
        <v>150</v>
      </c>
      <c r="BP849" t="s">
        <v>151</v>
      </c>
      <c r="BQ849" t="s">
        <v>149</v>
      </c>
      <c r="BR849" t="s">
        <v>150</v>
      </c>
      <c r="BS849" t="s">
        <v>86</v>
      </c>
      <c r="BU849" t="s">
        <v>81</v>
      </c>
      <c r="BV849" t="s">
        <v>152</v>
      </c>
    </row>
    <row r="850" spans="1:74" x14ac:dyDescent="0.2">
      <c r="A850" t="s">
        <v>2735</v>
      </c>
      <c r="B850" t="s">
        <v>2736</v>
      </c>
      <c r="C850" t="s">
        <v>2737</v>
      </c>
      <c r="E850" t="s">
        <v>397</v>
      </c>
      <c r="G850" t="s">
        <v>2738</v>
      </c>
      <c r="I850" t="s">
        <v>145</v>
      </c>
      <c r="J850" t="s">
        <v>146</v>
      </c>
      <c r="L850" t="s">
        <v>157</v>
      </c>
      <c r="M850" t="s">
        <v>148</v>
      </c>
      <c r="T850" t="s">
        <v>81</v>
      </c>
      <c r="V850" t="s">
        <v>149</v>
      </c>
      <c r="W850" t="s">
        <v>83</v>
      </c>
      <c r="X850" t="s">
        <v>84</v>
      </c>
      <c r="Y850" t="s">
        <v>150</v>
      </c>
      <c r="BP850" t="s">
        <v>151</v>
      </c>
      <c r="BQ850" t="s">
        <v>149</v>
      </c>
      <c r="BR850" t="s">
        <v>150</v>
      </c>
      <c r="BS850" t="s">
        <v>86</v>
      </c>
      <c r="BU850" t="s">
        <v>81</v>
      </c>
      <c r="BV850" t="s">
        <v>152</v>
      </c>
    </row>
    <row r="851" spans="1:74" x14ac:dyDescent="0.2">
      <c r="A851" t="s">
        <v>2739</v>
      </c>
      <c r="B851" t="s">
        <v>2740</v>
      </c>
      <c r="C851" t="s">
        <v>2741</v>
      </c>
      <c r="E851" t="s">
        <v>77</v>
      </c>
      <c r="I851" t="s">
        <v>145</v>
      </c>
      <c r="J851" t="s">
        <v>146</v>
      </c>
      <c r="L851" t="s">
        <v>190</v>
      </c>
      <c r="M851" t="s">
        <v>148</v>
      </c>
      <c r="T851" t="s">
        <v>81</v>
      </c>
      <c r="V851" t="s">
        <v>149</v>
      </c>
      <c r="W851" t="s">
        <v>83</v>
      </c>
      <c r="X851" t="s">
        <v>84</v>
      </c>
      <c r="Y851" t="s">
        <v>150</v>
      </c>
      <c r="BP851" t="s">
        <v>151</v>
      </c>
      <c r="BQ851" t="s">
        <v>149</v>
      </c>
      <c r="BR851" t="s">
        <v>150</v>
      </c>
      <c r="BS851" t="s">
        <v>86</v>
      </c>
      <c r="BU851" t="s">
        <v>81</v>
      </c>
      <c r="BV851" t="s">
        <v>152</v>
      </c>
    </row>
    <row r="852" spans="1:74" x14ac:dyDescent="0.2">
      <c r="A852" t="s">
        <v>2742</v>
      </c>
      <c r="B852" t="s">
        <v>895</v>
      </c>
      <c r="C852" t="s">
        <v>2743</v>
      </c>
      <c r="D852" t="s">
        <v>76</v>
      </c>
      <c r="E852" t="s">
        <v>77</v>
      </c>
      <c r="G852" t="s">
        <v>2744</v>
      </c>
      <c r="I852" t="s">
        <v>145</v>
      </c>
      <c r="J852" t="s">
        <v>146</v>
      </c>
      <c r="L852" t="s">
        <v>1183</v>
      </c>
      <c r="M852" t="s">
        <v>148</v>
      </c>
      <c r="T852" t="s">
        <v>81</v>
      </c>
      <c r="V852" t="s">
        <v>149</v>
      </c>
      <c r="W852" t="s">
        <v>83</v>
      </c>
      <c r="X852" t="s">
        <v>84</v>
      </c>
      <c r="Y852" t="s">
        <v>150</v>
      </c>
      <c r="BP852" t="s">
        <v>151</v>
      </c>
      <c r="BQ852" t="s">
        <v>149</v>
      </c>
      <c r="BR852" t="s">
        <v>150</v>
      </c>
      <c r="BS852" t="s">
        <v>86</v>
      </c>
      <c r="BU852" t="s">
        <v>81</v>
      </c>
      <c r="BV852" t="s">
        <v>152</v>
      </c>
    </row>
    <row r="853" spans="1:74" x14ac:dyDescent="0.2">
      <c r="A853" t="s">
        <v>2745</v>
      </c>
      <c r="B853" t="s">
        <v>2746</v>
      </c>
      <c r="C853" t="s">
        <v>2747</v>
      </c>
      <c r="E853" t="s">
        <v>77</v>
      </c>
      <c r="I853" t="s">
        <v>145</v>
      </c>
      <c r="J853" t="s">
        <v>146</v>
      </c>
      <c r="L853" t="s">
        <v>550</v>
      </c>
      <c r="M853" t="s">
        <v>148</v>
      </c>
      <c r="T853" t="s">
        <v>81</v>
      </c>
      <c r="V853" t="s">
        <v>149</v>
      </c>
      <c r="W853" t="s">
        <v>83</v>
      </c>
      <c r="X853" t="s">
        <v>84</v>
      </c>
      <c r="Y853" t="s">
        <v>150</v>
      </c>
      <c r="BP853" t="s">
        <v>151</v>
      </c>
      <c r="BQ853" t="s">
        <v>149</v>
      </c>
      <c r="BR853" t="s">
        <v>150</v>
      </c>
      <c r="BS853" t="s">
        <v>86</v>
      </c>
      <c r="BU853" t="s">
        <v>81</v>
      </c>
      <c r="BV853" t="s">
        <v>152</v>
      </c>
    </row>
    <row r="854" spans="1:74" x14ac:dyDescent="0.2">
      <c r="A854" t="s">
        <v>2748</v>
      </c>
      <c r="B854" t="s">
        <v>2749</v>
      </c>
      <c r="C854" t="s">
        <v>2748</v>
      </c>
      <c r="E854" t="s">
        <v>77</v>
      </c>
      <c r="I854" t="s">
        <v>145</v>
      </c>
      <c r="J854" t="s">
        <v>146</v>
      </c>
      <c r="L854" t="s">
        <v>386</v>
      </c>
      <c r="M854" t="s">
        <v>148</v>
      </c>
      <c r="T854" t="s">
        <v>81</v>
      </c>
      <c r="V854" t="s">
        <v>149</v>
      </c>
      <c r="W854" t="s">
        <v>83</v>
      </c>
      <c r="X854" t="s">
        <v>84</v>
      </c>
      <c r="Y854" t="s">
        <v>150</v>
      </c>
      <c r="BP854" t="s">
        <v>151</v>
      </c>
      <c r="BQ854" t="s">
        <v>149</v>
      </c>
      <c r="BR854" t="s">
        <v>150</v>
      </c>
      <c r="BS854" t="s">
        <v>86</v>
      </c>
      <c r="BU854" t="s">
        <v>81</v>
      </c>
      <c r="BV854" t="s">
        <v>152</v>
      </c>
    </row>
    <row r="855" spans="1:74" x14ac:dyDescent="0.2">
      <c r="A855" t="s">
        <v>2750</v>
      </c>
      <c r="B855" t="s">
        <v>2751</v>
      </c>
      <c r="C855" t="s">
        <v>2752</v>
      </c>
      <c r="E855" t="s">
        <v>77</v>
      </c>
      <c r="I855" t="s">
        <v>145</v>
      </c>
      <c r="J855" t="s">
        <v>146</v>
      </c>
      <c r="L855" t="s">
        <v>1040</v>
      </c>
      <c r="M855" t="s">
        <v>148</v>
      </c>
      <c r="T855" t="s">
        <v>81</v>
      </c>
      <c r="V855" t="s">
        <v>149</v>
      </c>
      <c r="W855" t="s">
        <v>83</v>
      </c>
      <c r="X855" t="s">
        <v>84</v>
      </c>
      <c r="Y855" t="s">
        <v>150</v>
      </c>
      <c r="BP855" t="s">
        <v>151</v>
      </c>
      <c r="BQ855" t="s">
        <v>149</v>
      </c>
      <c r="BR855" t="s">
        <v>150</v>
      </c>
      <c r="BS855" t="s">
        <v>86</v>
      </c>
      <c r="BU855" t="s">
        <v>81</v>
      </c>
      <c r="BV855" t="s">
        <v>152</v>
      </c>
    </row>
    <row r="856" spans="1:74" x14ac:dyDescent="0.2">
      <c r="A856" t="s">
        <v>2753</v>
      </c>
      <c r="B856" t="s">
        <v>2754</v>
      </c>
      <c r="C856" t="s">
        <v>2755</v>
      </c>
      <c r="E856" t="s">
        <v>77</v>
      </c>
      <c r="G856" t="s">
        <v>2756</v>
      </c>
      <c r="I856" t="s">
        <v>145</v>
      </c>
      <c r="J856" t="s">
        <v>146</v>
      </c>
      <c r="L856" t="s">
        <v>215</v>
      </c>
      <c r="M856" t="s">
        <v>148</v>
      </c>
      <c r="T856" t="s">
        <v>81</v>
      </c>
      <c r="V856" t="s">
        <v>149</v>
      </c>
      <c r="W856" t="s">
        <v>83</v>
      </c>
      <c r="X856" t="s">
        <v>84</v>
      </c>
      <c r="Y856" t="s">
        <v>150</v>
      </c>
      <c r="BP856" t="s">
        <v>151</v>
      </c>
      <c r="BQ856" t="s">
        <v>149</v>
      </c>
      <c r="BR856" t="s">
        <v>150</v>
      </c>
      <c r="BS856" t="s">
        <v>86</v>
      </c>
      <c r="BU856" t="s">
        <v>81</v>
      </c>
      <c r="BV856" t="s">
        <v>152</v>
      </c>
    </row>
    <row r="857" spans="1:74" x14ac:dyDescent="0.2">
      <c r="A857" t="s">
        <v>2757</v>
      </c>
      <c r="B857" t="s">
        <v>2758</v>
      </c>
      <c r="C857" t="s">
        <v>2759</v>
      </c>
      <c r="D857" t="s">
        <v>76</v>
      </c>
      <c r="E857" t="s">
        <v>77</v>
      </c>
      <c r="I857" t="s">
        <v>145</v>
      </c>
      <c r="J857" t="s">
        <v>146</v>
      </c>
      <c r="L857" t="s">
        <v>716</v>
      </c>
      <c r="M857" t="s">
        <v>148</v>
      </c>
      <c r="T857" t="s">
        <v>81</v>
      </c>
      <c r="V857" t="s">
        <v>149</v>
      </c>
      <c r="W857" t="s">
        <v>83</v>
      </c>
      <c r="X857" t="s">
        <v>84</v>
      </c>
      <c r="Y857" t="s">
        <v>150</v>
      </c>
      <c r="BP857" t="s">
        <v>151</v>
      </c>
      <c r="BQ857" t="s">
        <v>149</v>
      </c>
      <c r="BR857" t="s">
        <v>150</v>
      </c>
      <c r="BS857" t="s">
        <v>86</v>
      </c>
      <c r="BU857" t="s">
        <v>81</v>
      </c>
      <c r="BV857" t="s">
        <v>152</v>
      </c>
    </row>
    <row r="858" spans="1:74" x14ac:dyDescent="0.2">
      <c r="A858" t="s">
        <v>2760</v>
      </c>
      <c r="B858" t="s">
        <v>2761</v>
      </c>
      <c r="C858" t="s">
        <v>2762</v>
      </c>
      <c r="E858" t="s">
        <v>77</v>
      </c>
      <c r="G858" t="s">
        <v>2763</v>
      </c>
      <c r="I858" t="s">
        <v>145</v>
      </c>
      <c r="J858" t="s">
        <v>146</v>
      </c>
      <c r="L858" t="s">
        <v>855</v>
      </c>
      <c r="M858" t="s">
        <v>148</v>
      </c>
      <c r="T858" t="s">
        <v>81</v>
      </c>
      <c r="V858" t="s">
        <v>149</v>
      </c>
      <c r="W858" t="s">
        <v>83</v>
      </c>
      <c r="X858" t="s">
        <v>84</v>
      </c>
      <c r="Y858" t="s">
        <v>150</v>
      </c>
      <c r="BP858" t="s">
        <v>151</v>
      </c>
      <c r="BQ858" t="s">
        <v>149</v>
      </c>
      <c r="BR858" t="s">
        <v>150</v>
      </c>
      <c r="BS858" t="s">
        <v>86</v>
      </c>
      <c r="BU858" t="s">
        <v>81</v>
      </c>
      <c r="BV858" t="s">
        <v>152</v>
      </c>
    </row>
    <row r="859" spans="1:74" x14ac:dyDescent="0.2">
      <c r="A859" t="s">
        <v>2764</v>
      </c>
      <c r="B859" t="s">
        <v>422</v>
      </c>
      <c r="C859" t="s">
        <v>2765</v>
      </c>
      <c r="E859" t="s">
        <v>77</v>
      </c>
      <c r="I859" t="s">
        <v>145</v>
      </c>
      <c r="J859" t="s">
        <v>146</v>
      </c>
      <c r="L859" t="s">
        <v>729</v>
      </c>
      <c r="M859" t="s">
        <v>148</v>
      </c>
      <c r="T859" t="s">
        <v>81</v>
      </c>
      <c r="V859" t="s">
        <v>149</v>
      </c>
      <c r="W859" t="s">
        <v>83</v>
      </c>
      <c r="X859" t="s">
        <v>84</v>
      </c>
      <c r="Y859" t="s">
        <v>150</v>
      </c>
      <c r="BP859" t="s">
        <v>151</v>
      </c>
      <c r="BQ859" t="s">
        <v>149</v>
      </c>
      <c r="BR859" t="s">
        <v>150</v>
      </c>
      <c r="BS859" t="s">
        <v>86</v>
      </c>
      <c r="BU859" t="s">
        <v>81</v>
      </c>
      <c r="BV859" t="s">
        <v>152</v>
      </c>
    </row>
    <row r="860" spans="1:74" x14ac:dyDescent="0.2">
      <c r="A860" t="s">
        <v>2766</v>
      </c>
      <c r="B860" t="s">
        <v>2767</v>
      </c>
      <c r="C860" t="s">
        <v>2768</v>
      </c>
      <c r="E860" t="s">
        <v>77</v>
      </c>
      <c r="G860" t="s">
        <v>2769</v>
      </c>
      <c r="I860" t="s">
        <v>145</v>
      </c>
      <c r="J860" t="s">
        <v>146</v>
      </c>
      <c r="L860" t="s">
        <v>928</v>
      </c>
      <c r="M860" t="s">
        <v>148</v>
      </c>
      <c r="T860" t="s">
        <v>81</v>
      </c>
      <c r="V860" t="s">
        <v>149</v>
      </c>
      <c r="W860" t="s">
        <v>83</v>
      </c>
      <c r="X860" t="s">
        <v>84</v>
      </c>
      <c r="Y860" t="s">
        <v>150</v>
      </c>
      <c r="BP860" t="s">
        <v>151</v>
      </c>
      <c r="BQ860" t="s">
        <v>149</v>
      </c>
      <c r="BR860" t="s">
        <v>150</v>
      </c>
      <c r="BS860" t="s">
        <v>86</v>
      </c>
      <c r="BU860" t="s">
        <v>81</v>
      </c>
      <c r="BV860" t="s">
        <v>152</v>
      </c>
    </row>
    <row r="861" spans="1:74" x14ac:dyDescent="0.2">
      <c r="A861" t="s">
        <v>2770</v>
      </c>
      <c r="B861" t="s">
        <v>2771</v>
      </c>
      <c r="C861" t="s">
        <v>2772</v>
      </c>
      <c r="E861" t="s">
        <v>77</v>
      </c>
      <c r="G861" t="s">
        <v>2773</v>
      </c>
      <c r="I861" t="s">
        <v>145</v>
      </c>
      <c r="J861" t="s">
        <v>146</v>
      </c>
      <c r="L861" t="s">
        <v>199</v>
      </c>
      <c r="M861" t="s">
        <v>148</v>
      </c>
      <c r="T861" t="s">
        <v>81</v>
      </c>
      <c r="V861" t="s">
        <v>149</v>
      </c>
      <c r="W861" t="s">
        <v>83</v>
      </c>
      <c r="X861" t="s">
        <v>84</v>
      </c>
      <c r="Y861" t="s">
        <v>150</v>
      </c>
      <c r="BP861" t="s">
        <v>151</v>
      </c>
      <c r="BQ861" t="s">
        <v>149</v>
      </c>
      <c r="BR861" t="s">
        <v>150</v>
      </c>
      <c r="BS861" t="s">
        <v>86</v>
      </c>
      <c r="BU861" t="s">
        <v>81</v>
      </c>
      <c r="BV861" t="s">
        <v>152</v>
      </c>
    </row>
    <row r="862" spans="1:74" x14ac:dyDescent="0.2">
      <c r="A862" t="s">
        <v>2774</v>
      </c>
      <c r="B862" t="s">
        <v>2775</v>
      </c>
      <c r="C862" t="s">
        <v>2776</v>
      </c>
      <c r="D862" t="s">
        <v>76</v>
      </c>
      <c r="E862" t="s">
        <v>77</v>
      </c>
      <c r="I862" t="s">
        <v>145</v>
      </c>
      <c r="J862" t="s">
        <v>146</v>
      </c>
      <c r="L862" t="s">
        <v>459</v>
      </c>
      <c r="M862" t="s">
        <v>148</v>
      </c>
      <c r="T862" t="s">
        <v>81</v>
      </c>
      <c r="V862" t="s">
        <v>149</v>
      </c>
      <c r="W862" t="s">
        <v>83</v>
      </c>
      <c r="X862" t="s">
        <v>84</v>
      </c>
      <c r="Y862" t="s">
        <v>150</v>
      </c>
      <c r="BP862" t="s">
        <v>151</v>
      </c>
      <c r="BQ862" t="s">
        <v>149</v>
      </c>
      <c r="BR862" t="s">
        <v>150</v>
      </c>
      <c r="BS862" t="s">
        <v>86</v>
      </c>
      <c r="BU862" t="s">
        <v>81</v>
      </c>
      <c r="BV862" t="s">
        <v>152</v>
      </c>
    </row>
    <row r="863" spans="1:74" x14ac:dyDescent="0.2">
      <c r="A863" t="s">
        <v>2777</v>
      </c>
      <c r="B863" t="s">
        <v>2778</v>
      </c>
      <c r="C863" t="s">
        <v>2779</v>
      </c>
      <c r="E863" t="s">
        <v>77</v>
      </c>
      <c r="I863" t="s">
        <v>145</v>
      </c>
      <c r="J863" t="s">
        <v>146</v>
      </c>
      <c r="L863" t="s">
        <v>575</v>
      </c>
      <c r="M863" t="s">
        <v>148</v>
      </c>
      <c r="T863" t="s">
        <v>81</v>
      </c>
      <c r="V863" t="s">
        <v>149</v>
      </c>
      <c r="W863" t="s">
        <v>83</v>
      </c>
      <c r="X863" t="s">
        <v>84</v>
      </c>
      <c r="Y863" t="s">
        <v>150</v>
      </c>
      <c r="BP863" t="s">
        <v>151</v>
      </c>
      <c r="BQ863" t="s">
        <v>149</v>
      </c>
      <c r="BR863" t="s">
        <v>150</v>
      </c>
      <c r="BS863" t="s">
        <v>86</v>
      </c>
      <c r="BU863" t="s">
        <v>81</v>
      </c>
      <c r="BV863" t="s">
        <v>152</v>
      </c>
    </row>
    <row r="864" spans="1:74" x14ac:dyDescent="0.2">
      <c r="A864" t="s">
        <v>2780</v>
      </c>
      <c r="B864" t="s">
        <v>2781</v>
      </c>
      <c r="C864" t="s">
        <v>2782</v>
      </c>
      <c r="E864" t="s">
        <v>77</v>
      </c>
      <c r="I864" t="s">
        <v>145</v>
      </c>
      <c r="J864" t="s">
        <v>146</v>
      </c>
      <c r="L864" t="s">
        <v>383</v>
      </c>
      <c r="M864" t="s">
        <v>148</v>
      </c>
      <c r="T864" t="s">
        <v>81</v>
      </c>
      <c r="V864" t="s">
        <v>149</v>
      </c>
      <c r="W864" t="s">
        <v>83</v>
      </c>
      <c r="X864" t="s">
        <v>84</v>
      </c>
      <c r="Y864" t="s">
        <v>150</v>
      </c>
      <c r="BP864" t="s">
        <v>151</v>
      </c>
      <c r="BQ864" t="s">
        <v>149</v>
      </c>
      <c r="BR864" t="s">
        <v>150</v>
      </c>
      <c r="BS864" t="s">
        <v>86</v>
      </c>
      <c r="BU864" t="s">
        <v>81</v>
      </c>
      <c r="BV864" t="s">
        <v>152</v>
      </c>
    </row>
    <row r="865" spans="1:74" x14ac:dyDescent="0.2">
      <c r="A865" t="s">
        <v>2783</v>
      </c>
      <c r="B865" t="s">
        <v>2784</v>
      </c>
      <c r="C865" t="s">
        <v>2785</v>
      </c>
      <c r="E865" t="s">
        <v>77</v>
      </c>
      <c r="I865" t="s">
        <v>145</v>
      </c>
      <c r="J865" t="s">
        <v>146</v>
      </c>
      <c r="L865" t="s">
        <v>886</v>
      </c>
      <c r="M865" t="s">
        <v>148</v>
      </c>
      <c r="T865" t="s">
        <v>81</v>
      </c>
      <c r="V865" t="s">
        <v>149</v>
      </c>
      <c r="W865" t="s">
        <v>83</v>
      </c>
      <c r="X865" t="s">
        <v>84</v>
      </c>
      <c r="Y865" t="s">
        <v>150</v>
      </c>
      <c r="BP865" t="s">
        <v>151</v>
      </c>
      <c r="BQ865" t="s">
        <v>149</v>
      </c>
      <c r="BR865" t="s">
        <v>150</v>
      </c>
      <c r="BS865" t="s">
        <v>86</v>
      </c>
      <c r="BU865" t="s">
        <v>81</v>
      </c>
      <c r="BV865" t="s">
        <v>152</v>
      </c>
    </row>
    <row r="866" spans="1:74" x14ac:dyDescent="0.2">
      <c r="A866" t="s">
        <v>2786</v>
      </c>
      <c r="B866" t="s">
        <v>2787</v>
      </c>
      <c r="C866" t="s">
        <v>2788</v>
      </c>
      <c r="E866" t="s">
        <v>77</v>
      </c>
      <c r="I866" t="s">
        <v>145</v>
      </c>
      <c r="J866" t="s">
        <v>146</v>
      </c>
      <c r="L866" t="s">
        <v>215</v>
      </c>
      <c r="M866" t="s">
        <v>148</v>
      </c>
      <c r="T866" t="s">
        <v>81</v>
      </c>
      <c r="V866" t="s">
        <v>149</v>
      </c>
      <c r="W866" t="s">
        <v>83</v>
      </c>
      <c r="X866" t="s">
        <v>84</v>
      </c>
      <c r="Y866" t="s">
        <v>150</v>
      </c>
      <c r="BP866" t="s">
        <v>151</v>
      </c>
      <c r="BQ866" t="s">
        <v>149</v>
      </c>
      <c r="BR866" t="s">
        <v>150</v>
      </c>
      <c r="BS866" t="s">
        <v>86</v>
      </c>
      <c r="BU866" t="s">
        <v>81</v>
      </c>
      <c r="BV866" t="s">
        <v>152</v>
      </c>
    </row>
    <row r="867" spans="1:74" x14ac:dyDescent="0.2">
      <c r="A867" t="s">
        <v>2789</v>
      </c>
      <c r="B867" t="s">
        <v>459</v>
      </c>
      <c r="C867" t="s">
        <v>2789</v>
      </c>
      <c r="D867" t="s">
        <v>76</v>
      </c>
      <c r="E867" t="s">
        <v>77</v>
      </c>
      <c r="G867" t="s">
        <v>2790</v>
      </c>
      <c r="I867" t="s">
        <v>145</v>
      </c>
      <c r="J867" t="s">
        <v>146</v>
      </c>
      <c r="L867" t="s">
        <v>147</v>
      </c>
      <c r="M867" t="s">
        <v>148</v>
      </c>
      <c r="T867" t="s">
        <v>81</v>
      </c>
      <c r="V867" t="s">
        <v>149</v>
      </c>
      <c r="W867" t="s">
        <v>83</v>
      </c>
      <c r="X867" t="s">
        <v>84</v>
      </c>
      <c r="Y867" t="s">
        <v>150</v>
      </c>
      <c r="BP867" t="s">
        <v>151</v>
      </c>
      <c r="BQ867" t="s">
        <v>149</v>
      </c>
      <c r="BR867" t="s">
        <v>150</v>
      </c>
      <c r="BS867" t="s">
        <v>86</v>
      </c>
      <c r="BU867" t="s">
        <v>81</v>
      </c>
      <c r="BV867" t="s">
        <v>152</v>
      </c>
    </row>
    <row r="868" spans="1:74" x14ac:dyDescent="0.2">
      <c r="A868" t="s">
        <v>2791</v>
      </c>
      <c r="B868" t="s">
        <v>2792</v>
      </c>
      <c r="C868" t="s">
        <v>2793</v>
      </c>
      <c r="D868" t="s">
        <v>76</v>
      </c>
      <c r="E868" t="s">
        <v>77</v>
      </c>
      <c r="I868" t="s">
        <v>145</v>
      </c>
      <c r="J868" t="s">
        <v>146</v>
      </c>
      <c r="L868" t="s">
        <v>667</v>
      </c>
      <c r="M868" t="s">
        <v>148</v>
      </c>
      <c r="T868" t="s">
        <v>81</v>
      </c>
      <c r="V868" t="s">
        <v>149</v>
      </c>
      <c r="W868" t="s">
        <v>83</v>
      </c>
      <c r="X868" t="s">
        <v>84</v>
      </c>
      <c r="Y868" t="s">
        <v>150</v>
      </c>
      <c r="BP868" t="s">
        <v>151</v>
      </c>
      <c r="BQ868" t="s">
        <v>149</v>
      </c>
      <c r="BR868" t="s">
        <v>150</v>
      </c>
      <c r="BS868" t="s">
        <v>86</v>
      </c>
      <c r="BU868" t="s">
        <v>81</v>
      </c>
      <c r="BV868" t="s">
        <v>152</v>
      </c>
    </row>
    <row r="869" spans="1:74" x14ac:dyDescent="0.2">
      <c r="A869" t="s">
        <v>2794</v>
      </c>
      <c r="B869" t="s">
        <v>2795</v>
      </c>
      <c r="C869" t="s">
        <v>2796</v>
      </c>
      <c r="E869" t="s">
        <v>77</v>
      </c>
      <c r="I869" t="s">
        <v>145</v>
      </c>
      <c r="J869" t="s">
        <v>146</v>
      </c>
      <c r="L869" t="s">
        <v>250</v>
      </c>
      <c r="M869" t="s">
        <v>148</v>
      </c>
      <c r="T869" t="s">
        <v>81</v>
      </c>
      <c r="V869" t="s">
        <v>149</v>
      </c>
      <c r="W869" t="s">
        <v>83</v>
      </c>
      <c r="X869" t="s">
        <v>84</v>
      </c>
      <c r="Y869" t="s">
        <v>150</v>
      </c>
      <c r="BP869" t="s">
        <v>151</v>
      </c>
      <c r="BQ869" t="s">
        <v>149</v>
      </c>
      <c r="BR869" t="s">
        <v>150</v>
      </c>
      <c r="BS869" t="s">
        <v>86</v>
      </c>
      <c r="BU869" t="s">
        <v>81</v>
      </c>
      <c r="BV869" t="s">
        <v>152</v>
      </c>
    </row>
    <row r="870" spans="1:74" x14ac:dyDescent="0.2">
      <c r="A870" t="s">
        <v>2797</v>
      </c>
      <c r="B870" t="s">
        <v>2798</v>
      </c>
      <c r="C870" t="s">
        <v>2799</v>
      </c>
      <c r="D870" t="s">
        <v>76</v>
      </c>
      <c r="E870" t="s">
        <v>77</v>
      </c>
      <c r="I870" t="s">
        <v>145</v>
      </c>
      <c r="J870" t="s">
        <v>146</v>
      </c>
      <c r="L870" t="s">
        <v>533</v>
      </c>
      <c r="M870" t="s">
        <v>148</v>
      </c>
      <c r="T870" t="s">
        <v>81</v>
      </c>
      <c r="V870" t="s">
        <v>149</v>
      </c>
      <c r="W870" t="s">
        <v>83</v>
      </c>
      <c r="X870" t="s">
        <v>84</v>
      </c>
      <c r="Y870" t="s">
        <v>150</v>
      </c>
      <c r="BP870" t="s">
        <v>151</v>
      </c>
      <c r="BQ870" t="s">
        <v>149</v>
      </c>
      <c r="BR870" t="s">
        <v>150</v>
      </c>
      <c r="BS870" t="s">
        <v>86</v>
      </c>
      <c r="BU870" t="s">
        <v>81</v>
      </c>
      <c r="BV870" t="s">
        <v>152</v>
      </c>
    </row>
    <row r="871" spans="1:74" x14ac:dyDescent="0.2">
      <c r="A871" t="s">
        <v>2800</v>
      </c>
      <c r="B871" t="s">
        <v>2801</v>
      </c>
      <c r="C871" t="s">
        <v>2802</v>
      </c>
      <c r="D871" t="s">
        <v>76</v>
      </c>
      <c r="E871" t="s">
        <v>77</v>
      </c>
      <c r="I871" t="s">
        <v>145</v>
      </c>
      <c r="J871" t="s">
        <v>146</v>
      </c>
      <c r="L871" t="s">
        <v>250</v>
      </c>
      <c r="M871" t="s">
        <v>148</v>
      </c>
      <c r="T871" t="s">
        <v>81</v>
      </c>
      <c r="V871" t="s">
        <v>149</v>
      </c>
      <c r="W871" t="s">
        <v>83</v>
      </c>
      <c r="X871" t="s">
        <v>84</v>
      </c>
      <c r="Y871" t="s">
        <v>150</v>
      </c>
      <c r="BP871" t="s">
        <v>151</v>
      </c>
      <c r="BQ871" t="s">
        <v>149</v>
      </c>
      <c r="BR871" t="s">
        <v>150</v>
      </c>
      <c r="BS871" t="s">
        <v>86</v>
      </c>
      <c r="BU871" t="s">
        <v>81</v>
      </c>
      <c r="BV871" t="s">
        <v>152</v>
      </c>
    </row>
    <row r="872" spans="1:74" x14ac:dyDescent="0.2">
      <c r="A872" t="s">
        <v>2803</v>
      </c>
      <c r="B872" t="s">
        <v>2804</v>
      </c>
      <c r="C872" t="s">
        <v>2805</v>
      </c>
      <c r="D872" t="s">
        <v>76</v>
      </c>
      <c r="E872" t="s">
        <v>77</v>
      </c>
      <c r="I872" t="s">
        <v>145</v>
      </c>
      <c r="J872" t="s">
        <v>146</v>
      </c>
      <c r="L872" t="s">
        <v>703</v>
      </c>
      <c r="M872" t="s">
        <v>148</v>
      </c>
      <c r="T872" t="s">
        <v>81</v>
      </c>
      <c r="V872" t="s">
        <v>149</v>
      </c>
      <c r="W872" t="s">
        <v>83</v>
      </c>
      <c r="X872" t="s">
        <v>84</v>
      </c>
      <c r="Y872" t="s">
        <v>150</v>
      </c>
      <c r="BP872" t="s">
        <v>151</v>
      </c>
      <c r="BQ872" t="s">
        <v>149</v>
      </c>
      <c r="BR872" t="s">
        <v>150</v>
      </c>
      <c r="BS872" t="s">
        <v>86</v>
      </c>
      <c r="BU872" t="s">
        <v>81</v>
      </c>
      <c r="BV872" t="s">
        <v>152</v>
      </c>
    </row>
    <row r="873" spans="1:74" x14ac:dyDescent="0.2">
      <c r="A873" t="s">
        <v>2806</v>
      </c>
      <c r="B873" t="s">
        <v>2807</v>
      </c>
      <c r="C873" t="s">
        <v>2808</v>
      </c>
      <c r="D873" t="s">
        <v>76</v>
      </c>
      <c r="E873" t="s">
        <v>77</v>
      </c>
      <c r="I873" t="s">
        <v>145</v>
      </c>
      <c r="J873" t="s">
        <v>146</v>
      </c>
      <c r="L873" t="s">
        <v>237</v>
      </c>
      <c r="M873" t="s">
        <v>148</v>
      </c>
      <c r="T873" t="s">
        <v>81</v>
      </c>
      <c r="V873" t="s">
        <v>149</v>
      </c>
      <c r="W873" t="s">
        <v>83</v>
      </c>
      <c r="X873" t="s">
        <v>84</v>
      </c>
      <c r="Y873" t="s">
        <v>150</v>
      </c>
      <c r="BP873" t="s">
        <v>151</v>
      </c>
      <c r="BQ873" t="s">
        <v>149</v>
      </c>
      <c r="BR873" t="s">
        <v>150</v>
      </c>
      <c r="BS873" t="s">
        <v>86</v>
      </c>
      <c r="BU873" t="s">
        <v>81</v>
      </c>
      <c r="BV873" t="s">
        <v>152</v>
      </c>
    </row>
    <row r="874" spans="1:74" x14ac:dyDescent="0.2">
      <c r="A874" t="s">
        <v>2809</v>
      </c>
      <c r="B874" t="s">
        <v>2810</v>
      </c>
      <c r="C874" t="s">
        <v>2811</v>
      </c>
      <c r="E874" t="s">
        <v>77</v>
      </c>
      <c r="I874" t="s">
        <v>145</v>
      </c>
      <c r="J874" t="s">
        <v>146</v>
      </c>
      <c r="L874" t="s">
        <v>690</v>
      </c>
      <c r="M874" t="s">
        <v>148</v>
      </c>
      <c r="T874" t="s">
        <v>81</v>
      </c>
      <c r="V874" t="s">
        <v>149</v>
      </c>
      <c r="W874" t="s">
        <v>83</v>
      </c>
      <c r="X874" t="s">
        <v>84</v>
      </c>
      <c r="Y874" t="s">
        <v>150</v>
      </c>
      <c r="BP874" t="s">
        <v>151</v>
      </c>
      <c r="BQ874" t="s">
        <v>149</v>
      </c>
      <c r="BR874" t="s">
        <v>150</v>
      </c>
      <c r="BS874" t="s">
        <v>86</v>
      </c>
      <c r="BU874" t="s">
        <v>81</v>
      </c>
      <c r="BV874" t="s">
        <v>152</v>
      </c>
    </row>
    <row r="875" spans="1:74" x14ac:dyDescent="0.2">
      <c r="A875" t="s">
        <v>2812</v>
      </c>
      <c r="B875" t="s">
        <v>2813</v>
      </c>
      <c r="C875" t="s">
        <v>2814</v>
      </c>
      <c r="E875" t="s">
        <v>77</v>
      </c>
      <c r="I875" t="s">
        <v>145</v>
      </c>
      <c r="J875" t="s">
        <v>146</v>
      </c>
      <c r="L875" t="s">
        <v>190</v>
      </c>
      <c r="M875" t="s">
        <v>148</v>
      </c>
      <c r="T875" t="s">
        <v>81</v>
      </c>
      <c r="V875" t="s">
        <v>149</v>
      </c>
      <c r="W875" t="s">
        <v>83</v>
      </c>
      <c r="X875" t="s">
        <v>84</v>
      </c>
      <c r="Y875" t="s">
        <v>150</v>
      </c>
      <c r="BP875" t="s">
        <v>151</v>
      </c>
      <c r="BQ875" t="s">
        <v>149</v>
      </c>
      <c r="BR875" t="s">
        <v>150</v>
      </c>
      <c r="BS875" t="s">
        <v>86</v>
      </c>
      <c r="BU875" t="s">
        <v>81</v>
      </c>
      <c r="BV875" t="s">
        <v>152</v>
      </c>
    </row>
    <row r="876" spans="1:74" x14ac:dyDescent="0.2">
      <c r="A876" t="s">
        <v>2815</v>
      </c>
      <c r="B876" t="s">
        <v>2816</v>
      </c>
      <c r="C876" t="s">
        <v>2817</v>
      </c>
      <c r="D876" t="s">
        <v>76</v>
      </c>
      <c r="E876" t="s">
        <v>77</v>
      </c>
      <c r="I876" t="s">
        <v>145</v>
      </c>
      <c r="J876" t="s">
        <v>146</v>
      </c>
      <c r="L876" t="s">
        <v>476</v>
      </c>
      <c r="M876" t="s">
        <v>148</v>
      </c>
      <c r="T876" t="s">
        <v>81</v>
      </c>
      <c r="V876" t="s">
        <v>149</v>
      </c>
      <c r="W876" t="s">
        <v>83</v>
      </c>
      <c r="X876" t="s">
        <v>84</v>
      </c>
      <c r="Y876" t="s">
        <v>150</v>
      </c>
      <c r="BP876" t="s">
        <v>151</v>
      </c>
      <c r="BQ876" t="s">
        <v>149</v>
      </c>
      <c r="BR876" t="s">
        <v>150</v>
      </c>
      <c r="BS876" t="s">
        <v>86</v>
      </c>
      <c r="BU876" t="s">
        <v>81</v>
      </c>
      <c r="BV876" t="s">
        <v>152</v>
      </c>
    </row>
    <row r="877" spans="1:74" x14ac:dyDescent="0.2">
      <c r="A877" t="s">
        <v>2818</v>
      </c>
      <c r="B877" t="s">
        <v>168</v>
      </c>
      <c r="C877" t="s">
        <v>2819</v>
      </c>
      <c r="E877" t="s">
        <v>77</v>
      </c>
      <c r="G877" t="s">
        <v>2820</v>
      </c>
      <c r="I877" t="s">
        <v>145</v>
      </c>
      <c r="J877" t="s">
        <v>146</v>
      </c>
      <c r="L877" t="s">
        <v>147</v>
      </c>
      <c r="M877" t="s">
        <v>148</v>
      </c>
      <c r="T877" t="s">
        <v>81</v>
      </c>
      <c r="V877" t="s">
        <v>149</v>
      </c>
      <c r="W877" t="s">
        <v>83</v>
      </c>
      <c r="X877" t="s">
        <v>84</v>
      </c>
      <c r="Y877" t="s">
        <v>150</v>
      </c>
      <c r="BP877" t="s">
        <v>151</v>
      </c>
      <c r="BQ877" t="s">
        <v>149</v>
      </c>
      <c r="BR877" t="s">
        <v>150</v>
      </c>
      <c r="BS877" t="s">
        <v>86</v>
      </c>
      <c r="BU877" t="s">
        <v>81</v>
      </c>
      <c r="BV877" t="s">
        <v>152</v>
      </c>
    </row>
    <row r="878" spans="1:74" x14ac:dyDescent="0.2">
      <c r="A878" t="s">
        <v>2821</v>
      </c>
      <c r="B878" t="s">
        <v>788</v>
      </c>
      <c r="C878" t="s">
        <v>2822</v>
      </c>
      <c r="E878" t="s">
        <v>77</v>
      </c>
      <c r="G878" t="s">
        <v>2823</v>
      </c>
      <c r="I878" t="s">
        <v>145</v>
      </c>
      <c r="J878" t="s">
        <v>146</v>
      </c>
      <c r="L878" t="s">
        <v>147</v>
      </c>
      <c r="M878" t="s">
        <v>148</v>
      </c>
      <c r="T878" t="s">
        <v>81</v>
      </c>
      <c r="V878" t="s">
        <v>149</v>
      </c>
      <c r="W878" t="s">
        <v>83</v>
      </c>
      <c r="X878" t="s">
        <v>84</v>
      </c>
      <c r="Y878" t="s">
        <v>150</v>
      </c>
      <c r="BP878" t="s">
        <v>151</v>
      </c>
      <c r="BQ878" t="s">
        <v>149</v>
      </c>
      <c r="BR878" t="s">
        <v>150</v>
      </c>
      <c r="BS878" t="s">
        <v>86</v>
      </c>
      <c r="BU878" t="s">
        <v>81</v>
      </c>
      <c r="BV878" t="s">
        <v>152</v>
      </c>
    </row>
    <row r="879" spans="1:74" x14ac:dyDescent="0.2">
      <c r="A879" t="s">
        <v>2824</v>
      </c>
      <c r="B879" t="s">
        <v>2825</v>
      </c>
      <c r="C879" t="s">
        <v>2826</v>
      </c>
      <c r="D879" t="s">
        <v>76</v>
      </c>
      <c r="E879" t="s">
        <v>77</v>
      </c>
      <c r="I879" t="s">
        <v>145</v>
      </c>
      <c r="J879" t="s">
        <v>146</v>
      </c>
      <c r="L879" t="s">
        <v>180</v>
      </c>
      <c r="M879" t="s">
        <v>148</v>
      </c>
      <c r="T879" t="s">
        <v>81</v>
      </c>
      <c r="V879" t="s">
        <v>149</v>
      </c>
      <c r="W879" t="s">
        <v>83</v>
      </c>
      <c r="X879" t="s">
        <v>84</v>
      </c>
      <c r="Y879" t="s">
        <v>150</v>
      </c>
      <c r="BP879" t="s">
        <v>151</v>
      </c>
      <c r="BQ879" t="s">
        <v>149</v>
      </c>
      <c r="BR879" t="s">
        <v>150</v>
      </c>
      <c r="BS879" t="s">
        <v>86</v>
      </c>
      <c r="BU879" t="s">
        <v>81</v>
      </c>
      <c r="BV879" t="s">
        <v>152</v>
      </c>
    </row>
    <row r="880" spans="1:74" x14ac:dyDescent="0.2">
      <c r="A880" t="s">
        <v>2827</v>
      </c>
      <c r="B880" t="s">
        <v>2828</v>
      </c>
      <c r="C880" t="s">
        <v>2829</v>
      </c>
      <c r="E880" t="s">
        <v>77</v>
      </c>
      <c r="I880" t="s">
        <v>145</v>
      </c>
      <c r="J880" t="s">
        <v>146</v>
      </c>
      <c r="L880" t="s">
        <v>237</v>
      </c>
      <c r="M880" t="s">
        <v>148</v>
      </c>
      <c r="T880" t="s">
        <v>81</v>
      </c>
      <c r="V880" t="s">
        <v>149</v>
      </c>
      <c r="W880" t="s">
        <v>83</v>
      </c>
      <c r="X880" t="s">
        <v>84</v>
      </c>
      <c r="Y880" t="s">
        <v>150</v>
      </c>
      <c r="BP880" t="s">
        <v>151</v>
      </c>
      <c r="BQ880" t="s">
        <v>149</v>
      </c>
      <c r="BR880" t="s">
        <v>150</v>
      </c>
      <c r="BS880" t="s">
        <v>86</v>
      </c>
      <c r="BU880" t="s">
        <v>81</v>
      </c>
      <c r="BV880" t="s">
        <v>152</v>
      </c>
    </row>
    <row r="881" spans="1:74" x14ac:dyDescent="0.2">
      <c r="A881" t="s">
        <v>2830</v>
      </c>
      <c r="B881" t="s">
        <v>2831</v>
      </c>
      <c r="C881" t="s">
        <v>2832</v>
      </c>
      <c r="E881" t="s">
        <v>77</v>
      </c>
      <c r="I881" t="s">
        <v>145</v>
      </c>
      <c r="J881" t="s">
        <v>146</v>
      </c>
      <c r="L881" t="s">
        <v>594</v>
      </c>
      <c r="M881" t="s">
        <v>148</v>
      </c>
      <c r="T881" t="s">
        <v>81</v>
      </c>
      <c r="V881" t="s">
        <v>149</v>
      </c>
      <c r="W881" t="s">
        <v>83</v>
      </c>
      <c r="X881" t="s">
        <v>84</v>
      </c>
      <c r="Y881" t="s">
        <v>150</v>
      </c>
      <c r="BP881" t="s">
        <v>151</v>
      </c>
      <c r="BQ881" t="s">
        <v>149</v>
      </c>
      <c r="BR881" t="s">
        <v>150</v>
      </c>
      <c r="BS881" t="s">
        <v>86</v>
      </c>
      <c r="BU881" t="s">
        <v>81</v>
      </c>
      <c r="BV881" t="s">
        <v>152</v>
      </c>
    </row>
    <row r="882" spans="1:74" x14ac:dyDescent="0.2">
      <c r="A882" t="s">
        <v>2833</v>
      </c>
      <c r="B882" t="s">
        <v>2834</v>
      </c>
      <c r="C882" t="s">
        <v>2835</v>
      </c>
      <c r="E882" t="s">
        <v>77</v>
      </c>
      <c r="I882" t="s">
        <v>145</v>
      </c>
      <c r="J882" t="s">
        <v>146</v>
      </c>
      <c r="L882" t="s">
        <v>176</v>
      </c>
      <c r="M882" t="s">
        <v>148</v>
      </c>
      <c r="T882" t="s">
        <v>81</v>
      </c>
      <c r="V882" t="s">
        <v>149</v>
      </c>
      <c r="W882" t="s">
        <v>83</v>
      </c>
      <c r="X882" t="s">
        <v>84</v>
      </c>
      <c r="Y882" t="s">
        <v>150</v>
      </c>
      <c r="BP882" t="s">
        <v>151</v>
      </c>
      <c r="BQ882" t="s">
        <v>149</v>
      </c>
      <c r="BR882" t="s">
        <v>150</v>
      </c>
      <c r="BS882" t="s">
        <v>86</v>
      </c>
      <c r="BU882" t="s">
        <v>81</v>
      </c>
      <c r="BV882" t="s">
        <v>152</v>
      </c>
    </row>
    <row r="883" spans="1:74" x14ac:dyDescent="0.2">
      <c r="A883" t="s">
        <v>2836</v>
      </c>
      <c r="B883" t="s">
        <v>443</v>
      </c>
      <c r="C883" t="s">
        <v>2837</v>
      </c>
      <c r="E883" t="s">
        <v>77</v>
      </c>
      <c r="I883" t="s">
        <v>145</v>
      </c>
      <c r="J883" t="s">
        <v>146</v>
      </c>
      <c r="L883" t="s">
        <v>538</v>
      </c>
      <c r="M883" t="s">
        <v>148</v>
      </c>
      <c r="T883" t="s">
        <v>81</v>
      </c>
      <c r="V883" t="s">
        <v>149</v>
      </c>
      <c r="W883" t="s">
        <v>83</v>
      </c>
      <c r="X883" t="s">
        <v>84</v>
      </c>
      <c r="Y883" t="s">
        <v>150</v>
      </c>
      <c r="BP883" t="s">
        <v>151</v>
      </c>
      <c r="BQ883" t="s">
        <v>149</v>
      </c>
      <c r="BR883" t="s">
        <v>150</v>
      </c>
      <c r="BS883" t="s">
        <v>86</v>
      </c>
      <c r="BU883" t="s">
        <v>81</v>
      </c>
      <c r="BV883" t="s">
        <v>152</v>
      </c>
    </row>
    <row r="884" spans="1:74" x14ac:dyDescent="0.2">
      <c r="A884" t="s">
        <v>2838</v>
      </c>
      <c r="B884" t="s">
        <v>2838</v>
      </c>
      <c r="C884" t="s">
        <v>159</v>
      </c>
      <c r="D884" t="s">
        <v>76</v>
      </c>
      <c r="E884" t="s">
        <v>160</v>
      </c>
      <c r="I884" t="s">
        <v>145</v>
      </c>
      <c r="J884" t="s">
        <v>146</v>
      </c>
      <c r="M884" t="s">
        <v>148</v>
      </c>
      <c r="T884" t="s">
        <v>81</v>
      </c>
      <c r="V884" t="s">
        <v>149</v>
      </c>
      <c r="W884" t="s">
        <v>83</v>
      </c>
      <c r="X884" t="s">
        <v>84</v>
      </c>
      <c r="Y884" t="s">
        <v>150</v>
      </c>
      <c r="BP884" t="s">
        <v>151</v>
      </c>
      <c r="BQ884" t="s">
        <v>149</v>
      </c>
      <c r="BR884" t="s">
        <v>150</v>
      </c>
      <c r="BS884" t="s">
        <v>86</v>
      </c>
      <c r="BU884" t="s">
        <v>81</v>
      </c>
      <c r="BV884" t="s">
        <v>152</v>
      </c>
    </row>
    <row r="885" spans="1:74" x14ac:dyDescent="0.2">
      <c r="A885" t="s">
        <v>2839</v>
      </c>
      <c r="B885" t="s">
        <v>2840</v>
      </c>
      <c r="C885" t="s">
        <v>2841</v>
      </c>
      <c r="D885" t="s">
        <v>76</v>
      </c>
      <c r="E885" t="s">
        <v>77</v>
      </c>
      <c r="I885" t="s">
        <v>145</v>
      </c>
      <c r="J885" t="s">
        <v>146</v>
      </c>
      <c r="L885" t="s">
        <v>215</v>
      </c>
      <c r="M885" t="s">
        <v>148</v>
      </c>
      <c r="T885" t="s">
        <v>81</v>
      </c>
      <c r="V885" t="s">
        <v>149</v>
      </c>
      <c r="W885" t="s">
        <v>83</v>
      </c>
      <c r="X885" t="s">
        <v>84</v>
      </c>
      <c r="Y885" t="s">
        <v>150</v>
      </c>
      <c r="BP885" t="s">
        <v>151</v>
      </c>
      <c r="BQ885" t="s">
        <v>149</v>
      </c>
      <c r="BR885" t="s">
        <v>150</v>
      </c>
      <c r="BS885" t="s">
        <v>86</v>
      </c>
      <c r="BU885" t="s">
        <v>81</v>
      </c>
      <c r="BV885" t="s">
        <v>152</v>
      </c>
    </row>
    <row r="886" spans="1:74" x14ac:dyDescent="0.2">
      <c r="A886" t="s">
        <v>2842</v>
      </c>
      <c r="B886" t="s">
        <v>2843</v>
      </c>
      <c r="C886" t="s">
        <v>330</v>
      </c>
      <c r="E886" t="s">
        <v>77</v>
      </c>
      <c r="I886" t="s">
        <v>145</v>
      </c>
      <c r="J886" t="s">
        <v>146</v>
      </c>
      <c r="L886" t="s">
        <v>329</v>
      </c>
      <c r="M886" t="s">
        <v>148</v>
      </c>
      <c r="T886" t="s">
        <v>81</v>
      </c>
      <c r="V886" t="s">
        <v>149</v>
      </c>
      <c r="W886" t="s">
        <v>83</v>
      </c>
      <c r="X886" t="s">
        <v>84</v>
      </c>
      <c r="Y886" t="s">
        <v>150</v>
      </c>
      <c r="BP886" t="s">
        <v>151</v>
      </c>
      <c r="BQ886" t="s">
        <v>149</v>
      </c>
      <c r="BR886" t="s">
        <v>150</v>
      </c>
      <c r="BS886" t="s">
        <v>86</v>
      </c>
      <c r="BU886" t="s">
        <v>81</v>
      </c>
      <c r="BV886" t="s">
        <v>152</v>
      </c>
    </row>
    <row r="887" spans="1:74" x14ac:dyDescent="0.2">
      <c r="A887" t="s">
        <v>2844</v>
      </c>
      <c r="B887" t="s">
        <v>2844</v>
      </c>
      <c r="C887" t="s">
        <v>159</v>
      </c>
      <c r="D887" t="s">
        <v>76</v>
      </c>
      <c r="E887" t="s">
        <v>160</v>
      </c>
      <c r="I887" t="s">
        <v>145</v>
      </c>
      <c r="J887" t="s">
        <v>146</v>
      </c>
      <c r="M887" t="s">
        <v>148</v>
      </c>
      <c r="T887" t="s">
        <v>81</v>
      </c>
      <c r="V887" t="s">
        <v>149</v>
      </c>
      <c r="W887" t="s">
        <v>83</v>
      </c>
      <c r="X887" t="s">
        <v>84</v>
      </c>
      <c r="Y887" t="s">
        <v>150</v>
      </c>
      <c r="BP887" t="s">
        <v>151</v>
      </c>
      <c r="BQ887" t="s">
        <v>149</v>
      </c>
      <c r="BR887" t="s">
        <v>150</v>
      </c>
      <c r="BS887" t="s">
        <v>86</v>
      </c>
      <c r="BU887" t="s">
        <v>81</v>
      </c>
      <c r="BV887" t="s">
        <v>152</v>
      </c>
    </row>
    <row r="888" spans="1:74" x14ac:dyDescent="0.2">
      <c r="A888" t="s">
        <v>2845</v>
      </c>
      <c r="B888" t="s">
        <v>2846</v>
      </c>
      <c r="C888" t="s">
        <v>2847</v>
      </c>
      <c r="D888" t="s">
        <v>76</v>
      </c>
      <c r="E888" t="s">
        <v>77</v>
      </c>
      <c r="I888" t="s">
        <v>145</v>
      </c>
      <c r="J888" t="s">
        <v>146</v>
      </c>
      <c r="L888" t="s">
        <v>815</v>
      </c>
      <c r="M888" t="s">
        <v>148</v>
      </c>
      <c r="T888" t="s">
        <v>81</v>
      </c>
      <c r="V888" t="s">
        <v>149</v>
      </c>
      <c r="W888" t="s">
        <v>83</v>
      </c>
      <c r="X888" t="s">
        <v>84</v>
      </c>
      <c r="Y888" t="s">
        <v>150</v>
      </c>
      <c r="BP888" t="s">
        <v>151</v>
      </c>
      <c r="BQ888" t="s">
        <v>149</v>
      </c>
      <c r="BR888" t="s">
        <v>150</v>
      </c>
      <c r="BS888" t="s">
        <v>86</v>
      </c>
      <c r="BU888" t="s">
        <v>81</v>
      </c>
      <c r="BV888" t="s">
        <v>152</v>
      </c>
    </row>
    <row r="889" spans="1:74" x14ac:dyDescent="0.2">
      <c r="A889" t="s">
        <v>2848</v>
      </c>
      <c r="B889" t="s">
        <v>2849</v>
      </c>
      <c r="C889" t="s">
        <v>2850</v>
      </c>
      <c r="E889" t="s">
        <v>77</v>
      </c>
      <c r="I889" t="s">
        <v>145</v>
      </c>
      <c r="J889" t="s">
        <v>146</v>
      </c>
      <c r="L889" t="s">
        <v>306</v>
      </c>
      <c r="M889" t="s">
        <v>148</v>
      </c>
      <c r="T889" t="s">
        <v>81</v>
      </c>
      <c r="V889" t="s">
        <v>149</v>
      </c>
      <c r="W889" t="s">
        <v>83</v>
      </c>
      <c r="X889" t="s">
        <v>84</v>
      </c>
      <c r="Y889" t="s">
        <v>150</v>
      </c>
      <c r="BP889" t="s">
        <v>151</v>
      </c>
      <c r="BQ889" t="s">
        <v>149</v>
      </c>
      <c r="BR889" t="s">
        <v>150</v>
      </c>
      <c r="BS889" t="s">
        <v>86</v>
      </c>
      <c r="BU889" t="s">
        <v>81</v>
      </c>
      <c r="BV889" t="s">
        <v>152</v>
      </c>
    </row>
    <row r="890" spans="1:74" x14ac:dyDescent="0.2">
      <c r="A890" t="s">
        <v>2851</v>
      </c>
      <c r="B890" t="s">
        <v>2852</v>
      </c>
      <c r="C890" t="s">
        <v>2853</v>
      </c>
      <c r="E890" t="s">
        <v>77</v>
      </c>
      <c r="I890" t="s">
        <v>145</v>
      </c>
      <c r="J890" t="s">
        <v>146</v>
      </c>
      <c r="L890" t="s">
        <v>211</v>
      </c>
      <c r="M890" t="s">
        <v>148</v>
      </c>
      <c r="T890" t="s">
        <v>81</v>
      </c>
      <c r="V890" t="s">
        <v>149</v>
      </c>
      <c r="W890" t="s">
        <v>83</v>
      </c>
      <c r="X890" t="s">
        <v>84</v>
      </c>
      <c r="Y890" t="s">
        <v>150</v>
      </c>
      <c r="BP890" t="s">
        <v>151</v>
      </c>
      <c r="BQ890" t="s">
        <v>149</v>
      </c>
      <c r="BR890" t="s">
        <v>150</v>
      </c>
      <c r="BS890" t="s">
        <v>86</v>
      </c>
      <c r="BU890" t="s">
        <v>81</v>
      </c>
      <c r="BV890" t="s">
        <v>152</v>
      </c>
    </row>
    <row r="891" spans="1:74" x14ac:dyDescent="0.2">
      <c r="A891" t="s">
        <v>2854</v>
      </c>
      <c r="B891" t="s">
        <v>2855</v>
      </c>
      <c r="C891" t="s">
        <v>1781</v>
      </c>
      <c r="E891" t="s">
        <v>77</v>
      </c>
      <c r="G891" t="s">
        <v>2856</v>
      </c>
      <c r="I891" t="s">
        <v>145</v>
      </c>
      <c r="J891" t="s">
        <v>146</v>
      </c>
      <c r="L891" t="s">
        <v>215</v>
      </c>
      <c r="M891" t="s">
        <v>148</v>
      </c>
      <c r="T891" t="s">
        <v>81</v>
      </c>
      <c r="V891" t="s">
        <v>149</v>
      </c>
      <c r="W891" t="s">
        <v>83</v>
      </c>
      <c r="X891" t="s">
        <v>84</v>
      </c>
      <c r="Y891" t="s">
        <v>150</v>
      </c>
      <c r="BP891" t="s">
        <v>151</v>
      </c>
      <c r="BQ891" t="s">
        <v>149</v>
      </c>
      <c r="BR891" t="s">
        <v>150</v>
      </c>
      <c r="BS891" t="s">
        <v>86</v>
      </c>
      <c r="BU891" t="s">
        <v>81</v>
      </c>
      <c r="BV891" t="s">
        <v>152</v>
      </c>
    </row>
    <row r="892" spans="1:74" x14ac:dyDescent="0.2">
      <c r="A892" t="s">
        <v>2857</v>
      </c>
      <c r="B892" t="s">
        <v>2858</v>
      </c>
      <c r="C892" t="s">
        <v>2859</v>
      </c>
      <c r="E892" t="s">
        <v>77</v>
      </c>
      <c r="G892" t="s">
        <v>2860</v>
      </c>
      <c r="I892" t="s">
        <v>145</v>
      </c>
      <c r="J892" t="s">
        <v>146</v>
      </c>
      <c r="L892" t="s">
        <v>263</v>
      </c>
      <c r="M892" t="s">
        <v>148</v>
      </c>
      <c r="T892" t="s">
        <v>81</v>
      </c>
      <c r="V892" t="s">
        <v>149</v>
      </c>
      <c r="W892" t="s">
        <v>83</v>
      </c>
      <c r="X892" t="s">
        <v>84</v>
      </c>
      <c r="Y892" t="s">
        <v>150</v>
      </c>
      <c r="BP892" t="s">
        <v>151</v>
      </c>
      <c r="BQ892" t="s">
        <v>149</v>
      </c>
      <c r="BR892" t="s">
        <v>150</v>
      </c>
      <c r="BS892" t="s">
        <v>86</v>
      </c>
      <c r="BU892" t="s">
        <v>81</v>
      </c>
      <c r="BV892" t="s">
        <v>152</v>
      </c>
    </row>
    <row r="893" spans="1:74" x14ac:dyDescent="0.2">
      <c r="A893" t="s">
        <v>2861</v>
      </c>
      <c r="B893" t="s">
        <v>2862</v>
      </c>
      <c r="C893" t="s">
        <v>2144</v>
      </c>
      <c r="D893" t="s">
        <v>76</v>
      </c>
      <c r="E893" t="s">
        <v>77</v>
      </c>
      <c r="I893" t="s">
        <v>145</v>
      </c>
      <c r="J893" t="s">
        <v>146</v>
      </c>
      <c r="L893" t="s">
        <v>1403</v>
      </c>
      <c r="M893" t="s">
        <v>148</v>
      </c>
      <c r="T893" t="s">
        <v>81</v>
      </c>
      <c r="V893" t="s">
        <v>149</v>
      </c>
      <c r="W893" t="s">
        <v>83</v>
      </c>
      <c r="X893" t="s">
        <v>84</v>
      </c>
      <c r="Y893" t="s">
        <v>150</v>
      </c>
      <c r="BP893" t="s">
        <v>151</v>
      </c>
      <c r="BQ893" t="s">
        <v>149</v>
      </c>
      <c r="BR893" t="s">
        <v>150</v>
      </c>
      <c r="BS893" t="s">
        <v>86</v>
      </c>
      <c r="BU893" t="s">
        <v>81</v>
      </c>
      <c r="BV893" t="s">
        <v>152</v>
      </c>
    </row>
    <row r="894" spans="1:74" x14ac:dyDescent="0.2">
      <c r="A894" t="s">
        <v>2863</v>
      </c>
      <c r="B894" t="s">
        <v>2864</v>
      </c>
      <c r="C894" t="s">
        <v>2865</v>
      </c>
      <c r="E894" t="s">
        <v>77</v>
      </c>
      <c r="G894" t="s">
        <v>2866</v>
      </c>
      <c r="I894" t="s">
        <v>145</v>
      </c>
      <c r="J894" t="s">
        <v>146</v>
      </c>
      <c r="L894" t="s">
        <v>1447</v>
      </c>
      <c r="M894" t="s">
        <v>148</v>
      </c>
      <c r="T894" t="s">
        <v>81</v>
      </c>
      <c r="V894" t="s">
        <v>149</v>
      </c>
      <c r="W894" t="s">
        <v>83</v>
      </c>
      <c r="X894" t="s">
        <v>84</v>
      </c>
      <c r="Y894" t="s">
        <v>150</v>
      </c>
      <c r="BP894" t="s">
        <v>151</v>
      </c>
      <c r="BQ894" t="s">
        <v>149</v>
      </c>
      <c r="BR894" t="s">
        <v>150</v>
      </c>
      <c r="BS894" t="s">
        <v>86</v>
      </c>
      <c r="BU894" t="s">
        <v>81</v>
      </c>
      <c r="BV894" t="s">
        <v>152</v>
      </c>
    </row>
    <row r="895" spans="1:74" x14ac:dyDescent="0.2">
      <c r="A895" t="s">
        <v>2867</v>
      </c>
      <c r="B895" t="s">
        <v>2868</v>
      </c>
      <c r="C895" t="s">
        <v>2869</v>
      </c>
      <c r="D895" t="s">
        <v>76</v>
      </c>
      <c r="E895" t="s">
        <v>77</v>
      </c>
      <c r="I895" t="s">
        <v>145</v>
      </c>
      <c r="J895" t="s">
        <v>146</v>
      </c>
      <c r="L895" t="s">
        <v>267</v>
      </c>
      <c r="M895" t="s">
        <v>148</v>
      </c>
      <c r="T895" t="s">
        <v>81</v>
      </c>
      <c r="V895" t="s">
        <v>149</v>
      </c>
      <c r="W895" t="s">
        <v>83</v>
      </c>
      <c r="X895" t="s">
        <v>84</v>
      </c>
      <c r="Y895" t="s">
        <v>150</v>
      </c>
      <c r="BP895" t="s">
        <v>151</v>
      </c>
      <c r="BQ895" t="s">
        <v>149</v>
      </c>
      <c r="BR895" t="s">
        <v>150</v>
      </c>
      <c r="BS895" t="s">
        <v>86</v>
      </c>
      <c r="BU895" t="s">
        <v>81</v>
      </c>
      <c r="BV895" t="s">
        <v>152</v>
      </c>
    </row>
    <row r="896" spans="1:74" x14ac:dyDescent="0.2">
      <c r="A896" t="s">
        <v>2870</v>
      </c>
      <c r="B896" t="s">
        <v>2871</v>
      </c>
      <c r="C896" t="s">
        <v>2872</v>
      </c>
      <c r="E896" t="s">
        <v>77</v>
      </c>
      <c r="I896" t="s">
        <v>145</v>
      </c>
      <c r="J896" t="s">
        <v>146</v>
      </c>
      <c r="L896" t="s">
        <v>594</v>
      </c>
      <c r="M896" t="s">
        <v>148</v>
      </c>
      <c r="T896" t="s">
        <v>81</v>
      </c>
      <c r="V896" t="s">
        <v>149</v>
      </c>
      <c r="W896" t="s">
        <v>83</v>
      </c>
      <c r="X896" t="s">
        <v>84</v>
      </c>
      <c r="Y896" t="s">
        <v>150</v>
      </c>
      <c r="BP896" t="s">
        <v>151</v>
      </c>
      <c r="BQ896" t="s">
        <v>149</v>
      </c>
      <c r="BR896" t="s">
        <v>150</v>
      </c>
      <c r="BS896" t="s">
        <v>86</v>
      </c>
      <c r="BU896" t="s">
        <v>81</v>
      </c>
      <c r="BV896" t="s">
        <v>152</v>
      </c>
    </row>
    <row r="897" spans="1:74" x14ac:dyDescent="0.2">
      <c r="A897" t="s">
        <v>2873</v>
      </c>
      <c r="B897" t="s">
        <v>2874</v>
      </c>
      <c r="C897" t="s">
        <v>2875</v>
      </c>
      <c r="D897" t="s">
        <v>76</v>
      </c>
      <c r="E897" t="s">
        <v>77</v>
      </c>
      <c r="G897" t="s">
        <v>2876</v>
      </c>
      <c r="I897" t="s">
        <v>145</v>
      </c>
      <c r="J897" t="s">
        <v>146</v>
      </c>
      <c r="L897" t="s">
        <v>650</v>
      </c>
      <c r="M897" t="s">
        <v>148</v>
      </c>
      <c r="T897" t="s">
        <v>81</v>
      </c>
      <c r="V897" t="s">
        <v>149</v>
      </c>
      <c r="W897" t="s">
        <v>83</v>
      </c>
      <c r="X897" t="s">
        <v>84</v>
      </c>
      <c r="Y897" t="s">
        <v>150</v>
      </c>
      <c r="BP897" t="s">
        <v>151</v>
      </c>
      <c r="BQ897" t="s">
        <v>149</v>
      </c>
      <c r="BR897" t="s">
        <v>150</v>
      </c>
      <c r="BS897" t="s">
        <v>86</v>
      </c>
      <c r="BU897" t="s">
        <v>81</v>
      </c>
      <c r="BV897" t="s">
        <v>152</v>
      </c>
    </row>
    <row r="898" spans="1:74" x14ac:dyDescent="0.2">
      <c r="A898" t="s">
        <v>2877</v>
      </c>
      <c r="B898" t="s">
        <v>2878</v>
      </c>
      <c r="C898" t="s">
        <v>2879</v>
      </c>
      <c r="E898" t="s">
        <v>77</v>
      </c>
      <c r="I898" t="s">
        <v>145</v>
      </c>
      <c r="J898" t="s">
        <v>146</v>
      </c>
      <c r="L898" t="s">
        <v>726</v>
      </c>
      <c r="M898" t="s">
        <v>148</v>
      </c>
      <c r="T898" t="s">
        <v>81</v>
      </c>
      <c r="V898" t="s">
        <v>149</v>
      </c>
      <c r="W898" t="s">
        <v>83</v>
      </c>
      <c r="X898" t="s">
        <v>84</v>
      </c>
      <c r="Y898" t="s">
        <v>150</v>
      </c>
      <c r="BP898" t="s">
        <v>151</v>
      </c>
      <c r="BQ898" t="s">
        <v>149</v>
      </c>
      <c r="BR898" t="s">
        <v>150</v>
      </c>
      <c r="BS898" t="s">
        <v>86</v>
      </c>
      <c r="BU898" t="s">
        <v>81</v>
      </c>
      <c r="BV898" t="s">
        <v>152</v>
      </c>
    </row>
    <row r="899" spans="1:74" x14ac:dyDescent="0.2">
      <c r="A899" t="s">
        <v>2880</v>
      </c>
      <c r="B899" t="s">
        <v>2881</v>
      </c>
      <c r="C899" t="s">
        <v>2882</v>
      </c>
      <c r="E899" t="s">
        <v>77</v>
      </c>
      <c r="I899" t="s">
        <v>145</v>
      </c>
      <c r="J899" t="s">
        <v>146</v>
      </c>
      <c r="L899" t="s">
        <v>629</v>
      </c>
      <c r="M899" t="s">
        <v>148</v>
      </c>
      <c r="T899" t="s">
        <v>81</v>
      </c>
      <c r="V899" t="s">
        <v>149</v>
      </c>
      <c r="W899" t="s">
        <v>83</v>
      </c>
      <c r="X899" t="s">
        <v>84</v>
      </c>
      <c r="Y899" t="s">
        <v>150</v>
      </c>
      <c r="BP899" t="s">
        <v>151</v>
      </c>
      <c r="BQ899" t="s">
        <v>149</v>
      </c>
      <c r="BR899" t="s">
        <v>150</v>
      </c>
      <c r="BS899" t="s">
        <v>86</v>
      </c>
      <c r="BU899" t="s">
        <v>81</v>
      </c>
      <c r="BV899" t="s">
        <v>152</v>
      </c>
    </row>
    <row r="900" spans="1:74" x14ac:dyDescent="0.2">
      <c r="A900" t="s">
        <v>2883</v>
      </c>
      <c r="B900" t="s">
        <v>2884</v>
      </c>
      <c r="C900" t="s">
        <v>2885</v>
      </c>
      <c r="D900" t="s">
        <v>76</v>
      </c>
      <c r="E900" t="s">
        <v>77</v>
      </c>
      <c r="I900" t="s">
        <v>145</v>
      </c>
      <c r="J900" t="s">
        <v>146</v>
      </c>
      <c r="L900" t="s">
        <v>1004</v>
      </c>
      <c r="M900" t="s">
        <v>148</v>
      </c>
      <c r="T900" t="s">
        <v>81</v>
      </c>
      <c r="V900" t="s">
        <v>149</v>
      </c>
      <c r="W900" t="s">
        <v>83</v>
      </c>
      <c r="X900" t="s">
        <v>84</v>
      </c>
      <c r="Y900" t="s">
        <v>150</v>
      </c>
      <c r="BP900" t="s">
        <v>151</v>
      </c>
      <c r="BQ900" t="s">
        <v>149</v>
      </c>
      <c r="BR900" t="s">
        <v>150</v>
      </c>
      <c r="BS900" t="s">
        <v>86</v>
      </c>
      <c r="BU900" t="s">
        <v>81</v>
      </c>
      <c r="BV900" t="s">
        <v>152</v>
      </c>
    </row>
    <row r="901" spans="1:74" x14ac:dyDescent="0.2">
      <c r="A901" t="s">
        <v>2886</v>
      </c>
      <c r="B901" t="s">
        <v>2887</v>
      </c>
      <c r="C901" t="s">
        <v>2888</v>
      </c>
      <c r="E901" t="s">
        <v>77</v>
      </c>
      <c r="G901" t="s">
        <v>2889</v>
      </c>
      <c r="I901" t="s">
        <v>145</v>
      </c>
      <c r="J901" t="s">
        <v>146</v>
      </c>
      <c r="L901" t="s">
        <v>645</v>
      </c>
      <c r="M901" t="s">
        <v>148</v>
      </c>
      <c r="T901" t="s">
        <v>81</v>
      </c>
      <c r="V901" t="s">
        <v>149</v>
      </c>
      <c r="W901" t="s">
        <v>83</v>
      </c>
      <c r="X901" t="s">
        <v>84</v>
      </c>
      <c r="Y901" t="s">
        <v>150</v>
      </c>
      <c r="BP901" t="s">
        <v>151</v>
      </c>
      <c r="BQ901" t="s">
        <v>149</v>
      </c>
      <c r="BR901" t="s">
        <v>150</v>
      </c>
      <c r="BS901" t="s">
        <v>86</v>
      </c>
      <c r="BU901" t="s">
        <v>81</v>
      </c>
      <c r="BV901" t="s">
        <v>152</v>
      </c>
    </row>
    <row r="902" spans="1:74" x14ac:dyDescent="0.2">
      <c r="A902" t="s">
        <v>211</v>
      </c>
      <c r="B902" t="s">
        <v>211</v>
      </c>
      <c r="C902" t="s">
        <v>2890</v>
      </c>
      <c r="D902" t="s">
        <v>76</v>
      </c>
      <c r="E902" t="s">
        <v>77</v>
      </c>
      <c r="I902" t="s">
        <v>145</v>
      </c>
      <c r="J902" t="s">
        <v>146</v>
      </c>
      <c r="M902" t="s">
        <v>148</v>
      </c>
      <c r="T902" t="s">
        <v>81</v>
      </c>
      <c r="V902" t="s">
        <v>149</v>
      </c>
      <c r="W902" t="s">
        <v>83</v>
      </c>
      <c r="X902" t="s">
        <v>84</v>
      </c>
      <c r="Y902" t="s">
        <v>150</v>
      </c>
      <c r="BP902" t="s">
        <v>151</v>
      </c>
      <c r="BQ902" t="s">
        <v>149</v>
      </c>
      <c r="BR902" t="s">
        <v>150</v>
      </c>
      <c r="BS902" t="s">
        <v>86</v>
      </c>
      <c r="BU902" t="s">
        <v>81</v>
      </c>
      <c r="BV902" t="s">
        <v>152</v>
      </c>
    </row>
    <row r="903" spans="1:74" x14ac:dyDescent="0.2">
      <c r="A903" t="s">
        <v>2891</v>
      </c>
      <c r="B903" t="s">
        <v>2892</v>
      </c>
      <c r="C903" t="s">
        <v>2313</v>
      </c>
      <c r="E903" t="s">
        <v>77</v>
      </c>
      <c r="I903" t="s">
        <v>145</v>
      </c>
      <c r="J903" t="s">
        <v>146</v>
      </c>
      <c r="L903" t="s">
        <v>164</v>
      </c>
      <c r="M903" t="s">
        <v>148</v>
      </c>
      <c r="T903" t="s">
        <v>81</v>
      </c>
      <c r="V903" t="s">
        <v>149</v>
      </c>
      <c r="W903" t="s">
        <v>83</v>
      </c>
      <c r="X903" t="s">
        <v>84</v>
      </c>
      <c r="Y903" t="s">
        <v>150</v>
      </c>
      <c r="BP903" t="s">
        <v>151</v>
      </c>
      <c r="BQ903" t="s">
        <v>149</v>
      </c>
      <c r="BR903" t="s">
        <v>150</v>
      </c>
      <c r="BS903" t="s">
        <v>86</v>
      </c>
      <c r="BU903" t="s">
        <v>81</v>
      </c>
      <c r="BV903" t="s">
        <v>152</v>
      </c>
    </row>
    <row r="904" spans="1:74" x14ac:dyDescent="0.2">
      <c r="A904" t="s">
        <v>2893</v>
      </c>
      <c r="B904" t="s">
        <v>2894</v>
      </c>
      <c r="C904" t="s">
        <v>2895</v>
      </c>
      <c r="E904" t="s">
        <v>77</v>
      </c>
      <c r="I904" t="s">
        <v>145</v>
      </c>
      <c r="J904" t="s">
        <v>146</v>
      </c>
      <c r="L904" t="s">
        <v>278</v>
      </c>
      <c r="M904" t="s">
        <v>148</v>
      </c>
      <c r="T904" t="s">
        <v>81</v>
      </c>
      <c r="V904" t="s">
        <v>149</v>
      </c>
      <c r="W904" t="s">
        <v>83</v>
      </c>
      <c r="X904" t="s">
        <v>84</v>
      </c>
      <c r="Y904" t="s">
        <v>150</v>
      </c>
      <c r="BP904" t="s">
        <v>151</v>
      </c>
      <c r="BQ904" t="s">
        <v>149</v>
      </c>
      <c r="BR904" t="s">
        <v>150</v>
      </c>
      <c r="BS904" t="s">
        <v>86</v>
      </c>
      <c r="BU904" t="s">
        <v>81</v>
      </c>
      <c r="BV904" t="s">
        <v>152</v>
      </c>
    </row>
    <row r="905" spans="1:74" x14ac:dyDescent="0.2">
      <c r="A905" t="s">
        <v>2896</v>
      </c>
      <c r="B905" t="s">
        <v>2897</v>
      </c>
      <c r="C905" t="s">
        <v>2898</v>
      </c>
      <c r="E905" t="s">
        <v>77</v>
      </c>
      <c r="I905" t="s">
        <v>145</v>
      </c>
      <c r="J905" t="s">
        <v>146</v>
      </c>
      <c r="L905" t="s">
        <v>2713</v>
      </c>
      <c r="M905" t="s">
        <v>148</v>
      </c>
      <c r="T905" t="s">
        <v>81</v>
      </c>
      <c r="V905" t="s">
        <v>149</v>
      </c>
      <c r="W905" t="s">
        <v>83</v>
      </c>
      <c r="X905" t="s">
        <v>84</v>
      </c>
      <c r="Y905" t="s">
        <v>150</v>
      </c>
      <c r="BP905" t="s">
        <v>151</v>
      </c>
      <c r="BQ905" t="s">
        <v>149</v>
      </c>
      <c r="BR905" t="s">
        <v>150</v>
      </c>
      <c r="BS905" t="s">
        <v>86</v>
      </c>
      <c r="BU905" t="s">
        <v>81</v>
      </c>
      <c r="BV905" t="s">
        <v>152</v>
      </c>
    </row>
    <row r="906" spans="1:74" x14ac:dyDescent="0.2">
      <c r="A906" t="s">
        <v>2899</v>
      </c>
      <c r="B906" t="s">
        <v>2900</v>
      </c>
      <c r="C906" t="s">
        <v>2901</v>
      </c>
      <c r="E906" t="s">
        <v>77</v>
      </c>
      <c r="I906" t="s">
        <v>145</v>
      </c>
      <c r="J906" t="s">
        <v>146</v>
      </c>
      <c r="L906" t="s">
        <v>211</v>
      </c>
      <c r="M906" t="s">
        <v>148</v>
      </c>
      <c r="T906" t="s">
        <v>81</v>
      </c>
      <c r="V906" t="s">
        <v>149</v>
      </c>
      <c r="W906" t="s">
        <v>83</v>
      </c>
      <c r="X906" t="s">
        <v>84</v>
      </c>
      <c r="Y906" t="s">
        <v>150</v>
      </c>
      <c r="BP906" t="s">
        <v>151</v>
      </c>
      <c r="BQ906" t="s">
        <v>149</v>
      </c>
      <c r="BR906" t="s">
        <v>150</v>
      </c>
      <c r="BS906" t="s">
        <v>86</v>
      </c>
      <c r="BU906" t="s">
        <v>81</v>
      </c>
      <c r="BV906" t="s">
        <v>152</v>
      </c>
    </row>
    <row r="907" spans="1:74" x14ac:dyDescent="0.2">
      <c r="A907" t="s">
        <v>2902</v>
      </c>
      <c r="B907" t="s">
        <v>2903</v>
      </c>
      <c r="C907" t="s">
        <v>2904</v>
      </c>
      <c r="E907" t="s">
        <v>77</v>
      </c>
      <c r="I907" t="s">
        <v>145</v>
      </c>
      <c r="J907" t="s">
        <v>146</v>
      </c>
      <c r="L907" t="s">
        <v>1050</v>
      </c>
      <c r="M907" t="s">
        <v>148</v>
      </c>
      <c r="T907" t="s">
        <v>81</v>
      </c>
      <c r="V907" t="s">
        <v>149</v>
      </c>
      <c r="W907" t="s">
        <v>83</v>
      </c>
      <c r="X907" t="s">
        <v>84</v>
      </c>
      <c r="Y907" t="s">
        <v>150</v>
      </c>
      <c r="BP907" t="s">
        <v>151</v>
      </c>
      <c r="BQ907" t="s">
        <v>149</v>
      </c>
      <c r="BR907" t="s">
        <v>150</v>
      </c>
      <c r="BS907" t="s">
        <v>86</v>
      </c>
      <c r="BU907" t="s">
        <v>81</v>
      </c>
      <c r="BV907" t="s">
        <v>152</v>
      </c>
    </row>
    <row r="908" spans="1:74" x14ac:dyDescent="0.2">
      <c r="A908" t="s">
        <v>2905</v>
      </c>
      <c r="B908" t="s">
        <v>2906</v>
      </c>
      <c r="C908" t="s">
        <v>2907</v>
      </c>
      <c r="E908" t="s">
        <v>77</v>
      </c>
      <c r="I908" t="s">
        <v>145</v>
      </c>
      <c r="J908" t="s">
        <v>146</v>
      </c>
      <c r="L908" t="s">
        <v>174</v>
      </c>
      <c r="M908" t="s">
        <v>148</v>
      </c>
      <c r="T908" t="s">
        <v>81</v>
      </c>
      <c r="V908" t="s">
        <v>149</v>
      </c>
      <c r="W908" t="s">
        <v>83</v>
      </c>
      <c r="X908" t="s">
        <v>84</v>
      </c>
      <c r="Y908" t="s">
        <v>150</v>
      </c>
      <c r="BP908" t="s">
        <v>151</v>
      </c>
      <c r="BQ908" t="s">
        <v>149</v>
      </c>
      <c r="BR908" t="s">
        <v>150</v>
      </c>
      <c r="BS908" t="s">
        <v>86</v>
      </c>
      <c r="BU908" t="s">
        <v>81</v>
      </c>
      <c r="BV908" t="s">
        <v>152</v>
      </c>
    </row>
    <row r="909" spans="1:74" x14ac:dyDescent="0.2">
      <c r="A909" t="s">
        <v>2908</v>
      </c>
      <c r="B909" t="s">
        <v>2909</v>
      </c>
      <c r="C909" t="s">
        <v>2910</v>
      </c>
      <c r="E909" t="s">
        <v>77</v>
      </c>
      <c r="I909" t="s">
        <v>145</v>
      </c>
      <c r="J909" t="s">
        <v>146</v>
      </c>
      <c r="L909" t="s">
        <v>321</v>
      </c>
      <c r="M909" t="s">
        <v>148</v>
      </c>
      <c r="T909" t="s">
        <v>81</v>
      </c>
      <c r="V909" t="s">
        <v>149</v>
      </c>
      <c r="W909" t="s">
        <v>83</v>
      </c>
      <c r="X909" t="s">
        <v>84</v>
      </c>
      <c r="Y909" t="s">
        <v>150</v>
      </c>
      <c r="BP909" t="s">
        <v>151</v>
      </c>
      <c r="BQ909" t="s">
        <v>149</v>
      </c>
      <c r="BR909" t="s">
        <v>150</v>
      </c>
      <c r="BS909" t="s">
        <v>86</v>
      </c>
      <c r="BU909" t="s">
        <v>81</v>
      </c>
      <c r="BV909" t="s">
        <v>152</v>
      </c>
    </row>
    <row r="910" spans="1:74" x14ac:dyDescent="0.2">
      <c r="A910" t="s">
        <v>2911</v>
      </c>
      <c r="B910" t="s">
        <v>2912</v>
      </c>
      <c r="C910" t="s">
        <v>2913</v>
      </c>
      <c r="E910" t="s">
        <v>77</v>
      </c>
      <c r="I910" t="s">
        <v>145</v>
      </c>
      <c r="J910" t="s">
        <v>146</v>
      </c>
      <c r="L910" t="s">
        <v>2552</v>
      </c>
      <c r="M910" t="s">
        <v>148</v>
      </c>
      <c r="T910" t="s">
        <v>81</v>
      </c>
      <c r="V910" t="s">
        <v>149</v>
      </c>
      <c r="W910" t="s">
        <v>83</v>
      </c>
      <c r="X910" t="s">
        <v>84</v>
      </c>
      <c r="Y910" t="s">
        <v>150</v>
      </c>
      <c r="BP910" t="s">
        <v>151</v>
      </c>
      <c r="BQ910" t="s">
        <v>149</v>
      </c>
      <c r="BR910" t="s">
        <v>150</v>
      </c>
      <c r="BS910" t="s">
        <v>86</v>
      </c>
      <c r="BU910" t="s">
        <v>81</v>
      </c>
      <c r="BV910" t="s">
        <v>152</v>
      </c>
    </row>
    <row r="911" spans="1:74" x14ac:dyDescent="0.2">
      <c r="A911" t="s">
        <v>2914</v>
      </c>
      <c r="B911" t="s">
        <v>2915</v>
      </c>
      <c r="C911" t="s">
        <v>2916</v>
      </c>
      <c r="D911" t="s">
        <v>76</v>
      </c>
      <c r="E911" t="s">
        <v>77</v>
      </c>
      <c r="I911" t="s">
        <v>145</v>
      </c>
      <c r="J911" t="s">
        <v>146</v>
      </c>
      <c r="L911" t="s">
        <v>667</v>
      </c>
      <c r="M911" t="s">
        <v>148</v>
      </c>
      <c r="T911" t="s">
        <v>81</v>
      </c>
      <c r="V911" t="s">
        <v>149</v>
      </c>
      <c r="W911" t="s">
        <v>83</v>
      </c>
      <c r="X911" t="s">
        <v>84</v>
      </c>
      <c r="Y911" t="s">
        <v>150</v>
      </c>
      <c r="BP911" t="s">
        <v>151</v>
      </c>
      <c r="BQ911" t="s">
        <v>149</v>
      </c>
      <c r="BR911" t="s">
        <v>150</v>
      </c>
      <c r="BS911" t="s">
        <v>86</v>
      </c>
      <c r="BU911" t="s">
        <v>81</v>
      </c>
      <c r="BV911" t="s">
        <v>152</v>
      </c>
    </row>
    <row r="912" spans="1:74" x14ac:dyDescent="0.2">
      <c r="A912" t="s">
        <v>2917</v>
      </c>
      <c r="B912" t="s">
        <v>2918</v>
      </c>
      <c r="C912" t="s">
        <v>2919</v>
      </c>
      <c r="E912" t="s">
        <v>77</v>
      </c>
      <c r="I912" t="s">
        <v>145</v>
      </c>
      <c r="J912" t="s">
        <v>146</v>
      </c>
      <c r="L912" t="s">
        <v>629</v>
      </c>
      <c r="M912" t="s">
        <v>148</v>
      </c>
      <c r="T912" t="s">
        <v>81</v>
      </c>
      <c r="V912" t="s">
        <v>149</v>
      </c>
      <c r="W912" t="s">
        <v>83</v>
      </c>
      <c r="X912" t="s">
        <v>84</v>
      </c>
      <c r="Y912" t="s">
        <v>150</v>
      </c>
      <c r="BP912" t="s">
        <v>151</v>
      </c>
      <c r="BQ912" t="s">
        <v>149</v>
      </c>
      <c r="BR912" t="s">
        <v>150</v>
      </c>
      <c r="BS912" t="s">
        <v>86</v>
      </c>
      <c r="BU912" t="s">
        <v>81</v>
      </c>
      <c r="BV912" t="s">
        <v>152</v>
      </c>
    </row>
    <row r="913" spans="1:74" x14ac:dyDescent="0.2">
      <c r="A913" t="s">
        <v>2920</v>
      </c>
      <c r="B913" t="s">
        <v>594</v>
      </c>
      <c r="C913" t="s">
        <v>1128</v>
      </c>
      <c r="D913" t="s">
        <v>76</v>
      </c>
      <c r="E913" t="s">
        <v>77</v>
      </c>
      <c r="I913" t="s">
        <v>145</v>
      </c>
      <c r="J913" t="s">
        <v>146</v>
      </c>
      <c r="L913" t="s">
        <v>550</v>
      </c>
      <c r="M913" t="s">
        <v>148</v>
      </c>
      <c r="T913" t="s">
        <v>81</v>
      </c>
      <c r="V913" t="s">
        <v>149</v>
      </c>
      <c r="W913" t="s">
        <v>83</v>
      </c>
      <c r="X913" t="s">
        <v>84</v>
      </c>
      <c r="Y913" t="s">
        <v>150</v>
      </c>
      <c r="BP913" t="s">
        <v>151</v>
      </c>
      <c r="BQ913" t="s">
        <v>149</v>
      </c>
      <c r="BR913" t="s">
        <v>150</v>
      </c>
      <c r="BS913" t="s">
        <v>86</v>
      </c>
      <c r="BU913" t="s">
        <v>81</v>
      </c>
      <c r="BV913" t="s">
        <v>152</v>
      </c>
    </row>
    <row r="914" spans="1:74" x14ac:dyDescent="0.2">
      <c r="A914" t="s">
        <v>2921</v>
      </c>
      <c r="B914" t="s">
        <v>2922</v>
      </c>
      <c r="C914" t="s">
        <v>2923</v>
      </c>
      <c r="E914" t="s">
        <v>77</v>
      </c>
      <c r="I914" t="s">
        <v>145</v>
      </c>
      <c r="J914" t="s">
        <v>146</v>
      </c>
      <c r="L914" t="s">
        <v>575</v>
      </c>
      <c r="M914" t="s">
        <v>148</v>
      </c>
      <c r="T914" t="s">
        <v>81</v>
      </c>
      <c r="V914" t="s">
        <v>149</v>
      </c>
      <c r="W914" t="s">
        <v>83</v>
      </c>
      <c r="X914" t="s">
        <v>84</v>
      </c>
      <c r="Y914" t="s">
        <v>150</v>
      </c>
      <c r="BP914" t="s">
        <v>151</v>
      </c>
      <c r="BQ914" t="s">
        <v>149</v>
      </c>
      <c r="BR914" t="s">
        <v>150</v>
      </c>
      <c r="BS914" t="s">
        <v>86</v>
      </c>
      <c r="BU914" t="s">
        <v>81</v>
      </c>
      <c r="BV914" t="s">
        <v>152</v>
      </c>
    </row>
    <row r="915" spans="1:74" x14ac:dyDescent="0.2">
      <c r="A915" t="s">
        <v>2924</v>
      </c>
      <c r="B915" t="s">
        <v>2925</v>
      </c>
      <c r="C915" t="s">
        <v>2926</v>
      </c>
      <c r="E915" t="s">
        <v>77</v>
      </c>
      <c r="I915" t="s">
        <v>145</v>
      </c>
      <c r="J915" t="s">
        <v>146</v>
      </c>
      <c r="L915" t="s">
        <v>180</v>
      </c>
      <c r="M915" t="s">
        <v>148</v>
      </c>
      <c r="T915" t="s">
        <v>81</v>
      </c>
      <c r="V915" t="s">
        <v>149</v>
      </c>
      <c r="W915" t="s">
        <v>83</v>
      </c>
      <c r="X915" t="s">
        <v>84</v>
      </c>
      <c r="Y915" t="s">
        <v>150</v>
      </c>
      <c r="BP915" t="s">
        <v>151</v>
      </c>
      <c r="BQ915" t="s">
        <v>149</v>
      </c>
      <c r="BR915" t="s">
        <v>150</v>
      </c>
      <c r="BS915" t="s">
        <v>86</v>
      </c>
      <c r="BU915" t="s">
        <v>81</v>
      </c>
      <c r="BV915" t="s">
        <v>152</v>
      </c>
    </row>
    <row r="916" spans="1:74" x14ac:dyDescent="0.2">
      <c r="A916" t="s">
        <v>2927</v>
      </c>
      <c r="B916" t="s">
        <v>550</v>
      </c>
      <c r="C916" t="s">
        <v>2928</v>
      </c>
      <c r="D916" t="s">
        <v>76</v>
      </c>
      <c r="E916" t="s">
        <v>77</v>
      </c>
      <c r="G916" t="s">
        <v>2929</v>
      </c>
      <c r="I916" t="s">
        <v>145</v>
      </c>
      <c r="J916" t="s">
        <v>146</v>
      </c>
      <c r="L916" t="s">
        <v>147</v>
      </c>
      <c r="M916" t="s">
        <v>148</v>
      </c>
      <c r="T916" t="s">
        <v>81</v>
      </c>
      <c r="V916" t="s">
        <v>149</v>
      </c>
      <c r="W916" t="s">
        <v>83</v>
      </c>
      <c r="X916" t="s">
        <v>84</v>
      </c>
      <c r="Y916" t="s">
        <v>150</v>
      </c>
      <c r="BP916" t="s">
        <v>151</v>
      </c>
      <c r="BQ916" t="s">
        <v>149</v>
      </c>
      <c r="BR916" t="s">
        <v>150</v>
      </c>
      <c r="BS916" t="s">
        <v>86</v>
      </c>
      <c r="BU916" t="s">
        <v>81</v>
      </c>
      <c r="BV916" t="s">
        <v>152</v>
      </c>
    </row>
    <row r="917" spans="1:74" x14ac:dyDescent="0.2">
      <c r="A917" t="s">
        <v>2930</v>
      </c>
      <c r="B917" t="s">
        <v>2931</v>
      </c>
      <c r="C917" t="s">
        <v>2932</v>
      </c>
      <c r="D917" t="s">
        <v>76</v>
      </c>
      <c r="E917" t="s">
        <v>77</v>
      </c>
      <c r="I917" t="s">
        <v>145</v>
      </c>
      <c r="J917" t="s">
        <v>146</v>
      </c>
      <c r="L917" t="s">
        <v>180</v>
      </c>
      <c r="M917" t="s">
        <v>148</v>
      </c>
      <c r="T917" t="s">
        <v>81</v>
      </c>
      <c r="V917" t="s">
        <v>149</v>
      </c>
      <c r="W917" t="s">
        <v>83</v>
      </c>
      <c r="X917" t="s">
        <v>84</v>
      </c>
      <c r="Y917" t="s">
        <v>150</v>
      </c>
      <c r="BP917" t="s">
        <v>151</v>
      </c>
      <c r="BQ917" t="s">
        <v>149</v>
      </c>
      <c r="BR917" t="s">
        <v>150</v>
      </c>
      <c r="BS917" t="s">
        <v>86</v>
      </c>
      <c r="BU917" t="s">
        <v>81</v>
      </c>
      <c r="BV917" t="s">
        <v>152</v>
      </c>
    </row>
    <row r="918" spans="1:74" x14ac:dyDescent="0.2">
      <c r="A918" t="s">
        <v>2933</v>
      </c>
      <c r="B918" t="s">
        <v>2934</v>
      </c>
      <c r="C918" t="s">
        <v>2935</v>
      </c>
      <c r="D918" t="s">
        <v>76</v>
      </c>
      <c r="E918" t="s">
        <v>77</v>
      </c>
      <c r="G918" t="s">
        <v>2936</v>
      </c>
      <c r="I918" t="s">
        <v>145</v>
      </c>
      <c r="J918" t="s">
        <v>146</v>
      </c>
      <c r="L918" t="s">
        <v>190</v>
      </c>
      <c r="M918" t="s">
        <v>148</v>
      </c>
      <c r="T918" t="s">
        <v>81</v>
      </c>
      <c r="V918" t="s">
        <v>149</v>
      </c>
      <c r="W918" t="s">
        <v>83</v>
      </c>
      <c r="X918" t="s">
        <v>84</v>
      </c>
      <c r="Y918" t="s">
        <v>150</v>
      </c>
      <c r="BP918" t="s">
        <v>151</v>
      </c>
      <c r="BQ918" t="s">
        <v>149</v>
      </c>
      <c r="BR918" t="s">
        <v>150</v>
      </c>
      <c r="BS918" t="s">
        <v>86</v>
      </c>
      <c r="BU918" t="s">
        <v>81</v>
      </c>
      <c r="BV918" t="s">
        <v>152</v>
      </c>
    </row>
    <row r="919" spans="1:74" x14ac:dyDescent="0.2">
      <c r="A919" t="s">
        <v>2937</v>
      </c>
      <c r="B919" t="s">
        <v>2938</v>
      </c>
      <c r="C919" t="s">
        <v>2939</v>
      </c>
      <c r="E919" t="s">
        <v>77</v>
      </c>
      <c r="I919" t="s">
        <v>145</v>
      </c>
      <c r="J919" t="s">
        <v>146</v>
      </c>
      <c r="L919" t="s">
        <v>250</v>
      </c>
      <c r="M919" t="s">
        <v>148</v>
      </c>
      <c r="T919" t="s">
        <v>81</v>
      </c>
      <c r="V919" t="s">
        <v>149</v>
      </c>
      <c r="W919" t="s">
        <v>83</v>
      </c>
      <c r="X919" t="s">
        <v>84</v>
      </c>
      <c r="Y919" t="s">
        <v>150</v>
      </c>
      <c r="BP919" t="s">
        <v>151</v>
      </c>
      <c r="BQ919" t="s">
        <v>149</v>
      </c>
      <c r="BR919" t="s">
        <v>150</v>
      </c>
      <c r="BS919" t="s">
        <v>86</v>
      </c>
      <c r="BU919" t="s">
        <v>81</v>
      </c>
      <c r="BV919" t="s">
        <v>152</v>
      </c>
    </row>
    <row r="920" spans="1:74" x14ac:dyDescent="0.2">
      <c r="A920" t="s">
        <v>2940</v>
      </c>
      <c r="B920" t="s">
        <v>399</v>
      </c>
      <c r="C920" t="s">
        <v>2940</v>
      </c>
      <c r="E920" t="s">
        <v>77</v>
      </c>
      <c r="I920" t="s">
        <v>145</v>
      </c>
      <c r="J920" t="s">
        <v>146</v>
      </c>
      <c r="L920" t="s">
        <v>390</v>
      </c>
      <c r="M920" t="s">
        <v>148</v>
      </c>
      <c r="T920" t="s">
        <v>81</v>
      </c>
      <c r="V920" t="s">
        <v>149</v>
      </c>
      <c r="W920" t="s">
        <v>83</v>
      </c>
      <c r="X920" t="s">
        <v>84</v>
      </c>
      <c r="Y920" t="s">
        <v>150</v>
      </c>
      <c r="BP920" t="s">
        <v>151</v>
      </c>
      <c r="BQ920" t="s">
        <v>149</v>
      </c>
      <c r="BR920" t="s">
        <v>150</v>
      </c>
      <c r="BS920" t="s">
        <v>86</v>
      </c>
      <c r="BU920" t="s">
        <v>81</v>
      </c>
      <c r="BV920" t="s">
        <v>152</v>
      </c>
    </row>
    <row r="921" spans="1:74" x14ac:dyDescent="0.2">
      <c r="A921" t="s">
        <v>2941</v>
      </c>
      <c r="B921" t="s">
        <v>2942</v>
      </c>
      <c r="C921" t="s">
        <v>2943</v>
      </c>
      <c r="E921" t="s">
        <v>77</v>
      </c>
      <c r="I921" t="s">
        <v>145</v>
      </c>
      <c r="J921" t="s">
        <v>146</v>
      </c>
      <c r="L921" t="s">
        <v>267</v>
      </c>
      <c r="M921" t="s">
        <v>148</v>
      </c>
      <c r="T921" t="s">
        <v>81</v>
      </c>
      <c r="V921" t="s">
        <v>149</v>
      </c>
      <c r="W921" t="s">
        <v>83</v>
      </c>
      <c r="X921" t="s">
        <v>84</v>
      </c>
      <c r="Y921" t="s">
        <v>150</v>
      </c>
      <c r="BP921" t="s">
        <v>151</v>
      </c>
      <c r="BQ921" t="s">
        <v>149</v>
      </c>
      <c r="BR921" t="s">
        <v>150</v>
      </c>
      <c r="BS921" t="s">
        <v>86</v>
      </c>
      <c r="BU921" t="s">
        <v>81</v>
      </c>
      <c r="BV921" t="s">
        <v>152</v>
      </c>
    </row>
    <row r="922" spans="1:74" x14ac:dyDescent="0.2">
      <c r="A922" t="s">
        <v>2944</v>
      </c>
      <c r="B922" t="s">
        <v>2945</v>
      </c>
      <c r="C922" t="s">
        <v>2946</v>
      </c>
      <c r="D922" t="s">
        <v>76</v>
      </c>
      <c r="E922" t="s">
        <v>77</v>
      </c>
      <c r="I922" t="s">
        <v>145</v>
      </c>
      <c r="J922" t="s">
        <v>146</v>
      </c>
      <c r="L922" t="s">
        <v>211</v>
      </c>
      <c r="M922" t="s">
        <v>148</v>
      </c>
      <c r="T922" t="s">
        <v>81</v>
      </c>
      <c r="V922" t="s">
        <v>149</v>
      </c>
      <c r="W922" t="s">
        <v>83</v>
      </c>
      <c r="X922" t="s">
        <v>84</v>
      </c>
      <c r="Y922" t="s">
        <v>150</v>
      </c>
      <c r="BP922" t="s">
        <v>151</v>
      </c>
      <c r="BQ922" t="s">
        <v>149</v>
      </c>
      <c r="BR922" t="s">
        <v>150</v>
      </c>
      <c r="BS922" t="s">
        <v>86</v>
      </c>
      <c r="BU922" t="s">
        <v>81</v>
      </c>
      <c r="BV922" t="s">
        <v>152</v>
      </c>
    </row>
    <row r="923" spans="1:74" x14ac:dyDescent="0.2">
      <c r="A923" t="s">
        <v>2947</v>
      </c>
      <c r="B923" t="s">
        <v>2947</v>
      </c>
      <c r="C923" t="s">
        <v>2948</v>
      </c>
      <c r="D923" t="s">
        <v>76</v>
      </c>
      <c r="E923" t="s">
        <v>77</v>
      </c>
      <c r="I923" t="s">
        <v>2949</v>
      </c>
      <c r="J923" t="s">
        <v>2950</v>
      </c>
      <c r="M923" t="s">
        <v>2951</v>
      </c>
      <c r="Z923" t="s">
        <v>81</v>
      </c>
      <c r="AB923" t="s">
        <v>2952</v>
      </c>
      <c r="AC923" t="s">
        <v>83</v>
      </c>
      <c r="AD923" t="s">
        <v>2953</v>
      </c>
      <c r="AE923" t="s">
        <v>2954</v>
      </c>
      <c r="BP923" t="s">
        <v>2955</v>
      </c>
      <c r="BQ923" t="s">
        <v>2952</v>
      </c>
      <c r="BR923" t="s">
        <v>2954</v>
      </c>
      <c r="BS923" t="s">
        <v>86</v>
      </c>
      <c r="BU923" t="s">
        <v>81</v>
      </c>
      <c r="BV923" t="s">
        <v>2956</v>
      </c>
    </row>
    <row r="924" spans="1:74" x14ac:dyDescent="0.2">
      <c r="A924" t="s">
        <v>2957</v>
      </c>
      <c r="B924" t="s">
        <v>2957</v>
      </c>
      <c r="C924" t="s">
        <v>2958</v>
      </c>
      <c r="D924" t="s">
        <v>76</v>
      </c>
      <c r="E924" t="s">
        <v>77</v>
      </c>
      <c r="F924" t="s">
        <v>2959</v>
      </c>
      <c r="H924" t="s">
        <v>2960</v>
      </c>
      <c r="I924" t="s">
        <v>2961</v>
      </c>
      <c r="J924" t="s">
        <v>2950</v>
      </c>
      <c r="M924" t="s">
        <v>2951</v>
      </c>
      <c r="Z924" t="s">
        <v>2962</v>
      </c>
      <c r="AA924" t="e">
        <f>F&amp;B Revenue / Covers</f>
        <v>#NAME?</v>
      </c>
      <c r="AB924" t="s">
        <v>2963</v>
      </c>
      <c r="AC924" t="s">
        <v>83</v>
      </c>
      <c r="AD924" t="s">
        <v>84</v>
      </c>
      <c r="AE924" t="s">
        <v>2964</v>
      </c>
      <c r="BP924" t="s">
        <v>2955</v>
      </c>
      <c r="BQ924" t="s">
        <v>2963</v>
      </c>
      <c r="BR924" t="s">
        <v>2964</v>
      </c>
      <c r="BS924" t="s">
        <v>86</v>
      </c>
      <c r="BT924" t="e">
        <f>F&amp;B Revenue / Covers</f>
        <v>#NAME?</v>
      </c>
      <c r="BU924" t="s">
        <v>2962</v>
      </c>
      <c r="BV924" t="s">
        <v>2956</v>
      </c>
    </row>
    <row r="925" spans="1:74" x14ac:dyDescent="0.2">
      <c r="A925" t="s">
        <v>2965</v>
      </c>
      <c r="B925" t="s">
        <v>2965</v>
      </c>
      <c r="C925" t="s">
        <v>2966</v>
      </c>
      <c r="D925" t="s">
        <v>76</v>
      </c>
      <c r="E925" t="s">
        <v>77</v>
      </c>
      <c r="F925" t="s">
        <v>2967</v>
      </c>
      <c r="I925" t="s">
        <v>2961</v>
      </c>
      <c r="J925" t="s">
        <v>2950</v>
      </c>
      <c r="M925" t="s">
        <v>2951</v>
      </c>
      <c r="Z925" t="s">
        <v>2962</v>
      </c>
      <c r="AB925" t="s">
        <v>2963</v>
      </c>
      <c r="AC925" t="s">
        <v>83</v>
      </c>
      <c r="AD925" t="s">
        <v>84</v>
      </c>
      <c r="AE925" t="s">
        <v>2964</v>
      </c>
      <c r="BP925" t="s">
        <v>2955</v>
      </c>
      <c r="BQ925" t="s">
        <v>2963</v>
      </c>
      <c r="BR925" t="s">
        <v>2964</v>
      </c>
      <c r="BS925" t="s">
        <v>86</v>
      </c>
      <c r="BU925" t="s">
        <v>2962</v>
      </c>
      <c r="BV925" t="s">
        <v>2956</v>
      </c>
    </row>
    <row r="926" spans="1:74" x14ac:dyDescent="0.2">
      <c r="A926" t="s">
        <v>2968</v>
      </c>
      <c r="B926" t="s">
        <v>2968</v>
      </c>
      <c r="C926" t="s">
        <v>2969</v>
      </c>
      <c r="D926" t="s">
        <v>76</v>
      </c>
      <c r="E926" t="s">
        <v>77</v>
      </c>
      <c r="I926" t="s">
        <v>2949</v>
      </c>
      <c r="J926" t="s">
        <v>2950</v>
      </c>
      <c r="M926" t="s">
        <v>2951</v>
      </c>
      <c r="Z926" t="s">
        <v>81</v>
      </c>
      <c r="AB926" t="s">
        <v>2952</v>
      </c>
      <c r="AC926" t="s">
        <v>83</v>
      </c>
      <c r="AD926" t="s">
        <v>2953</v>
      </c>
      <c r="AE926" t="s">
        <v>2954</v>
      </c>
      <c r="BP926" t="s">
        <v>2955</v>
      </c>
      <c r="BQ926" t="s">
        <v>2952</v>
      </c>
      <c r="BR926" t="s">
        <v>2954</v>
      </c>
      <c r="BS926" t="s">
        <v>86</v>
      </c>
      <c r="BU926" t="s">
        <v>81</v>
      </c>
      <c r="BV926" t="s">
        <v>2956</v>
      </c>
    </row>
    <row r="927" spans="1:74" x14ac:dyDescent="0.2">
      <c r="A927" t="s">
        <v>2970</v>
      </c>
      <c r="B927" t="s">
        <v>2970</v>
      </c>
      <c r="C927" t="s">
        <v>2971</v>
      </c>
      <c r="D927" t="s">
        <v>76</v>
      </c>
      <c r="E927" t="s">
        <v>77</v>
      </c>
      <c r="I927" t="s">
        <v>2972</v>
      </c>
      <c r="J927" t="s">
        <v>2950</v>
      </c>
      <c r="M927" t="s">
        <v>2951</v>
      </c>
      <c r="Z927" t="s">
        <v>81</v>
      </c>
      <c r="AB927" t="s">
        <v>2952</v>
      </c>
      <c r="AC927" t="s">
        <v>83</v>
      </c>
      <c r="AD927" t="s">
        <v>2953</v>
      </c>
      <c r="AE927" t="s">
        <v>2973</v>
      </c>
      <c r="BP927" t="s">
        <v>2955</v>
      </c>
      <c r="BQ927" t="s">
        <v>2952</v>
      </c>
      <c r="BR927" t="s">
        <v>2973</v>
      </c>
      <c r="BS927" t="s">
        <v>86</v>
      </c>
      <c r="BU927" t="s">
        <v>81</v>
      </c>
      <c r="BV927" t="s">
        <v>2956</v>
      </c>
    </row>
    <row r="928" spans="1:74" x14ac:dyDescent="0.2">
      <c r="A928" t="s">
        <v>2974</v>
      </c>
      <c r="B928" t="s">
        <v>2974</v>
      </c>
      <c r="C928" t="s">
        <v>2975</v>
      </c>
      <c r="D928" t="s">
        <v>76</v>
      </c>
      <c r="E928" t="s">
        <v>77</v>
      </c>
      <c r="F928" t="s">
        <v>2976</v>
      </c>
      <c r="I928" t="s">
        <v>2972</v>
      </c>
      <c r="J928" t="s">
        <v>2950</v>
      </c>
      <c r="M928" t="s">
        <v>2951</v>
      </c>
      <c r="Z928" t="s">
        <v>81</v>
      </c>
      <c r="AB928" t="s">
        <v>2952</v>
      </c>
      <c r="AC928" t="s">
        <v>83</v>
      </c>
      <c r="AD928" t="s">
        <v>2953</v>
      </c>
      <c r="AE928" t="s">
        <v>2973</v>
      </c>
      <c r="BP928" t="s">
        <v>2955</v>
      </c>
      <c r="BQ928" t="s">
        <v>2952</v>
      </c>
      <c r="BR928" t="s">
        <v>2973</v>
      </c>
      <c r="BS928" t="s">
        <v>86</v>
      </c>
      <c r="BU928" t="s">
        <v>81</v>
      </c>
      <c r="BV928" t="s">
        <v>2956</v>
      </c>
    </row>
    <row r="929" spans="1:74" x14ac:dyDescent="0.2">
      <c r="A929" t="s">
        <v>2977</v>
      </c>
      <c r="B929" t="s">
        <v>2977</v>
      </c>
      <c r="C929" t="s">
        <v>2978</v>
      </c>
      <c r="D929" t="s">
        <v>76</v>
      </c>
      <c r="E929" t="s">
        <v>77</v>
      </c>
      <c r="F929" t="s">
        <v>2979</v>
      </c>
      <c r="I929" t="s">
        <v>2980</v>
      </c>
      <c r="J929" t="s">
        <v>2950</v>
      </c>
      <c r="M929" t="s">
        <v>2951</v>
      </c>
      <c r="Z929" t="s">
        <v>81</v>
      </c>
      <c r="AB929" t="s">
        <v>2981</v>
      </c>
      <c r="AC929" t="s">
        <v>83</v>
      </c>
      <c r="AD929" t="s">
        <v>2953</v>
      </c>
      <c r="AE929" t="s">
        <v>2981</v>
      </c>
      <c r="BP929" t="s">
        <v>2955</v>
      </c>
      <c r="BQ929" t="s">
        <v>2981</v>
      </c>
      <c r="BR929" t="s">
        <v>2981</v>
      </c>
      <c r="BS929" t="s">
        <v>86</v>
      </c>
      <c r="BU929" t="s">
        <v>81</v>
      </c>
      <c r="BV929" t="s">
        <v>2956</v>
      </c>
    </row>
    <row r="930" spans="1:74" x14ac:dyDescent="0.2">
      <c r="A930" t="s">
        <v>2982</v>
      </c>
      <c r="B930" t="s">
        <v>2982</v>
      </c>
      <c r="C930" t="s">
        <v>2983</v>
      </c>
      <c r="D930" t="s">
        <v>76</v>
      </c>
      <c r="E930" t="s">
        <v>77</v>
      </c>
      <c r="F930" t="s">
        <v>2984</v>
      </c>
      <c r="I930" t="s">
        <v>2985</v>
      </c>
      <c r="J930" t="s">
        <v>2950</v>
      </c>
      <c r="M930" t="s">
        <v>2951</v>
      </c>
      <c r="Z930" t="s">
        <v>81</v>
      </c>
      <c r="AB930" t="s">
        <v>2986</v>
      </c>
      <c r="AC930" t="s">
        <v>83</v>
      </c>
      <c r="AD930" t="s">
        <v>2953</v>
      </c>
      <c r="AE930" t="s">
        <v>2982</v>
      </c>
      <c r="BP930" t="s">
        <v>2955</v>
      </c>
      <c r="BQ930" t="s">
        <v>2986</v>
      </c>
      <c r="BR930" t="s">
        <v>2982</v>
      </c>
      <c r="BS930" t="s">
        <v>86</v>
      </c>
      <c r="BU930" t="s">
        <v>81</v>
      </c>
      <c r="BV930" t="s">
        <v>2956</v>
      </c>
    </row>
    <row r="931" spans="1:74" x14ac:dyDescent="0.2">
      <c r="A931" t="s">
        <v>2987</v>
      </c>
      <c r="B931" t="s">
        <v>2987</v>
      </c>
      <c r="C931" t="s">
        <v>2988</v>
      </c>
      <c r="D931" t="s">
        <v>76</v>
      </c>
      <c r="E931" t="s">
        <v>77</v>
      </c>
      <c r="I931" t="s">
        <v>2989</v>
      </c>
      <c r="J931" t="s">
        <v>146</v>
      </c>
      <c r="K931" t="s">
        <v>2990</v>
      </c>
      <c r="M931" t="s">
        <v>2951</v>
      </c>
      <c r="Z931" t="s">
        <v>2962</v>
      </c>
      <c r="AA931" t="e">
        <f>(Total Amount Euros - Total Amount Euros Manual Products) / Total Amount Euros</f>
        <v>#NAME?</v>
      </c>
      <c r="AB931" t="s">
        <v>2991</v>
      </c>
      <c r="AC931" t="s">
        <v>83</v>
      </c>
      <c r="AD931" t="s">
        <v>84</v>
      </c>
      <c r="AE931" t="s">
        <v>2987</v>
      </c>
      <c r="BP931" t="s">
        <v>2955</v>
      </c>
      <c r="BQ931" t="s">
        <v>2991</v>
      </c>
      <c r="BR931" t="s">
        <v>2987</v>
      </c>
      <c r="BS931" t="s">
        <v>86</v>
      </c>
      <c r="BT931" t="e">
        <f>(Total Amount Euros - Total Amount Euros Manual Products) / Total Amount Euros</f>
        <v>#NAME?</v>
      </c>
      <c r="BU931" t="s">
        <v>2962</v>
      </c>
      <c r="BV931" t="s">
        <v>2956</v>
      </c>
    </row>
    <row r="932" spans="1:74" x14ac:dyDescent="0.2">
      <c r="A932" t="s">
        <v>2992</v>
      </c>
      <c r="B932" t="s">
        <v>2992</v>
      </c>
      <c r="C932" t="s">
        <v>2993</v>
      </c>
      <c r="D932" t="s">
        <v>76</v>
      </c>
      <c r="E932" t="s">
        <v>77</v>
      </c>
      <c r="G932" t="s">
        <v>2994</v>
      </c>
      <c r="H932" t="s">
        <v>2995</v>
      </c>
      <c r="I932" t="s">
        <v>2996</v>
      </c>
      <c r="J932" t="s">
        <v>2950</v>
      </c>
      <c r="M932" t="s">
        <v>2951</v>
      </c>
      <c r="Z932" t="s">
        <v>81</v>
      </c>
      <c r="AB932" t="s">
        <v>2986</v>
      </c>
      <c r="AC932" t="s">
        <v>83</v>
      </c>
      <c r="AD932" t="s">
        <v>2953</v>
      </c>
      <c r="AE932" t="s">
        <v>2997</v>
      </c>
      <c r="BP932" t="s">
        <v>2955</v>
      </c>
      <c r="BQ932" t="s">
        <v>2986</v>
      </c>
      <c r="BR932" t="s">
        <v>2997</v>
      </c>
      <c r="BS932" t="s">
        <v>86</v>
      </c>
      <c r="BU932" t="s">
        <v>81</v>
      </c>
      <c r="BV932" t="s">
        <v>2956</v>
      </c>
    </row>
    <row r="933" spans="1:74" x14ac:dyDescent="0.2">
      <c r="A933" t="s">
        <v>2998</v>
      </c>
      <c r="B933" t="s">
        <v>2998</v>
      </c>
      <c r="C933" t="s">
        <v>2999</v>
      </c>
      <c r="D933" t="s">
        <v>76</v>
      </c>
      <c r="E933" t="s">
        <v>77</v>
      </c>
      <c r="F933" t="s">
        <v>3000</v>
      </c>
      <c r="I933" t="s">
        <v>3001</v>
      </c>
      <c r="J933" t="s">
        <v>2950</v>
      </c>
      <c r="M933" t="s">
        <v>2951</v>
      </c>
      <c r="Z933" t="s">
        <v>81</v>
      </c>
      <c r="AB933" t="s">
        <v>2986</v>
      </c>
      <c r="AC933" t="s">
        <v>83</v>
      </c>
      <c r="AD933" t="s">
        <v>2953</v>
      </c>
      <c r="AE933" t="s">
        <v>3002</v>
      </c>
      <c r="BP933" t="s">
        <v>2955</v>
      </c>
      <c r="BQ933" t="s">
        <v>2986</v>
      </c>
      <c r="BR933" t="s">
        <v>3002</v>
      </c>
      <c r="BS933" t="s">
        <v>86</v>
      </c>
      <c r="BU933" t="s">
        <v>81</v>
      </c>
      <c r="BV933" t="s">
        <v>2956</v>
      </c>
    </row>
    <row r="934" spans="1:74" x14ac:dyDescent="0.2">
      <c r="A934" t="s">
        <v>3003</v>
      </c>
      <c r="B934" t="s">
        <v>3003</v>
      </c>
      <c r="C934" t="s">
        <v>3004</v>
      </c>
      <c r="D934" t="s">
        <v>76</v>
      </c>
      <c r="E934" t="s">
        <v>77</v>
      </c>
      <c r="I934" t="s">
        <v>2972</v>
      </c>
      <c r="J934" t="s">
        <v>2950</v>
      </c>
      <c r="M934" t="s">
        <v>2951</v>
      </c>
      <c r="Z934" t="s">
        <v>2962</v>
      </c>
      <c r="AA934" t="e">
        <f>Total Revenue / Days Open</f>
        <v>#NAME?</v>
      </c>
      <c r="AB934" t="s">
        <v>2952</v>
      </c>
      <c r="AC934" t="s">
        <v>83</v>
      </c>
      <c r="AD934" t="s">
        <v>2953</v>
      </c>
      <c r="AE934" t="s">
        <v>2973</v>
      </c>
      <c r="BP934" t="s">
        <v>2955</v>
      </c>
      <c r="BQ934" t="s">
        <v>2952</v>
      </c>
      <c r="BR934" t="s">
        <v>2973</v>
      </c>
      <c r="BS934" t="s">
        <v>86</v>
      </c>
      <c r="BT934" t="e">
        <f>Total Revenue / Days Open</f>
        <v>#NAME?</v>
      </c>
      <c r="BU934" t="s">
        <v>2962</v>
      </c>
      <c r="BV934" t="s">
        <v>2956</v>
      </c>
    </row>
    <row r="935" spans="1:74" x14ac:dyDescent="0.2">
      <c r="A935" t="s">
        <v>2954</v>
      </c>
      <c r="B935" t="s">
        <v>2954</v>
      </c>
      <c r="C935" t="s">
        <v>3005</v>
      </c>
      <c r="D935" t="s">
        <v>76</v>
      </c>
      <c r="E935" t="s">
        <v>77</v>
      </c>
      <c r="F935" t="s">
        <v>3006</v>
      </c>
      <c r="I935" t="s">
        <v>2949</v>
      </c>
      <c r="J935" t="s">
        <v>2950</v>
      </c>
      <c r="M935" t="s">
        <v>2951</v>
      </c>
      <c r="Z935" t="s">
        <v>81</v>
      </c>
      <c r="AB935" t="s">
        <v>2952</v>
      </c>
      <c r="AC935" t="s">
        <v>83</v>
      </c>
      <c r="AD935" t="s">
        <v>2953</v>
      </c>
      <c r="AE935" t="s">
        <v>2954</v>
      </c>
      <c r="BP935" t="s">
        <v>2955</v>
      </c>
      <c r="BQ935" t="s">
        <v>2952</v>
      </c>
      <c r="BR935" t="s">
        <v>2954</v>
      </c>
      <c r="BS935" t="s">
        <v>86</v>
      </c>
      <c r="BU935" t="s">
        <v>81</v>
      </c>
      <c r="BV935" t="s">
        <v>2956</v>
      </c>
    </row>
    <row r="936" spans="1:74" x14ac:dyDescent="0.2">
      <c r="A936" t="s">
        <v>3007</v>
      </c>
      <c r="B936" t="s">
        <v>3007</v>
      </c>
      <c r="C936" t="s">
        <v>3008</v>
      </c>
      <c r="D936" t="s">
        <v>76</v>
      </c>
      <c r="E936" t="s">
        <v>77</v>
      </c>
      <c r="F936" t="s">
        <v>2976</v>
      </c>
      <c r="I936" t="s">
        <v>2949</v>
      </c>
      <c r="J936" t="s">
        <v>2950</v>
      </c>
      <c r="M936" t="s">
        <v>2951</v>
      </c>
      <c r="Z936" t="s">
        <v>81</v>
      </c>
      <c r="AB936" t="s">
        <v>2952</v>
      </c>
      <c r="AC936" t="s">
        <v>83</v>
      </c>
      <c r="AD936" t="s">
        <v>2953</v>
      </c>
      <c r="AE936" t="s">
        <v>2954</v>
      </c>
      <c r="BP936" t="s">
        <v>2955</v>
      </c>
      <c r="BQ936" t="s">
        <v>2952</v>
      </c>
      <c r="BR936" t="s">
        <v>2954</v>
      </c>
      <c r="BS936" t="s">
        <v>86</v>
      </c>
      <c r="BU936" t="s">
        <v>81</v>
      </c>
      <c r="BV936" t="s">
        <v>2956</v>
      </c>
    </row>
    <row r="937" spans="1:74" x14ac:dyDescent="0.2">
      <c r="A937" t="s">
        <v>3009</v>
      </c>
      <c r="B937" t="s">
        <v>3009</v>
      </c>
      <c r="C937" t="s">
        <v>3010</v>
      </c>
      <c r="D937" t="s">
        <v>76</v>
      </c>
      <c r="E937" t="s">
        <v>77</v>
      </c>
      <c r="F937" t="s">
        <v>2976</v>
      </c>
      <c r="I937" t="s">
        <v>2949</v>
      </c>
      <c r="J937" t="s">
        <v>2950</v>
      </c>
      <c r="M937" t="s">
        <v>2951</v>
      </c>
      <c r="Z937" t="s">
        <v>81</v>
      </c>
      <c r="AB937" t="s">
        <v>2952</v>
      </c>
      <c r="AC937" t="s">
        <v>83</v>
      </c>
      <c r="AD937" t="s">
        <v>2953</v>
      </c>
      <c r="AE937" t="s">
        <v>2954</v>
      </c>
      <c r="BP937" t="s">
        <v>2955</v>
      </c>
      <c r="BQ937" t="s">
        <v>2952</v>
      </c>
      <c r="BR937" t="s">
        <v>2954</v>
      </c>
      <c r="BS937" t="s">
        <v>86</v>
      </c>
      <c r="BU937" t="s">
        <v>81</v>
      </c>
      <c r="BV937" t="s">
        <v>2956</v>
      </c>
    </row>
    <row r="938" spans="1:74" x14ac:dyDescent="0.2">
      <c r="A938" t="s">
        <v>3011</v>
      </c>
      <c r="B938" t="s">
        <v>3011</v>
      </c>
      <c r="C938" t="s">
        <v>3012</v>
      </c>
      <c r="D938" t="s">
        <v>76</v>
      </c>
      <c r="E938" t="s">
        <v>77</v>
      </c>
      <c r="G938" t="s">
        <v>3013</v>
      </c>
      <c r="I938" t="s">
        <v>2972</v>
      </c>
      <c r="J938" t="s">
        <v>2950</v>
      </c>
      <c r="M938" t="s">
        <v>2951</v>
      </c>
      <c r="Z938" t="s">
        <v>81</v>
      </c>
      <c r="AB938" t="s">
        <v>2952</v>
      </c>
      <c r="AC938" t="s">
        <v>83</v>
      </c>
      <c r="AD938" t="s">
        <v>2953</v>
      </c>
      <c r="AE938" t="s">
        <v>2973</v>
      </c>
      <c r="BP938" t="s">
        <v>2955</v>
      </c>
      <c r="BQ938" t="s">
        <v>2952</v>
      </c>
      <c r="BR938" t="s">
        <v>2973</v>
      </c>
      <c r="BS938" t="s">
        <v>86</v>
      </c>
      <c r="BU938" t="s">
        <v>81</v>
      </c>
      <c r="BV938" t="s">
        <v>2956</v>
      </c>
    </row>
    <row r="939" spans="1:74" x14ac:dyDescent="0.2">
      <c r="A939" t="s">
        <v>3014</v>
      </c>
      <c r="B939" t="s">
        <v>3014</v>
      </c>
      <c r="C939" t="s">
        <v>3015</v>
      </c>
      <c r="D939" t="s">
        <v>76</v>
      </c>
      <c r="E939" t="s">
        <v>77</v>
      </c>
      <c r="I939" t="s">
        <v>2949</v>
      </c>
      <c r="J939" t="s">
        <v>2950</v>
      </c>
      <c r="M939" t="s">
        <v>2951</v>
      </c>
      <c r="Z939" t="s">
        <v>81</v>
      </c>
      <c r="AB939" t="s">
        <v>2952</v>
      </c>
      <c r="AC939" t="s">
        <v>83</v>
      </c>
      <c r="AD939" t="s">
        <v>2953</v>
      </c>
      <c r="AE939" t="s">
        <v>2954</v>
      </c>
      <c r="BP939" t="s">
        <v>2955</v>
      </c>
      <c r="BQ939" t="s">
        <v>2952</v>
      </c>
      <c r="BR939" t="s">
        <v>2954</v>
      </c>
      <c r="BS939" t="s">
        <v>86</v>
      </c>
      <c r="BU939" t="s">
        <v>81</v>
      </c>
      <c r="BV939" t="s">
        <v>2956</v>
      </c>
    </row>
    <row r="940" spans="1:74" x14ac:dyDescent="0.2">
      <c r="A940" t="s">
        <v>3016</v>
      </c>
      <c r="B940" t="s">
        <v>3016</v>
      </c>
      <c r="C940" t="s">
        <v>3017</v>
      </c>
      <c r="D940" t="s">
        <v>76</v>
      </c>
      <c r="E940" t="s">
        <v>77</v>
      </c>
      <c r="F940" t="s">
        <v>3018</v>
      </c>
      <c r="I940" t="s">
        <v>3001</v>
      </c>
      <c r="J940" t="s">
        <v>2950</v>
      </c>
      <c r="M940" t="s">
        <v>2951</v>
      </c>
      <c r="Z940" t="s">
        <v>81</v>
      </c>
      <c r="AB940" t="s">
        <v>2986</v>
      </c>
      <c r="AC940" t="s">
        <v>83</v>
      </c>
      <c r="AD940" t="s">
        <v>2953</v>
      </c>
      <c r="AE940" t="s">
        <v>3002</v>
      </c>
      <c r="BP940" t="s">
        <v>2955</v>
      </c>
      <c r="BQ940" t="s">
        <v>2986</v>
      </c>
      <c r="BR940" t="s">
        <v>3002</v>
      </c>
      <c r="BS940" t="s">
        <v>86</v>
      </c>
      <c r="BU940" t="s">
        <v>81</v>
      </c>
      <c r="BV940" t="s">
        <v>2956</v>
      </c>
    </row>
    <row r="941" spans="1:74" x14ac:dyDescent="0.2">
      <c r="A941" t="s">
        <v>3019</v>
      </c>
      <c r="B941" t="s">
        <v>3019</v>
      </c>
      <c r="C941" t="s">
        <v>3020</v>
      </c>
      <c r="D941" t="s">
        <v>76</v>
      </c>
      <c r="E941" t="s">
        <v>77</v>
      </c>
      <c r="F941" t="s">
        <v>3021</v>
      </c>
      <c r="I941" t="s">
        <v>2972</v>
      </c>
      <c r="J941" t="s">
        <v>2950</v>
      </c>
      <c r="M941" t="s">
        <v>2951</v>
      </c>
      <c r="Z941" t="s">
        <v>2962</v>
      </c>
      <c r="AB941" t="s">
        <v>2952</v>
      </c>
      <c r="AC941" t="s">
        <v>83</v>
      </c>
      <c r="AD941" t="s">
        <v>2953</v>
      </c>
      <c r="AE941" t="s">
        <v>2973</v>
      </c>
      <c r="BP941" t="s">
        <v>2955</v>
      </c>
      <c r="BQ941" t="s">
        <v>2952</v>
      </c>
      <c r="BR941" t="s">
        <v>2973</v>
      </c>
      <c r="BS941" t="s">
        <v>86</v>
      </c>
      <c r="BU941" t="s">
        <v>2962</v>
      </c>
      <c r="BV941" t="s">
        <v>2956</v>
      </c>
    </row>
    <row r="942" spans="1:74" x14ac:dyDescent="0.2">
      <c r="A942" t="s">
        <v>3022</v>
      </c>
      <c r="B942" t="s">
        <v>3022</v>
      </c>
      <c r="C942" t="s">
        <v>3023</v>
      </c>
      <c r="D942" t="s">
        <v>76</v>
      </c>
      <c r="E942" t="s">
        <v>77</v>
      </c>
      <c r="F942" t="s">
        <v>2976</v>
      </c>
      <c r="I942" t="s">
        <v>2949</v>
      </c>
      <c r="J942" t="s">
        <v>2950</v>
      </c>
      <c r="M942" t="s">
        <v>2951</v>
      </c>
      <c r="Z942" t="s">
        <v>81</v>
      </c>
      <c r="AB942" t="s">
        <v>2952</v>
      </c>
      <c r="AC942" t="s">
        <v>83</v>
      </c>
      <c r="AD942" t="s">
        <v>2953</v>
      </c>
      <c r="AE942" t="s">
        <v>2954</v>
      </c>
      <c r="BP942" t="s">
        <v>2955</v>
      </c>
      <c r="BQ942" t="s">
        <v>2952</v>
      </c>
      <c r="BR942" t="s">
        <v>2954</v>
      </c>
      <c r="BS942" t="s">
        <v>86</v>
      </c>
      <c r="BU942" t="s">
        <v>81</v>
      </c>
      <c r="BV942" t="s">
        <v>2956</v>
      </c>
    </row>
    <row r="943" spans="1:74" x14ac:dyDescent="0.2">
      <c r="A943" t="s">
        <v>3024</v>
      </c>
      <c r="B943" t="s">
        <v>3024</v>
      </c>
      <c r="C943" t="s">
        <v>3025</v>
      </c>
      <c r="D943" t="s">
        <v>76</v>
      </c>
      <c r="E943" t="s">
        <v>77</v>
      </c>
      <c r="I943" t="s">
        <v>2980</v>
      </c>
      <c r="J943" t="s">
        <v>2950</v>
      </c>
      <c r="M943" t="s">
        <v>2951</v>
      </c>
      <c r="Z943" t="s">
        <v>81</v>
      </c>
      <c r="AB943" t="s">
        <v>2981</v>
      </c>
      <c r="AC943" t="s">
        <v>83</v>
      </c>
      <c r="AD943" t="s">
        <v>2953</v>
      </c>
      <c r="AE943" t="s">
        <v>2981</v>
      </c>
      <c r="BP943" t="s">
        <v>2955</v>
      </c>
      <c r="BQ943" t="s">
        <v>2981</v>
      </c>
      <c r="BR943" t="s">
        <v>2981</v>
      </c>
      <c r="BS943" t="s">
        <v>86</v>
      </c>
      <c r="BU943" t="s">
        <v>81</v>
      </c>
      <c r="BV943" t="s">
        <v>2956</v>
      </c>
    </row>
    <row r="944" spans="1:74" x14ac:dyDescent="0.2">
      <c r="A944" t="s">
        <v>3026</v>
      </c>
      <c r="B944" t="s">
        <v>3026</v>
      </c>
      <c r="C944" t="s">
        <v>3027</v>
      </c>
      <c r="D944" t="s">
        <v>76</v>
      </c>
      <c r="E944" t="s">
        <v>77</v>
      </c>
      <c r="F944" t="s">
        <v>3028</v>
      </c>
      <c r="I944" t="s">
        <v>2980</v>
      </c>
      <c r="J944" t="s">
        <v>2950</v>
      </c>
      <c r="M944" t="s">
        <v>2951</v>
      </c>
      <c r="Z944" t="s">
        <v>81</v>
      </c>
      <c r="AB944" t="s">
        <v>2981</v>
      </c>
      <c r="AC944" t="s">
        <v>83</v>
      </c>
      <c r="AD944" t="s">
        <v>2953</v>
      </c>
      <c r="AE944" t="s">
        <v>2981</v>
      </c>
      <c r="BP944" t="s">
        <v>2955</v>
      </c>
      <c r="BQ944" t="s">
        <v>2981</v>
      </c>
      <c r="BR944" t="s">
        <v>2981</v>
      </c>
      <c r="BS944" t="s">
        <v>86</v>
      </c>
      <c r="BU944" t="s">
        <v>81</v>
      </c>
      <c r="BV944" t="s">
        <v>2956</v>
      </c>
    </row>
    <row r="945" spans="1:74" x14ac:dyDescent="0.2">
      <c r="A945" t="s">
        <v>3029</v>
      </c>
      <c r="B945" t="s">
        <v>3029</v>
      </c>
      <c r="C945" t="s">
        <v>2993</v>
      </c>
      <c r="D945" t="s">
        <v>76</v>
      </c>
      <c r="E945" t="s">
        <v>77</v>
      </c>
      <c r="G945" t="s">
        <v>3030</v>
      </c>
      <c r="H945" t="s">
        <v>2995</v>
      </c>
      <c r="I945" t="s">
        <v>2996</v>
      </c>
      <c r="J945" t="s">
        <v>2950</v>
      </c>
      <c r="M945" t="s">
        <v>2951</v>
      </c>
      <c r="Z945" t="s">
        <v>81</v>
      </c>
      <c r="AB945" t="s">
        <v>2986</v>
      </c>
      <c r="AC945" t="s">
        <v>83</v>
      </c>
      <c r="AD945" t="s">
        <v>2953</v>
      </c>
      <c r="AE945" t="s">
        <v>2997</v>
      </c>
      <c r="BP945" t="s">
        <v>2955</v>
      </c>
      <c r="BQ945" t="s">
        <v>2986</v>
      </c>
      <c r="BR945" t="s">
        <v>2997</v>
      </c>
      <c r="BS945" t="s">
        <v>86</v>
      </c>
      <c r="BU945" t="s">
        <v>81</v>
      </c>
      <c r="BV945" t="s">
        <v>2956</v>
      </c>
    </row>
    <row r="946" spans="1:74" x14ac:dyDescent="0.2">
      <c r="A946" t="s">
        <v>3031</v>
      </c>
      <c r="B946" t="s">
        <v>3031</v>
      </c>
      <c r="C946" t="s">
        <v>3032</v>
      </c>
      <c r="D946" t="s">
        <v>76</v>
      </c>
      <c r="E946" t="s">
        <v>77</v>
      </c>
      <c r="I946" t="s">
        <v>2980</v>
      </c>
      <c r="J946" t="s">
        <v>2950</v>
      </c>
      <c r="M946" t="s">
        <v>2951</v>
      </c>
      <c r="Z946" t="s">
        <v>81</v>
      </c>
      <c r="AB946" t="s">
        <v>2981</v>
      </c>
      <c r="AC946" t="s">
        <v>83</v>
      </c>
      <c r="AD946" t="s">
        <v>2953</v>
      </c>
      <c r="AE946" t="s">
        <v>2981</v>
      </c>
      <c r="BP946" t="s">
        <v>2955</v>
      </c>
      <c r="BQ946" t="s">
        <v>2981</v>
      </c>
      <c r="BR946" t="s">
        <v>2981</v>
      </c>
      <c r="BS946" t="s">
        <v>86</v>
      </c>
      <c r="BU946" t="s">
        <v>81</v>
      </c>
      <c r="BV946" t="s">
        <v>2956</v>
      </c>
    </row>
    <row r="947" spans="1:74" x14ac:dyDescent="0.2">
      <c r="A947" t="s">
        <v>3033</v>
      </c>
      <c r="B947" t="s">
        <v>3033</v>
      </c>
      <c r="C947" t="s">
        <v>3034</v>
      </c>
      <c r="D947" t="s">
        <v>76</v>
      </c>
      <c r="E947" t="s">
        <v>77</v>
      </c>
      <c r="F947" t="s">
        <v>3021</v>
      </c>
      <c r="I947" t="s">
        <v>2972</v>
      </c>
      <c r="J947" t="s">
        <v>2950</v>
      </c>
      <c r="M947" t="s">
        <v>2951</v>
      </c>
      <c r="Z947" t="s">
        <v>2962</v>
      </c>
      <c r="AB947" t="s">
        <v>2952</v>
      </c>
      <c r="AC947" t="s">
        <v>83</v>
      </c>
      <c r="AD947" t="s">
        <v>2953</v>
      </c>
      <c r="AE947" t="s">
        <v>2973</v>
      </c>
      <c r="BP947" t="s">
        <v>2955</v>
      </c>
      <c r="BQ947" t="s">
        <v>2952</v>
      </c>
      <c r="BR947" t="s">
        <v>2973</v>
      </c>
      <c r="BS947" t="s">
        <v>86</v>
      </c>
      <c r="BU947" t="s">
        <v>2962</v>
      </c>
      <c r="BV947" t="s">
        <v>2956</v>
      </c>
    </row>
    <row r="948" spans="1:74" x14ac:dyDescent="0.2">
      <c r="A948" t="s">
        <v>3035</v>
      </c>
      <c r="B948" t="s">
        <v>3035</v>
      </c>
      <c r="C948" t="s">
        <v>3036</v>
      </c>
      <c r="D948" t="s">
        <v>76</v>
      </c>
      <c r="E948" t="s">
        <v>77</v>
      </c>
      <c r="F948" t="s">
        <v>3037</v>
      </c>
      <c r="H948" t="s">
        <v>3038</v>
      </c>
      <c r="I948" t="s">
        <v>2972</v>
      </c>
      <c r="J948" t="s">
        <v>2950</v>
      </c>
      <c r="M948" t="s">
        <v>2951</v>
      </c>
      <c r="Z948" t="s">
        <v>2962</v>
      </c>
      <c r="AA948" t="e">
        <f>Revenue/(Seats*Daily Hours*Days Open)</f>
        <v>#NAME?</v>
      </c>
      <c r="AB948" t="s">
        <v>2952</v>
      </c>
      <c r="AC948" t="s">
        <v>83</v>
      </c>
      <c r="AD948" t="s">
        <v>2953</v>
      </c>
      <c r="AE948" t="s">
        <v>2973</v>
      </c>
      <c r="BP948" t="s">
        <v>2955</v>
      </c>
      <c r="BQ948" t="s">
        <v>2952</v>
      </c>
      <c r="BR948" t="s">
        <v>2973</v>
      </c>
      <c r="BS948" t="s">
        <v>86</v>
      </c>
      <c r="BT948" t="e">
        <f>Revenue/(Seats*Daily Hours*Days Open)</f>
        <v>#NAME?</v>
      </c>
      <c r="BU948" t="s">
        <v>2962</v>
      </c>
      <c r="BV948" t="s">
        <v>2956</v>
      </c>
    </row>
    <row r="949" spans="1:74" x14ac:dyDescent="0.2">
      <c r="A949" t="s">
        <v>3039</v>
      </c>
      <c r="B949" t="s">
        <v>3039</v>
      </c>
      <c r="C949" t="s">
        <v>3040</v>
      </c>
      <c r="D949" t="s">
        <v>76</v>
      </c>
      <c r="E949" t="s">
        <v>77</v>
      </c>
      <c r="F949" t="s">
        <v>2976</v>
      </c>
      <c r="I949" t="s">
        <v>2949</v>
      </c>
      <c r="J949" t="s">
        <v>2950</v>
      </c>
      <c r="M949" t="s">
        <v>2951</v>
      </c>
      <c r="Z949" t="s">
        <v>81</v>
      </c>
      <c r="AB949" t="s">
        <v>2952</v>
      </c>
      <c r="AC949" t="s">
        <v>83</v>
      </c>
      <c r="AD949" t="s">
        <v>2953</v>
      </c>
      <c r="AE949" t="s">
        <v>2954</v>
      </c>
      <c r="BP949" t="s">
        <v>2955</v>
      </c>
      <c r="BQ949" t="s">
        <v>2952</v>
      </c>
      <c r="BR949" t="s">
        <v>2954</v>
      </c>
      <c r="BS949" t="s">
        <v>86</v>
      </c>
      <c r="BU949" t="s">
        <v>81</v>
      </c>
      <c r="BV949" t="s">
        <v>2956</v>
      </c>
    </row>
    <row r="950" spans="1:74" x14ac:dyDescent="0.2">
      <c r="A950" t="s">
        <v>3041</v>
      </c>
      <c r="B950" t="s">
        <v>3041</v>
      </c>
      <c r="C950" t="s">
        <v>3012</v>
      </c>
      <c r="D950" t="s">
        <v>76</v>
      </c>
      <c r="E950" t="s">
        <v>77</v>
      </c>
      <c r="G950" t="s">
        <v>3042</v>
      </c>
      <c r="I950" t="s">
        <v>2972</v>
      </c>
      <c r="J950" t="s">
        <v>2950</v>
      </c>
      <c r="M950" t="s">
        <v>2951</v>
      </c>
      <c r="Z950" t="s">
        <v>81</v>
      </c>
      <c r="AB950" t="s">
        <v>2952</v>
      </c>
      <c r="AC950" t="s">
        <v>83</v>
      </c>
      <c r="AD950" t="s">
        <v>2953</v>
      </c>
      <c r="AE950" t="s">
        <v>2973</v>
      </c>
      <c r="BP950" t="s">
        <v>2955</v>
      </c>
      <c r="BQ950" t="s">
        <v>2952</v>
      </c>
      <c r="BR950" t="s">
        <v>2973</v>
      </c>
      <c r="BS950" t="s">
        <v>86</v>
      </c>
      <c r="BU950" t="s">
        <v>81</v>
      </c>
      <c r="BV950" t="s">
        <v>2956</v>
      </c>
    </row>
    <row r="951" spans="1:74" x14ac:dyDescent="0.2">
      <c r="A951" t="s">
        <v>3043</v>
      </c>
      <c r="B951" t="s">
        <v>3043</v>
      </c>
      <c r="C951" t="s">
        <v>3044</v>
      </c>
      <c r="D951" t="s">
        <v>76</v>
      </c>
      <c r="E951" t="s">
        <v>77</v>
      </c>
      <c r="F951" t="s">
        <v>2976</v>
      </c>
      <c r="I951" t="s">
        <v>2949</v>
      </c>
      <c r="J951" t="s">
        <v>2950</v>
      </c>
      <c r="M951" t="s">
        <v>2951</v>
      </c>
      <c r="Z951" t="s">
        <v>81</v>
      </c>
      <c r="AB951" t="s">
        <v>2952</v>
      </c>
      <c r="AC951" t="s">
        <v>83</v>
      </c>
      <c r="AD951" t="s">
        <v>2953</v>
      </c>
      <c r="AE951" t="s">
        <v>2954</v>
      </c>
      <c r="BP951" t="s">
        <v>2955</v>
      </c>
      <c r="BQ951" t="s">
        <v>2952</v>
      </c>
      <c r="BR951" t="s">
        <v>2954</v>
      </c>
      <c r="BS951" t="s">
        <v>86</v>
      </c>
      <c r="BU951" t="s">
        <v>81</v>
      </c>
      <c r="BV951" t="s">
        <v>2956</v>
      </c>
    </row>
    <row r="952" spans="1:74" x14ac:dyDescent="0.2">
      <c r="A952" t="s">
        <v>3045</v>
      </c>
      <c r="B952" t="s">
        <v>3045</v>
      </c>
      <c r="C952" t="s">
        <v>3046</v>
      </c>
      <c r="D952" t="s">
        <v>76</v>
      </c>
      <c r="E952" t="s">
        <v>77</v>
      </c>
      <c r="H952" t="s">
        <v>2986</v>
      </c>
      <c r="I952" t="s">
        <v>2985</v>
      </c>
      <c r="J952" t="s">
        <v>2950</v>
      </c>
      <c r="M952" t="s">
        <v>2951</v>
      </c>
      <c r="Z952" t="s">
        <v>81</v>
      </c>
      <c r="AB952" t="s">
        <v>2986</v>
      </c>
      <c r="AC952" t="s">
        <v>83</v>
      </c>
      <c r="AD952" t="s">
        <v>2953</v>
      </c>
      <c r="AE952" t="s">
        <v>2982</v>
      </c>
      <c r="BP952" t="s">
        <v>2955</v>
      </c>
      <c r="BQ952" t="s">
        <v>2986</v>
      </c>
      <c r="BR952" t="s">
        <v>2982</v>
      </c>
      <c r="BS952" t="s">
        <v>86</v>
      </c>
      <c r="BU952" t="s">
        <v>81</v>
      </c>
      <c r="BV952" t="s">
        <v>2956</v>
      </c>
    </row>
    <row r="953" spans="1:74" x14ac:dyDescent="0.2">
      <c r="A953" t="s">
        <v>3047</v>
      </c>
      <c r="B953" t="s">
        <v>3047</v>
      </c>
      <c r="C953" t="s">
        <v>3048</v>
      </c>
      <c r="D953" t="s">
        <v>76</v>
      </c>
      <c r="E953" t="s">
        <v>77</v>
      </c>
      <c r="G953" t="s">
        <v>3049</v>
      </c>
      <c r="I953" t="s">
        <v>2972</v>
      </c>
      <c r="J953" t="s">
        <v>2950</v>
      </c>
      <c r="M953" t="s">
        <v>2951</v>
      </c>
      <c r="Z953" t="s">
        <v>81</v>
      </c>
      <c r="AB953" t="s">
        <v>2952</v>
      </c>
      <c r="AC953" t="s">
        <v>83</v>
      </c>
      <c r="AD953" t="s">
        <v>2953</v>
      </c>
      <c r="AE953" t="s">
        <v>2973</v>
      </c>
      <c r="BP953" t="s">
        <v>2955</v>
      </c>
      <c r="BQ953" t="s">
        <v>2952</v>
      </c>
      <c r="BR953" t="s">
        <v>2973</v>
      </c>
      <c r="BS953" t="s">
        <v>86</v>
      </c>
      <c r="BU953" t="s">
        <v>81</v>
      </c>
      <c r="BV953" t="s">
        <v>2956</v>
      </c>
    </row>
    <row r="954" spans="1:74" x14ac:dyDescent="0.2">
      <c r="A954" t="s">
        <v>3050</v>
      </c>
      <c r="B954" t="s">
        <v>3050</v>
      </c>
      <c r="C954" t="s">
        <v>3051</v>
      </c>
      <c r="D954" t="s">
        <v>76</v>
      </c>
      <c r="E954" t="s">
        <v>77</v>
      </c>
      <c r="I954" t="s">
        <v>2980</v>
      </c>
      <c r="J954" t="s">
        <v>2950</v>
      </c>
      <c r="M954" t="s">
        <v>2951</v>
      </c>
      <c r="Z954" t="s">
        <v>81</v>
      </c>
      <c r="AB954" t="s">
        <v>2981</v>
      </c>
      <c r="AC954" t="s">
        <v>83</v>
      </c>
      <c r="AD954" t="s">
        <v>2953</v>
      </c>
      <c r="AE954" t="s">
        <v>2981</v>
      </c>
      <c r="BP954" t="s">
        <v>2955</v>
      </c>
      <c r="BQ954" t="s">
        <v>2981</v>
      </c>
      <c r="BR954" t="s">
        <v>2981</v>
      </c>
      <c r="BS954" t="s">
        <v>86</v>
      </c>
      <c r="BU954" t="s">
        <v>81</v>
      </c>
      <c r="BV954" t="s">
        <v>2956</v>
      </c>
    </row>
    <row r="955" spans="1:74" x14ac:dyDescent="0.2">
      <c r="A955" t="s">
        <v>3052</v>
      </c>
      <c r="B955" t="s">
        <v>3052</v>
      </c>
      <c r="C955" t="s">
        <v>3048</v>
      </c>
      <c r="D955" t="s">
        <v>76</v>
      </c>
      <c r="E955" t="s">
        <v>77</v>
      </c>
      <c r="G955" t="s">
        <v>3053</v>
      </c>
      <c r="I955" t="s">
        <v>2972</v>
      </c>
      <c r="J955" t="s">
        <v>2950</v>
      </c>
      <c r="M955" t="s">
        <v>2951</v>
      </c>
      <c r="Z955" t="s">
        <v>81</v>
      </c>
      <c r="AB955" t="s">
        <v>2952</v>
      </c>
      <c r="AC955" t="s">
        <v>83</v>
      </c>
      <c r="AD955" t="s">
        <v>2953</v>
      </c>
      <c r="AE955" t="s">
        <v>2973</v>
      </c>
      <c r="BP955" t="s">
        <v>2955</v>
      </c>
      <c r="BQ955" t="s">
        <v>2952</v>
      </c>
      <c r="BR955" t="s">
        <v>2973</v>
      </c>
      <c r="BS955" t="s">
        <v>86</v>
      </c>
      <c r="BU955" t="s">
        <v>81</v>
      </c>
      <c r="BV955" t="s">
        <v>2956</v>
      </c>
    </row>
    <row r="956" spans="1:74" x14ac:dyDescent="0.2">
      <c r="A956" t="s">
        <v>3054</v>
      </c>
      <c r="B956" t="s">
        <v>3054</v>
      </c>
      <c r="C956" t="s">
        <v>3055</v>
      </c>
      <c r="D956" t="s">
        <v>76</v>
      </c>
      <c r="E956" t="s">
        <v>77</v>
      </c>
      <c r="F956" t="s">
        <v>2976</v>
      </c>
      <c r="I956" t="s">
        <v>2949</v>
      </c>
      <c r="J956" t="s">
        <v>2950</v>
      </c>
      <c r="M956" t="s">
        <v>2951</v>
      </c>
      <c r="Z956" t="s">
        <v>81</v>
      </c>
      <c r="AB956" t="s">
        <v>2952</v>
      </c>
      <c r="AC956" t="s">
        <v>83</v>
      </c>
      <c r="AD956" t="s">
        <v>2953</v>
      </c>
      <c r="AE956" t="s">
        <v>2954</v>
      </c>
      <c r="BP956" t="s">
        <v>2955</v>
      </c>
      <c r="BQ956" t="s">
        <v>2952</v>
      </c>
      <c r="BR956" t="s">
        <v>2954</v>
      </c>
      <c r="BS956" t="s">
        <v>86</v>
      </c>
      <c r="BU956" t="s">
        <v>81</v>
      </c>
      <c r="BV956" t="s">
        <v>2956</v>
      </c>
    </row>
    <row r="957" spans="1:74" x14ac:dyDescent="0.2">
      <c r="A957" t="s">
        <v>3056</v>
      </c>
      <c r="B957" t="s">
        <v>3056</v>
      </c>
      <c r="C957" t="s">
        <v>3057</v>
      </c>
      <c r="D957" t="s">
        <v>76</v>
      </c>
      <c r="E957" t="s">
        <v>77</v>
      </c>
      <c r="F957" t="s">
        <v>3058</v>
      </c>
      <c r="I957" t="s">
        <v>2985</v>
      </c>
      <c r="J957" t="s">
        <v>2950</v>
      </c>
      <c r="M957" t="s">
        <v>2951</v>
      </c>
      <c r="Z957" t="s">
        <v>81</v>
      </c>
      <c r="AB957" t="s">
        <v>2986</v>
      </c>
      <c r="AC957" t="s">
        <v>83</v>
      </c>
      <c r="AD957" t="s">
        <v>2953</v>
      </c>
      <c r="AE957" t="s">
        <v>2982</v>
      </c>
      <c r="BP957" t="s">
        <v>2955</v>
      </c>
      <c r="BQ957" t="s">
        <v>2986</v>
      </c>
      <c r="BR957" t="s">
        <v>2982</v>
      </c>
      <c r="BS957" t="s">
        <v>86</v>
      </c>
      <c r="BU957" t="s">
        <v>81</v>
      </c>
      <c r="BV957" t="s">
        <v>2956</v>
      </c>
    </row>
    <row r="958" spans="1:74" x14ac:dyDescent="0.2">
      <c r="A958" t="s">
        <v>3059</v>
      </c>
      <c r="B958" t="s">
        <v>3059</v>
      </c>
      <c r="C958" t="s">
        <v>3060</v>
      </c>
      <c r="D958" t="s">
        <v>76</v>
      </c>
      <c r="E958" t="s">
        <v>77</v>
      </c>
      <c r="F958" t="s">
        <v>2979</v>
      </c>
      <c r="I958" t="s">
        <v>2980</v>
      </c>
      <c r="J958" t="s">
        <v>2950</v>
      </c>
      <c r="M958" t="s">
        <v>2951</v>
      </c>
      <c r="Z958" t="s">
        <v>81</v>
      </c>
      <c r="AB958" t="s">
        <v>2981</v>
      </c>
      <c r="AC958" t="s">
        <v>83</v>
      </c>
      <c r="AD958" t="s">
        <v>2953</v>
      </c>
      <c r="AE958" t="s">
        <v>2981</v>
      </c>
      <c r="BP958" t="s">
        <v>2955</v>
      </c>
      <c r="BQ958" t="s">
        <v>2981</v>
      </c>
      <c r="BR958" t="s">
        <v>2981</v>
      </c>
      <c r="BS958" t="s">
        <v>86</v>
      </c>
      <c r="BU958" t="s">
        <v>81</v>
      </c>
      <c r="BV958" t="s">
        <v>2956</v>
      </c>
    </row>
    <row r="959" spans="1:74" x14ac:dyDescent="0.2">
      <c r="A959" t="s">
        <v>3061</v>
      </c>
      <c r="B959" t="s">
        <v>3061</v>
      </c>
      <c r="C959" t="s">
        <v>3062</v>
      </c>
      <c r="D959" t="s">
        <v>76</v>
      </c>
      <c r="E959" t="s">
        <v>77</v>
      </c>
      <c r="F959" t="s">
        <v>2976</v>
      </c>
      <c r="I959" t="s">
        <v>2949</v>
      </c>
      <c r="J959" t="s">
        <v>2950</v>
      </c>
      <c r="M959" t="s">
        <v>2951</v>
      </c>
      <c r="Z959" t="s">
        <v>81</v>
      </c>
      <c r="AB959" t="s">
        <v>2952</v>
      </c>
      <c r="AC959" t="s">
        <v>83</v>
      </c>
      <c r="AD959" t="s">
        <v>2953</v>
      </c>
      <c r="AE959" t="s">
        <v>2954</v>
      </c>
      <c r="BP959" t="s">
        <v>2955</v>
      </c>
      <c r="BQ959" t="s">
        <v>2952</v>
      </c>
      <c r="BR959" t="s">
        <v>2954</v>
      </c>
      <c r="BS959" t="s">
        <v>86</v>
      </c>
      <c r="BU959" t="s">
        <v>81</v>
      </c>
      <c r="BV959" t="s">
        <v>2956</v>
      </c>
    </row>
    <row r="960" spans="1:74" x14ac:dyDescent="0.2">
      <c r="A960" t="s">
        <v>3063</v>
      </c>
      <c r="B960" t="s">
        <v>3063</v>
      </c>
      <c r="C960" t="s">
        <v>3064</v>
      </c>
      <c r="D960" t="s">
        <v>76</v>
      </c>
      <c r="E960" t="s">
        <v>77</v>
      </c>
      <c r="F960" t="s">
        <v>2979</v>
      </c>
      <c r="I960" t="s">
        <v>2980</v>
      </c>
      <c r="J960" t="s">
        <v>2950</v>
      </c>
      <c r="M960" t="s">
        <v>2951</v>
      </c>
      <c r="Z960" t="s">
        <v>81</v>
      </c>
      <c r="AB960" t="s">
        <v>2981</v>
      </c>
      <c r="AC960" t="s">
        <v>83</v>
      </c>
      <c r="AD960" t="s">
        <v>2953</v>
      </c>
      <c r="AE960" t="s">
        <v>2981</v>
      </c>
      <c r="BP960" t="s">
        <v>2955</v>
      </c>
      <c r="BQ960" t="s">
        <v>2981</v>
      </c>
      <c r="BR960" t="s">
        <v>2981</v>
      </c>
      <c r="BS960" t="s">
        <v>86</v>
      </c>
      <c r="BU960" t="s">
        <v>81</v>
      </c>
      <c r="BV960" t="s">
        <v>2956</v>
      </c>
    </row>
    <row r="961" spans="1:74" x14ac:dyDescent="0.2">
      <c r="A961" t="s">
        <v>3065</v>
      </c>
      <c r="B961" t="s">
        <v>3065</v>
      </c>
      <c r="C961" t="s">
        <v>3066</v>
      </c>
      <c r="D961" t="s">
        <v>76</v>
      </c>
      <c r="E961" t="s">
        <v>77</v>
      </c>
      <c r="I961" t="s">
        <v>2996</v>
      </c>
      <c r="J961" t="s">
        <v>2950</v>
      </c>
      <c r="M961" t="s">
        <v>2951</v>
      </c>
      <c r="Z961" t="s">
        <v>81</v>
      </c>
      <c r="AB961" t="s">
        <v>2986</v>
      </c>
      <c r="AC961" t="s">
        <v>83</v>
      </c>
      <c r="AD961" t="s">
        <v>2953</v>
      </c>
      <c r="AE961" t="s">
        <v>2997</v>
      </c>
      <c r="BP961" t="s">
        <v>2955</v>
      </c>
      <c r="BQ961" t="s">
        <v>2986</v>
      </c>
      <c r="BR961" t="s">
        <v>2997</v>
      </c>
      <c r="BS961" t="s">
        <v>86</v>
      </c>
      <c r="BU961" t="s">
        <v>81</v>
      </c>
      <c r="BV961" t="s">
        <v>2956</v>
      </c>
    </row>
    <row r="962" spans="1:74" x14ac:dyDescent="0.2">
      <c r="A962" t="s">
        <v>3067</v>
      </c>
      <c r="B962" t="s">
        <v>3067</v>
      </c>
      <c r="C962" t="s">
        <v>3068</v>
      </c>
      <c r="D962" t="s">
        <v>76</v>
      </c>
      <c r="E962" t="s">
        <v>77</v>
      </c>
      <c r="F962" t="s">
        <v>3021</v>
      </c>
      <c r="I962" t="s">
        <v>2972</v>
      </c>
      <c r="J962" t="s">
        <v>2950</v>
      </c>
      <c r="M962" t="s">
        <v>2951</v>
      </c>
      <c r="Z962" t="s">
        <v>2962</v>
      </c>
      <c r="AB962" t="s">
        <v>2952</v>
      </c>
      <c r="AC962" t="s">
        <v>83</v>
      </c>
      <c r="AD962" t="s">
        <v>2953</v>
      </c>
      <c r="AE962" t="s">
        <v>2973</v>
      </c>
      <c r="BP962" t="s">
        <v>2955</v>
      </c>
      <c r="BQ962" t="s">
        <v>2952</v>
      </c>
      <c r="BR962" t="s">
        <v>2973</v>
      </c>
      <c r="BS962" t="s">
        <v>86</v>
      </c>
      <c r="BU962" t="s">
        <v>2962</v>
      </c>
      <c r="BV962" t="s">
        <v>2956</v>
      </c>
    </row>
    <row r="963" spans="1:74" x14ac:dyDescent="0.2">
      <c r="A963" t="s">
        <v>3069</v>
      </c>
      <c r="B963" t="s">
        <v>3069</v>
      </c>
      <c r="C963" t="s">
        <v>3070</v>
      </c>
      <c r="D963" t="s">
        <v>76</v>
      </c>
      <c r="E963" t="s">
        <v>77</v>
      </c>
      <c r="F963" t="s">
        <v>2976</v>
      </c>
      <c r="I963" t="s">
        <v>2949</v>
      </c>
      <c r="J963" t="s">
        <v>2950</v>
      </c>
      <c r="M963" t="s">
        <v>2951</v>
      </c>
      <c r="Z963" t="s">
        <v>81</v>
      </c>
      <c r="AB963" t="s">
        <v>2952</v>
      </c>
      <c r="AC963" t="s">
        <v>83</v>
      </c>
      <c r="AD963" t="s">
        <v>2953</v>
      </c>
      <c r="AE963" t="s">
        <v>2954</v>
      </c>
      <c r="BP963" t="s">
        <v>2955</v>
      </c>
      <c r="BQ963" t="s">
        <v>2952</v>
      </c>
      <c r="BR963" t="s">
        <v>2954</v>
      </c>
      <c r="BS963" t="s">
        <v>86</v>
      </c>
      <c r="BU963" t="s">
        <v>81</v>
      </c>
      <c r="BV963" t="s">
        <v>2956</v>
      </c>
    </row>
    <row r="964" spans="1:74" x14ac:dyDescent="0.2">
      <c r="A964" t="s">
        <v>3071</v>
      </c>
      <c r="B964" t="s">
        <v>3071</v>
      </c>
      <c r="C964" t="s">
        <v>3072</v>
      </c>
      <c r="D964" t="s">
        <v>76</v>
      </c>
      <c r="E964" t="s">
        <v>77</v>
      </c>
      <c r="F964" t="s">
        <v>2976</v>
      </c>
      <c r="I964" t="s">
        <v>2949</v>
      </c>
      <c r="J964" t="s">
        <v>2950</v>
      </c>
      <c r="M964" t="s">
        <v>2951</v>
      </c>
      <c r="Z964" t="s">
        <v>81</v>
      </c>
      <c r="AB964" t="s">
        <v>2952</v>
      </c>
      <c r="AC964" t="s">
        <v>83</v>
      </c>
      <c r="AD964" t="s">
        <v>2953</v>
      </c>
      <c r="AE964" t="s">
        <v>2954</v>
      </c>
      <c r="BP964" t="s">
        <v>2955</v>
      </c>
      <c r="BQ964" t="s">
        <v>2952</v>
      </c>
      <c r="BR964" t="s">
        <v>2954</v>
      </c>
      <c r="BS964" t="s">
        <v>86</v>
      </c>
      <c r="BU964" t="s">
        <v>81</v>
      </c>
      <c r="BV964" t="s">
        <v>2956</v>
      </c>
    </row>
    <row r="965" spans="1:74" x14ac:dyDescent="0.2">
      <c r="A965" t="s">
        <v>3073</v>
      </c>
      <c r="B965" t="s">
        <v>3073</v>
      </c>
      <c r="C965" t="s">
        <v>3074</v>
      </c>
      <c r="D965" t="s">
        <v>76</v>
      </c>
      <c r="E965" t="s">
        <v>77</v>
      </c>
      <c r="F965" t="s">
        <v>3075</v>
      </c>
      <c r="I965" t="s">
        <v>2949</v>
      </c>
      <c r="J965" t="s">
        <v>146</v>
      </c>
      <c r="M965" t="s">
        <v>2951</v>
      </c>
      <c r="Z965" t="s">
        <v>81</v>
      </c>
      <c r="AB965" t="s">
        <v>2952</v>
      </c>
      <c r="AC965" t="s">
        <v>83</v>
      </c>
      <c r="AD965" t="s">
        <v>84</v>
      </c>
      <c r="AE965" t="s">
        <v>2954</v>
      </c>
      <c r="BP965" t="s">
        <v>2955</v>
      </c>
      <c r="BQ965" t="s">
        <v>2952</v>
      </c>
      <c r="BR965" t="s">
        <v>2954</v>
      </c>
      <c r="BS965" t="s">
        <v>86</v>
      </c>
      <c r="BU965" t="s">
        <v>81</v>
      </c>
      <c r="BV965" t="s">
        <v>2956</v>
      </c>
    </row>
    <row r="966" spans="1:74" x14ac:dyDescent="0.2">
      <c r="A966" t="s">
        <v>3076</v>
      </c>
      <c r="B966" t="s">
        <v>3076</v>
      </c>
      <c r="C966" t="s">
        <v>3077</v>
      </c>
      <c r="D966" t="s">
        <v>76</v>
      </c>
      <c r="E966" t="s">
        <v>77</v>
      </c>
      <c r="I966" t="s">
        <v>2949</v>
      </c>
      <c r="J966" t="s">
        <v>146</v>
      </c>
      <c r="M966" t="s">
        <v>2951</v>
      </c>
      <c r="Z966" t="s">
        <v>81</v>
      </c>
      <c r="AB966" t="s">
        <v>2952</v>
      </c>
      <c r="AC966" t="s">
        <v>83</v>
      </c>
      <c r="AD966" t="s">
        <v>84</v>
      </c>
      <c r="AE966" t="s">
        <v>2954</v>
      </c>
      <c r="BP966" t="s">
        <v>2955</v>
      </c>
      <c r="BQ966" t="s">
        <v>2952</v>
      </c>
      <c r="BR966" t="s">
        <v>2954</v>
      </c>
      <c r="BS966" t="s">
        <v>86</v>
      </c>
      <c r="BU966" t="s">
        <v>81</v>
      </c>
      <c r="BV966" t="s">
        <v>2956</v>
      </c>
    </row>
    <row r="967" spans="1:74" x14ac:dyDescent="0.2">
      <c r="A967" t="s">
        <v>3078</v>
      </c>
      <c r="B967" t="s">
        <v>3078</v>
      </c>
      <c r="C967" t="s">
        <v>3079</v>
      </c>
      <c r="D967" t="s">
        <v>76</v>
      </c>
      <c r="E967" t="s">
        <v>77</v>
      </c>
      <c r="F967" t="s">
        <v>3080</v>
      </c>
      <c r="I967" t="s">
        <v>2949</v>
      </c>
      <c r="J967" t="s">
        <v>146</v>
      </c>
      <c r="M967" t="s">
        <v>2951</v>
      </c>
      <c r="Z967" t="s">
        <v>81</v>
      </c>
      <c r="AB967" t="s">
        <v>2952</v>
      </c>
      <c r="AC967" t="s">
        <v>83</v>
      </c>
      <c r="AD967" t="s">
        <v>84</v>
      </c>
      <c r="AE967" t="s">
        <v>2954</v>
      </c>
      <c r="BP967" t="s">
        <v>2955</v>
      </c>
      <c r="BQ967" t="s">
        <v>2952</v>
      </c>
      <c r="BR967" t="s">
        <v>2954</v>
      </c>
      <c r="BS967" t="s">
        <v>86</v>
      </c>
      <c r="BU967" t="s">
        <v>81</v>
      </c>
      <c r="BV967" t="s">
        <v>2956</v>
      </c>
    </row>
    <row r="968" spans="1:74" x14ac:dyDescent="0.2">
      <c r="A968" t="s">
        <v>3081</v>
      </c>
      <c r="B968" t="s">
        <v>3081</v>
      </c>
      <c r="C968" t="s">
        <v>3082</v>
      </c>
      <c r="D968" t="s">
        <v>76</v>
      </c>
      <c r="E968" t="s">
        <v>77</v>
      </c>
      <c r="F968" t="s">
        <v>3083</v>
      </c>
      <c r="I968" t="s">
        <v>3084</v>
      </c>
      <c r="J968" t="s">
        <v>146</v>
      </c>
      <c r="M968" t="s">
        <v>3085</v>
      </c>
      <c r="AF968" t="s">
        <v>2962</v>
      </c>
      <c r="AH968" t="s">
        <v>3086</v>
      </c>
      <c r="AI968" t="s">
        <v>83</v>
      </c>
      <c r="AJ968" t="s">
        <v>84</v>
      </c>
      <c r="AK968" t="s">
        <v>3087</v>
      </c>
      <c r="BP968" t="s">
        <v>3088</v>
      </c>
      <c r="BQ968" t="s">
        <v>3086</v>
      </c>
      <c r="BR968" t="s">
        <v>3087</v>
      </c>
      <c r="BS968" t="s">
        <v>86</v>
      </c>
      <c r="BU968" t="s">
        <v>2962</v>
      </c>
      <c r="BV968" t="s">
        <v>152</v>
      </c>
    </row>
    <row r="969" spans="1:74" x14ac:dyDescent="0.2">
      <c r="A969" t="s">
        <v>3089</v>
      </c>
      <c r="B969" t="s">
        <v>3089</v>
      </c>
      <c r="C969" t="s">
        <v>3090</v>
      </c>
      <c r="D969" t="s">
        <v>76</v>
      </c>
      <c r="E969" t="s">
        <v>77</v>
      </c>
      <c r="I969" t="s">
        <v>3084</v>
      </c>
      <c r="J969" t="s">
        <v>146</v>
      </c>
      <c r="M969" t="s">
        <v>3085</v>
      </c>
      <c r="AF969" t="s">
        <v>2962</v>
      </c>
      <c r="AG969" t="e">
        <f>(EBITDA-EBITDA_LY)/(Revenue-REVENUE_LY)</f>
        <v>#NAME?</v>
      </c>
      <c r="AH969" t="s">
        <v>3086</v>
      </c>
      <c r="AI969" t="s">
        <v>83</v>
      </c>
      <c r="AJ969" t="s">
        <v>84</v>
      </c>
      <c r="AK969" t="s">
        <v>3087</v>
      </c>
      <c r="BP969" t="s">
        <v>3088</v>
      </c>
      <c r="BQ969" t="s">
        <v>3086</v>
      </c>
      <c r="BR969" t="s">
        <v>3087</v>
      </c>
      <c r="BS969" t="s">
        <v>86</v>
      </c>
      <c r="BT969" t="e">
        <f>(EBITDA-EBITDA_LY)/(Revenue-REVENUE_LY)</f>
        <v>#NAME?</v>
      </c>
      <c r="BU969" t="s">
        <v>2962</v>
      </c>
      <c r="BV969" t="s">
        <v>152</v>
      </c>
    </row>
    <row r="970" spans="1:74" x14ac:dyDescent="0.2">
      <c r="A970" t="s">
        <v>3091</v>
      </c>
      <c r="B970" t="s">
        <v>3091</v>
      </c>
      <c r="C970" t="s">
        <v>3092</v>
      </c>
      <c r="D970" t="s">
        <v>76</v>
      </c>
      <c r="E970" t="s">
        <v>77</v>
      </c>
      <c r="F970" t="s">
        <v>3093</v>
      </c>
      <c r="G970" t="s">
        <v>3094</v>
      </c>
      <c r="I970" t="s">
        <v>3084</v>
      </c>
      <c r="J970" t="s">
        <v>146</v>
      </c>
      <c r="M970" t="s">
        <v>3085</v>
      </c>
      <c r="AF970" t="s">
        <v>2962</v>
      </c>
      <c r="AH970" t="s">
        <v>3086</v>
      </c>
      <c r="AI970" t="s">
        <v>83</v>
      </c>
      <c r="AJ970" t="s">
        <v>84</v>
      </c>
      <c r="AK970" t="s">
        <v>3087</v>
      </c>
      <c r="BP970" t="s">
        <v>3088</v>
      </c>
      <c r="BQ970" t="s">
        <v>3086</v>
      </c>
      <c r="BR970" t="s">
        <v>3087</v>
      </c>
      <c r="BS970" t="s">
        <v>86</v>
      </c>
      <c r="BU970" t="s">
        <v>2962</v>
      </c>
      <c r="BV970" t="s">
        <v>152</v>
      </c>
    </row>
    <row r="971" spans="1:74" x14ac:dyDescent="0.2">
      <c r="A971" t="s">
        <v>3095</v>
      </c>
      <c r="B971" t="s">
        <v>3095</v>
      </c>
      <c r="C971" t="s">
        <v>3096</v>
      </c>
      <c r="D971" t="s">
        <v>76</v>
      </c>
      <c r="E971" t="s">
        <v>77</v>
      </c>
      <c r="I971" t="s">
        <v>3097</v>
      </c>
      <c r="J971" t="s">
        <v>146</v>
      </c>
      <c r="M971" t="s">
        <v>3085</v>
      </c>
      <c r="AF971" t="s">
        <v>2962</v>
      </c>
      <c r="AG971" t="e">
        <f>#REF!+#REF!</f>
        <v>#REF!</v>
      </c>
      <c r="AH971" t="s">
        <v>3086</v>
      </c>
      <c r="AI971" t="s">
        <v>83</v>
      </c>
      <c r="AJ971" t="s">
        <v>84</v>
      </c>
      <c r="AK971" t="s">
        <v>3098</v>
      </c>
      <c r="BP971" t="s">
        <v>3088</v>
      </c>
      <c r="BQ971" t="s">
        <v>3086</v>
      </c>
      <c r="BR971" t="s">
        <v>3098</v>
      </c>
      <c r="BS971" t="s">
        <v>86</v>
      </c>
      <c r="BT971" t="e">
        <f>#REF!+#REF!</f>
        <v>#REF!</v>
      </c>
      <c r="BU971" t="s">
        <v>2962</v>
      </c>
      <c r="BV971" t="s">
        <v>152</v>
      </c>
    </row>
    <row r="972" spans="1:74" x14ac:dyDescent="0.2">
      <c r="A972" t="s">
        <v>3099</v>
      </c>
      <c r="B972" t="s">
        <v>3099</v>
      </c>
      <c r="C972" t="s">
        <v>3100</v>
      </c>
      <c r="D972" t="s">
        <v>76</v>
      </c>
      <c r="E972" t="s">
        <v>77</v>
      </c>
      <c r="I972" t="s">
        <v>3101</v>
      </c>
      <c r="J972" t="s">
        <v>146</v>
      </c>
      <c r="K972" t="s">
        <v>2990</v>
      </c>
      <c r="M972" t="s">
        <v>3085</v>
      </c>
      <c r="AF972" t="s">
        <v>2962</v>
      </c>
      <c r="AG972" t="e">
        <f>1 - (Total Hotel MM Incidences / Total MM Invoices)</f>
        <v>#NAME?</v>
      </c>
      <c r="AH972" t="s">
        <v>3102</v>
      </c>
      <c r="AI972" t="s">
        <v>83</v>
      </c>
      <c r="AJ972" t="s">
        <v>84</v>
      </c>
      <c r="AK972" t="s">
        <v>3103</v>
      </c>
      <c r="BP972" t="s">
        <v>3088</v>
      </c>
      <c r="BQ972" t="s">
        <v>3102</v>
      </c>
      <c r="BR972" t="s">
        <v>3103</v>
      </c>
      <c r="BS972" t="s">
        <v>86</v>
      </c>
      <c r="BT972" t="e">
        <f>1 - (Total Hotel MM Incidences / Total MM Invoices)</f>
        <v>#NAME?</v>
      </c>
      <c r="BU972" t="s">
        <v>2962</v>
      </c>
      <c r="BV972" t="s">
        <v>3104</v>
      </c>
    </row>
    <row r="973" spans="1:74" x14ac:dyDescent="0.2">
      <c r="A973" t="s">
        <v>3105</v>
      </c>
      <c r="B973" t="s">
        <v>3105</v>
      </c>
      <c r="C973" t="s">
        <v>3106</v>
      </c>
      <c r="D973" t="s">
        <v>76</v>
      </c>
      <c r="E973" t="s">
        <v>77</v>
      </c>
      <c r="F973" t="s">
        <v>3107</v>
      </c>
      <c r="I973" t="s">
        <v>3084</v>
      </c>
      <c r="J973" t="s">
        <v>146</v>
      </c>
      <c r="M973" t="s">
        <v>3085</v>
      </c>
      <c r="AF973" t="s">
        <v>81</v>
      </c>
      <c r="AH973" t="s">
        <v>3086</v>
      </c>
      <c r="AI973" t="s">
        <v>83</v>
      </c>
      <c r="AJ973" t="s">
        <v>84</v>
      </c>
      <c r="AK973" t="s">
        <v>3087</v>
      </c>
      <c r="BP973" t="s">
        <v>3088</v>
      </c>
      <c r="BQ973" t="s">
        <v>3086</v>
      </c>
      <c r="BR973" t="s">
        <v>3087</v>
      </c>
      <c r="BS973" t="s">
        <v>86</v>
      </c>
      <c r="BU973" t="s">
        <v>81</v>
      </c>
      <c r="BV973" t="s">
        <v>152</v>
      </c>
    </row>
    <row r="974" spans="1:74" x14ac:dyDescent="0.2">
      <c r="A974" t="s">
        <v>3108</v>
      </c>
      <c r="B974" t="s">
        <v>3108</v>
      </c>
      <c r="C974" t="s">
        <v>3109</v>
      </c>
      <c r="D974" t="s">
        <v>76</v>
      </c>
      <c r="E974" t="s">
        <v>77</v>
      </c>
      <c r="F974" t="s">
        <v>3110</v>
      </c>
      <c r="I974" t="s">
        <v>3084</v>
      </c>
      <c r="J974" t="s">
        <v>146</v>
      </c>
      <c r="M974" t="s">
        <v>3085</v>
      </c>
      <c r="AF974" t="s">
        <v>2962</v>
      </c>
      <c r="AH974" t="s">
        <v>3086</v>
      </c>
      <c r="AI974" t="s">
        <v>83</v>
      </c>
      <c r="AJ974" t="s">
        <v>84</v>
      </c>
      <c r="AK974" t="s">
        <v>3087</v>
      </c>
      <c r="BP974" t="s">
        <v>3088</v>
      </c>
      <c r="BQ974" t="s">
        <v>3086</v>
      </c>
      <c r="BR974" t="s">
        <v>3087</v>
      </c>
      <c r="BS974" t="s">
        <v>86</v>
      </c>
      <c r="BU974" t="s">
        <v>2962</v>
      </c>
      <c r="BV974" t="s">
        <v>152</v>
      </c>
    </row>
    <row r="975" spans="1:74" x14ac:dyDescent="0.2">
      <c r="A975" t="s">
        <v>3111</v>
      </c>
      <c r="B975" t="s">
        <v>3111</v>
      </c>
      <c r="C975" t="s">
        <v>3112</v>
      </c>
      <c r="D975" t="s">
        <v>76</v>
      </c>
      <c r="E975" t="s">
        <v>77</v>
      </c>
      <c r="F975" t="s">
        <v>3113</v>
      </c>
      <c r="G975" t="s">
        <v>3114</v>
      </c>
      <c r="I975" t="s">
        <v>3097</v>
      </c>
      <c r="J975" t="s">
        <v>146</v>
      </c>
      <c r="M975" t="s">
        <v>3085</v>
      </c>
      <c r="AF975" t="s">
        <v>2962</v>
      </c>
      <c r="AH975" t="s">
        <v>3086</v>
      </c>
      <c r="AI975" t="s">
        <v>83</v>
      </c>
      <c r="AJ975" t="s">
        <v>84</v>
      </c>
      <c r="AK975" t="s">
        <v>3098</v>
      </c>
      <c r="BP975" t="s">
        <v>3088</v>
      </c>
      <c r="BQ975" t="s">
        <v>3086</v>
      </c>
      <c r="BR975" t="s">
        <v>3098</v>
      </c>
      <c r="BS975" t="s">
        <v>86</v>
      </c>
      <c r="BU975" t="s">
        <v>2962</v>
      </c>
      <c r="BV975" t="s">
        <v>152</v>
      </c>
    </row>
    <row r="976" spans="1:74" x14ac:dyDescent="0.2">
      <c r="A976" t="s">
        <v>3115</v>
      </c>
      <c r="B976" t="s">
        <v>3115</v>
      </c>
      <c r="C976" t="s">
        <v>3116</v>
      </c>
      <c r="D976" t="s">
        <v>76</v>
      </c>
      <c r="E976" t="s">
        <v>77</v>
      </c>
      <c r="I976" t="s">
        <v>3097</v>
      </c>
      <c r="J976" t="s">
        <v>146</v>
      </c>
      <c r="M976" t="s">
        <v>3085</v>
      </c>
      <c r="AF976" t="s">
        <v>81</v>
      </c>
      <c r="AH976" t="s">
        <v>3086</v>
      </c>
      <c r="AI976" t="s">
        <v>83</v>
      </c>
      <c r="AJ976" t="s">
        <v>84</v>
      </c>
      <c r="AK976" t="s">
        <v>3098</v>
      </c>
      <c r="BP976" t="s">
        <v>3088</v>
      </c>
      <c r="BQ976" t="s">
        <v>3086</v>
      </c>
      <c r="BR976" t="s">
        <v>3098</v>
      </c>
      <c r="BS976" t="s">
        <v>86</v>
      </c>
      <c r="BU976" t="s">
        <v>81</v>
      </c>
      <c r="BV976" t="s">
        <v>152</v>
      </c>
    </row>
    <row r="977" spans="1:74" x14ac:dyDescent="0.2">
      <c r="A977" t="s">
        <v>3117</v>
      </c>
      <c r="B977" t="s">
        <v>3117</v>
      </c>
      <c r="D977" t="s">
        <v>76</v>
      </c>
      <c r="E977" t="s">
        <v>397</v>
      </c>
      <c r="I977" t="s">
        <v>3084</v>
      </c>
      <c r="J977" t="s">
        <v>146</v>
      </c>
      <c r="M977" t="s">
        <v>3085</v>
      </c>
      <c r="AF977" t="s">
        <v>2962</v>
      </c>
      <c r="AG977" t="e">
        <f>Revenue / Break Even</f>
        <v>#NAME?</v>
      </c>
      <c r="AH977" t="s">
        <v>3086</v>
      </c>
      <c r="AI977" t="s">
        <v>83</v>
      </c>
      <c r="AJ977" t="s">
        <v>84</v>
      </c>
      <c r="AK977" t="s">
        <v>3087</v>
      </c>
      <c r="BP977" t="s">
        <v>3088</v>
      </c>
      <c r="BQ977" t="s">
        <v>3086</v>
      </c>
      <c r="BR977" t="s">
        <v>3087</v>
      </c>
      <c r="BS977" t="s">
        <v>86</v>
      </c>
      <c r="BT977" t="e">
        <f>Revenue / Break Even</f>
        <v>#NAME?</v>
      </c>
      <c r="BU977" t="s">
        <v>2962</v>
      </c>
      <c r="BV977" t="s">
        <v>152</v>
      </c>
    </row>
    <row r="978" spans="1:74" x14ac:dyDescent="0.2">
      <c r="A978" t="s">
        <v>3118</v>
      </c>
      <c r="B978" t="s">
        <v>3118</v>
      </c>
      <c r="C978" t="s">
        <v>3119</v>
      </c>
      <c r="D978" t="s">
        <v>76</v>
      </c>
      <c r="E978" t="s">
        <v>77</v>
      </c>
      <c r="I978" t="s">
        <v>3084</v>
      </c>
      <c r="J978" t="s">
        <v>146</v>
      </c>
      <c r="M978" t="s">
        <v>3085</v>
      </c>
      <c r="AF978" t="s">
        <v>2962</v>
      </c>
      <c r="AG978" t="e">
        <f>(OtherCosts + Employee) / #REF!</f>
        <v>#NAME?</v>
      </c>
      <c r="AH978" t="s">
        <v>3086</v>
      </c>
      <c r="AI978" t="s">
        <v>83</v>
      </c>
      <c r="AJ978" t="s">
        <v>84</v>
      </c>
      <c r="AK978" t="s">
        <v>3087</v>
      </c>
      <c r="BP978" t="s">
        <v>3088</v>
      </c>
      <c r="BQ978" t="s">
        <v>3086</v>
      </c>
      <c r="BR978" t="s">
        <v>3087</v>
      </c>
      <c r="BS978" t="s">
        <v>86</v>
      </c>
      <c r="BT978" t="e">
        <f>(OtherCosts + Employee) / #REF!</f>
        <v>#NAME?</v>
      </c>
      <c r="BU978" t="s">
        <v>2962</v>
      </c>
      <c r="BV978" t="s">
        <v>152</v>
      </c>
    </row>
    <row r="979" spans="1:74" x14ac:dyDescent="0.2">
      <c r="A979" t="s">
        <v>3120</v>
      </c>
      <c r="B979" t="s">
        <v>3120</v>
      </c>
      <c r="C979" t="s">
        <v>3121</v>
      </c>
      <c r="D979" t="s">
        <v>76</v>
      </c>
      <c r="E979" t="s">
        <v>77</v>
      </c>
      <c r="I979" t="s">
        <v>3122</v>
      </c>
      <c r="J979" t="s">
        <v>146</v>
      </c>
      <c r="K979" t="s">
        <v>2990</v>
      </c>
      <c r="M979" t="s">
        <v>3085</v>
      </c>
      <c r="AF979" t="s">
        <v>2962</v>
      </c>
      <c r="AG979" t="e">
        <f>Total Amount of Nominated Purchases / Total Amount of Purchases</f>
        <v>#NAME?</v>
      </c>
      <c r="AH979" t="s">
        <v>3123</v>
      </c>
      <c r="AI979" t="s">
        <v>83</v>
      </c>
      <c r="AJ979" t="s">
        <v>84</v>
      </c>
      <c r="AK979" t="s">
        <v>3124</v>
      </c>
      <c r="BP979" t="s">
        <v>3088</v>
      </c>
      <c r="BQ979" t="s">
        <v>3123</v>
      </c>
      <c r="BR979" t="s">
        <v>3124</v>
      </c>
      <c r="BS979" t="s">
        <v>86</v>
      </c>
      <c r="BT979" t="e">
        <f>Total Amount of Nominated Purchases / Total Amount of Purchases</f>
        <v>#NAME?</v>
      </c>
      <c r="BU979" t="s">
        <v>2962</v>
      </c>
      <c r="BV979" t="s">
        <v>3125</v>
      </c>
    </row>
    <row r="980" spans="1:74" x14ac:dyDescent="0.2">
      <c r="A980" t="s">
        <v>3126</v>
      </c>
      <c r="B980" t="s">
        <v>3126</v>
      </c>
      <c r="C980" t="s">
        <v>3127</v>
      </c>
      <c r="D980" t="s">
        <v>76</v>
      </c>
      <c r="E980" t="s">
        <v>77</v>
      </c>
      <c r="I980" t="s">
        <v>3084</v>
      </c>
      <c r="J980" t="s">
        <v>146</v>
      </c>
      <c r="M980" t="s">
        <v>3085</v>
      </c>
      <c r="AF980" t="s">
        <v>2962</v>
      </c>
      <c r="AG980" t="e">
        <f>Revenue / (Other + Variable)</f>
        <v>#NAME?</v>
      </c>
      <c r="AH980" t="s">
        <v>3086</v>
      </c>
      <c r="AI980" t="s">
        <v>83</v>
      </c>
      <c r="AJ980" t="s">
        <v>84</v>
      </c>
      <c r="AK980" t="s">
        <v>3087</v>
      </c>
      <c r="BP980" t="s">
        <v>3088</v>
      </c>
      <c r="BQ980" t="s">
        <v>3086</v>
      </c>
      <c r="BR980" t="s">
        <v>3087</v>
      </c>
      <c r="BS980" t="s">
        <v>86</v>
      </c>
      <c r="BT980" t="e">
        <f>Revenue / (Other + Variable)</f>
        <v>#NAME?</v>
      </c>
      <c r="BU980" t="s">
        <v>2962</v>
      </c>
      <c r="BV980" t="s">
        <v>152</v>
      </c>
    </row>
    <row r="981" spans="1:74" x14ac:dyDescent="0.2">
      <c r="A981" t="s">
        <v>708</v>
      </c>
      <c r="B981" t="s">
        <v>708</v>
      </c>
      <c r="C981" t="s">
        <v>3128</v>
      </c>
      <c r="D981" t="s">
        <v>76</v>
      </c>
      <c r="E981" t="s">
        <v>77</v>
      </c>
      <c r="F981" t="s">
        <v>3129</v>
      </c>
      <c r="I981" t="s">
        <v>3084</v>
      </c>
      <c r="J981" t="s">
        <v>146</v>
      </c>
      <c r="M981" t="s">
        <v>3085</v>
      </c>
      <c r="AH981" t="s">
        <v>3086</v>
      </c>
      <c r="AI981" t="s">
        <v>83</v>
      </c>
      <c r="AJ981" t="s">
        <v>84</v>
      </c>
      <c r="AK981" t="s">
        <v>3087</v>
      </c>
      <c r="BP981" t="s">
        <v>3088</v>
      </c>
      <c r="BQ981" t="s">
        <v>3086</v>
      </c>
      <c r="BR981" t="s">
        <v>3087</v>
      </c>
      <c r="BS981" t="s">
        <v>86</v>
      </c>
      <c r="BV981" t="s">
        <v>152</v>
      </c>
    </row>
    <row r="982" spans="1:74" x14ac:dyDescent="0.2">
      <c r="A982" t="s">
        <v>3130</v>
      </c>
      <c r="B982" t="s">
        <v>3130</v>
      </c>
      <c r="C982" t="s">
        <v>3131</v>
      </c>
      <c r="D982" t="s">
        <v>76</v>
      </c>
      <c r="E982" t="s">
        <v>77</v>
      </c>
      <c r="F982" t="s">
        <v>3132</v>
      </c>
      <c r="I982" t="s">
        <v>3097</v>
      </c>
      <c r="J982" t="s">
        <v>146</v>
      </c>
      <c r="M982" t="s">
        <v>3085</v>
      </c>
      <c r="AF982" t="s">
        <v>81</v>
      </c>
      <c r="AG982" t="e">
        <f>GROSS MARGIN - Other Costs + Other Revenue</f>
        <v>#NAME?</v>
      </c>
      <c r="AH982" t="s">
        <v>3086</v>
      </c>
      <c r="AI982" t="s">
        <v>83</v>
      </c>
      <c r="AJ982" t="s">
        <v>84</v>
      </c>
      <c r="AK982" t="s">
        <v>3098</v>
      </c>
      <c r="BP982" t="s">
        <v>3088</v>
      </c>
      <c r="BQ982" t="s">
        <v>3086</v>
      </c>
      <c r="BR982" t="s">
        <v>3098</v>
      </c>
      <c r="BS982" t="s">
        <v>86</v>
      </c>
      <c r="BT982" t="e">
        <f>GROSS MARGIN - Other Costs + Other Revenue</f>
        <v>#NAME?</v>
      </c>
      <c r="BU982" t="s">
        <v>81</v>
      </c>
      <c r="BV982" t="s">
        <v>152</v>
      </c>
    </row>
    <row r="983" spans="1:74" x14ac:dyDescent="0.2">
      <c r="A983" t="s">
        <v>3133</v>
      </c>
      <c r="B983" t="s">
        <v>3133</v>
      </c>
      <c r="C983" t="s">
        <v>3134</v>
      </c>
      <c r="D983" t="s">
        <v>76</v>
      </c>
      <c r="E983" t="s">
        <v>77</v>
      </c>
      <c r="I983" t="s">
        <v>3084</v>
      </c>
      <c r="J983" t="s">
        <v>146</v>
      </c>
      <c r="M983" t="s">
        <v>3085</v>
      </c>
      <c r="AF983" t="s">
        <v>2962</v>
      </c>
      <c r="AG983" t="e">
        <f>OtherCosts / #REF!</f>
        <v>#NAME?</v>
      </c>
      <c r="AH983" t="s">
        <v>3086</v>
      </c>
      <c r="AI983" t="s">
        <v>83</v>
      </c>
      <c r="AJ983" t="s">
        <v>84</v>
      </c>
      <c r="AK983" t="s">
        <v>3087</v>
      </c>
      <c r="BP983" t="s">
        <v>3088</v>
      </c>
      <c r="BQ983" t="s">
        <v>3086</v>
      </c>
      <c r="BR983" t="s">
        <v>3087</v>
      </c>
      <c r="BS983" t="s">
        <v>86</v>
      </c>
      <c r="BT983" t="e">
        <f>OtherCosts / #REF!</f>
        <v>#NAME?</v>
      </c>
      <c r="BU983" t="s">
        <v>2962</v>
      </c>
      <c r="BV983" t="s">
        <v>152</v>
      </c>
    </row>
    <row r="984" spans="1:74" x14ac:dyDescent="0.2">
      <c r="A984" t="s">
        <v>3135</v>
      </c>
      <c r="B984" t="s">
        <v>3135</v>
      </c>
      <c r="C984" t="s">
        <v>3136</v>
      </c>
      <c r="D984" t="s">
        <v>76</v>
      </c>
      <c r="E984" t="s">
        <v>77</v>
      </c>
      <c r="I984" t="s">
        <v>3097</v>
      </c>
      <c r="J984" t="s">
        <v>146</v>
      </c>
      <c r="M984" t="s">
        <v>3085</v>
      </c>
      <c r="AF984" t="s">
        <v>2962</v>
      </c>
      <c r="AH984" t="s">
        <v>3086</v>
      </c>
      <c r="AI984" t="s">
        <v>83</v>
      </c>
      <c r="AJ984" t="s">
        <v>84</v>
      </c>
      <c r="AK984" t="s">
        <v>3098</v>
      </c>
      <c r="BP984" t="s">
        <v>3088</v>
      </c>
      <c r="BQ984" t="s">
        <v>3086</v>
      </c>
      <c r="BR984" t="s">
        <v>3098</v>
      </c>
      <c r="BS984" t="s">
        <v>86</v>
      </c>
      <c r="BU984" t="s">
        <v>2962</v>
      </c>
      <c r="BV984" t="s">
        <v>152</v>
      </c>
    </row>
    <row r="985" spans="1:74" x14ac:dyDescent="0.2">
      <c r="A985" t="s">
        <v>3137</v>
      </c>
      <c r="B985" t="s">
        <v>3137</v>
      </c>
      <c r="C985" t="s">
        <v>3138</v>
      </c>
      <c r="D985" t="s">
        <v>76</v>
      </c>
      <c r="E985" t="s">
        <v>77</v>
      </c>
      <c r="F985" t="s">
        <v>3139</v>
      </c>
      <c r="I985" t="s">
        <v>3097</v>
      </c>
      <c r="J985" t="s">
        <v>146</v>
      </c>
      <c r="M985" t="s">
        <v>3085</v>
      </c>
      <c r="AF985" t="s">
        <v>81</v>
      </c>
      <c r="AG985" t="e">
        <f>Revenue - Variable Costs</f>
        <v>#NAME?</v>
      </c>
      <c r="AH985" t="s">
        <v>3086</v>
      </c>
      <c r="AI985" t="s">
        <v>83</v>
      </c>
      <c r="AJ985" t="s">
        <v>84</v>
      </c>
      <c r="AK985" t="s">
        <v>3098</v>
      </c>
      <c r="BP985" t="s">
        <v>3088</v>
      </c>
      <c r="BQ985" t="s">
        <v>3086</v>
      </c>
      <c r="BR985" t="s">
        <v>3098</v>
      </c>
      <c r="BS985" t="s">
        <v>86</v>
      </c>
      <c r="BT985" t="e">
        <f>Revenue - Variable Costs</f>
        <v>#NAME?</v>
      </c>
      <c r="BU985" t="s">
        <v>81</v>
      </c>
      <c r="BV985" t="s">
        <v>152</v>
      </c>
    </row>
    <row r="986" spans="1:74" x14ac:dyDescent="0.2">
      <c r="A986" t="s">
        <v>3140</v>
      </c>
      <c r="B986" t="s">
        <v>3140</v>
      </c>
      <c r="C986" t="s">
        <v>3141</v>
      </c>
      <c r="D986" t="s">
        <v>76</v>
      </c>
      <c r="E986" t="s">
        <v>397</v>
      </c>
      <c r="H986" t="s">
        <v>3140</v>
      </c>
      <c r="I986" t="s">
        <v>3097</v>
      </c>
      <c r="J986" t="s">
        <v>146</v>
      </c>
      <c r="M986" t="s">
        <v>3085</v>
      </c>
      <c r="AF986" t="s">
        <v>2962</v>
      </c>
      <c r="AG986" t="s">
        <v>3142</v>
      </c>
      <c r="AH986" t="s">
        <v>3086</v>
      </c>
      <c r="AI986" t="s">
        <v>83</v>
      </c>
      <c r="AJ986" t="s">
        <v>84</v>
      </c>
      <c r="AK986" t="s">
        <v>3098</v>
      </c>
      <c r="BP986" t="s">
        <v>3088</v>
      </c>
      <c r="BQ986" t="s">
        <v>3086</v>
      </c>
      <c r="BR986" t="s">
        <v>3098</v>
      </c>
      <c r="BS986" t="s">
        <v>86</v>
      </c>
      <c r="BT986" t="s">
        <v>3142</v>
      </c>
      <c r="BU986" t="s">
        <v>2962</v>
      </c>
      <c r="BV986" t="s">
        <v>152</v>
      </c>
    </row>
    <row r="987" spans="1:74" x14ac:dyDescent="0.2">
      <c r="A987" t="s">
        <v>3143</v>
      </c>
      <c r="B987" t="s">
        <v>3143</v>
      </c>
      <c r="C987" t="s">
        <v>3144</v>
      </c>
      <c r="D987" t="s">
        <v>76</v>
      </c>
      <c r="E987" t="s">
        <v>77</v>
      </c>
      <c r="F987" t="s">
        <v>3145</v>
      </c>
      <c r="I987" t="s">
        <v>3084</v>
      </c>
      <c r="J987" t="s">
        <v>146</v>
      </c>
      <c r="M987" t="s">
        <v>3085</v>
      </c>
      <c r="AH987" t="s">
        <v>3086</v>
      </c>
      <c r="AI987" t="s">
        <v>83</v>
      </c>
      <c r="AJ987" t="s">
        <v>84</v>
      </c>
      <c r="AK987" t="s">
        <v>3087</v>
      </c>
      <c r="BP987" t="s">
        <v>3088</v>
      </c>
      <c r="BQ987" t="s">
        <v>3086</v>
      </c>
      <c r="BR987" t="s">
        <v>3087</v>
      </c>
      <c r="BS987" t="s">
        <v>86</v>
      </c>
      <c r="BV987" t="s">
        <v>152</v>
      </c>
    </row>
    <row r="988" spans="1:74" x14ac:dyDescent="0.2">
      <c r="A988" t="s">
        <v>3146</v>
      </c>
      <c r="B988" t="s">
        <v>3146</v>
      </c>
      <c r="C988" t="s">
        <v>3147</v>
      </c>
      <c r="D988" t="s">
        <v>76</v>
      </c>
      <c r="E988" t="s">
        <v>77</v>
      </c>
      <c r="F988" t="s">
        <v>3145</v>
      </c>
      <c r="I988" t="s">
        <v>3084</v>
      </c>
      <c r="J988" t="s">
        <v>146</v>
      </c>
      <c r="M988" t="s">
        <v>3085</v>
      </c>
      <c r="AF988" t="s">
        <v>2962</v>
      </c>
      <c r="AH988" t="s">
        <v>3086</v>
      </c>
      <c r="AI988" t="s">
        <v>83</v>
      </c>
      <c r="AJ988" t="s">
        <v>84</v>
      </c>
      <c r="AK988" t="s">
        <v>3087</v>
      </c>
      <c r="BP988" t="s">
        <v>3088</v>
      </c>
      <c r="BQ988" t="s">
        <v>3086</v>
      </c>
      <c r="BR988" t="s">
        <v>3087</v>
      </c>
      <c r="BS988" t="s">
        <v>86</v>
      </c>
      <c r="BU988" t="s">
        <v>2962</v>
      </c>
      <c r="BV988" t="s">
        <v>152</v>
      </c>
    </row>
    <row r="989" spans="1:74" x14ac:dyDescent="0.2">
      <c r="A989" t="s">
        <v>3148</v>
      </c>
      <c r="B989" t="s">
        <v>3148</v>
      </c>
      <c r="C989" t="s">
        <v>3149</v>
      </c>
      <c r="D989" t="s">
        <v>76</v>
      </c>
      <c r="E989" t="s">
        <v>77</v>
      </c>
      <c r="I989" t="s">
        <v>3084</v>
      </c>
      <c r="J989" t="s">
        <v>146</v>
      </c>
      <c r="M989" t="s">
        <v>3085</v>
      </c>
      <c r="AF989" t="s">
        <v>2962</v>
      </c>
      <c r="AG989" t="e">
        <f>(EBITDA-EBITDA_BGT)/(Revenue-REVENUE_BGT)</f>
        <v>#NAME?</v>
      </c>
      <c r="AH989" t="s">
        <v>3086</v>
      </c>
      <c r="AI989" t="s">
        <v>83</v>
      </c>
      <c r="AJ989" t="s">
        <v>84</v>
      </c>
      <c r="AK989" t="s">
        <v>3087</v>
      </c>
      <c r="BP989" t="s">
        <v>3088</v>
      </c>
      <c r="BQ989" t="s">
        <v>3086</v>
      </c>
      <c r="BR989" t="s">
        <v>3087</v>
      </c>
      <c r="BS989" t="s">
        <v>86</v>
      </c>
      <c r="BT989" t="e">
        <f>(EBITDA-EBITDA_BGT)/(Revenue-REVENUE_BGT)</f>
        <v>#NAME?</v>
      </c>
      <c r="BU989" t="s">
        <v>2962</v>
      </c>
      <c r="BV989" t="s">
        <v>152</v>
      </c>
    </row>
    <row r="990" spans="1:74" x14ac:dyDescent="0.2">
      <c r="A990" t="s">
        <v>3150</v>
      </c>
      <c r="B990" t="s">
        <v>3150</v>
      </c>
      <c r="C990" t="s">
        <v>3151</v>
      </c>
      <c r="D990" t="s">
        <v>76</v>
      </c>
      <c r="E990" t="s">
        <v>77</v>
      </c>
      <c r="H990" t="s">
        <v>3152</v>
      </c>
      <c r="I990" t="s">
        <v>3153</v>
      </c>
      <c r="J990" t="s">
        <v>3154</v>
      </c>
      <c r="K990" t="s">
        <v>2990</v>
      </c>
      <c r="M990" t="s">
        <v>3155</v>
      </c>
      <c r="AL990" t="s">
        <v>2962</v>
      </c>
      <c r="AM990" t="e">
        <f>Total Report Signed / Total Reports Generated</f>
        <v>#NAME?</v>
      </c>
      <c r="AN990" t="s">
        <v>3156</v>
      </c>
      <c r="AO990" t="s">
        <v>83</v>
      </c>
      <c r="AP990" t="s">
        <v>84</v>
      </c>
      <c r="AQ990" t="s">
        <v>3157</v>
      </c>
      <c r="BP990" t="s">
        <v>3158</v>
      </c>
      <c r="BQ990" t="s">
        <v>3156</v>
      </c>
      <c r="BR990" t="s">
        <v>3157</v>
      </c>
      <c r="BS990" t="s">
        <v>86</v>
      </c>
      <c r="BT990" t="e">
        <f>Total Report Signed / Total Reports Generated</f>
        <v>#NAME?</v>
      </c>
      <c r="BU990" t="s">
        <v>2962</v>
      </c>
      <c r="BV990" t="s">
        <v>3159</v>
      </c>
    </row>
    <row r="991" spans="1:74" x14ac:dyDescent="0.2">
      <c r="A991" t="s">
        <v>3160</v>
      </c>
      <c r="B991" t="s">
        <v>3160</v>
      </c>
      <c r="C991" t="s">
        <v>3161</v>
      </c>
      <c r="D991" t="s">
        <v>76</v>
      </c>
      <c r="E991" t="s">
        <v>77</v>
      </c>
      <c r="I991" t="s">
        <v>3162</v>
      </c>
      <c r="J991" t="s">
        <v>3163</v>
      </c>
      <c r="M991" t="s">
        <v>3164</v>
      </c>
      <c r="AR991" t="s">
        <v>81</v>
      </c>
      <c r="AT991" t="s">
        <v>3165</v>
      </c>
      <c r="AU991" t="s">
        <v>83</v>
      </c>
      <c r="AV991" t="s">
        <v>84</v>
      </c>
      <c r="AW991" t="s">
        <v>3166</v>
      </c>
      <c r="BP991" t="s">
        <v>3167</v>
      </c>
      <c r="BQ991" t="s">
        <v>3165</v>
      </c>
      <c r="BR991" t="s">
        <v>3166</v>
      </c>
      <c r="BS991" t="s">
        <v>86</v>
      </c>
      <c r="BU991" t="s">
        <v>81</v>
      </c>
      <c r="BV991" t="s">
        <v>3168</v>
      </c>
    </row>
    <row r="992" spans="1:74" x14ac:dyDescent="0.2">
      <c r="A992" t="s">
        <v>3169</v>
      </c>
      <c r="B992" t="s">
        <v>3169</v>
      </c>
      <c r="C992" t="s">
        <v>3170</v>
      </c>
      <c r="D992" t="s">
        <v>76</v>
      </c>
      <c r="E992" t="s">
        <v>77</v>
      </c>
      <c r="I992" t="s">
        <v>3162</v>
      </c>
      <c r="J992" t="s">
        <v>3163</v>
      </c>
      <c r="K992" t="s">
        <v>3171</v>
      </c>
      <c r="M992" t="s">
        <v>3164</v>
      </c>
      <c r="AR992" t="s">
        <v>81</v>
      </c>
      <c r="AT992" t="s">
        <v>3165</v>
      </c>
      <c r="AU992" t="s">
        <v>83</v>
      </c>
      <c r="AV992" t="s">
        <v>84</v>
      </c>
      <c r="AW992" t="s">
        <v>3166</v>
      </c>
      <c r="BP992" t="s">
        <v>3167</v>
      </c>
      <c r="BQ992" t="s">
        <v>3165</v>
      </c>
      <c r="BR992" t="s">
        <v>3166</v>
      </c>
      <c r="BS992" t="s">
        <v>86</v>
      </c>
      <c r="BU992" t="s">
        <v>81</v>
      </c>
      <c r="BV992" t="s">
        <v>3168</v>
      </c>
    </row>
    <row r="993" spans="1:74" x14ac:dyDescent="0.2">
      <c r="A993" t="s">
        <v>3172</v>
      </c>
      <c r="B993" t="s">
        <v>3173</v>
      </c>
      <c r="C993" t="s">
        <v>3174</v>
      </c>
      <c r="D993" t="s">
        <v>76</v>
      </c>
      <c r="E993" t="s">
        <v>77</v>
      </c>
      <c r="F993" t="s">
        <v>3175</v>
      </c>
      <c r="H993" t="s">
        <v>3176</v>
      </c>
      <c r="I993" t="s">
        <v>3162</v>
      </c>
      <c r="J993" t="s">
        <v>3163</v>
      </c>
      <c r="M993" t="s">
        <v>3164</v>
      </c>
      <c r="AR993" t="s">
        <v>2962</v>
      </c>
      <c r="AT993" t="s">
        <v>3165</v>
      </c>
      <c r="AU993" t="s">
        <v>83</v>
      </c>
      <c r="AV993" t="s">
        <v>84</v>
      </c>
      <c r="AW993" t="s">
        <v>3166</v>
      </c>
      <c r="BP993" t="s">
        <v>3167</v>
      </c>
      <c r="BQ993" t="s">
        <v>3165</v>
      </c>
      <c r="BR993" t="s">
        <v>3166</v>
      </c>
      <c r="BS993" t="s">
        <v>86</v>
      </c>
      <c r="BU993" t="s">
        <v>2962</v>
      </c>
      <c r="BV993" t="s">
        <v>3168</v>
      </c>
    </row>
    <row r="994" spans="1:74" x14ac:dyDescent="0.2">
      <c r="A994" t="s">
        <v>3177</v>
      </c>
      <c r="B994" t="s">
        <v>3177</v>
      </c>
      <c r="C994" t="s">
        <v>3178</v>
      </c>
      <c r="D994" t="s">
        <v>76</v>
      </c>
      <c r="E994" t="s">
        <v>77</v>
      </c>
      <c r="F994" t="s">
        <v>3179</v>
      </c>
      <c r="I994" t="s">
        <v>3180</v>
      </c>
      <c r="J994" t="s">
        <v>146</v>
      </c>
      <c r="K994" t="s">
        <v>2990</v>
      </c>
      <c r="M994" t="s">
        <v>3164</v>
      </c>
      <c r="AR994" t="s">
        <v>2962</v>
      </c>
      <c r="AT994" t="s">
        <v>3181</v>
      </c>
      <c r="AU994" t="s">
        <v>83</v>
      </c>
      <c r="AV994" t="s">
        <v>84</v>
      </c>
      <c r="AW994" t="s">
        <v>3182</v>
      </c>
      <c r="BP994" t="s">
        <v>3167</v>
      </c>
      <c r="BQ994" t="s">
        <v>3181</v>
      </c>
      <c r="BR994" t="s">
        <v>3182</v>
      </c>
      <c r="BS994" t="s">
        <v>86</v>
      </c>
      <c r="BU994" t="s">
        <v>2962</v>
      </c>
      <c r="BV994" t="s">
        <v>3183</v>
      </c>
    </row>
    <row r="995" spans="1:74" x14ac:dyDescent="0.2">
      <c r="A995" t="s">
        <v>3184</v>
      </c>
      <c r="B995" t="s">
        <v>3185</v>
      </c>
      <c r="C995" t="s">
        <v>3186</v>
      </c>
      <c r="D995" t="s">
        <v>76</v>
      </c>
      <c r="E995" t="s">
        <v>77</v>
      </c>
      <c r="F995" t="s">
        <v>3187</v>
      </c>
      <c r="H995" t="s">
        <v>3188</v>
      </c>
      <c r="I995" t="s">
        <v>3162</v>
      </c>
      <c r="J995" t="s">
        <v>3163</v>
      </c>
      <c r="M995" t="s">
        <v>3164</v>
      </c>
      <c r="AR995" t="s">
        <v>2962</v>
      </c>
      <c r="AT995" t="s">
        <v>3165</v>
      </c>
      <c r="AU995" t="s">
        <v>83</v>
      </c>
      <c r="AV995" t="s">
        <v>84</v>
      </c>
      <c r="AW995" t="s">
        <v>3166</v>
      </c>
      <c r="BP995" t="s">
        <v>3167</v>
      </c>
      <c r="BQ995" t="s">
        <v>3165</v>
      </c>
      <c r="BR995" t="s">
        <v>3166</v>
      </c>
      <c r="BS995" t="s">
        <v>86</v>
      </c>
      <c r="BU995" t="s">
        <v>2962</v>
      </c>
      <c r="BV995" t="s">
        <v>3168</v>
      </c>
    </row>
    <row r="996" spans="1:74" x14ac:dyDescent="0.2">
      <c r="A996" t="s">
        <v>3189</v>
      </c>
      <c r="B996" t="s">
        <v>3189</v>
      </c>
      <c r="C996" t="s">
        <v>3190</v>
      </c>
      <c r="D996" t="s">
        <v>76</v>
      </c>
      <c r="E996" t="s">
        <v>77</v>
      </c>
      <c r="F996" t="s">
        <v>3191</v>
      </c>
      <c r="I996" t="s">
        <v>3180</v>
      </c>
      <c r="J996" t="s">
        <v>146</v>
      </c>
      <c r="K996" t="s">
        <v>2990</v>
      </c>
      <c r="M996" t="s">
        <v>3164</v>
      </c>
      <c r="AR996" t="s">
        <v>2962</v>
      </c>
      <c r="AT996" t="s">
        <v>3181</v>
      </c>
      <c r="AU996" t="s">
        <v>83</v>
      </c>
      <c r="AV996" t="s">
        <v>84</v>
      </c>
      <c r="AW996" t="s">
        <v>3182</v>
      </c>
      <c r="BP996" t="s">
        <v>3167</v>
      </c>
      <c r="BQ996" t="s">
        <v>3181</v>
      </c>
      <c r="BR996" t="s">
        <v>3182</v>
      </c>
      <c r="BS996" t="s">
        <v>86</v>
      </c>
      <c r="BU996" t="s">
        <v>2962</v>
      </c>
      <c r="BV996" t="s">
        <v>3183</v>
      </c>
    </row>
    <row r="997" spans="1:74" x14ac:dyDescent="0.2">
      <c r="A997" t="s">
        <v>3192</v>
      </c>
      <c r="B997" t="s">
        <v>3193</v>
      </c>
      <c r="C997" t="s">
        <v>3194</v>
      </c>
      <c r="D997" t="s">
        <v>76</v>
      </c>
      <c r="E997" t="s">
        <v>77</v>
      </c>
      <c r="F997" t="s">
        <v>3195</v>
      </c>
      <c r="H997" t="s">
        <v>3196</v>
      </c>
      <c r="I997" t="s">
        <v>3162</v>
      </c>
      <c r="J997" t="s">
        <v>3163</v>
      </c>
      <c r="M997" t="s">
        <v>3164</v>
      </c>
      <c r="AR997" t="s">
        <v>2962</v>
      </c>
      <c r="AT997" t="s">
        <v>3165</v>
      </c>
      <c r="AU997" t="s">
        <v>83</v>
      </c>
      <c r="AV997" t="s">
        <v>84</v>
      </c>
      <c r="AW997" t="s">
        <v>3166</v>
      </c>
      <c r="BP997" t="s">
        <v>3167</v>
      </c>
      <c r="BQ997" t="s">
        <v>3165</v>
      </c>
      <c r="BR997" t="s">
        <v>3166</v>
      </c>
      <c r="BS997" t="s">
        <v>86</v>
      </c>
      <c r="BU997" t="s">
        <v>2962</v>
      </c>
      <c r="BV997" t="s">
        <v>3168</v>
      </c>
    </row>
    <row r="998" spans="1:74" x14ac:dyDescent="0.2">
      <c r="A998" t="s">
        <v>3197</v>
      </c>
      <c r="B998" t="s">
        <v>3197</v>
      </c>
      <c r="C998" t="s">
        <v>3198</v>
      </c>
      <c r="D998" t="s">
        <v>76</v>
      </c>
      <c r="E998" t="s">
        <v>77</v>
      </c>
      <c r="F998" t="s">
        <v>3199</v>
      </c>
      <c r="I998" t="s">
        <v>3180</v>
      </c>
      <c r="J998" t="s">
        <v>146</v>
      </c>
      <c r="K998" t="s">
        <v>2990</v>
      </c>
      <c r="M998" t="s">
        <v>3164</v>
      </c>
      <c r="AR998" t="s">
        <v>2962</v>
      </c>
      <c r="AT998" t="s">
        <v>3181</v>
      </c>
      <c r="AU998" t="s">
        <v>83</v>
      </c>
      <c r="AV998" t="s">
        <v>84</v>
      </c>
      <c r="AW998" t="s">
        <v>3182</v>
      </c>
      <c r="BP998" t="s">
        <v>3167</v>
      </c>
      <c r="BQ998" t="s">
        <v>3181</v>
      </c>
      <c r="BR998" t="s">
        <v>3182</v>
      </c>
      <c r="BS998" t="s">
        <v>86</v>
      </c>
      <c r="BU998" t="s">
        <v>2962</v>
      </c>
      <c r="BV998" t="s">
        <v>3183</v>
      </c>
    </row>
    <row r="999" spans="1:74" x14ac:dyDescent="0.2">
      <c r="A999" t="s">
        <v>3200</v>
      </c>
      <c r="B999" t="s">
        <v>3200</v>
      </c>
      <c r="C999" t="s">
        <v>3201</v>
      </c>
      <c r="D999" t="s">
        <v>76</v>
      </c>
      <c r="E999" t="s">
        <v>77</v>
      </c>
      <c r="F999" t="s">
        <v>3202</v>
      </c>
      <c r="I999" t="s">
        <v>3180</v>
      </c>
      <c r="J999" t="s">
        <v>146</v>
      </c>
      <c r="K999" t="s">
        <v>2990</v>
      </c>
      <c r="M999" t="s">
        <v>3164</v>
      </c>
      <c r="AR999" t="s">
        <v>2962</v>
      </c>
      <c r="AS999" t="e">
        <f>totalReservasDiscoveryEnroled / totalReservasPotenciales</f>
        <v>#NAME?</v>
      </c>
      <c r="AT999" t="s">
        <v>3181</v>
      </c>
      <c r="AU999" t="s">
        <v>83</v>
      </c>
      <c r="AV999" t="s">
        <v>84</v>
      </c>
      <c r="AW999" t="s">
        <v>3182</v>
      </c>
      <c r="BP999" t="s">
        <v>3167</v>
      </c>
      <c r="BQ999" t="s">
        <v>3181</v>
      </c>
      <c r="BR999" t="s">
        <v>3182</v>
      </c>
      <c r="BS999" t="s">
        <v>86</v>
      </c>
      <c r="BT999" t="e">
        <f>totalReservasDiscoveryEnroled / totalReservasPotenciales</f>
        <v>#NAME?</v>
      </c>
      <c r="BU999" t="s">
        <v>2962</v>
      </c>
      <c r="BV999" t="s">
        <v>3183</v>
      </c>
    </row>
    <row r="1000" spans="1:74" x14ac:dyDescent="0.2">
      <c r="A1000" t="s">
        <v>3203</v>
      </c>
      <c r="B1000" t="s">
        <v>3204</v>
      </c>
      <c r="C1000" t="s">
        <v>3205</v>
      </c>
      <c r="D1000" t="s">
        <v>76</v>
      </c>
      <c r="E1000" t="s">
        <v>77</v>
      </c>
      <c r="F1000" t="s">
        <v>3206</v>
      </c>
      <c r="H1000" t="s">
        <v>3207</v>
      </c>
      <c r="I1000" t="s">
        <v>3162</v>
      </c>
      <c r="J1000" t="s">
        <v>3163</v>
      </c>
      <c r="M1000" t="s">
        <v>3164</v>
      </c>
      <c r="AR1000" t="s">
        <v>2962</v>
      </c>
      <c r="AT1000" t="s">
        <v>3165</v>
      </c>
      <c r="AU1000" t="s">
        <v>83</v>
      </c>
      <c r="AV1000" t="s">
        <v>84</v>
      </c>
      <c r="AW1000" t="s">
        <v>3166</v>
      </c>
      <c r="BP1000" t="s">
        <v>3167</v>
      </c>
      <c r="BQ1000" t="s">
        <v>3165</v>
      </c>
      <c r="BR1000" t="s">
        <v>3166</v>
      </c>
      <c r="BS1000" t="s">
        <v>86</v>
      </c>
      <c r="BU1000" t="s">
        <v>2962</v>
      </c>
      <c r="BV1000" t="s">
        <v>3168</v>
      </c>
    </row>
    <row r="1001" spans="1:74" x14ac:dyDescent="0.2">
      <c r="A1001" t="s">
        <v>3208</v>
      </c>
      <c r="B1001" t="s">
        <v>3208</v>
      </c>
      <c r="C1001" t="s">
        <v>3209</v>
      </c>
      <c r="D1001" t="s">
        <v>76</v>
      </c>
      <c r="E1001" t="s">
        <v>77</v>
      </c>
      <c r="F1001" t="s">
        <v>3210</v>
      </c>
      <c r="I1001" t="s">
        <v>3180</v>
      </c>
      <c r="J1001" t="s">
        <v>146</v>
      </c>
      <c r="K1001" t="s">
        <v>2990</v>
      </c>
      <c r="M1001" t="s">
        <v>3164</v>
      </c>
      <c r="AR1001" t="s">
        <v>2962</v>
      </c>
      <c r="AT1001" t="s">
        <v>3181</v>
      </c>
      <c r="AU1001" t="s">
        <v>83</v>
      </c>
      <c r="AV1001" t="s">
        <v>84</v>
      </c>
      <c r="AW1001" t="s">
        <v>3182</v>
      </c>
      <c r="BP1001" t="s">
        <v>3167</v>
      </c>
      <c r="BQ1001" t="s">
        <v>3181</v>
      </c>
      <c r="BR1001" t="s">
        <v>3182</v>
      </c>
      <c r="BS1001" t="s">
        <v>86</v>
      </c>
      <c r="BU1001" t="s">
        <v>2962</v>
      </c>
      <c r="BV1001" t="s">
        <v>3183</v>
      </c>
    </row>
    <row r="1002" spans="1:74" x14ac:dyDescent="0.2">
      <c r="A1002" t="s">
        <v>3211</v>
      </c>
      <c r="B1002" t="s">
        <v>3211</v>
      </c>
      <c r="C1002" t="s">
        <v>3212</v>
      </c>
      <c r="D1002" t="s">
        <v>76</v>
      </c>
      <c r="E1002" t="s">
        <v>77</v>
      </c>
      <c r="I1002" t="s">
        <v>3213</v>
      </c>
      <c r="J1002" t="s">
        <v>3214</v>
      </c>
      <c r="K1002" t="s">
        <v>2990</v>
      </c>
      <c r="M1002" t="s">
        <v>3215</v>
      </c>
      <c r="AX1002" t="s">
        <v>2962</v>
      </c>
      <c r="AY1002" t="e">
        <f>Total BF, Groups Identified YTD / Total BF, Groups Booking YTD</f>
        <v>#NAME?</v>
      </c>
      <c r="AZ1002" t="s">
        <v>3216</v>
      </c>
      <c r="BA1002" t="s">
        <v>83</v>
      </c>
      <c r="BB1002" t="s">
        <v>84</v>
      </c>
      <c r="BC1002" t="s">
        <v>3217</v>
      </c>
      <c r="BP1002" t="s">
        <v>3218</v>
      </c>
      <c r="BQ1002" t="s">
        <v>3216</v>
      </c>
      <c r="BR1002" t="s">
        <v>3217</v>
      </c>
      <c r="BS1002" t="s">
        <v>86</v>
      </c>
      <c r="BT1002" t="e">
        <f>Total BF, Groups Identified YTD / Total BF, Groups Booking YTD</f>
        <v>#NAME?</v>
      </c>
      <c r="BU1002" t="s">
        <v>2962</v>
      </c>
      <c r="BV1002" t="s">
        <v>3219</v>
      </c>
    </row>
    <row r="1003" spans="1:74" x14ac:dyDescent="0.2">
      <c r="A1003" t="s">
        <v>3220</v>
      </c>
      <c r="B1003" t="s">
        <v>3220</v>
      </c>
      <c r="C1003" t="s">
        <v>3221</v>
      </c>
      <c r="D1003" t="s">
        <v>76</v>
      </c>
      <c r="E1003" t="s">
        <v>77</v>
      </c>
      <c r="I1003" t="s">
        <v>3222</v>
      </c>
      <c r="J1003" t="s">
        <v>3214</v>
      </c>
      <c r="K1003" t="s">
        <v>2990</v>
      </c>
      <c r="M1003" t="s">
        <v>3215</v>
      </c>
      <c r="AX1003" t="s">
        <v>2962</v>
      </c>
      <c r="AZ1003" t="s">
        <v>3216</v>
      </c>
      <c r="BA1003" t="s">
        <v>83</v>
      </c>
      <c r="BB1003" t="s">
        <v>84</v>
      </c>
      <c r="BC1003" t="s">
        <v>3223</v>
      </c>
      <c r="BP1003" t="s">
        <v>3218</v>
      </c>
      <c r="BQ1003" t="s">
        <v>3216</v>
      </c>
      <c r="BR1003" t="s">
        <v>3223</v>
      </c>
      <c r="BS1003" t="s">
        <v>86</v>
      </c>
      <c r="BU1003" t="s">
        <v>2962</v>
      </c>
      <c r="BV1003" t="s">
        <v>3224</v>
      </c>
    </row>
    <row r="1004" spans="1:74" x14ac:dyDescent="0.2">
      <c r="A1004" t="s">
        <v>3225</v>
      </c>
      <c r="B1004" t="s">
        <v>3225</v>
      </c>
      <c r="C1004" t="s">
        <v>3226</v>
      </c>
      <c r="D1004" t="s">
        <v>76</v>
      </c>
      <c r="E1004" t="s">
        <v>77</v>
      </c>
      <c r="I1004" t="s">
        <v>3227</v>
      </c>
      <c r="J1004" t="s">
        <v>3214</v>
      </c>
      <c r="K1004" t="s">
        <v>2990</v>
      </c>
      <c r="M1004" t="s">
        <v>3215</v>
      </c>
      <c r="AX1004" t="s">
        <v>2962</v>
      </c>
      <c r="AZ1004" t="s">
        <v>3228</v>
      </c>
      <c r="BA1004" t="s">
        <v>83</v>
      </c>
      <c r="BB1004" t="s">
        <v>84</v>
      </c>
      <c r="BC1004" t="s">
        <v>3229</v>
      </c>
      <c r="BP1004" t="s">
        <v>3218</v>
      </c>
      <c r="BQ1004" t="s">
        <v>3228</v>
      </c>
      <c r="BR1004" t="s">
        <v>3229</v>
      </c>
      <c r="BS1004" t="s">
        <v>86</v>
      </c>
      <c r="BU1004" t="s">
        <v>2962</v>
      </c>
      <c r="BV1004" t="s">
        <v>3219</v>
      </c>
    </row>
    <row r="1005" spans="1:74" x14ac:dyDescent="0.2">
      <c r="A1005" t="s">
        <v>3230</v>
      </c>
      <c r="B1005" t="s">
        <v>3230</v>
      </c>
      <c r="C1005" t="s">
        <v>3231</v>
      </c>
      <c r="D1005" t="s">
        <v>76</v>
      </c>
      <c r="E1005" t="s">
        <v>77</v>
      </c>
      <c r="I1005" t="s">
        <v>3213</v>
      </c>
      <c r="J1005" t="s">
        <v>3214</v>
      </c>
      <c r="K1005" t="s">
        <v>2990</v>
      </c>
      <c r="M1005" t="s">
        <v>3215</v>
      </c>
      <c r="AX1005" t="s">
        <v>2962</v>
      </c>
      <c r="AY1005" t="e">
        <f>Total Individual Booking (month) / Total Individual Booking (month)</f>
        <v>#NAME?</v>
      </c>
      <c r="AZ1005" t="s">
        <v>3216</v>
      </c>
      <c r="BA1005" t="s">
        <v>83</v>
      </c>
      <c r="BB1005" t="s">
        <v>84</v>
      </c>
      <c r="BC1005" t="s">
        <v>3217</v>
      </c>
      <c r="BP1005" t="s">
        <v>3218</v>
      </c>
      <c r="BQ1005" t="s">
        <v>3216</v>
      </c>
      <c r="BR1005" t="s">
        <v>3217</v>
      </c>
      <c r="BS1005" t="s">
        <v>86</v>
      </c>
      <c r="BT1005" t="e">
        <f>Total Individual Booking (month) / Total Individual Booking (month)</f>
        <v>#NAME?</v>
      </c>
      <c r="BU1005" t="s">
        <v>2962</v>
      </c>
      <c r="BV1005" t="s">
        <v>3219</v>
      </c>
    </row>
    <row r="1006" spans="1:74" x14ac:dyDescent="0.2">
      <c r="A1006" t="s">
        <v>3232</v>
      </c>
      <c r="B1006" t="s">
        <v>3232</v>
      </c>
      <c r="C1006" t="s">
        <v>3233</v>
      </c>
      <c r="D1006" t="s">
        <v>76</v>
      </c>
      <c r="E1006" t="s">
        <v>397</v>
      </c>
      <c r="H1006" t="s">
        <v>3234</v>
      </c>
      <c r="I1006" t="s">
        <v>3235</v>
      </c>
      <c r="M1006" t="s">
        <v>3215</v>
      </c>
      <c r="AX1006" t="s">
        <v>81</v>
      </c>
      <c r="AZ1006" t="s">
        <v>3236</v>
      </c>
      <c r="BA1006" t="s">
        <v>83</v>
      </c>
      <c r="BB1006" t="s">
        <v>2953</v>
      </c>
      <c r="BC1006" t="s">
        <v>3237</v>
      </c>
      <c r="BP1006" t="s">
        <v>3218</v>
      </c>
      <c r="BQ1006" t="s">
        <v>3236</v>
      </c>
      <c r="BR1006" t="s">
        <v>3237</v>
      </c>
      <c r="BS1006" t="s">
        <v>86</v>
      </c>
      <c r="BU1006" t="s">
        <v>81</v>
      </c>
      <c r="BV1006" t="s">
        <v>3238</v>
      </c>
    </row>
    <row r="1007" spans="1:74" x14ac:dyDescent="0.2">
      <c r="A1007" t="s">
        <v>3239</v>
      </c>
      <c r="B1007" t="s">
        <v>3239</v>
      </c>
      <c r="C1007" t="s">
        <v>3240</v>
      </c>
      <c r="D1007" t="s">
        <v>76</v>
      </c>
      <c r="E1007" t="s">
        <v>77</v>
      </c>
      <c r="I1007" t="s">
        <v>3241</v>
      </c>
      <c r="J1007" t="s">
        <v>3214</v>
      </c>
      <c r="K1007" t="s">
        <v>2990</v>
      </c>
      <c r="M1007" t="s">
        <v>3215</v>
      </c>
      <c r="AX1007" t="s">
        <v>2962</v>
      </c>
      <c r="AZ1007" t="s">
        <v>3216</v>
      </c>
      <c r="BA1007" t="s">
        <v>83</v>
      </c>
      <c r="BB1007" t="s">
        <v>84</v>
      </c>
      <c r="BC1007" t="s">
        <v>3239</v>
      </c>
      <c r="BP1007" t="s">
        <v>3218</v>
      </c>
      <c r="BQ1007" t="s">
        <v>3216</v>
      </c>
      <c r="BR1007" t="s">
        <v>3239</v>
      </c>
      <c r="BS1007" t="s">
        <v>86</v>
      </c>
      <c r="BU1007" t="s">
        <v>2962</v>
      </c>
      <c r="BV1007" t="s">
        <v>3242</v>
      </c>
    </row>
    <row r="1008" spans="1:74" x14ac:dyDescent="0.2">
      <c r="A1008" t="s">
        <v>3243</v>
      </c>
      <c r="B1008" t="s">
        <v>3243</v>
      </c>
      <c r="C1008" t="s">
        <v>3244</v>
      </c>
      <c r="D1008" t="s">
        <v>76</v>
      </c>
      <c r="E1008" t="s">
        <v>397</v>
      </c>
      <c r="H1008" t="s">
        <v>3245</v>
      </c>
      <c r="I1008" t="s">
        <v>3246</v>
      </c>
      <c r="M1008" t="s">
        <v>3215</v>
      </c>
      <c r="AX1008" t="s">
        <v>81</v>
      </c>
      <c r="AZ1008" t="s">
        <v>3236</v>
      </c>
      <c r="BA1008" t="s">
        <v>83</v>
      </c>
      <c r="BB1008" t="s">
        <v>2953</v>
      </c>
      <c r="BC1008" t="s">
        <v>3247</v>
      </c>
      <c r="BP1008" t="s">
        <v>3218</v>
      </c>
      <c r="BQ1008" t="s">
        <v>3236</v>
      </c>
      <c r="BR1008" t="s">
        <v>3247</v>
      </c>
      <c r="BS1008" t="s">
        <v>86</v>
      </c>
      <c r="BU1008" t="s">
        <v>81</v>
      </c>
      <c r="BV1008" t="s">
        <v>3248</v>
      </c>
    </row>
    <row r="1009" spans="1:74" x14ac:dyDescent="0.2">
      <c r="A1009" t="s">
        <v>3249</v>
      </c>
      <c r="B1009" t="s">
        <v>3249</v>
      </c>
      <c r="C1009" t="s">
        <v>3250</v>
      </c>
      <c r="D1009" t="s">
        <v>76</v>
      </c>
      <c r="E1009" t="s">
        <v>397</v>
      </c>
      <c r="H1009" t="s">
        <v>3251</v>
      </c>
      <c r="I1009" t="s">
        <v>3235</v>
      </c>
      <c r="M1009" t="s">
        <v>3215</v>
      </c>
      <c r="AX1009" t="s">
        <v>81</v>
      </c>
      <c r="AZ1009" t="s">
        <v>3236</v>
      </c>
      <c r="BA1009" t="s">
        <v>83</v>
      </c>
      <c r="BB1009" t="s">
        <v>2953</v>
      </c>
      <c r="BC1009" t="s">
        <v>3237</v>
      </c>
      <c r="BP1009" t="s">
        <v>3218</v>
      </c>
      <c r="BQ1009" t="s">
        <v>3236</v>
      </c>
      <c r="BR1009" t="s">
        <v>3237</v>
      </c>
      <c r="BS1009" t="s">
        <v>86</v>
      </c>
      <c r="BU1009" t="s">
        <v>81</v>
      </c>
      <c r="BV1009" t="s">
        <v>3238</v>
      </c>
    </row>
    <row r="1010" spans="1:74" x14ac:dyDescent="0.2">
      <c r="A1010" t="s">
        <v>3252</v>
      </c>
      <c r="B1010" t="s">
        <v>3252</v>
      </c>
      <c r="C1010" t="s">
        <v>3253</v>
      </c>
      <c r="D1010" t="s">
        <v>76</v>
      </c>
      <c r="E1010" t="s">
        <v>397</v>
      </c>
      <c r="H1010" t="s">
        <v>3254</v>
      </c>
      <c r="I1010" t="s">
        <v>3246</v>
      </c>
      <c r="M1010" t="s">
        <v>3215</v>
      </c>
      <c r="AX1010" t="s">
        <v>81</v>
      </c>
      <c r="AZ1010" t="s">
        <v>3236</v>
      </c>
      <c r="BA1010" t="s">
        <v>83</v>
      </c>
      <c r="BB1010" t="s">
        <v>2953</v>
      </c>
      <c r="BC1010" t="s">
        <v>3247</v>
      </c>
      <c r="BP1010" t="s">
        <v>3218</v>
      </c>
      <c r="BQ1010" t="s">
        <v>3236</v>
      </c>
      <c r="BR1010" t="s">
        <v>3247</v>
      </c>
      <c r="BS1010" t="s">
        <v>86</v>
      </c>
      <c r="BU1010" t="s">
        <v>81</v>
      </c>
      <c r="BV1010" t="s">
        <v>3248</v>
      </c>
    </row>
    <row r="1011" spans="1:74" x14ac:dyDescent="0.2">
      <c r="A1011" t="s">
        <v>3255</v>
      </c>
      <c r="B1011" t="s">
        <v>3255</v>
      </c>
      <c r="C1011" t="s">
        <v>3256</v>
      </c>
      <c r="D1011" t="s">
        <v>76</v>
      </c>
      <c r="E1011" t="s">
        <v>397</v>
      </c>
      <c r="H1011" t="s">
        <v>3257</v>
      </c>
      <c r="I1011" t="s">
        <v>3235</v>
      </c>
      <c r="M1011" t="s">
        <v>3215</v>
      </c>
      <c r="AX1011" t="s">
        <v>81</v>
      </c>
      <c r="AZ1011" t="s">
        <v>3236</v>
      </c>
      <c r="BA1011" t="s">
        <v>83</v>
      </c>
      <c r="BB1011" t="s">
        <v>2953</v>
      </c>
      <c r="BC1011" t="s">
        <v>3237</v>
      </c>
      <c r="BP1011" t="s">
        <v>3218</v>
      </c>
      <c r="BQ1011" t="s">
        <v>3236</v>
      </c>
      <c r="BR1011" t="s">
        <v>3237</v>
      </c>
      <c r="BS1011" t="s">
        <v>86</v>
      </c>
      <c r="BU1011" t="s">
        <v>81</v>
      </c>
      <c r="BV1011" t="s">
        <v>3238</v>
      </c>
    </row>
    <row r="1012" spans="1:74" x14ac:dyDescent="0.2">
      <c r="A1012" t="s">
        <v>3258</v>
      </c>
      <c r="B1012" t="s">
        <v>3258</v>
      </c>
      <c r="C1012" t="s">
        <v>3259</v>
      </c>
      <c r="D1012" t="s">
        <v>76</v>
      </c>
      <c r="E1012" t="s">
        <v>397</v>
      </c>
      <c r="H1012" t="s">
        <v>3260</v>
      </c>
      <c r="I1012" t="s">
        <v>3246</v>
      </c>
      <c r="M1012" t="s">
        <v>3215</v>
      </c>
      <c r="AX1012" t="s">
        <v>81</v>
      </c>
      <c r="AZ1012" t="s">
        <v>3236</v>
      </c>
      <c r="BA1012" t="s">
        <v>83</v>
      </c>
      <c r="BB1012" t="s">
        <v>2953</v>
      </c>
      <c r="BC1012" t="s">
        <v>3247</v>
      </c>
      <c r="BP1012" t="s">
        <v>3218</v>
      </c>
      <c r="BQ1012" t="s">
        <v>3236</v>
      </c>
      <c r="BR1012" t="s">
        <v>3247</v>
      </c>
      <c r="BS1012" t="s">
        <v>86</v>
      </c>
      <c r="BU1012" t="s">
        <v>81</v>
      </c>
      <c r="BV1012" t="s">
        <v>3248</v>
      </c>
    </row>
    <row r="1013" spans="1:74" x14ac:dyDescent="0.2">
      <c r="A1013" t="s">
        <v>3261</v>
      </c>
      <c r="B1013" t="s">
        <v>3261</v>
      </c>
      <c r="C1013" t="s">
        <v>3262</v>
      </c>
      <c r="D1013" t="s">
        <v>76</v>
      </c>
      <c r="E1013" t="s">
        <v>77</v>
      </c>
      <c r="I1013" t="s">
        <v>3222</v>
      </c>
      <c r="J1013" t="s">
        <v>3214</v>
      </c>
      <c r="K1013" t="s">
        <v>2990</v>
      </c>
      <c r="M1013" t="s">
        <v>3215</v>
      </c>
      <c r="AX1013" t="s">
        <v>2962</v>
      </c>
      <c r="AZ1013" t="s">
        <v>3216</v>
      </c>
      <c r="BA1013" t="s">
        <v>83</v>
      </c>
      <c r="BB1013" t="s">
        <v>84</v>
      </c>
      <c r="BC1013" t="s">
        <v>3223</v>
      </c>
      <c r="BP1013" t="s">
        <v>3218</v>
      </c>
      <c r="BQ1013" t="s">
        <v>3216</v>
      </c>
      <c r="BR1013" t="s">
        <v>3223</v>
      </c>
      <c r="BS1013" t="s">
        <v>86</v>
      </c>
      <c r="BU1013" t="s">
        <v>2962</v>
      </c>
      <c r="BV1013" t="s">
        <v>3224</v>
      </c>
    </row>
    <row r="1014" spans="1:74" x14ac:dyDescent="0.2">
      <c r="A1014" t="s">
        <v>3263</v>
      </c>
      <c r="B1014" t="s">
        <v>3263</v>
      </c>
      <c r="C1014" t="s">
        <v>3264</v>
      </c>
      <c r="D1014" t="s">
        <v>76</v>
      </c>
      <c r="E1014" t="s">
        <v>397</v>
      </c>
      <c r="H1014" t="s">
        <v>3265</v>
      </c>
      <c r="I1014" t="s">
        <v>3246</v>
      </c>
      <c r="M1014" t="s">
        <v>3215</v>
      </c>
      <c r="AX1014" t="s">
        <v>81</v>
      </c>
      <c r="AZ1014" t="s">
        <v>3236</v>
      </c>
      <c r="BA1014" t="s">
        <v>83</v>
      </c>
      <c r="BB1014" t="s">
        <v>2953</v>
      </c>
      <c r="BC1014" t="s">
        <v>3247</v>
      </c>
      <c r="BP1014" t="s">
        <v>3218</v>
      </c>
      <c r="BQ1014" t="s">
        <v>3236</v>
      </c>
      <c r="BR1014" t="s">
        <v>3247</v>
      </c>
      <c r="BS1014" t="s">
        <v>86</v>
      </c>
      <c r="BU1014" t="s">
        <v>81</v>
      </c>
      <c r="BV1014" t="s">
        <v>3248</v>
      </c>
    </row>
    <row r="1015" spans="1:74" x14ac:dyDescent="0.2">
      <c r="A1015" t="s">
        <v>3266</v>
      </c>
      <c r="B1015" t="s">
        <v>3266</v>
      </c>
      <c r="C1015" t="s">
        <v>3267</v>
      </c>
      <c r="D1015" t="s">
        <v>76</v>
      </c>
      <c r="E1015" t="s">
        <v>397</v>
      </c>
      <c r="H1015" t="s">
        <v>3268</v>
      </c>
      <c r="I1015" t="s">
        <v>3246</v>
      </c>
      <c r="M1015" t="s">
        <v>3215</v>
      </c>
      <c r="AX1015" t="s">
        <v>81</v>
      </c>
      <c r="AZ1015" t="s">
        <v>3236</v>
      </c>
      <c r="BA1015" t="s">
        <v>83</v>
      </c>
      <c r="BB1015" t="s">
        <v>2953</v>
      </c>
      <c r="BC1015" t="s">
        <v>3247</v>
      </c>
      <c r="BP1015" t="s">
        <v>3218</v>
      </c>
      <c r="BQ1015" t="s">
        <v>3236</v>
      </c>
      <c r="BR1015" t="s">
        <v>3247</v>
      </c>
      <c r="BS1015" t="s">
        <v>86</v>
      </c>
      <c r="BU1015" t="s">
        <v>81</v>
      </c>
      <c r="BV1015" t="s">
        <v>3248</v>
      </c>
    </row>
    <row r="1016" spans="1:74" x14ac:dyDescent="0.2">
      <c r="A1016" t="s">
        <v>3269</v>
      </c>
      <c r="B1016" t="s">
        <v>3269</v>
      </c>
      <c r="C1016" t="s">
        <v>3270</v>
      </c>
      <c r="D1016" t="s">
        <v>76</v>
      </c>
      <c r="E1016" t="s">
        <v>397</v>
      </c>
      <c r="H1016" t="s">
        <v>3271</v>
      </c>
      <c r="I1016" t="s">
        <v>3246</v>
      </c>
      <c r="M1016" t="s">
        <v>3215</v>
      </c>
      <c r="AX1016" t="s">
        <v>81</v>
      </c>
      <c r="AZ1016" t="s">
        <v>3236</v>
      </c>
      <c r="BA1016" t="s">
        <v>83</v>
      </c>
      <c r="BB1016" t="s">
        <v>2953</v>
      </c>
      <c r="BC1016" t="s">
        <v>3247</v>
      </c>
      <c r="BP1016" t="s">
        <v>3218</v>
      </c>
      <c r="BQ1016" t="s">
        <v>3236</v>
      </c>
      <c r="BR1016" t="s">
        <v>3247</v>
      </c>
      <c r="BS1016" t="s">
        <v>86</v>
      </c>
      <c r="BU1016" t="s">
        <v>81</v>
      </c>
      <c r="BV1016" t="s">
        <v>3248</v>
      </c>
    </row>
    <row r="1017" spans="1:74" x14ac:dyDescent="0.2">
      <c r="A1017" t="s">
        <v>3272</v>
      </c>
      <c r="B1017" t="s">
        <v>3272</v>
      </c>
      <c r="C1017" t="s">
        <v>3273</v>
      </c>
      <c r="D1017" t="s">
        <v>76</v>
      </c>
      <c r="E1017" t="s">
        <v>397</v>
      </c>
      <c r="H1017" t="s">
        <v>3274</v>
      </c>
      <c r="I1017" t="s">
        <v>3246</v>
      </c>
      <c r="M1017" t="s">
        <v>3215</v>
      </c>
      <c r="AX1017" t="s">
        <v>81</v>
      </c>
      <c r="AZ1017" t="s">
        <v>3236</v>
      </c>
      <c r="BA1017" t="s">
        <v>83</v>
      </c>
      <c r="BB1017" t="s">
        <v>2953</v>
      </c>
      <c r="BC1017" t="s">
        <v>3247</v>
      </c>
      <c r="BP1017" t="s">
        <v>3218</v>
      </c>
      <c r="BQ1017" t="s">
        <v>3236</v>
      </c>
      <c r="BR1017" t="s">
        <v>3247</v>
      </c>
      <c r="BS1017" t="s">
        <v>86</v>
      </c>
      <c r="BU1017" t="s">
        <v>81</v>
      </c>
      <c r="BV1017" t="s">
        <v>3248</v>
      </c>
    </row>
    <row r="1018" spans="1:74" x14ac:dyDescent="0.2">
      <c r="A1018" t="s">
        <v>3275</v>
      </c>
      <c r="B1018" t="s">
        <v>3275</v>
      </c>
      <c r="C1018" t="s">
        <v>3276</v>
      </c>
      <c r="D1018" t="s">
        <v>76</v>
      </c>
      <c r="E1018" t="s">
        <v>77</v>
      </c>
      <c r="I1018" t="s">
        <v>3277</v>
      </c>
      <c r="J1018" t="s">
        <v>3214</v>
      </c>
      <c r="K1018" t="s">
        <v>2990</v>
      </c>
      <c r="M1018" t="s">
        <v>3215</v>
      </c>
      <c r="AX1018" t="s">
        <v>2962</v>
      </c>
      <c r="AZ1018" t="s">
        <v>3228</v>
      </c>
      <c r="BA1018" t="s">
        <v>83</v>
      </c>
      <c r="BB1018" t="s">
        <v>84</v>
      </c>
      <c r="BC1018" t="s">
        <v>3275</v>
      </c>
      <c r="BP1018" t="s">
        <v>3218</v>
      </c>
      <c r="BQ1018" t="s">
        <v>3228</v>
      </c>
      <c r="BR1018" t="s">
        <v>3275</v>
      </c>
      <c r="BS1018" t="s">
        <v>86</v>
      </c>
      <c r="BU1018" t="s">
        <v>2962</v>
      </c>
      <c r="BV1018" t="s">
        <v>3219</v>
      </c>
    </row>
    <row r="1019" spans="1:74" x14ac:dyDescent="0.2">
      <c r="A1019" t="s">
        <v>3278</v>
      </c>
      <c r="B1019" t="s">
        <v>3278</v>
      </c>
      <c r="C1019" t="s">
        <v>3279</v>
      </c>
      <c r="D1019" t="s">
        <v>76</v>
      </c>
      <c r="E1019" t="s">
        <v>77</v>
      </c>
      <c r="F1019" t="s">
        <v>3280</v>
      </c>
      <c r="I1019" t="s">
        <v>3227</v>
      </c>
      <c r="J1019" t="s">
        <v>3214</v>
      </c>
      <c r="K1019" t="s">
        <v>2990</v>
      </c>
      <c r="M1019" t="s">
        <v>3215</v>
      </c>
      <c r="AX1019" t="s">
        <v>2962</v>
      </c>
      <c r="AZ1019" t="s">
        <v>3228</v>
      </c>
      <c r="BA1019" t="s">
        <v>83</v>
      </c>
      <c r="BB1019" t="s">
        <v>84</v>
      </c>
      <c r="BC1019" t="s">
        <v>3229</v>
      </c>
      <c r="BP1019" t="s">
        <v>3218</v>
      </c>
      <c r="BQ1019" t="s">
        <v>3228</v>
      </c>
      <c r="BR1019" t="s">
        <v>3229</v>
      </c>
      <c r="BS1019" t="s">
        <v>86</v>
      </c>
      <c r="BU1019" t="s">
        <v>2962</v>
      </c>
      <c r="BV1019" t="s">
        <v>3219</v>
      </c>
    </row>
    <row r="1020" spans="1:74" x14ac:dyDescent="0.2">
      <c r="A1020" t="s">
        <v>3281</v>
      </c>
      <c r="B1020" t="s">
        <v>3281</v>
      </c>
      <c r="C1020" t="s">
        <v>3282</v>
      </c>
      <c r="D1020" t="s">
        <v>76</v>
      </c>
      <c r="E1020" t="s">
        <v>397</v>
      </c>
      <c r="H1020" t="s">
        <v>3283</v>
      </c>
      <c r="I1020" t="s">
        <v>3246</v>
      </c>
      <c r="M1020" t="s">
        <v>3215</v>
      </c>
      <c r="AX1020" t="s">
        <v>81</v>
      </c>
      <c r="AZ1020" t="s">
        <v>3236</v>
      </c>
      <c r="BA1020" t="s">
        <v>83</v>
      </c>
      <c r="BB1020" t="s">
        <v>2953</v>
      </c>
      <c r="BC1020" t="s">
        <v>3247</v>
      </c>
      <c r="BP1020" t="s">
        <v>3218</v>
      </c>
      <c r="BQ1020" t="s">
        <v>3236</v>
      </c>
      <c r="BR1020" t="s">
        <v>3247</v>
      </c>
      <c r="BS1020" t="s">
        <v>86</v>
      </c>
      <c r="BU1020" t="s">
        <v>81</v>
      </c>
      <c r="BV1020" t="s">
        <v>3248</v>
      </c>
    </row>
    <row r="1021" spans="1:74" x14ac:dyDescent="0.2">
      <c r="A1021" t="s">
        <v>3284</v>
      </c>
      <c r="B1021" t="s">
        <v>3284</v>
      </c>
      <c r="C1021" t="s">
        <v>3285</v>
      </c>
      <c r="D1021" t="s">
        <v>76</v>
      </c>
      <c r="E1021" t="s">
        <v>397</v>
      </c>
      <c r="H1021" t="s">
        <v>3286</v>
      </c>
      <c r="I1021" t="s">
        <v>3235</v>
      </c>
      <c r="M1021" t="s">
        <v>3215</v>
      </c>
      <c r="AX1021" t="s">
        <v>81</v>
      </c>
      <c r="AZ1021" t="s">
        <v>3236</v>
      </c>
      <c r="BA1021" t="s">
        <v>83</v>
      </c>
      <c r="BB1021" t="s">
        <v>2953</v>
      </c>
      <c r="BC1021" t="s">
        <v>3237</v>
      </c>
      <c r="BP1021" t="s">
        <v>3218</v>
      </c>
      <c r="BQ1021" t="s">
        <v>3236</v>
      </c>
      <c r="BR1021" t="s">
        <v>3237</v>
      </c>
      <c r="BS1021" t="s">
        <v>86</v>
      </c>
      <c r="BU1021" t="s">
        <v>81</v>
      </c>
      <c r="BV1021" t="s">
        <v>3238</v>
      </c>
    </row>
    <row r="1022" spans="1:74" x14ac:dyDescent="0.2">
      <c r="A1022" t="s">
        <v>3287</v>
      </c>
      <c r="B1022" t="s">
        <v>3287</v>
      </c>
      <c r="C1022" t="s">
        <v>3288</v>
      </c>
      <c r="D1022" t="s">
        <v>76</v>
      </c>
      <c r="E1022" t="s">
        <v>77</v>
      </c>
      <c r="F1022" t="s">
        <v>3289</v>
      </c>
      <c r="I1022" t="s">
        <v>3290</v>
      </c>
      <c r="J1022" t="s">
        <v>3214</v>
      </c>
      <c r="K1022" t="s">
        <v>2990</v>
      </c>
      <c r="M1022" t="s">
        <v>3215</v>
      </c>
      <c r="AX1022" t="s">
        <v>2962</v>
      </c>
      <c r="AY1022" t="e">
        <f>(Total Accept/Reject - Total Done by Deadline) / Total Accepted/Rejected</f>
        <v>#NAME?</v>
      </c>
      <c r="AZ1022" t="s">
        <v>3228</v>
      </c>
      <c r="BA1022" t="s">
        <v>83</v>
      </c>
      <c r="BB1022" t="s">
        <v>84</v>
      </c>
      <c r="BC1022" t="s">
        <v>3291</v>
      </c>
      <c r="BP1022" t="s">
        <v>3218</v>
      </c>
      <c r="BQ1022" t="s">
        <v>3228</v>
      </c>
      <c r="BR1022" t="s">
        <v>3291</v>
      </c>
      <c r="BS1022" t="s">
        <v>86</v>
      </c>
      <c r="BT1022" t="e">
        <f>(Total Accept/Reject - Total Done by Deadline) / Total Accepted/Rejected</f>
        <v>#NAME?</v>
      </c>
      <c r="BU1022" t="s">
        <v>2962</v>
      </c>
      <c r="BV1022" t="s">
        <v>3292</v>
      </c>
    </row>
    <row r="1023" spans="1:74" x14ac:dyDescent="0.2">
      <c r="A1023" t="s">
        <v>3293</v>
      </c>
      <c r="B1023" t="s">
        <v>3293</v>
      </c>
      <c r="C1023" t="s">
        <v>3294</v>
      </c>
      <c r="D1023" t="s">
        <v>76</v>
      </c>
      <c r="E1023" t="s">
        <v>397</v>
      </c>
      <c r="H1023" t="s">
        <v>3295</v>
      </c>
      <c r="I1023" t="s">
        <v>3235</v>
      </c>
      <c r="M1023" t="s">
        <v>3215</v>
      </c>
      <c r="AX1023" t="s">
        <v>81</v>
      </c>
      <c r="AZ1023" t="s">
        <v>3236</v>
      </c>
      <c r="BA1023" t="s">
        <v>83</v>
      </c>
      <c r="BB1023" t="s">
        <v>2953</v>
      </c>
      <c r="BC1023" t="s">
        <v>3237</v>
      </c>
      <c r="BP1023" t="s">
        <v>3218</v>
      </c>
      <c r="BQ1023" t="s">
        <v>3236</v>
      </c>
      <c r="BR1023" t="s">
        <v>3237</v>
      </c>
      <c r="BS1023" t="s">
        <v>86</v>
      </c>
      <c r="BU1023" t="s">
        <v>81</v>
      </c>
      <c r="BV1023" t="s">
        <v>3238</v>
      </c>
    </row>
    <row r="1024" spans="1:74" x14ac:dyDescent="0.2">
      <c r="A1024" t="s">
        <v>3296</v>
      </c>
      <c r="B1024" t="s">
        <v>3296</v>
      </c>
      <c r="C1024" t="s">
        <v>3297</v>
      </c>
      <c r="D1024" t="s">
        <v>76</v>
      </c>
      <c r="E1024" t="s">
        <v>77</v>
      </c>
      <c r="F1024" t="s">
        <v>3298</v>
      </c>
      <c r="I1024" t="s">
        <v>3227</v>
      </c>
      <c r="J1024" t="s">
        <v>3214</v>
      </c>
      <c r="K1024" t="s">
        <v>2990</v>
      </c>
      <c r="M1024" t="s">
        <v>3215</v>
      </c>
      <c r="AX1024" t="s">
        <v>2962</v>
      </c>
      <c r="AZ1024" t="s">
        <v>3228</v>
      </c>
      <c r="BA1024" t="s">
        <v>83</v>
      </c>
      <c r="BB1024" t="s">
        <v>84</v>
      </c>
      <c r="BC1024" t="s">
        <v>3229</v>
      </c>
      <c r="BP1024" t="s">
        <v>3218</v>
      </c>
      <c r="BQ1024" t="s">
        <v>3228</v>
      </c>
      <c r="BR1024" t="s">
        <v>3229</v>
      </c>
      <c r="BS1024" t="s">
        <v>86</v>
      </c>
      <c r="BU1024" t="s">
        <v>2962</v>
      </c>
      <c r="BV1024" t="s">
        <v>3219</v>
      </c>
    </row>
    <row r="1025" spans="1:74" x14ac:dyDescent="0.2">
      <c r="A1025" t="s">
        <v>3299</v>
      </c>
      <c r="B1025" t="s">
        <v>3299</v>
      </c>
      <c r="C1025" t="s">
        <v>3300</v>
      </c>
      <c r="D1025" t="s">
        <v>76</v>
      </c>
      <c r="E1025" t="s">
        <v>77</v>
      </c>
      <c r="F1025" t="s">
        <v>3301</v>
      </c>
      <c r="I1025" t="s">
        <v>3227</v>
      </c>
      <c r="J1025" t="s">
        <v>3214</v>
      </c>
      <c r="K1025" t="s">
        <v>2990</v>
      </c>
      <c r="M1025" t="s">
        <v>3215</v>
      </c>
      <c r="AX1025" t="s">
        <v>2962</v>
      </c>
      <c r="AY1025" t="e">
        <f>Total Revenue Produced for Cancel Costs / Total Revenue Expected for Cancel Costs</f>
        <v>#NAME?</v>
      </c>
      <c r="AZ1025" t="s">
        <v>3228</v>
      </c>
      <c r="BA1025" t="s">
        <v>83</v>
      </c>
      <c r="BB1025" t="s">
        <v>84</v>
      </c>
      <c r="BC1025" t="s">
        <v>3229</v>
      </c>
      <c r="BP1025" t="s">
        <v>3218</v>
      </c>
      <c r="BQ1025" t="s">
        <v>3228</v>
      </c>
      <c r="BR1025" t="s">
        <v>3229</v>
      </c>
      <c r="BS1025" t="s">
        <v>86</v>
      </c>
      <c r="BT1025" t="e">
        <f>Total Revenue Produced for Cancel Costs / Total Revenue Expected for Cancel Costs</f>
        <v>#NAME?</v>
      </c>
      <c r="BU1025" t="s">
        <v>2962</v>
      </c>
      <c r="BV1025" t="s">
        <v>3219</v>
      </c>
    </row>
    <row r="1026" spans="1:74" x14ac:dyDescent="0.2">
      <c r="A1026" t="s">
        <v>3302</v>
      </c>
      <c r="B1026" t="s">
        <v>3302</v>
      </c>
      <c r="C1026" t="s">
        <v>3303</v>
      </c>
      <c r="D1026" t="s">
        <v>76</v>
      </c>
      <c r="E1026" t="s">
        <v>77</v>
      </c>
      <c r="F1026" t="s">
        <v>3304</v>
      </c>
      <c r="I1026" t="s">
        <v>3290</v>
      </c>
      <c r="J1026" t="s">
        <v>3214</v>
      </c>
      <c r="K1026" t="s">
        <v>2990</v>
      </c>
      <c r="M1026" t="s">
        <v>3215</v>
      </c>
      <c r="AX1026" t="s">
        <v>2962</v>
      </c>
      <c r="AY1026" t="e">
        <f>Total Commission Accruals / Total Commissions</f>
        <v>#NAME?</v>
      </c>
      <c r="AZ1026" t="s">
        <v>3228</v>
      </c>
      <c r="BA1026" t="s">
        <v>83</v>
      </c>
      <c r="BB1026" t="s">
        <v>84</v>
      </c>
      <c r="BC1026" t="s">
        <v>3291</v>
      </c>
      <c r="BP1026" t="s">
        <v>3218</v>
      </c>
      <c r="BQ1026" t="s">
        <v>3228</v>
      </c>
      <c r="BR1026" t="s">
        <v>3291</v>
      </c>
      <c r="BS1026" t="s">
        <v>86</v>
      </c>
      <c r="BT1026" t="e">
        <f>Total Commission Accruals / Total Commissions</f>
        <v>#NAME?</v>
      </c>
      <c r="BU1026" t="s">
        <v>2962</v>
      </c>
      <c r="BV1026" t="s">
        <v>3292</v>
      </c>
    </row>
    <row r="1027" spans="1:74" x14ac:dyDescent="0.2">
      <c r="A1027" t="s">
        <v>3305</v>
      </c>
      <c r="B1027" t="s">
        <v>3305</v>
      </c>
      <c r="C1027" t="s">
        <v>3306</v>
      </c>
      <c r="D1027" t="s">
        <v>76</v>
      </c>
      <c r="E1027" t="s">
        <v>77</v>
      </c>
      <c r="I1027" t="s">
        <v>3307</v>
      </c>
      <c r="J1027" t="s">
        <v>3214</v>
      </c>
      <c r="K1027" t="s">
        <v>2990</v>
      </c>
      <c r="M1027" t="s">
        <v>3215</v>
      </c>
      <c r="AX1027" t="s">
        <v>2962</v>
      </c>
      <c r="AY1027" t="s">
        <v>3308</v>
      </c>
      <c r="AZ1027" t="s">
        <v>3216</v>
      </c>
      <c r="BA1027" t="s">
        <v>83</v>
      </c>
      <c r="BB1027" t="s">
        <v>84</v>
      </c>
      <c r="BC1027" t="s">
        <v>3309</v>
      </c>
      <c r="BP1027" t="s">
        <v>3218</v>
      </c>
      <c r="BQ1027" t="s">
        <v>3216</v>
      </c>
      <c r="BR1027" t="s">
        <v>3309</v>
      </c>
      <c r="BS1027" t="s">
        <v>86</v>
      </c>
      <c r="BT1027" t="s">
        <v>3308</v>
      </c>
      <c r="BU1027" t="s">
        <v>2962</v>
      </c>
      <c r="BV1027" t="s">
        <v>3310</v>
      </c>
    </row>
    <row r="1028" spans="1:74" x14ac:dyDescent="0.2">
      <c r="A1028" t="s">
        <v>3311</v>
      </c>
      <c r="B1028" t="s">
        <v>3311</v>
      </c>
      <c r="C1028" t="s">
        <v>3312</v>
      </c>
      <c r="D1028" t="s">
        <v>76</v>
      </c>
      <c r="E1028" t="s">
        <v>77</v>
      </c>
      <c r="F1028" t="s">
        <v>3313</v>
      </c>
      <c r="I1028" t="s">
        <v>3227</v>
      </c>
      <c r="J1028" t="s">
        <v>3214</v>
      </c>
      <c r="K1028" t="s">
        <v>2990</v>
      </c>
      <c r="M1028" t="s">
        <v>3215</v>
      </c>
      <c r="AX1028" t="s">
        <v>2962</v>
      </c>
      <c r="AY1028" t="e">
        <f>#REF! / Total GL</f>
        <v>#REF!</v>
      </c>
      <c r="AZ1028" t="s">
        <v>3228</v>
      </c>
      <c r="BA1028" t="s">
        <v>83</v>
      </c>
      <c r="BB1028" t="s">
        <v>84</v>
      </c>
      <c r="BC1028" t="s">
        <v>3229</v>
      </c>
      <c r="BP1028" t="s">
        <v>3218</v>
      </c>
      <c r="BQ1028" t="s">
        <v>3228</v>
      </c>
      <c r="BR1028" t="s">
        <v>3229</v>
      </c>
      <c r="BS1028" t="s">
        <v>86</v>
      </c>
      <c r="BT1028" t="e">
        <f>#REF! / Total GL</f>
        <v>#REF!</v>
      </c>
      <c r="BU1028" t="s">
        <v>2962</v>
      </c>
      <c r="BV1028" t="s">
        <v>3219</v>
      </c>
    </row>
    <row r="1029" spans="1:74" x14ac:dyDescent="0.2">
      <c r="A1029" t="s">
        <v>3314</v>
      </c>
      <c r="B1029" t="s">
        <v>3314</v>
      </c>
      <c r="C1029" t="s">
        <v>3315</v>
      </c>
      <c r="D1029" t="s">
        <v>76</v>
      </c>
      <c r="E1029" t="s">
        <v>77</v>
      </c>
      <c r="F1029" t="s">
        <v>3316</v>
      </c>
      <c r="I1029" t="s">
        <v>3227</v>
      </c>
      <c r="J1029" t="s">
        <v>3214</v>
      </c>
      <c r="K1029" t="s">
        <v>2990</v>
      </c>
      <c r="M1029" t="s">
        <v>3215</v>
      </c>
      <c r="AX1029" t="s">
        <v>2962</v>
      </c>
      <c r="AY1029" t="e">
        <f>Total Revenue Produced for No Show Costs / Total Revenue Expected for No Show Costs</f>
        <v>#NAME?</v>
      </c>
      <c r="AZ1029" t="s">
        <v>3228</v>
      </c>
      <c r="BA1029" t="s">
        <v>83</v>
      </c>
      <c r="BB1029" t="s">
        <v>84</v>
      </c>
      <c r="BC1029" t="s">
        <v>3229</v>
      </c>
      <c r="BP1029" t="s">
        <v>3218</v>
      </c>
      <c r="BQ1029" t="s">
        <v>3228</v>
      </c>
      <c r="BR1029" t="s">
        <v>3229</v>
      </c>
      <c r="BS1029" t="s">
        <v>86</v>
      </c>
      <c r="BT1029" t="e">
        <f>Total Revenue Produced for No Show Costs / Total Revenue Expected for No Show Costs</f>
        <v>#NAME?</v>
      </c>
      <c r="BU1029" t="s">
        <v>2962</v>
      </c>
      <c r="BV1029" t="s">
        <v>3219</v>
      </c>
    </row>
    <row r="1030" spans="1:74" x14ac:dyDescent="0.2">
      <c r="A1030" t="s">
        <v>3317</v>
      </c>
      <c r="B1030" t="s">
        <v>3317</v>
      </c>
      <c r="C1030" t="s">
        <v>3318</v>
      </c>
      <c r="D1030" t="s">
        <v>76</v>
      </c>
      <c r="E1030" t="s">
        <v>77</v>
      </c>
      <c r="I1030" t="s">
        <v>3319</v>
      </c>
      <c r="J1030" t="s">
        <v>3154</v>
      </c>
      <c r="K1030" t="s">
        <v>2990</v>
      </c>
      <c r="M1030" t="s">
        <v>3320</v>
      </c>
      <c r="BD1030" t="s">
        <v>2962</v>
      </c>
      <c r="BE1030" t="e">
        <f>Total Employees Completed / Total Employees</f>
        <v>#NAME?</v>
      </c>
      <c r="BF1030" t="s">
        <v>3321</v>
      </c>
      <c r="BG1030" t="s">
        <v>83</v>
      </c>
      <c r="BH1030" t="s">
        <v>84</v>
      </c>
      <c r="BI1030" t="s">
        <v>3322</v>
      </c>
      <c r="BP1030" t="s">
        <v>3323</v>
      </c>
      <c r="BQ1030" t="s">
        <v>3321</v>
      </c>
      <c r="BR1030" t="s">
        <v>3322</v>
      </c>
      <c r="BS1030" t="s">
        <v>86</v>
      </c>
      <c r="BT1030" t="e">
        <f>Total Employees Completed / Total Employees</f>
        <v>#NAME?</v>
      </c>
      <c r="BU1030" t="s">
        <v>2962</v>
      </c>
      <c r="BV1030" t="s">
        <v>3324</v>
      </c>
    </row>
    <row r="1031" spans="1:74" x14ac:dyDescent="0.2">
      <c r="A1031" t="s">
        <v>3325</v>
      </c>
      <c r="B1031" t="s">
        <v>3325</v>
      </c>
      <c r="D1031" t="s">
        <v>76</v>
      </c>
      <c r="E1031" t="s">
        <v>397</v>
      </c>
      <c r="F1031" t="s">
        <v>3326</v>
      </c>
      <c r="I1031" t="s">
        <v>3327</v>
      </c>
      <c r="J1031" t="s">
        <v>3328</v>
      </c>
      <c r="M1031" t="s">
        <v>3329</v>
      </c>
      <c r="BJ1031" t="s">
        <v>81</v>
      </c>
      <c r="BL1031" t="s">
        <v>3330</v>
      </c>
      <c r="BM1031" t="s">
        <v>83</v>
      </c>
      <c r="BN1031" t="s">
        <v>84</v>
      </c>
      <c r="BO1031" t="s">
        <v>3331</v>
      </c>
      <c r="BP1031" t="s">
        <v>3332</v>
      </c>
      <c r="BQ1031" t="s">
        <v>3330</v>
      </c>
      <c r="BR1031" t="s">
        <v>3331</v>
      </c>
      <c r="BS1031" t="s">
        <v>86</v>
      </c>
      <c r="BU1031" t="s">
        <v>81</v>
      </c>
      <c r="BV1031" t="s">
        <v>3333</v>
      </c>
    </row>
    <row r="1032" spans="1:74" x14ac:dyDescent="0.2">
      <c r="A1032" t="s">
        <v>3334</v>
      </c>
      <c r="B1032" t="s">
        <v>3334</v>
      </c>
      <c r="C1032" t="s">
        <v>3335</v>
      </c>
      <c r="E1032" t="s">
        <v>397</v>
      </c>
      <c r="I1032" t="s">
        <v>3336</v>
      </c>
      <c r="M1032" t="s">
        <v>3329</v>
      </c>
      <c r="BJ1032" t="s">
        <v>2962</v>
      </c>
      <c r="BL1032" t="s">
        <v>3337</v>
      </c>
      <c r="BM1032" t="s">
        <v>83</v>
      </c>
      <c r="BO1032" t="s">
        <v>3338</v>
      </c>
      <c r="BP1032" t="s">
        <v>3332</v>
      </c>
      <c r="BQ1032" t="s">
        <v>3337</v>
      </c>
      <c r="BR1032" t="s">
        <v>3338</v>
      </c>
      <c r="BS1032" t="s">
        <v>86</v>
      </c>
      <c r="BU1032" t="s">
        <v>2962</v>
      </c>
      <c r="BV1032" t="s">
        <v>3339</v>
      </c>
    </row>
    <row r="1033" spans="1:74" x14ac:dyDescent="0.2">
      <c r="A1033" t="s">
        <v>3340</v>
      </c>
      <c r="B1033" t="s">
        <v>3340</v>
      </c>
      <c r="C1033" t="s">
        <v>3341</v>
      </c>
      <c r="E1033" t="s">
        <v>397</v>
      </c>
      <c r="F1033" t="s">
        <v>3342</v>
      </c>
      <c r="I1033" t="s">
        <v>3336</v>
      </c>
      <c r="M1033" t="s">
        <v>3329</v>
      </c>
      <c r="BJ1033" t="s">
        <v>2962</v>
      </c>
      <c r="BL1033" t="s">
        <v>3337</v>
      </c>
      <c r="BM1033" t="s">
        <v>83</v>
      </c>
      <c r="BO1033" t="s">
        <v>3338</v>
      </c>
      <c r="BP1033" t="s">
        <v>3332</v>
      </c>
      <c r="BQ1033" t="s">
        <v>3337</v>
      </c>
      <c r="BR1033" t="s">
        <v>3338</v>
      </c>
      <c r="BS1033" t="s">
        <v>86</v>
      </c>
      <c r="BU1033" t="s">
        <v>2962</v>
      </c>
      <c r="BV1033" t="s">
        <v>3339</v>
      </c>
    </row>
    <row r="1034" spans="1:74" x14ac:dyDescent="0.2">
      <c r="A1034" t="s">
        <v>3343</v>
      </c>
      <c r="B1034" t="s">
        <v>3343</v>
      </c>
      <c r="C1034" t="s">
        <v>3344</v>
      </c>
      <c r="E1034" t="s">
        <v>397</v>
      </c>
      <c r="I1034" t="s">
        <v>3336</v>
      </c>
      <c r="M1034" t="s">
        <v>3329</v>
      </c>
      <c r="BJ1034" t="s">
        <v>2962</v>
      </c>
      <c r="BL1034" t="s">
        <v>3337</v>
      </c>
      <c r="BM1034" t="s">
        <v>83</v>
      </c>
      <c r="BO1034" t="s">
        <v>3338</v>
      </c>
      <c r="BP1034" t="s">
        <v>3332</v>
      </c>
      <c r="BQ1034" t="s">
        <v>3337</v>
      </c>
      <c r="BR1034" t="s">
        <v>3338</v>
      </c>
      <c r="BS1034" t="s">
        <v>86</v>
      </c>
      <c r="BU1034" t="s">
        <v>2962</v>
      </c>
      <c r="BV1034" t="s">
        <v>3339</v>
      </c>
    </row>
    <row r="1035" spans="1:74" x14ac:dyDescent="0.2">
      <c r="A1035" t="s">
        <v>2296</v>
      </c>
      <c r="B1035" t="s">
        <v>2296</v>
      </c>
      <c r="C1035" t="s">
        <v>2298</v>
      </c>
      <c r="D1035" t="s">
        <v>76</v>
      </c>
      <c r="E1035" t="s">
        <v>77</v>
      </c>
      <c r="G1035" t="s">
        <v>3345</v>
      </c>
      <c r="I1035" t="s">
        <v>3346</v>
      </c>
      <c r="J1035" t="s">
        <v>146</v>
      </c>
      <c r="M1035" t="s">
        <v>3329</v>
      </c>
      <c r="BJ1035" t="s">
        <v>2962</v>
      </c>
      <c r="BL1035" t="s">
        <v>3347</v>
      </c>
      <c r="BM1035" t="s">
        <v>83</v>
      </c>
      <c r="BN1035" t="s">
        <v>84</v>
      </c>
      <c r="BO1035" t="s">
        <v>3348</v>
      </c>
      <c r="BP1035" t="s">
        <v>3332</v>
      </c>
      <c r="BQ1035" t="s">
        <v>3347</v>
      </c>
      <c r="BR1035" t="s">
        <v>3348</v>
      </c>
      <c r="BS1035" t="s">
        <v>86</v>
      </c>
      <c r="BU1035" t="s">
        <v>2962</v>
      </c>
      <c r="BV1035" t="s">
        <v>87</v>
      </c>
    </row>
    <row r="1036" spans="1:74" x14ac:dyDescent="0.2">
      <c r="A1036" t="s">
        <v>3349</v>
      </c>
      <c r="B1036" t="s">
        <v>3349</v>
      </c>
      <c r="C1036" t="s">
        <v>3350</v>
      </c>
      <c r="D1036" t="s">
        <v>76</v>
      </c>
      <c r="E1036" t="s">
        <v>77</v>
      </c>
      <c r="F1036" t="s">
        <v>3351</v>
      </c>
      <c r="H1036" t="s">
        <v>3352</v>
      </c>
      <c r="I1036" t="s">
        <v>3353</v>
      </c>
      <c r="J1036" t="s">
        <v>3354</v>
      </c>
      <c r="M1036" t="s">
        <v>3329</v>
      </c>
      <c r="BJ1036" t="s">
        <v>2962</v>
      </c>
      <c r="BL1036" t="s">
        <v>3347</v>
      </c>
      <c r="BM1036" t="s">
        <v>83</v>
      </c>
      <c r="BN1036" t="s">
        <v>84</v>
      </c>
      <c r="BO1036" t="s">
        <v>3355</v>
      </c>
      <c r="BP1036" t="s">
        <v>3332</v>
      </c>
      <c r="BQ1036" t="s">
        <v>3347</v>
      </c>
      <c r="BR1036" t="s">
        <v>3355</v>
      </c>
      <c r="BS1036" t="s">
        <v>86</v>
      </c>
      <c r="BU1036" t="s">
        <v>2962</v>
      </c>
      <c r="BV1036" t="s">
        <v>3356</v>
      </c>
    </row>
    <row r="1037" spans="1:74" x14ac:dyDescent="0.2">
      <c r="A1037" t="s">
        <v>3357</v>
      </c>
      <c r="B1037" t="s">
        <v>3357</v>
      </c>
      <c r="C1037" t="s">
        <v>3358</v>
      </c>
      <c r="D1037" t="s">
        <v>76</v>
      </c>
      <c r="E1037" t="s">
        <v>77</v>
      </c>
      <c r="I1037" t="s">
        <v>3359</v>
      </c>
      <c r="J1037" t="s">
        <v>3354</v>
      </c>
      <c r="M1037" t="s">
        <v>3329</v>
      </c>
      <c r="BJ1037" t="s">
        <v>81</v>
      </c>
      <c r="BL1037" t="s">
        <v>3360</v>
      </c>
      <c r="BM1037" t="s">
        <v>83</v>
      </c>
      <c r="BN1037" t="s">
        <v>2953</v>
      </c>
      <c r="BO1037" t="s">
        <v>3361</v>
      </c>
      <c r="BP1037" t="s">
        <v>3332</v>
      </c>
      <c r="BQ1037" t="s">
        <v>3360</v>
      </c>
      <c r="BR1037" t="s">
        <v>3361</v>
      </c>
      <c r="BS1037" t="s">
        <v>86</v>
      </c>
      <c r="BU1037" t="s">
        <v>81</v>
      </c>
      <c r="BV1037" t="s">
        <v>3362</v>
      </c>
    </row>
    <row r="1038" spans="1:74" x14ac:dyDescent="0.2">
      <c r="A1038" t="s">
        <v>3363</v>
      </c>
      <c r="B1038" t="s">
        <v>3363</v>
      </c>
      <c r="C1038" t="s">
        <v>3364</v>
      </c>
      <c r="E1038" t="s">
        <v>397</v>
      </c>
      <c r="I1038" t="s">
        <v>3336</v>
      </c>
      <c r="M1038" t="s">
        <v>3329</v>
      </c>
      <c r="BJ1038" t="s">
        <v>2962</v>
      </c>
      <c r="BL1038" t="s">
        <v>3337</v>
      </c>
      <c r="BM1038" t="s">
        <v>83</v>
      </c>
      <c r="BO1038" t="s">
        <v>3338</v>
      </c>
      <c r="BP1038" t="s">
        <v>3332</v>
      </c>
      <c r="BQ1038" t="s">
        <v>3337</v>
      </c>
      <c r="BR1038" t="s">
        <v>3338</v>
      </c>
      <c r="BS1038" t="s">
        <v>86</v>
      </c>
      <c r="BU1038" t="s">
        <v>2962</v>
      </c>
      <c r="BV1038" t="s">
        <v>3339</v>
      </c>
    </row>
    <row r="1039" spans="1:74" x14ac:dyDescent="0.2">
      <c r="A1039" t="s">
        <v>3365</v>
      </c>
      <c r="B1039" t="s">
        <v>3365</v>
      </c>
      <c r="C1039" t="s">
        <v>3366</v>
      </c>
      <c r="E1039" t="s">
        <v>397</v>
      </c>
      <c r="F1039" t="s">
        <v>3367</v>
      </c>
      <c r="I1039" t="s">
        <v>3336</v>
      </c>
      <c r="M1039" t="s">
        <v>3329</v>
      </c>
      <c r="BJ1039" t="s">
        <v>2962</v>
      </c>
      <c r="BL1039" t="s">
        <v>3337</v>
      </c>
      <c r="BM1039" t="s">
        <v>83</v>
      </c>
      <c r="BO1039" t="s">
        <v>3338</v>
      </c>
      <c r="BP1039" t="s">
        <v>3332</v>
      </c>
      <c r="BQ1039" t="s">
        <v>3337</v>
      </c>
      <c r="BR1039" t="s">
        <v>3338</v>
      </c>
      <c r="BS1039" t="s">
        <v>86</v>
      </c>
      <c r="BU1039" t="s">
        <v>2962</v>
      </c>
      <c r="BV1039" t="s">
        <v>3339</v>
      </c>
    </row>
    <row r="1040" spans="1:74" x14ac:dyDescent="0.2">
      <c r="A1040" t="s">
        <v>3368</v>
      </c>
      <c r="B1040" t="s">
        <v>3368</v>
      </c>
      <c r="C1040" t="s">
        <v>3369</v>
      </c>
      <c r="E1040" t="s">
        <v>397</v>
      </c>
      <c r="F1040" t="s">
        <v>3370</v>
      </c>
      <c r="I1040" t="s">
        <v>3336</v>
      </c>
      <c r="M1040" t="s">
        <v>3329</v>
      </c>
      <c r="BJ1040" t="s">
        <v>2962</v>
      </c>
      <c r="BL1040" t="s">
        <v>3337</v>
      </c>
      <c r="BM1040" t="s">
        <v>83</v>
      </c>
      <c r="BO1040" t="s">
        <v>3338</v>
      </c>
      <c r="BP1040" t="s">
        <v>3332</v>
      </c>
      <c r="BQ1040" t="s">
        <v>3337</v>
      </c>
      <c r="BR1040" t="s">
        <v>3338</v>
      </c>
      <c r="BS1040" t="s">
        <v>86</v>
      </c>
      <c r="BU1040" t="s">
        <v>2962</v>
      </c>
      <c r="BV1040" t="s">
        <v>3339</v>
      </c>
    </row>
    <row r="1041" spans="1:74" x14ac:dyDescent="0.2">
      <c r="A1041" t="s">
        <v>3371</v>
      </c>
      <c r="B1041" t="s">
        <v>3371</v>
      </c>
      <c r="C1041" t="s">
        <v>3372</v>
      </c>
      <c r="E1041" t="s">
        <v>397</v>
      </c>
      <c r="F1041" t="s">
        <v>3373</v>
      </c>
      <c r="I1041" t="s">
        <v>3336</v>
      </c>
      <c r="M1041" t="s">
        <v>3329</v>
      </c>
      <c r="BJ1041" t="s">
        <v>2962</v>
      </c>
      <c r="BL1041" t="s">
        <v>3337</v>
      </c>
      <c r="BM1041" t="s">
        <v>83</v>
      </c>
      <c r="BO1041" t="s">
        <v>3338</v>
      </c>
      <c r="BP1041" t="s">
        <v>3332</v>
      </c>
      <c r="BQ1041" t="s">
        <v>3337</v>
      </c>
      <c r="BR1041" t="s">
        <v>3338</v>
      </c>
      <c r="BS1041" t="s">
        <v>86</v>
      </c>
      <c r="BU1041" t="s">
        <v>2962</v>
      </c>
      <c r="BV1041" t="s">
        <v>3339</v>
      </c>
    </row>
    <row r="1042" spans="1:74" x14ac:dyDescent="0.2">
      <c r="A1042" t="s">
        <v>3374</v>
      </c>
      <c r="B1042" t="s">
        <v>3374</v>
      </c>
      <c r="C1042" t="s">
        <v>3375</v>
      </c>
      <c r="E1042" t="s">
        <v>397</v>
      </c>
      <c r="F1042" t="s">
        <v>3376</v>
      </c>
      <c r="I1042" t="s">
        <v>3336</v>
      </c>
      <c r="M1042" t="s">
        <v>3329</v>
      </c>
      <c r="BJ1042" t="s">
        <v>2962</v>
      </c>
      <c r="BL1042" t="s">
        <v>3337</v>
      </c>
      <c r="BM1042" t="s">
        <v>83</v>
      </c>
      <c r="BO1042" t="s">
        <v>3338</v>
      </c>
      <c r="BP1042" t="s">
        <v>3332</v>
      </c>
      <c r="BQ1042" t="s">
        <v>3337</v>
      </c>
      <c r="BR1042" t="s">
        <v>3338</v>
      </c>
      <c r="BS1042" t="s">
        <v>86</v>
      </c>
      <c r="BU1042" t="s">
        <v>2962</v>
      </c>
      <c r="BV1042" t="s">
        <v>3339</v>
      </c>
    </row>
    <row r="1043" spans="1:74" x14ac:dyDescent="0.2">
      <c r="A1043" t="s">
        <v>3377</v>
      </c>
      <c r="B1043" t="s">
        <v>3377</v>
      </c>
      <c r="C1043" t="s">
        <v>3378</v>
      </c>
      <c r="E1043" t="s">
        <v>397</v>
      </c>
      <c r="F1043" t="s">
        <v>3379</v>
      </c>
      <c r="I1043" t="s">
        <v>3336</v>
      </c>
      <c r="M1043" t="s">
        <v>3329</v>
      </c>
      <c r="BJ1043" t="s">
        <v>2962</v>
      </c>
      <c r="BL1043" t="s">
        <v>3337</v>
      </c>
      <c r="BM1043" t="s">
        <v>83</v>
      </c>
      <c r="BO1043" t="s">
        <v>3338</v>
      </c>
      <c r="BP1043" t="s">
        <v>3332</v>
      </c>
      <c r="BQ1043" t="s">
        <v>3337</v>
      </c>
      <c r="BR1043" t="s">
        <v>3338</v>
      </c>
      <c r="BS1043" t="s">
        <v>86</v>
      </c>
      <c r="BU1043" t="s">
        <v>2962</v>
      </c>
      <c r="BV1043" t="s">
        <v>3339</v>
      </c>
    </row>
    <row r="1044" spans="1:74" x14ac:dyDescent="0.2">
      <c r="A1044" t="s">
        <v>2739</v>
      </c>
      <c r="B1044" t="s">
        <v>2739</v>
      </c>
      <c r="C1044" t="s">
        <v>2741</v>
      </c>
      <c r="D1044" t="s">
        <v>76</v>
      </c>
      <c r="E1044" t="s">
        <v>77</v>
      </c>
      <c r="I1044" t="s">
        <v>3346</v>
      </c>
      <c r="J1044" t="s">
        <v>146</v>
      </c>
      <c r="M1044" t="s">
        <v>3329</v>
      </c>
      <c r="BJ1044" t="s">
        <v>2962</v>
      </c>
      <c r="BL1044" t="s">
        <v>3347</v>
      </c>
      <c r="BM1044" t="s">
        <v>83</v>
      </c>
      <c r="BN1044" t="s">
        <v>84</v>
      </c>
      <c r="BO1044" t="s">
        <v>3348</v>
      </c>
      <c r="BP1044" t="s">
        <v>3332</v>
      </c>
      <c r="BQ1044" t="s">
        <v>3347</v>
      </c>
      <c r="BR1044" t="s">
        <v>3348</v>
      </c>
      <c r="BS1044" t="s">
        <v>86</v>
      </c>
      <c r="BU1044" t="s">
        <v>2962</v>
      </c>
      <c r="BV1044" t="s">
        <v>87</v>
      </c>
    </row>
    <row r="1045" spans="1:74" x14ac:dyDescent="0.2">
      <c r="A1045" t="s">
        <v>3380</v>
      </c>
      <c r="B1045" t="s">
        <v>3380</v>
      </c>
      <c r="C1045" t="s">
        <v>3381</v>
      </c>
      <c r="D1045" t="s">
        <v>76</v>
      </c>
      <c r="E1045" t="s">
        <v>77</v>
      </c>
      <c r="I1045" t="s">
        <v>3359</v>
      </c>
      <c r="J1045" t="s">
        <v>3354</v>
      </c>
      <c r="M1045" t="s">
        <v>3329</v>
      </c>
      <c r="BJ1045" t="s">
        <v>81</v>
      </c>
      <c r="BL1045" t="s">
        <v>3360</v>
      </c>
      <c r="BM1045" t="s">
        <v>83</v>
      </c>
      <c r="BN1045" t="s">
        <v>84</v>
      </c>
      <c r="BO1045" t="s">
        <v>3361</v>
      </c>
      <c r="BP1045" t="s">
        <v>3332</v>
      </c>
      <c r="BQ1045" t="s">
        <v>3360</v>
      </c>
      <c r="BR1045" t="s">
        <v>3361</v>
      </c>
      <c r="BS1045" t="s">
        <v>86</v>
      </c>
      <c r="BU1045" t="s">
        <v>81</v>
      </c>
      <c r="BV1045" t="s">
        <v>3362</v>
      </c>
    </row>
    <row r="1046" spans="1:74" x14ac:dyDescent="0.2">
      <c r="A1046" t="s">
        <v>3382</v>
      </c>
      <c r="B1046" t="s">
        <v>3382</v>
      </c>
      <c r="C1046" t="s">
        <v>3383</v>
      </c>
      <c r="E1046" t="s">
        <v>397</v>
      </c>
      <c r="I1046" t="s">
        <v>3336</v>
      </c>
      <c r="M1046" t="s">
        <v>3329</v>
      </c>
      <c r="BJ1046" t="s">
        <v>2962</v>
      </c>
      <c r="BL1046" t="s">
        <v>3337</v>
      </c>
      <c r="BM1046" t="s">
        <v>83</v>
      </c>
      <c r="BO1046" t="s">
        <v>3338</v>
      </c>
      <c r="BP1046" t="s">
        <v>3332</v>
      </c>
      <c r="BQ1046" t="s">
        <v>3337</v>
      </c>
      <c r="BR1046" t="s">
        <v>3338</v>
      </c>
      <c r="BS1046" t="s">
        <v>86</v>
      </c>
      <c r="BU1046" t="s">
        <v>2962</v>
      </c>
      <c r="BV1046" t="s">
        <v>3339</v>
      </c>
    </row>
    <row r="1047" spans="1:74" x14ac:dyDescent="0.2">
      <c r="A1047" t="s">
        <v>3384</v>
      </c>
      <c r="B1047" t="s">
        <v>3384</v>
      </c>
      <c r="C1047" t="s">
        <v>3385</v>
      </c>
      <c r="D1047" t="s">
        <v>76</v>
      </c>
      <c r="E1047" t="s">
        <v>77</v>
      </c>
      <c r="G1047" t="s">
        <v>3386</v>
      </c>
      <c r="H1047" t="s">
        <v>3387</v>
      </c>
      <c r="I1047" t="s">
        <v>3388</v>
      </c>
      <c r="J1047" t="s">
        <v>3354</v>
      </c>
      <c r="M1047" t="s">
        <v>3329</v>
      </c>
      <c r="BJ1047" t="s">
        <v>81</v>
      </c>
      <c r="BL1047" t="s">
        <v>3347</v>
      </c>
      <c r="BM1047" t="s">
        <v>83</v>
      </c>
      <c r="BN1047" t="s">
        <v>84</v>
      </c>
      <c r="BO1047" t="s">
        <v>3389</v>
      </c>
      <c r="BP1047" t="s">
        <v>3332</v>
      </c>
      <c r="BQ1047" t="s">
        <v>3347</v>
      </c>
      <c r="BR1047" t="s">
        <v>3389</v>
      </c>
      <c r="BS1047" t="s">
        <v>86</v>
      </c>
      <c r="BU1047" t="s">
        <v>81</v>
      </c>
      <c r="BV1047" t="s">
        <v>3362</v>
      </c>
    </row>
    <row r="1048" spans="1:74" x14ac:dyDescent="0.2">
      <c r="A1048" t="s">
        <v>3390</v>
      </c>
      <c r="B1048" t="s">
        <v>3390</v>
      </c>
      <c r="C1048" t="s">
        <v>3391</v>
      </c>
      <c r="E1048" t="s">
        <v>397</v>
      </c>
      <c r="F1048" t="s">
        <v>3376</v>
      </c>
      <c r="I1048" t="s">
        <v>3336</v>
      </c>
      <c r="M1048" t="s">
        <v>3329</v>
      </c>
      <c r="BJ1048" t="s">
        <v>2962</v>
      </c>
      <c r="BL1048" t="s">
        <v>3337</v>
      </c>
      <c r="BM1048" t="s">
        <v>83</v>
      </c>
      <c r="BO1048" t="s">
        <v>3338</v>
      </c>
      <c r="BP1048" t="s">
        <v>3332</v>
      </c>
      <c r="BQ1048" t="s">
        <v>3337</v>
      </c>
      <c r="BR1048" t="s">
        <v>3338</v>
      </c>
      <c r="BS1048" t="s">
        <v>86</v>
      </c>
      <c r="BU1048" t="s">
        <v>2962</v>
      </c>
      <c r="BV1048" t="s">
        <v>3339</v>
      </c>
    </row>
    <row r="1049" spans="1:74" x14ac:dyDescent="0.2">
      <c r="A1049" t="s">
        <v>3392</v>
      </c>
      <c r="B1049" t="s">
        <v>3392</v>
      </c>
      <c r="C1049" t="s">
        <v>2822</v>
      </c>
      <c r="D1049" t="s">
        <v>76</v>
      </c>
      <c r="E1049" t="s">
        <v>77</v>
      </c>
      <c r="G1049" t="s">
        <v>3393</v>
      </c>
      <c r="I1049" t="s">
        <v>3346</v>
      </c>
      <c r="J1049" t="s">
        <v>146</v>
      </c>
      <c r="M1049" t="s">
        <v>3329</v>
      </c>
      <c r="BJ1049" t="s">
        <v>2962</v>
      </c>
      <c r="BL1049" t="s">
        <v>3347</v>
      </c>
      <c r="BM1049" t="s">
        <v>83</v>
      </c>
      <c r="BN1049" t="s">
        <v>84</v>
      </c>
      <c r="BO1049" t="s">
        <v>3348</v>
      </c>
      <c r="BP1049" t="s">
        <v>3332</v>
      </c>
      <c r="BQ1049" t="s">
        <v>3347</v>
      </c>
      <c r="BR1049" t="s">
        <v>3348</v>
      </c>
      <c r="BS1049" t="s">
        <v>86</v>
      </c>
      <c r="BU1049" t="s">
        <v>2962</v>
      </c>
      <c r="BV1049" t="s">
        <v>87</v>
      </c>
    </row>
    <row r="1050" spans="1:74" x14ac:dyDescent="0.2">
      <c r="A1050" t="s">
        <v>3394</v>
      </c>
      <c r="B1050" t="s">
        <v>3394</v>
      </c>
      <c r="C1050" t="s">
        <v>3395</v>
      </c>
      <c r="E1050" t="s">
        <v>397</v>
      </c>
      <c r="F1050" t="s">
        <v>3396</v>
      </c>
      <c r="I1050" t="s">
        <v>3336</v>
      </c>
      <c r="M1050" t="s">
        <v>3329</v>
      </c>
      <c r="BJ1050" t="s">
        <v>2962</v>
      </c>
      <c r="BL1050" t="s">
        <v>3337</v>
      </c>
      <c r="BM1050" t="s">
        <v>83</v>
      </c>
      <c r="BO1050" t="s">
        <v>3338</v>
      </c>
      <c r="BP1050" t="s">
        <v>3332</v>
      </c>
      <c r="BQ1050" t="s">
        <v>3337</v>
      </c>
      <c r="BR1050" t="s">
        <v>3338</v>
      </c>
      <c r="BS1050" t="s">
        <v>86</v>
      </c>
      <c r="BU1050" t="s">
        <v>2962</v>
      </c>
      <c r="BV1050" t="s">
        <v>3339</v>
      </c>
    </row>
    <row r="1051" spans="1:74" x14ac:dyDescent="0.2">
      <c r="A1051" t="s">
        <v>3397</v>
      </c>
      <c r="B1051" t="s">
        <v>3397</v>
      </c>
      <c r="C1051" t="s">
        <v>3398</v>
      </c>
      <c r="E1051" t="s">
        <v>397</v>
      </c>
      <c r="F1051" t="s">
        <v>3399</v>
      </c>
      <c r="I1051" t="s">
        <v>3336</v>
      </c>
      <c r="M1051" t="s">
        <v>3329</v>
      </c>
      <c r="BJ1051" t="s">
        <v>2962</v>
      </c>
      <c r="BL1051" t="s">
        <v>3337</v>
      </c>
      <c r="BM1051" t="s">
        <v>83</v>
      </c>
      <c r="BO1051" t="s">
        <v>3338</v>
      </c>
      <c r="BP1051" t="s">
        <v>3332</v>
      </c>
      <c r="BQ1051" t="s">
        <v>3337</v>
      </c>
      <c r="BR1051" t="s">
        <v>3338</v>
      </c>
      <c r="BS1051" t="s">
        <v>86</v>
      </c>
      <c r="BU1051" t="s">
        <v>2962</v>
      </c>
      <c r="BV1051" t="s">
        <v>3339</v>
      </c>
    </row>
    <row r="1052" spans="1:74" x14ac:dyDescent="0.2">
      <c r="A1052" t="s">
        <v>3400</v>
      </c>
      <c r="B1052" t="s">
        <v>3400</v>
      </c>
      <c r="C1052" t="s">
        <v>708</v>
      </c>
      <c r="D1052" t="s">
        <v>76</v>
      </c>
      <c r="E1052" t="s">
        <v>77</v>
      </c>
      <c r="G1052" t="s">
        <v>3401</v>
      </c>
      <c r="I1052" t="s">
        <v>3346</v>
      </c>
      <c r="J1052" t="s">
        <v>146</v>
      </c>
      <c r="M1052" t="s">
        <v>3329</v>
      </c>
      <c r="BJ1052" t="s">
        <v>2962</v>
      </c>
      <c r="BL1052" t="s">
        <v>3347</v>
      </c>
      <c r="BM1052" t="s">
        <v>83</v>
      </c>
      <c r="BN1052" t="s">
        <v>84</v>
      </c>
      <c r="BO1052" t="s">
        <v>3348</v>
      </c>
      <c r="BP1052" t="s">
        <v>3332</v>
      </c>
      <c r="BQ1052" t="s">
        <v>3347</v>
      </c>
      <c r="BR1052" t="s">
        <v>3348</v>
      </c>
      <c r="BS1052" t="s">
        <v>86</v>
      </c>
      <c r="BU1052" t="s">
        <v>2962</v>
      </c>
      <c r="BV1052" t="s">
        <v>87</v>
      </c>
    </row>
    <row r="1053" spans="1:74" x14ac:dyDescent="0.2">
      <c r="A1053" t="s">
        <v>3402</v>
      </c>
      <c r="B1053" t="s">
        <v>3402</v>
      </c>
      <c r="C1053" t="s">
        <v>3403</v>
      </c>
      <c r="D1053" t="s">
        <v>76</v>
      </c>
      <c r="E1053" t="s">
        <v>77</v>
      </c>
      <c r="I1053" t="s">
        <v>3359</v>
      </c>
      <c r="J1053" t="s">
        <v>3354</v>
      </c>
      <c r="M1053" t="s">
        <v>3329</v>
      </c>
      <c r="BJ1053" t="s">
        <v>81</v>
      </c>
      <c r="BL1053" t="s">
        <v>3360</v>
      </c>
      <c r="BM1053" t="s">
        <v>83</v>
      </c>
      <c r="BN1053" t="s">
        <v>84</v>
      </c>
      <c r="BO1053" t="s">
        <v>3361</v>
      </c>
      <c r="BP1053" t="s">
        <v>3332</v>
      </c>
      <c r="BQ1053" t="s">
        <v>3360</v>
      </c>
      <c r="BR1053" t="s">
        <v>3361</v>
      </c>
      <c r="BS1053" t="s">
        <v>86</v>
      </c>
      <c r="BU1053" t="s">
        <v>81</v>
      </c>
      <c r="BV1053" t="s">
        <v>3362</v>
      </c>
    </row>
    <row r="1054" spans="1:74" x14ac:dyDescent="0.2">
      <c r="A1054" t="s">
        <v>2205</v>
      </c>
      <c r="B1054" t="s">
        <v>2205</v>
      </c>
      <c r="C1054" t="s">
        <v>2207</v>
      </c>
      <c r="D1054" t="s">
        <v>76</v>
      </c>
      <c r="E1054" t="s">
        <v>77</v>
      </c>
      <c r="G1054" t="s">
        <v>3404</v>
      </c>
      <c r="I1054" t="s">
        <v>3346</v>
      </c>
      <c r="J1054" t="s">
        <v>146</v>
      </c>
      <c r="M1054" t="s">
        <v>3329</v>
      </c>
      <c r="BJ1054" t="s">
        <v>2962</v>
      </c>
      <c r="BL1054" t="s">
        <v>3347</v>
      </c>
      <c r="BM1054" t="s">
        <v>83</v>
      </c>
      <c r="BN1054" t="s">
        <v>84</v>
      </c>
      <c r="BO1054" t="s">
        <v>3348</v>
      </c>
      <c r="BP1054" t="s">
        <v>3332</v>
      </c>
      <c r="BQ1054" t="s">
        <v>3347</v>
      </c>
      <c r="BR1054" t="s">
        <v>3348</v>
      </c>
      <c r="BS1054" t="s">
        <v>86</v>
      </c>
      <c r="BU1054" t="s">
        <v>2962</v>
      </c>
      <c r="BV1054" t="s">
        <v>87</v>
      </c>
    </row>
    <row r="1055" spans="1:74" x14ac:dyDescent="0.2">
      <c r="A1055" t="s">
        <v>3405</v>
      </c>
      <c r="B1055" t="s">
        <v>3405</v>
      </c>
      <c r="C1055" t="s">
        <v>1346</v>
      </c>
      <c r="D1055" t="s">
        <v>76</v>
      </c>
      <c r="E1055" t="s">
        <v>77</v>
      </c>
      <c r="F1055" t="s">
        <v>398</v>
      </c>
      <c r="G1055" t="s">
        <v>3406</v>
      </c>
      <c r="I1055" t="s">
        <v>3346</v>
      </c>
      <c r="J1055" t="s">
        <v>146</v>
      </c>
      <c r="M1055" t="s">
        <v>3329</v>
      </c>
      <c r="BJ1055" t="s">
        <v>2962</v>
      </c>
      <c r="BL1055" t="s">
        <v>3347</v>
      </c>
      <c r="BM1055" t="s">
        <v>83</v>
      </c>
      <c r="BN1055" t="s">
        <v>84</v>
      </c>
      <c r="BO1055" t="s">
        <v>3348</v>
      </c>
      <c r="BP1055" t="s">
        <v>3332</v>
      </c>
      <c r="BQ1055" t="s">
        <v>3347</v>
      </c>
      <c r="BR1055" t="s">
        <v>3348</v>
      </c>
      <c r="BS1055" t="s">
        <v>86</v>
      </c>
      <c r="BU1055" t="s">
        <v>2962</v>
      </c>
      <c r="BV1055" t="s">
        <v>87</v>
      </c>
    </row>
    <row r="1056" spans="1:74" x14ac:dyDescent="0.2">
      <c r="A1056" t="s">
        <v>3407</v>
      </c>
      <c r="B1056" t="s">
        <v>3407</v>
      </c>
      <c r="C1056" t="s">
        <v>1232</v>
      </c>
      <c r="D1056" t="s">
        <v>76</v>
      </c>
      <c r="E1056" t="s">
        <v>77</v>
      </c>
      <c r="G1056" t="s">
        <v>3408</v>
      </c>
      <c r="I1056" t="s">
        <v>3346</v>
      </c>
      <c r="J1056" t="s">
        <v>146</v>
      </c>
      <c r="M1056" t="s">
        <v>3329</v>
      </c>
      <c r="BJ1056" t="s">
        <v>2962</v>
      </c>
      <c r="BL1056" t="s">
        <v>3347</v>
      </c>
      <c r="BM1056" t="s">
        <v>83</v>
      </c>
      <c r="BN1056" t="s">
        <v>84</v>
      </c>
      <c r="BO1056" t="s">
        <v>3348</v>
      </c>
      <c r="BP1056" t="s">
        <v>3332</v>
      </c>
      <c r="BQ1056" t="s">
        <v>3347</v>
      </c>
      <c r="BR1056" t="s">
        <v>3348</v>
      </c>
      <c r="BS1056" t="s">
        <v>86</v>
      </c>
      <c r="BU1056" t="s">
        <v>2962</v>
      </c>
      <c r="BV1056" t="s">
        <v>87</v>
      </c>
    </row>
    <row r="1057" spans="1:74" x14ac:dyDescent="0.2">
      <c r="A1057" t="s">
        <v>3409</v>
      </c>
      <c r="B1057" t="s">
        <v>3409</v>
      </c>
      <c r="C1057" t="s">
        <v>3410</v>
      </c>
      <c r="E1057" t="s">
        <v>397</v>
      </c>
      <c r="F1057" t="s">
        <v>3411</v>
      </c>
      <c r="I1057" t="s">
        <v>3336</v>
      </c>
      <c r="M1057" t="s">
        <v>3329</v>
      </c>
      <c r="BJ1057" t="s">
        <v>2962</v>
      </c>
      <c r="BL1057" t="s">
        <v>3337</v>
      </c>
      <c r="BM1057" t="s">
        <v>83</v>
      </c>
      <c r="BO1057" t="s">
        <v>3338</v>
      </c>
      <c r="BP1057" t="s">
        <v>3332</v>
      </c>
      <c r="BQ1057" t="s">
        <v>3337</v>
      </c>
      <c r="BR1057" t="s">
        <v>3338</v>
      </c>
      <c r="BS1057" t="s">
        <v>86</v>
      </c>
      <c r="BU1057" t="s">
        <v>2962</v>
      </c>
      <c r="BV1057" t="s">
        <v>3339</v>
      </c>
    </row>
    <row r="1058" spans="1:74" x14ac:dyDescent="0.2">
      <c r="A1058" t="s">
        <v>3412</v>
      </c>
      <c r="B1058" t="s">
        <v>3412</v>
      </c>
      <c r="C1058" t="s">
        <v>3413</v>
      </c>
      <c r="E1058" t="s">
        <v>397</v>
      </c>
      <c r="F1058" t="s">
        <v>3414</v>
      </c>
      <c r="I1058" t="s">
        <v>3336</v>
      </c>
      <c r="M1058" t="s">
        <v>3329</v>
      </c>
      <c r="BJ1058" t="s">
        <v>2962</v>
      </c>
      <c r="BL1058" t="s">
        <v>3337</v>
      </c>
      <c r="BM1058" t="s">
        <v>83</v>
      </c>
      <c r="BO1058" t="s">
        <v>3338</v>
      </c>
      <c r="BP1058" t="s">
        <v>3332</v>
      </c>
      <c r="BQ1058" t="s">
        <v>3337</v>
      </c>
      <c r="BR1058" t="s">
        <v>3338</v>
      </c>
      <c r="BS1058" t="s">
        <v>86</v>
      </c>
      <c r="BU1058" t="s">
        <v>2962</v>
      </c>
      <c r="BV1058" t="s">
        <v>3339</v>
      </c>
    </row>
    <row r="1059" spans="1:74" x14ac:dyDescent="0.2">
      <c r="A1059" t="s">
        <v>3415</v>
      </c>
      <c r="B1059" t="s">
        <v>3415</v>
      </c>
      <c r="C1059" t="s">
        <v>3416</v>
      </c>
      <c r="D1059" t="s">
        <v>76</v>
      </c>
      <c r="E1059" t="s">
        <v>77</v>
      </c>
      <c r="F1059" t="s">
        <v>3417</v>
      </c>
      <c r="G1059" t="s">
        <v>3418</v>
      </c>
      <c r="I1059" t="s">
        <v>3388</v>
      </c>
      <c r="J1059" t="s">
        <v>3354</v>
      </c>
      <c r="M1059" t="s">
        <v>3329</v>
      </c>
      <c r="BJ1059" t="s">
        <v>81</v>
      </c>
      <c r="BL1059" t="s">
        <v>3347</v>
      </c>
      <c r="BM1059" t="s">
        <v>83</v>
      </c>
      <c r="BN1059" t="s">
        <v>84</v>
      </c>
      <c r="BO1059" t="s">
        <v>3389</v>
      </c>
      <c r="BP1059" t="s">
        <v>3332</v>
      </c>
      <c r="BQ1059" t="s">
        <v>3347</v>
      </c>
      <c r="BR1059" t="s">
        <v>3389</v>
      </c>
      <c r="BS1059" t="s">
        <v>86</v>
      </c>
      <c r="BU1059" t="s">
        <v>81</v>
      </c>
      <c r="BV1059" t="s">
        <v>3362</v>
      </c>
    </row>
    <row r="1060" spans="1:74" x14ac:dyDescent="0.2">
      <c r="A1060" t="s">
        <v>3419</v>
      </c>
      <c r="B1060" t="s">
        <v>3419</v>
      </c>
      <c r="C1060" t="s">
        <v>3420</v>
      </c>
      <c r="E1060" t="s">
        <v>397</v>
      </c>
      <c r="I1060" t="s">
        <v>3336</v>
      </c>
      <c r="M1060" t="s">
        <v>3329</v>
      </c>
      <c r="BJ1060" t="s">
        <v>2962</v>
      </c>
      <c r="BL1060" t="s">
        <v>3337</v>
      </c>
      <c r="BM1060" t="s">
        <v>83</v>
      </c>
      <c r="BO1060" t="s">
        <v>3338</v>
      </c>
      <c r="BP1060" t="s">
        <v>3332</v>
      </c>
      <c r="BQ1060" t="s">
        <v>3337</v>
      </c>
      <c r="BR1060" t="s">
        <v>3338</v>
      </c>
      <c r="BS1060" t="s">
        <v>86</v>
      </c>
      <c r="BU1060" t="s">
        <v>2962</v>
      </c>
      <c r="BV1060" t="s">
        <v>3339</v>
      </c>
    </row>
    <row r="1061" spans="1:74" x14ac:dyDescent="0.2">
      <c r="A1061" t="s">
        <v>3421</v>
      </c>
      <c r="B1061" t="s">
        <v>3421</v>
      </c>
      <c r="C1061" t="s">
        <v>3422</v>
      </c>
      <c r="E1061" t="s">
        <v>397</v>
      </c>
      <c r="F1061" t="s">
        <v>3423</v>
      </c>
      <c r="I1061" t="s">
        <v>3336</v>
      </c>
      <c r="M1061" t="s">
        <v>3329</v>
      </c>
      <c r="BJ1061" t="s">
        <v>2962</v>
      </c>
      <c r="BL1061" t="s">
        <v>3337</v>
      </c>
      <c r="BM1061" t="s">
        <v>83</v>
      </c>
      <c r="BO1061" t="s">
        <v>3338</v>
      </c>
      <c r="BP1061" t="s">
        <v>3332</v>
      </c>
      <c r="BQ1061" t="s">
        <v>3337</v>
      </c>
      <c r="BR1061" t="s">
        <v>3338</v>
      </c>
      <c r="BS1061" t="s">
        <v>86</v>
      </c>
      <c r="BU1061" t="s">
        <v>2962</v>
      </c>
      <c r="BV1061" t="s">
        <v>3339</v>
      </c>
    </row>
    <row r="1062" spans="1:74" x14ac:dyDescent="0.2">
      <c r="A1062" t="s">
        <v>3424</v>
      </c>
      <c r="B1062" t="s">
        <v>3424</v>
      </c>
      <c r="C1062" t="s">
        <v>3425</v>
      </c>
      <c r="D1062" t="s">
        <v>76</v>
      </c>
      <c r="E1062" t="s">
        <v>77</v>
      </c>
      <c r="F1062" t="s">
        <v>3426</v>
      </c>
      <c r="H1062" t="s">
        <v>3424</v>
      </c>
      <c r="I1062" t="s">
        <v>3427</v>
      </c>
      <c r="J1062" t="s">
        <v>3428</v>
      </c>
      <c r="M1062" t="s">
        <v>3329</v>
      </c>
      <c r="BJ1062" t="s">
        <v>81</v>
      </c>
      <c r="BL1062" t="s">
        <v>3429</v>
      </c>
      <c r="BM1062" t="s">
        <v>83</v>
      </c>
      <c r="BN1062" t="s">
        <v>84</v>
      </c>
      <c r="BO1062" t="s">
        <v>3430</v>
      </c>
      <c r="BP1062" t="s">
        <v>3332</v>
      </c>
      <c r="BQ1062" t="s">
        <v>3429</v>
      </c>
      <c r="BR1062" t="s">
        <v>3430</v>
      </c>
      <c r="BS1062" t="s">
        <v>86</v>
      </c>
      <c r="BU1062" t="s">
        <v>81</v>
      </c>
      <c r="BV1062" t="s">
        <v>3362</v>
      </c>
    </row>
    <row r="1063" spans="1:74" x14ac:dyDescent="0.2">
      <c r="A1063" t="s">
        <v>3431</v>
      </c>
      <c r="B1063" t="s">
        <v>3431</v>
      </c>
      <c r="C1063" t="s">
        <v>3432</v>
      </c>
      <c r="E1063" t="s">
        <v>397</v>
      </c>
      <c r="I1063" t="s">
        <v>3336</v>
      </c>
      <c r="M1063" t="s">
        <v>3329</v>
      </c>
      <c r="BJ1063" t="s">
        <v>2962</v>
      </c>
      <c r="BL1063" t="s">
        <v>3337</v>
      </c>
      <c r="BM1063" t="s">
        <v>83</v>
      </c>
      <c r="BO1063" t="s">
        <v>3338</v>
      </c>
      <c r="BP1063" t="s">
        <v>3332</v>
      </c>
      <c r="BQ1063" t="s">
        <v>3337</v>
      </c>
      <c r="BR1063" t="s">
        <v>3338</v>
      </c>
      <c r="BS1063" t="s">
        <v>86</v>
      </c>
      <c r="BU1063" t="s">
        <v>2962</v>
      </c>
      <c r="BV1063" t="s">
        <v>3339</v>
      </c>
    </row>
    <row r="1064" spans="1:74" x14ac:dyDescent="0.2">
      <c r="A1064" t="s">
        <v>2320</v>
      </c>
      <c r="B1064" t="s">
        <v>2320</v>
      </c>
      <c r="C1064" t="s">
        <v>2322</v>
      </c>
      <c r="D1064" t="s">
        <v>76</v>
      </c>
      <c r="E1064" t="s">
        <v>77</v>
      </c>
      <c r="G1064" t="s">
        <v>3433</v>
      </c>
      <c r="I1064" t="s">
        <v>3346</v>
      </c>
      <c r="J1064" t="s">
        <v>146</v>
      </c>
      <c r="M1064" t="s">
        <v>3329</v>
      </c>
      <c r="BJ1064" t="s">
        <v>2962</v>
      </c>
      <c r="BL1064" t="s">
        <v>3347</v>
      </c>
      <c r="BM1064" t="s">
        <v>83</v>
      </c>
      <c r="BN1064" t="s">
        <v>84</v>
      </c>
      <c r="BO1064" t="s">
        <v>3348</v>
      </c>
      <c r="BP1064" t="s">
        <v>3332</v>
      </c>
      <c r="BQ1064" t="s">
        <v>3347</v>
      </c>
      <c r="BR1064" t="s">
        <v>3348</v>
      </c>
      <c r="BS1064" t="s">
        <v>86</v>
      </c>
      <c r="BU1064" t="s">
        <v>2962</v>
      </c>
      <c r="BV1064" t="s">
        <v>87</v>
      </c>
    </row>
    <row r="1065" spans="1:74" x14ac:dyDescent="0.2">
      <c r="A1065" t="s">
        <v>3434</v>
      </c>
      <c r="B1065" t="s">
        <v>3434</v>
      </c>
      <c r="C1065" t="s">
        <v>3435</v>
      </c>
      <c r="E1065" t="s">
        <v>397</v>
      </c>
      <c r="F1065" t="s">
        <v>3436</v>
      </c>
      <c r="I1065" t="s">
        <v>3336</v>
      </c>
      <c r="M1065" t="s">
        <v>3329</v>
      </c>
      <c r="BJ1065" t="s">
        <v>2962</v>
      </c>
      <c r="BL1065" t="s">
        <v>3337</v>
      </c>
      <c r="BM1065" t="s">
        <v>83</v>
      </c>
      <c r="BO1065" t="s">
        <v>3338</v>
      </c>
      <c r="BP1065" t="s">
        <v>3332</v>
      </c>
      <c r="BQ1065" t="s">
        <v>3337</v>
      </c>
      <c r="BR1065" t="s">
        <v>3338</v>
      </c>
      <c r="BS1065" t="s">
        <v>86</v>
      </c>
      <c r="BU1065" t="s">
        <v>2962</v>
      </c>
      <c r="BV1065" t="s">
        <v>3339</v>
      </c>
    </row>
    <row r="1066" spans="1:74" x14ac:dyDescent="0.2">
      <c r="A1066" t="s">
        <v>3437</v>
      </c>
      <c r="B1066" t="s">
        <v>3437</v>
      </c>
      <c r="C1066" t="s">
        <v>3438</v>
      </c>
      <c r="E1066" t="s">
        <v>397</v>
      </c>
      <c r="I1066" t="s">
        <v>3336</v>
      </c>
      <c r="M1066" t="s">
        <v>3329</v>
      </c>
      <c r="BJ1066" t="s">
        <v>2962</v>
      </c>
      <c r="BL1066" t="s">
        <v>3337</v>
      </c>
      <c r="BM1066" t="s">
        <v>83</v>
      </c>
      <c r="BO1066" t="s">
        <v>3338</v>
      </c>
      <c r="BP1066" t="s">
        <v>3332</v>
      </c>
      <c r="BQ1066" t="s">
        <v>3337</v>
      </c>
      <c r="BR1066" t="s">
        <v>3338</v>
      </c>
      <c r="BS1066" t="s">
        <v>86</v>
      </c>
      <c r="BU1066" t="s">
        <v>2962</v>
      </c>
      <c r="BV1066" t="s">
        <v>3339</v>
      </c>
    </row>
    <row r="1067" spans="1:74" x14ac:dyDescent="0.2">
      <c r="A1067" t="s">
        <v>3439</v>
      </c>
      <c r="B1067" t="s">
        <v>3439</v>
      </c>
      <c r="C1067" t="s">
        <v>3440</v>
      </c>
      <c r="E1067" t="s">
        <v>397</v>
      </c>
      <c r="F1067" t="s">
        <v>3441</v>
      </c>
      <c r="I1067" t="s">
        <v>3336</v>
      </c>
      <c r="M1067" t="s">
        <v>3329</v>
      </c>
      <c r="BJ1067" t="s">
        <v>2962</v>
      </c>
      <c r="BL1067" t="s">
        <v>3337</v>
      </c>
      <c r="BM1067" t="s">
        <v>83</v>
      </c>
      <c r="BO1067" t="s">
        <v>3338</v>
      </c>
      <c r="BP1067" t="s">
        <v>3332</v>
      </c>
      <c r="BQ1067" t="s">
        <v>3337</v>
      </c>
      <c r="BR1067" t="s">
        <v>3338</v>
      </c>
      <c r="BS1067" t="s">
        <v>86</v>
      </c>
      <c r="BU1067" t="s">
        <v>2962</v>
      </c>
      <c r="BV1067" t="s">
        <v>3339</v>
      </c>
    </row>
    <row r="1068" spans="1:74" x14ac:dyDescent="0.2">
      <c r="A1068" t="s">
        <v>3442</v>
      </c>
      <c r="B1068" t="s">
        <v>3442</v>
      </c>
      <c r="C1068" t="s">
        <v>3443</v>
      </c>
      <c r="D1068" t="s">
        <v>76</v>
      </c>
      <c r="E1068" t="s">
        <v>397</v>
      </c>
      <c r="F1068" t="s">
        <v>3444</v>
      </c>
      <c r="I1068" t="s">
        <v>3388</v>
      </c>
      <c r="J1068" t="s">
        <v>3354</v>
      </c>
      <c r="M1068" t="s">
        <v>3329</v>
      </c>
      <c r="BJ1068" t="s">
        <v>2962</v>
      </c>
      <c r="BL1068" t="s">
        <v>3347</v>
      </c>
      <c r="BM1068" t="s">
        <v>83</v>
      </c>
      <c r="BN1068" t="s">
        <v>84</v>
      </c>
      <c r="BO1068" t="s">
        <v>3389</v>
      </c>
      <c r="BP1068" t="s">
        <v>3332</v>
      </c>
      <c r="BQ1068" t="s">
        <v>3347</v>
      </c>
      <c r="BR1068" t="s">
        <v>3389</v>
      </c>
      <c r="BS1068" t="s">
        <v>86</v>
      </c>
      <c r="BU1068" t="s">
        <v>2962</v>
      </c>
      <c r="BV1068" t="s">
        <v>3362</v>
      </c>
    </row>
    <row r="1069" spans="1:74" x14ac:dyDescent="0.2">
      <c r="A1069" t="s">
        <v>1914</v>
      </c>
      <c r="B1069" t="s">
        <v>1914</v>
      </c>
      <c r="C1069" t="s">
        <v>1916</v>
      </c>
      <c r="D1069" t="s">
        <v>76</v>
      </c>
      <c r="E1069" t="s">
        <v>77</v>
      </c>
      <c r="G1069" t="s">
        <v>3445</v>
      </c>
      <c r="I1069" t="s">
        <v>3346</v>
      </c>
      <c r="J1069" t="s">
        <v>146</v>
      </c>
      <c r="M1069" t="s">
        <v>3329</v>
      </c>
      <c r="BJ1069" t="s">
        <v>2962</v>
      </c>
      <c r="BL1069" t="s">
        <v>3347</v>
      </c>
      <c r="BM1069" t="s">
        <v>83</v>
      </c>
      <c r="BN1069" t="s">
        <v>84</v>
      </c>
      <c r="BO1069" t="s">
        <v>3348</v>
      </c>
      <c r="BP1069" t="s">
        <v>3332</v>
      </c>
      <c r="BQ1069" t="s">
        <v>3347</v>
      </c>
      <c r="BR1069" t="s">
        <v>3348</v>
      </c>
      <c r="BS1069" t="s">
        <v>86</v>
      </c>
      <c r="BU1069" t="s">
        <v>2962</v>
      </c>
      <c r="BV1069" t="s">
        <v>87</v>
      </c>
    </row>
    <row r="1070" spans="1:74" x14ac:dyDescent="0.2">
      <c r="A1070" t="s">
        <v>2615</v>
      </c>
      <c r="B1070" t="s">
        <v>2615</v>
      </c>
      <c r="C1070" t="s">
        <v>2617</v>
      </c>
      <c r="D1070" t="s">
        <v>76</v>
      </c>
      <c r="E1070" t="s">
        <v>77</v>
      </c>
      <c r="G1070" t="s">
        <v>3446</v>
      </c>
      <c r="I1070" t="s">
        <v>3346</v>
      </c>
      <c r="J1070" t="s">
        <v>146</v>
      </c>
      <c r="M1070" t="s">
        <v>3329</v>
      </c>
      <c r="BJ1070" t="s">
        <v>2962</v>
      </c>
      <c r="BL1070" t="s">
        <v>3347</v>
      </c>
      <c r="BM1070" t="s">
        <v>83</v>
      </c>
      <c r="BN1070" t="s">
        <v>84</v>
      </c>
      <c r="BO1070" t="s">
        <v>3348</v>
      </c>
      <c r="BP1070" t="s">
        <v>3332</v>
      </c>
      <c r="BQ1070" t="s">
        <v>3347</v>
      </c>
      <c r="BR1070" t="s">
        <v>3348</v>
      </c>
      <c r="BS1070" t="s">
        <v>86</v>
      </c>
      <c r="BU1070" t="s">
        <v>2962</v>
      </c>
      <c r="BV1070" t="s">
        <v>87</v>
      </c>
    </row>
    <row r="1071" spans="1:74" x14ac:dyDescent="0.2">
      <c r="A1071" t="s">
        <v>3447</v>
      </c>
      <c r="B1071" t="s">
        <v>3447</v>
      </c>
      <c r="C1071" t="s">
        <v>1615</v>
      </c>
      <c r="D1071" t="s">
        <v>76</v>
      </c>
      <c r="E1071" t="s">
        <v>77</v>
      </c>
      <c r="G1071" t="s">
        <v>3448</v>
      </c>
      <c r="I1071" t="s">
        <v>3346</v>
      </c>
      <c r="J1071" t="s">
        <v>146</v>
      </c>
      <c r="M1071" t="s">
        <v>3329</v>
      </c>
      <c r="BJ1071" t="s">
        <v>2962</v>
      </c>
      <c r="BL1071" t="s">
        <v>3347</v>
      </c>
      <c r="BM1071" t="s">
        <v>83</v>
      </c>
      <c r="BN1071" t="s">
        <v>84</v>
      </c>
      <c r="BO1071" t="s">
        <v>3348</v>
      </c>
      <c r="BP1071" t="s">
        <v>3332</v>
      </c>
      <c r="BQ1071" t="s">
        <v>3347</v>
      </c>
      <c r="BR1071" t="s">
        <v>3348</v>
      </c>
      <c r="BS1071" t="s">
        <v>86</v>
      </c>
      <c r="BU1071" t="s">
        <v>2962</v>
      </c>
      <c r="BV1071" t="s">
        <v>87</v>
      </c>
    </row>
    <row r="1072" spans="1:74" x14ac:dyDescent="0.2">
      <c r="A1072" t="s">
        <v>3449</v>
      </c>
      <c r="B1072" t="s">
        <v>3449</v>
      </c>
      <c r="C1072" t="s">
        <v>3450</v>
      </c>
      <c r="E1072" t="s">
        <v>397</v>
      </c>
      <c r="F1072" t="s">
        <v>3451</v>
      </c>
      <c r="I1072" t="s">
        <v>3336</v>
      </c>
      <c r="M1072" t="s">
        <v>3329</v>
      </c>
      <c r="BJ1072" t="s">
        <v>2962</v>
      </c>
      <c r="BL1072" t="s">
        <v>3337</v>
      </c>
      <c r="BM1072" t="s">
        <v>83</v>
      </c>
      <c r="BO1072" t="s">
        <v>3338</v>
      </c>
      <c r="BP1072" t="s">
        <v>3332</v>
      </c>
      <c r="BQ1072" t="s">
        <v>3337</v>
      </c>
      <c r="BR1072" t="s">
        <v>3338</v>
      </c>
      <c r="BS1072" t="s">
        <v>86</v>
      </c>
      <c r="BU1072" t="s">
        <v>2962</v>
      </c>
      <c r="BV1072" t="s">
        <v>3339</v>
      </c>
    </row>
    <row r="1073" spans="1:74" x14ac:dyDescent="0.2">
      <c r="A1073" t="s">
        <v>3452</v>
      </c>
      <c r="B1073" t="s">
        <v>3452</v>
      </c>
      <c r="C1073" t="s">
        <v>3453</v>
      </c>
      <c r="E1073" t="s">
        <v>397</v>
      </c>
      <c r="F1073" t="s">
        <v>3376</v>
      </c>
      <c r="I1073" t="s">
        <v>3336</v>
      </c>
      <c r="M1073" t="s">
        <v>3329</v>
      </c>
      <c r="BJ1073" t="s">
        <v>2962</v>
      </c>
      <c r="BL1073" t="s">
        <v>3337</v>
      </c>
      <c r="BM1073" t="s">
        <v>83</v>
      </c>
      <c r="BO1073" t="s">
        <v>3338</v>
      </c>
      <c r="BP1073" t="s">
        <v>3332</v>
      </c>
      <c r="BQ1073" t="s">
        <v>3337</v>
      </c>
      <c r="BR1073" t="s">
        <v>3338</v>
      </c>
      <c r="BS1073" t="s">
        <v>86</v>
      </c>
      <c r="BU1073" t="s">
        <v>2962</v>
      </c>
      <c r="BV1073" t="s">
        <v>3339</v>
      </c>
    </row>
    <row r="1074" spans="1:74" x14ac:dyDescent="0.2">
      <c r="A1074" t="s">
        <v>3454</v>
      </c>
      <c r="B1074" t="s">
        <v>3454</v>
      </c>
      <c r="C1074" t="s">
        <v>3455</v>
      </c>
      <c r="D1074" t="s">
        <v>76</v>
      </c>
      <c r="E1074" t="s">
        <v>77</v>
      </c>
      <c r="I1074" t="s">
        <v>3359</v>
      </c>
      <c r="J1074" t="s">
        <v>3428</v>
      </c>
      <c r="M1074" t="s">
        <v>3329</v>
      </c>
      <c r="BJ1074" t="s">
        <v>81</v>
      </c>
      <c r="BL1074" t="s">
        <v>3360</v>
      </c>
      <c r="BM1074" t="s">
        <v>83</v>
      </c>
      <c r="BN1074" t="s">
        <v>84</v>
      </c>
      <c r="BO1074" t="s">
        <v>3361</v>
      </c>
      <c r="BP1074" t="s">
        <v>3332</v>
      </c>
      <c r="BQ1074" t="s">
        <v>3360</v>
      </c>
      <c r="BR1074" t="s">
        <v>3361</v>
      </c>
      <c r="BS1074" t="s">
        <v>86</v>
      </c>
      <c r="BU1074" t="s">
        <v>81</v>
      </c>
      <c r="BV1074" t="s">
        <v>3362</v>
      </c>
    </row>
    <row r="1075" spans="1:74" x14ac:dyDescent="0.2">
      <c r="A1075" t="s">
        <v>3456</v>
      </c>
      <c r="B1075" t="s">
        <v>3456</v>
      </c>
      <c r="C1075" t="s">
        <v>3457</v>
      </c>
      <c r="E1075" t="s">
        <v>397</v>
      </c>
      <c r="F1075" t="s">
        <v>3458</v>
      </c>
      <c r="I1075" t="s">
        <v>3336</v>
      </c>
      <c r="M1075" t="s">
        <v>3329</v>
      </c>
      <c r="BJ1075" t="s">
        <v>2962</v>
      </c>
      <c r="BL1075" t="s">
        <v>3337</v>
      </c>
      <c r="BM1075" t="s">
        <v>83</v>
      </c>
      <c r="BO1075" t="s">
        <v>3338</v>
      </c>
      <c r="BP1075" t="s">
        <v>3332</v>
      </c>
      <c r="BQ1075" t="s">
        <v>3337</v>
      </c>
      <c r="BR1075" t="s">
        <v>3338</v>
      </c>
      <c r="BS1075" t="s">
        <v>86</v>
      </c>
      <c r="BU1075" t="s">
        <v>2962</v>
      </c>
      <c r="BV1075" t="s">
        <v>3339</v>
      </c>
    </row>
    <row r="1076" spans="1:74" x14ac:dyDescent="0.2">
      <c r="A1076" t="s">
        <v>3459</v>
      </c>
      <c r="B1076" t="s">
        <v>3459</v>
      </c>
      <c r="C1076" t="s">
        <v>3460</v>
      </c>
      <c r="E1076" t="s">
        <v>397</v>
      </c>
      <c r="I1076" t="s">
        <v>3336</v>
      </c>
      <c r="M1076" t="s">
        <v>3329</v>
      </c>
      <c r="BJ1076" t="s">
        <v>2962</v>
      </c>
      <c r="BL1076" t="s">
        <v>3337</v>
      </c>
      <c r="BM1076" t="s">
        <v>83</v>
      </c>
      <c r="BO1076" t="s">
        <v>3338</v>
      </c>
      <c r="BP1076" t="s">
        <v>3332</v>
      </c>
      <c r="BQ1076" t="s">
        <v>3337</v>
      </c>
      <c r="BR1076" t="s">
        <v>3338</v>
      </c>
      <c r="BS1076" t="s">
        <v>86</v>
      </c>
      <c r="BU1076" t="s">
        <v>2962</v>
      </c>
      <c r="BV1076" t="s">
        <v>3339</v>
      </c>
    </row>
    <row r="1077" spans="1:74" x14ac:dyDescent="0.2">
      <c r="A1077" t="s">
        <v>3461</v>
      </c>
      <c r="B1077" t="s">
        <v>3461</v>
      </c>
      <c r="C1077" t="s">
        <v>3462</v>
      </c>
      <c r="D1077" t="s">
        <v>76</v>
      </c>
      <c r="E1077" t="s">
        <v>77</v>
      </c>
      <c r="H1077" t="s">
        <v>3463</v>
      </c>
      <c r="I1077" t="s">
        <v>3388</v>
      </c>
      <c r="J1077" t="s">
        <v>3354</v>
      </c>
      <c r="M1077" t="s">
        <v>3329</v>
      </c>
      <c r="BJ1077" t="s">
        <v>81</v>
      </c>
      <c r="BL1077" t="s">
        <v>3347</v>
      </c>
      <c r="BM1077" t="s">
        <v>83</v>
      </c>
      <c r="BN1077" t="s">
        <v>84</v>
      </c>
      <c r="BO1077" t="s">
        <v>3389</v>
      </c>
      <c r="BP1077" t="s">
        <v>3332</v>
      </c>
      <c r="BQ1077" t="s">
        <v>3347</v>
      </c>
      <c r="BR1077" t="s">
        <v>3389</v>
      </c>
      <c r="BS1077" t="s">
        <v>86</v>
      </c>
      <c r="BU1077" t="s">
        <v>81</v>
      </c>
      <c r="BV1077" t="s">
        <v>3362</v>
      </c>
    </row>
    <row r="1078" spans="1:74" x14ac:dyDescent="0.2">
      <c r="A1078" t="s">
        <v>1695</v>
      </c>
      <c r="B1078" t="s">
        <v>1695</v>
      </c>
      <c r="C1078" t="s">
        <v>1697</v>
      </c>
      <c r="D1078" t="s">
        <v>76</v>
      </c>
      <c r="E1078" t="s">
        <v>77</v>
      </c>
      <c r="G1078" t="s">
        <v>3464</v>
      </c>
      <c r="I1078" t="s">
        <v>3346</v>
      </c>
      <c r="J1078" t="s">
        <v>146</v>
      </c>
      <c r="M1078" t="s">
        <v>3329</v>
      </c>
      <c r="BJ1078" t="s">
        <v>2962</v>
      </c>
      <c r="BL1078" t="s">
        <v>3347</v>
      </c>
      <c r="BM1078" t="s">
        <v>83</v>
      </c>
      <c r="BN1078" t="s">
        <v>84</v>
      </c>
      <c r="BO1078" t="s">
        <v>3348</v>
      </c>
      <c r="BP1078" t="s">
        <v>3332</v>
      </c>
      <c r="BQ1078" t="s">
        <v>3347</v>
      </c>
      <c r="BR1078" t="s">
        <v>3348</v>
      </c>
      <c r="BS1078" t="s">
        <v>86</v>
      </c>
      <c r="BU1078" t="s">
        <v>2962</v>
      </c>
      <c r="BV1078" t="s">
        <v>87</v>
      </c>
    </row>
    <row r="1079" spans="1:74" x14ac:dyDescent="0.2">
      <c r="A1079" t="s">
        <v>3465</v>
      </c>
      <c r="B1079" t="s">
        <v>3465</v>
      </c>
      <c r="C1079" t="s">
        <v>3466</v>
      </c>
      <c r="E1079" t="s">
        <v>397</v>
      </c>
      <c r="F1079" t="s">
        <v>3467</v>
      </c>
      <c r="I1079" t="s">
        <v>3336</v>
      </c>
      <c r="M1079" t="s">
        <v>3329</v>
      </c>
      <c r="BJ1079" t="s">
        <v>2962</v>
      </c>
      <c r="BL1079" t="s">
        <v>3337</v>
      </c>
      <c r="BM1079" t="s">
        <v>83</v>
      </c>
      <c r="BO1079" t="s">
        <v>3338</v>
      </c>
      <c r="BP1079" t="s">
        <v>3332</v>
      </c>
      <c r="BQ1079" t="s">
        <v>3337</v>
      </c>
      <c r="BR1079" t="s">
        <v>3338</v>
      </c>
      <c r="BS1079" t="s">
        <v>86</v>
      </c>
      <c r="BU1079" t="s">
        <v>2962</v>
      </c>
      <c r="BV1079" t="s">
        <v>3339</v>
      </c>
    </row>
    <row r="1080" spans="1:74" x14ac:dyDescent="0.2">
      <c r="A1080" t="s">
        <v>3468</v>
      </c>
      <c r="B1080" t="s">
        <v>3468</v>
      </c>
      <c r="C1080" t="s">
        <v>3469</v>
      </c>
      <c r="D1080" t="s">
        <v>76</v>
      </c>
      <c r="E1080" t="s">
        <v>77</v>
      </c>
      <c r="F1080" t="s">
        <v>3470</v>
      </c>
      <c r="I1080" t="s">
        <v>3359</v>
      </c>
      <c r="J1080" t="s">
        <v>3428</v>
      </c>
      <c r="M1080" t="s">
        <v>3329</v>
      </c>
      <c r="BJ1080" t="s">
        <v>81</v>
      </c>
      <c r="BL1080" t="s">
        <v>3360</v>
      </c>
      <c r="BM1080" t="s">
        <v>83</v>
      </c>
      <c r="BN1080" t="s">
        <v>84</v>
      </c>
      <c r="BO1080" t="s">
        <v>3361</v>
      </c>
      <c r="BP1080" t="s">
        <v>3332</v>
      </c>
      <c r="BQ1080" t="s">
        <v>3360</v>
      </c>
      <c r="BR1080" t="s">
        <v>3361</v>
      </c>
      <c r="BS1080" t="s">
        <v>86</v>
      </c>
      <c r="BU1080" t="s">
        <v>81</v>
      </c>
      <c r="BV1080" t="s">
        <v>3362</v>
      </c>
    </row>
    <row r="1081" spans="1:74" x14ac:dyDescent="0.2">
      <c r="A1081" t="s">
        <v>3471</v>
      </c>
      <c r="B1081" t="s">
        <v>3471</v>
      </c>
      <c r="C1081" t="s">
        <v>3472</v>
      </c>
      <c r="D1081" t="s">
        <v>76</v>
      </c>
      <c r="E1081" t="s">
        <v>77</v>
      </c>
      <c r="I1081" t="s">
        <v>3473</v>
      </c>
      <c r="J1081" t="s">
        <v>3474</v>
      </c>
      <c r="M1081" t="s">
        <v>3329</v>
      </c>
      <c r="BJ1081" t="s">
        <v>81</v>
      </c>
      <c r="BL1081" t="s">
        <v>3360</v>
      </c>
      <c r="BM1081" t="s">
        <v>83</v>
      </c>
      <c r="BN1081" t="s">
        <v>2953</v>
      </c>
      <c r="BO1081" t="s">
        <v>3475</v>
      </c>
      <c r="BP1081" t="s">
        <v>3332</v>
      </c>
      <c r="BQ1081" t="s">
        <v>3360</v>
      </c>
      <c r="BR1081" t="s">
        <v>3475</v>
      </c>
      <c r="BS1081" t="s">
        <v>86</v>
      </c>
      <c r="BU1081" t="s">
        <v>81</v>
      </c>
      <c r="BV1081" t="s">
        <v>3476</v>
      </c>
    </row>
    <row r="1082" spans="1:74" x14ac:dyDescent="0.2">
      <c r="A1082" t="s">
        <v>3477</v>
      </c>
      <c r="B1082" t="s">
        <v>3477</v>
      </c>
      <c r="C1082" t="s">
        <v>313</v>
      </c>
      <c r="D1082" t="s">
        <v>76</v>
      </c>
      <c r="E1082" t="s">
        <v>77</v>
      </c>
      <c r="G1082" t="s">
        <v>3478</v>
      </c>
      <c r="I1082" t="s">
        <v>3346</v>
      </c>
      <c r="J1082" t="s">
        <v>146</v>
      </c>
      <c r="M1082" t="s">
        <v>3329</v>
      </c>
      <c r="BJ1082" t="s">
        <v>2962</v>
      </c>
      <c r="BL1082" t="s">
        <v>3347</v>
      </c>
      <c r="BM1082" t="s">
        <v>83</v>
      </c>
      <c r="BN1082" t="s">
        <v>84</v>
      </c>
      <c r="BO1082" t="s">
        <v>3348</v>
      </c>
      <c r="BP1082" t="s">
        <v>3332</v>
      </c>
      <c r="BQ1082" t="s">
        <v>3347</v>
      </c>
      <c r="BR1082" t="s">
        <v>3348</v>
      </c>
      <c r="BS1082" t="s">
        <v>86</v>
      </c>
      <c r="BU1082" t="s">
        <v>2962</v>
      </c>
      <c r="BV1082" t="s">
        <v>87</v>
      </c>
    </row>
    <row r="1083" spans="1:74" x14ac:dyDescent="0.2">
      <c r="A1083" t="s">
        <v>3479</v>
      </c>
      <c r="B1083" t="s">
        <v>3479</v>
      </c>
      <c r="C1083" t="s">
        <v>3480</v>
      </c>
      <c r="E1083" t="s">
        <v>397</v>
      </c>
      <c r="I1083" t="s">
        <v>3336</v>
      </c>
      <c r="M1083" t="s">
        <v>3329</v>
      </c>
      <c r="BJ1083" t="s">
        <v>2962</v>
      </c>
      <c r="BL1083" t="s">
        <v>3337</v>
      </c>
      <c r="BM1083" t="s">
        <v>83</v>
      </c>
      <c r="BO1083" t="s">
        <v>3338</v>
      </c>
      <c r="BP1083" t="s">
        <v>3332</v>
      </c>
      <c r="BQ1083" t="s">
        <v>3337</v>
      </c>
      <c r="BR1083" t="s">
        <v>3338</v>
      </c>
      <c r="BS1083" t="s">
        <v>86</v>
      </c>
      <c r="BU1083" t="s">
        <v>2962</v>
      </c>
      <c r="BV1083" t="s">
        <v>3339</v>
      </c>
    </row>
    <row r="1084" spans="1:74" x14ac:dyDescent="0.2">
      <c r="A1084" t="s">
        <v>964</v>
      </c>
      <c r="B1084" t="s">
        <v>964</v>
      </c>
      <c r="C1084" t="s">
        <v>966</v>
      </c>
      <c r="D1084" t="s">
        <v>76</v>
      </c>
      <c r="E1084" t="s">
        <v>77</v>
      </c>
      <c r="G1084" t="s">
        <v>3481</v>
      </c>
      <c r="I1084" t="s">
        <v>3346</v>
      </c>
      <c r="J1084" t="s">
        <v>146</v>
      </c>
      <c r="M1084" t="s">
        <v>3329</v>
      </c>
      <c r="BJ1084" t="s">
        <v>2962</v>
      </c>
      <c r="BL1084" t="s">
        <v>3347</v>
      </c>
      <c r="BM1084" t="s">
        <v>83</v>
      </c>
      <c r="BN1084" t="s">
        <v>84</v>
      </c>
      <c r="BO1084" t="s">
        <v>3348</v>
      </c>
      <c r="BP1084" t="s">
        <v>3332</v>
      </c>
      <c r="BQ1084" t="s">
        <v>3347</v>
      </c>
      <c r="BR1084" t="s">
        <v>3348</v>
      </c>
      <c r="BS1084" t="s">
        <v>86</v>
      </c>
      <c r="BU1084" t="s">
        <v>2962</v>
      </c>
      <c r="BV1084" t="s">
        <v>87</v>
      </c>
    </row>
    <row r="1085" spans="1:74" x14ac:dyDescent="0.2">
      <c r="A1085" t="s">
        <v>242</v>
      </c>
      <c r="B1085" t="s">
        <v>242</v>
      </c>
      <c r="C1085" t="s">
        <v>244</v>
      </c>
      <c r="D1085" t="s">
        <v>76</v>
      </c>
      <c r="E1085" t="s">
        <v>77</v>
      </c>
      <c r="G1085" t="s">
        <v>3482</v>
      </c>
      <c r="I1085" t="s">
        <v>3346</v>
      </c>
      <c r="J1085" t="s">
        <v>146</v>
      </c>
      <c r="M1085" t="s">
        <v>3329</v>
      </c>
      <c r="BJ1085" t="s">
        <v>2962</v>
      </c>
      <c r="BL1085" t="s">
        <v>3347</v>
      </c>
      <c r="BM1085" t="s">
        <v>83</v>
      </c>
      <c r="BN1085" t="s">
        <v>84</v>
      </c>
      <c r="BO1085" t="s">
        <v>3348</v>
      </c>
      <c r="BP1085" t="s">
        <v>3332</v>
      </c>
      <c r="BQ1085" t="s">
        <v>3347</v>
      </c>
      <c r="BR1085" t="s">
        <v>3348</v>
      </c>
      <c r="BS1085" t="s">
        <v>86</v>
      </c>
      <c r="BU1085" t="s">
        <v>2962</v>
      </c>
      <c r="BV1085" t="s">
        <v>87</v>
      </c>
    </row>
    <row r="1086" spans="1:74" x14ac:dyDescent="0.2">
      <c r="A1086" t="s">
        <v>3483</v>
      </c>
      <c r="B1086" t="s">
        <v>3483</v>
      </c>
      <c r="C1086" t="s">
        <v>2112</v>
      </c>
      <c r="D1086" t="s">
        <v>76</v>
      </c>
      <c r="E1086" t="s">
        <v>77</v>
      </c>
      <c r="G1086" t="s">
        <v>3484</v>
      </c>
      <c r="I1086" t="s">
        <v>3346</v>
      </c>
      <c r="J1086" t="s">
        <v>146</v>
      </c>
      <c r="M1086" t="s">
        <v>3329</v>
      </c>
      <c r="BJ1086" t="s">
        <v>2962</v>
      </c>
      <c r="BL1086" t="s">
        <v>3347</v>
      </c>
      <c r="BM1086" t="s">
        <v>83</v>
      </c>
      <c r="BN1086" t="s">
        <v>84</v>
      </c>
      <c r="BO1086" t="s">
        <v>3348</v>
      </c>
      <c r="BP1086" t="s">
        <v>3332</v>
      </c>
      <c r="BQ1086" t="s">
        <v>3347</v>
      </c>
      <c r="BR1086" t="s">
        <v>3348</v>
      </c>
      <c r="BS1086" t="s">
        <v>86</v>
      </c>
      <c r="BU1086" t="s">
        <v>2962</v>
      </c>
      <c r="BV1086" t="s">
        <v>87</v>
      </c>
    </row>
    <row r="1087" spans="1:74" x14ac:dyDescent="0.2">
      <c r="A1087" t="s">
        <v>3485</v>
      </c>
      <c r="B1087" t="s">
        <v>3485</v>
      </c>
      <c r="C1087" t="s">
        <v>3486</v>
      </c>
      <c r="E1087" t="s">
        <v>397</v>
      </c>
      <c r="F1087" t="s">
        <v>3487</v>
      </c>
      <c r="I1087" t="s">
        <v>3336</v>
      </c>
      <c r="M1087" t="s">
        <v>3329</v>
      </c>
      <c r="BJ1087" t="s">
        <v>2962</v>
      </c>
      <c r="BL1087" t="s">
        <v>3337</v>
      </c>
      <c r="BM1087" t="s">
        <v>83</v>
      </c>
      <c r="BO1087" t="s">
        <v>3338</v>
      </c>
      <c r="BP1087" t="s">
        <v>3332</v>
      </c>
      <c r="BQ1087" t="s">
        <v>3337</v>
      </c>
      <c r="BR1087" t="s">
        <v>3338</v>
      </c>
      <c r="BS1087" t="s">
        <v>86</v>
      </c>
      <c r="BU1087" t="s">
        <v>2962</v>
      </c>
      <c r="BV1087" t="s">
        <v>3339</v>
      </c>
    </row>
    <row r="1088" spans="1:74" x14ac:dyDescent="0.2">
      <c r="A1088" t="s">
        <v>3488</v>
      </c>
      <c r="B1088" t="s">
        <v>3488</v>
      </c>
      <c r="C1088" t="s">
        <v>3489</v>
      </c>
      <c r="E1088" t="s">
        <v>397</v>
      </c>
      <c r="F1088" t="s">
        <v>3490</v>
      </c>
      <c r="I1088" t="s">
        <v>3336</v>
      </c>
      <c r="M1088" t="s">
        <v>3329</v>
      </c>
      <c r="BJ1088" t="s">
        <v>2962</v>
      </c>
      <c r="BL1088" t="s">
        <v>3337</v>
      </c>
      <c r="BM1088" t="s">
        <v>83</v>
      </c>
      <c r="BO1088" t="s">
        <v>3338</v>
      </c>
      <c r="BP1088" t="s">
        <v>3332</v>
      </c>
      <c r="BQ1088" t="s">
        <v>3337</v>
      </c>
      <c r="BR1088" t="s">
        <v>3338</v>
      </c>
      <c r="BS1088" t="s">
        <v>86</v>
      </c>
      <c r="BU1088" t="s">
        <v>2962</v>
      </c>
      <c r="BV1088" t="s">
        <v>3339</v>
      </c>
    </row>
    <row r="1089" spans="1:74" x14ac:dyDescent="0.2">
      <c r="A1089" t="s">
        <v>551</v>
      </c>
      <c r="B1089" t="s">
        <v>551</v>
      </c>
      <c r="C1089" t="s">
        <v>553</v>
      </c>
      <c r="D1089" t="s">
        <v>76</v>
      </c>
      <c r="E1089" t="s">
        <v>77</v>
      </c>
      <c r="G1089" t="s">
        <v>3491</v>
      </c>
      <c r="I1089" t="s">
        <v>3346</v>
      </c>
      <c r="J1089" t="s">
        <v>146</v>
      </c>
      <c r="M1089" t="s">
        <v>3329</v>
      </c>
      <c r="BJ1089" t="s">
        <v>2962</v>
      </c>
      <c r="BL1089" t="s">
        <v>3347</v>
      </c>
      <c r="BM1089" t="s">
        <v>83</v>
      </c>
      <c r="BN1089" t="s">
        <v>84</v>
      </c>
      <c r="BO1089" t="s">
        <v>3348</v>
      </c>
      <c r="BP1089" t="s">
        <v>3332</v>
      </c>
      <c r="BQ1089" t="s">
        <v>3347</v>
      </c>
      <c r="BR1089" t="s">
        <v>3348</v>
      </c>
      <c r="BS1089" t="s">
        <v>86</v>
      </c>
      <c r="BU1089" t="s">
        <v>2962</v>
      </c>
      <c r="BV1089" t="s">
        <v>87</v>
      </c>
    </row>
    <row r="1090" spans="1:74" x14ac:dyDescent="0.2">
      <c r="A1090" t="s">
        <v>3492</v>
      </c>
      <c r="B1090" t="s">
        <v>3492</v>
      </c>
      <c r="C1090" t="s">
        <v>3493</v>
      </c>
      <c r="E1090" t="s">
        <v>397</v>
      </c>
      <c r="I1090" t="s">
        <v>3336</v>
      </c>
      <c r="M1090" t="s">
        <v>3329</v>
      </c>
      <c r="BJ1090" t="s">
        <v>2962</v>
      </c>
      <c r="BL1090" t="s">
        <v>3337</v>
      </c>
      <c r="BM1090" t="s">
        <v>83</v>
      </c>
      <c r="BO1090" t="s">
        <v>3338</v>
      </c>
      <c r="BP1090" t="s">
        <v>3332</v>
      </c>
      <c r="BQ1090" t="s">
        <v>3337</v>
      </c>
      <c r="BR1090" t="s">
        <v>3338</v>
      </c>
      <c r="BS1090" t="s">
        <v>86</v>
      </c>
      <c r="BU1090" t="s">
        <v>2962</v>
      </c>
      <c r="BV1090" t="s">
        <v>3339</v>
      </c>
    </row>
    <row r="1091" spans="1:74" x14ac:dyDescent="0.2">
      <c r="A1091" t="s">
        <v>3494</v>
      </c>
      <c r="B1091" t="s">
        <v>3494</v>
      </c>
      <c r="C1091" t="s">
        <v>1556</v>
      </c>
      <c r="D1091" t="s">
        <v>76</v>
      </c>
      <c r="E1091" t="s">
        <v>77</v>
      </c>
      <c r="G1091" t="s">
        <v>3495</v>
      </c>
      <c r="I1091" t="s">
        <v>3346</v>
      </c>
      <c r="J1091" t="s">
        <v>146</v>
      </c>
      <c r="M1091" t="s">
        <v>3329</v>
      </c>
      <c r="BJ1091" t="s">
        <v>2962</v>
      </c>
      <c r="BL1091" t="s">
        <v>3347</v>
      </c>
      <c r="BM1091" t="s">
        <v>83</v>
      </c>
      <c r="BN1091" t="s">
        <v>84</v>
      </c>
      <c r="BO1091" t="s">
        <v>3348</v>
      </c>
      <c r="BP1091" t="s">
        <v>3332</v>
      </c>
      <c r="BQ1091" t="s">
        <v>3347</v>
      </c>
      <c r="BR1091" t="s">
        <v>3348</v>
      </c>
      <c r="BS1091" t="s">
        <v>86</v>
      </c>
      <c r="BU1091" t="s">
        <v>2962</v>
      </c>
      <c r="BV1091" t="s">
        <v>87</v>
      </c>
    </row>
    <row r="1092" spans="1:74" x14ac:dyDescent="0.2">
      <c r="A1092" t="s">
        <v>3496</v>
      </c>
      <c r="B1092" t="s">
        <v>3496</v>
      </c>
      <c r="C1092" t="s">
        <v>3497</v>
      </c>
      <c r="E1092" t="s">
        <v>397</v>
      </c>
      <c r="I1092" t="s">
        <v>3336</v>
      </c>
      <c r="M1092" t="s">
        <v>3329</v>
      </c>
      <c r="BJ1092" t="s">
        <v>2962</v>
      </c>
      <c r="BL1092" t="s">
        <v>3337</v>
      </c>
      <c r="BM1092" t="s">
        <v>83</v>
      </c>
      <c r="BO1092" t="s">
        <v>3338</v>
      </c>
      <c r="BP1092" t="s">
        <v>3332</v>
      </c>
      <c r="BQ1092" t="s">
        <v>3337</v>
      </c>
      <c r="BR1092" t="s">
        <v>3338</v>
      </c>
      <c r="BS1092" t="s">
        <v>86</v>
      </c>
      <c r="BU1092" t="s">
        <v>2962</v>
      </c>
      <c r="BV1092" t="s">
        <v>3339</v>
      </c>
    </row>
    <row r="1093" spans="1:74" x14ac:dyDescent="0.2">
      <c r="A1093" t="s">
        <v>3498</v>
      </c>
      <c r="B1093" t="s">
        <v>3498</v>
      </c>
      <c r="C1093" t="s">
        <v>3499</v>
      </c>
      <c r="E1093" t="s">
        <v>397</v>
      </c>
      <c r="F1093" t="s">
        <v>3500</v>
      </c>
      <c r="I1093" t="s">
        <v>3336</v>
      </c>
      <c r="M1093" t="s">
        <v>3329</v>
      </c>
      <c r="BJ1093" t="s">
        <v>2962</v>
      </c>
      <c r="BL1093" t="s">
        <v>3337</v>
      </c>
      <c r="BM1093" t="s">
        <v>83</v>
      </c>
      <c r="BO1093" t="s">
        <v>3338</v>
      </c>
      <c r="BP1093" t="s">
        <v>3332</v>
      </c>
      <c r="BQ1093" t="s">
        <v>3337</v>
      </c>
      <c r="BR1093" t="s">
        <v>3338</v>
      </c>
      <c r="BS1093" t="s">
        <v>86</v>
      </c>
      <c r="BU1093" t="s">
        <v>2962</v>
      </c>
      <c r="BV1093" t="s">
        <v>3339</v>
      </c>
    </row>
    <row r="1094" spans="1:74" x14ac:dyDescent="0.2">
      <c r="A1094" t="s">
        <v>3501</v>
      </c>
      <c r="B1094" t="s">
        <v>3501</v>
      </c>
      <c r="C1094" t="s">
        <v>3502</v>
      </c>
      <c r="E1094" t="s">
        <v>397</v>
      </c>
      <c r="F1094" t="s">
        <v>3503</v>
      </c>
      <c r="I1094" t="s">
        <v>3336</v>
      </c>
      <c r="M1094" t="s">
        <v>3329</v>
      </c>
      <c r="BJ1094" t="s">
        <v>2962</v>
      </c>
      <c r="BL1094" t="s">
        <v>3337</v>
      </c>
      <c r="BM1094" t="s">
        <v>83</v>
      </c>
      <c r="BO1094" t="s">
        <v>3338</v>
      </c>
      <c r="BP1094" t="s">
        <v>3332</v>
      </c>
      <c r="BQ1094" t="s">
        <v>3337</v>
      </c>
      <c r="BR1094" t="s">
        <v>3338</v>
      </c>
      <c r="BS1094" t="s">
        <v>86</v>
      </c>
      <c r="BU1094" t="s">
        <v>2962</v>
      </c>
      <c r="BV1094" t="s">
        <v>3339</v>
      </c>
    </row>
    <row r="1095" spans="1:74" x14ac:dyDescent="0.2">
      <c r="A1095" t="s">
        <v>3504</v>
      </c>
      <c r="B1095" t="s">
        <v>3504</v>
      </c>
      <c r="C1095" t="s">
        <v>405</v>
      </c>
      <c r="D1095" t="s">
        <v>76</v>
      </c>
      <c r="E1095" t="s">
        <v>77</v>
      </c>
      <c r="G1095" t="s">
        <v>3505</v>
      </c>
      <c r="I1095" t="s">
        <v>3346</v>
      </c>
      <c r="J1095" t="s">
        <v>146</v>
      </c>
      <c r="M1095" t="s">
        <v>3329</v>
      </c>
      <c r="BJ1095" t="s">
        <v>2962</v>
      </c>
      <c r="BL1095" t="s">
        <v>3347</v>
      </c>
      <c r="BM1095" t="s">
        <v>83</v>
      </c>
      <c r="BN1095" t="s">
        <v>84</v>
      </c>
      <c r="BO1095" t="s">
        <v>3348</v>
      </c>
      <c r="BP1095" t="s">
        <v>3332</v>
      </c>
      <c r="BQ1095" t="s">
        <v>3347</v>
      </c>
      <c r="BR1095" t="s">
        <v>3348</v>
      </c>
      <c r="BS1095" t="s">
        <v>86</v>
      </c>
      <c r="BU1095" t="s">
        <v>2962</v>
      </c>
      <c r="BV1095" t="s">
        <v>87</v>
      </c>
    </row>
    <row r="1096" spans="1:74" x14ac:dyDescent="0.2">
      <c r="A1096" t="s">
        <v>3506</v>
      </c>
      <c r="B1096" t="s">
        <v>3506</v>
      </c>
      <c r="C1096" t="s">
        <v>3507</v>
      </c>
      <c r="E1096" t="s">
        <v>397</v>
      </c>
      <c r="I1096" t="s">
        <v>3336</v>
      </c>
      <c r="M1096" t="s">
        <v>3329</v>
      </c>
      <c r="BJ1096" t="s">
        <v>2962</v>
      </c>
      <c r="BL1096" t="s">
        <v>3337</v>
      </c>
      <c r="BM1096" t="s">
        <v>83</v>
      </c>
      <c r="BO1096" t="s">
        <v>3338</v>
      </c>
      <c r="BP1096" t="s">
        <v>3332</v>
      </c>
      <c r="BQ1096" t="s">
        <v>3337</v>
      </c>
      <c r="BR1096" t="s">
        <v>3338</v>
      </c>
      <c r="BS1096" t="s">
        <v>86</v>
      </c>
      <c r="BU1096" t="s">
        <v>2962</v>
      </c>
      <c r="BV1096" t="s">
        <v>3339</v>
      </c>
    </row>
    <row r="1097" spans="1:74" x14ac:dyDescent="0.2">
      <c r="A1097" t="s">
        <v>3508</v>
      </c>
      <c r="B1097" t="s">
        <v>3508</v>
      </c>
      <c r="C1097" t="s">
        <v>3509</v>
      </c>
      <c r="E1097" t="s">
        <v>397</v>
      </c>
      <c r="I1097" t="s">
        <v>3336</v>
      </c>
      <c r="M1097" t="s">
        <v>3329</v>
      </c>
      <c r="BJ1097" t="s">
        <v>2962</v>
      </c>
      <c r="BL1097" t="s">
        <v>3337</v>
      </c>
      <c r="BM1097" t="s">
        <v>83</v>
      </c>
      <c r="BO1097" t="s">
        <v>3338</v>
      </c>
      <c r="BP1097" t="s">
        <v>3332</v>
      </c>
      <c r="BQ1097" t="s">
        <v>3337</v>
      </c>
      <c r="BR1097" t="s">
        <v>3338</v>
      </c>
      <c r="BS1097" t="s">
        <v>86</v>
      </c>
      <c r="BU1097" t="s">
        <v>2962</v>
      </c>
      <c r="BV1097" t="s">
        <v>3339</v>
      </c>
    </row>
    <row r="1098" spans="1:74" x14ac:dyDescent="0.2">
      <c r="A1098" t="s">
        <v>3510</v>
      </c>
      <c r="B1098" t="s">
        <v>3510</v>
      </c>
      <c r="C1098" t="s">
        <v>1761</v>
      </c>
      <c r="D1098" t="s">
        <v>76</v>
      </c>
      <c r="E1098" t="s">
        <v>77</v>
      </c>
      <c r="G1098" t="s">
        <v>3511</v>
      </c>
      <c r="I1098" t="s">
        <v>3346</v>
      </c>
      <c r="J1098" t="s">
        <v>146</v>
      </c>
      <c r="M1098" t="s">
        <v>3329</v>
      </c>
      <c r="BJ1098" t="s">
        <v>2962</v>
      </c>
      <c r="BL1098" t="s">
        <v>3347</v>
      </c>
      <c r="BM1098" t="s">
        <v>83</v>
      </c>
      <c r="BN1098" t="s">
        <v>84</v>
      </c>
      <c r="BO1098" t="s">
        <v>3348</v>
      </c>
      <c r="BP1098" t="s">
        <v>3332</v>
      </c>
      <c r="BQ1098" t="s">
        <v>3347</v>
      </c>
      <c r="BR1098" t="s">
        <v>3348</v>
      </c>
      <c r="BS1098" t="s">
        <v>86</v>
      </c>
      <c r="BU1098" t="s">
        <v>2962</v>
      </c>
      <c r="BV1098" t="s">
        <v>87</v>
      </c>
    </row>
    <row r="1099" spans="1:74" x14ac:dyDescent="0.2">
      <c r="A1099" t="s">
        <v>2330</v>
      </c>
      <c r="B1099" t="s">
        <v>2330</v>
      </c>
      <c r="C1099" t="s">
        <v>2332</v>
      </c>
      <c r="D1099" t="s">
        <v>76</v>
      </c>
      <c r="E1099" t="s">
        <v>77</v>
      </c>
      <c r="I1099" t="s">
        <v>3346</v>
      </c>
      <c r="J1099" t="s">
        <v>146</v>
      </c>
      <c r="M1099" t="s">
        <v>3329</v>
      </c>
      <c r="BJ1099" t="s">
        <v>2962</v>
      </c>
      <c r="BL1099" t="s">
        <v>3347</v>
      </c>
      <c r="BM1099" t="s">
        <v>83</v>
      </c>
      <c r="BN1099" t="s">
        <v>84</v>
      </c>
      <c r="BO1099" t="s">
        <v>3348</v>
      </c>
      <c r="BP1099" t="s">
        <v>3332</v>
      </c>
      <c r="BQ1099" t="s">
        <v>3347</v>
      </c>
      <c r="BR1099" t="s">
        <v>3348</v>
      </c>
      <c r="BS1099" t="s">
        <v>86</v>
      </c>
      <c r="BU1099" t="s">
        <v>2962</v>
      </c>
      <c r="BV1099" t="s">
        <v>87</v>
      </c>
    </row>
    <row r="1100" spans="1:74" x14ac:dyDescent="0.2">
      <c r="A1100" t="s">
        <v>3512</v>
      </c>
      <c r="B1100" t="s">
        <v>3512</v>
      </c>
      <c r="C1100" t="s">
        <v>3513</v>
      </c>
      <c r="D1100" t="s">
        <v>76</v>
      </c>
      <c r="E1100" t="s">
        <v>77</v>
      </c>
      <c r="I1100" t="s">
        <v>3514</v>
      </c>
      <c r="J1100" t="s">
        <v>3428</v>
      </c>
      <c r="M1100" t="s">
        <v>3329</v>
      </c>
      <c r="BJ1100" t="s">
        <v>81</v>
      </c>
      <c r="BL1100" t="s">
        <v>3515</v>
      </c>
      <c r="BM1100" t="s">
        <v>83</v>
      </c>
      <c r="BN1100" t="s">
        <v>2953</v>
      </c>
      <c r="BO1100" t="s">
        <v>3516</v>
      </c>
      <c r="BP1100" t="s">
        <v>3332</v>
      </c>
      <c r="BQ1100" t="s">
        <v>3515</v>
      </c>
      <c r="BR1100" t="s">
        <v>3516</v>
      </c>
      <c r="BS1100" t="s">
        <v>86</v>
      </c>
      <c r="BU1100" t="s">
        <v>81</v>
      </c>
      <c r="BV1100" t="s">
        <v>3362</v>
      </c>
    </row>
    <row r="1101" spans="1:74" x14ac:dyDescent="0.2">
      <c r="A1101" t="s">
        <v>3517</v>
      </c>
      <c r="B1101" t="s">
        <v>3517</v>
      </c>
      <c r="C1101" t="s">
        <v>3518</v>
      </c>
      <c r="E1101" t="s">
        <v>397</v>
      </c>
      <c r="I1101" t="s">
        <v>3336</v>
      </c>
      <c r="M1101" t="s">
        <v>3329</v>
      </c>
      <c r="BJ1101" t="s">
        <v>2962</v>
      </c>
      <c r="BL1101" t="s">
        <v>3337</v>
      </c>
      <c r="BM1101" t="s">
        <v>83</v>
      </c>
      <c r="BO1101" t="s">
        <v>3338</v>
      </c>
      <c r="BP1101" t="s">
        <v>3332</v>
      </c>
      <c r="BQ1101" t="s">
        <v>3337</v>
      </c>
      <c r="BR1101" t="s">
        <v>3338</v>
      </c>
      <c r="BS1101" t="s">
        <v>86</v>
      </c>
      <c r="BU1101" t="s">
        <v>2962</v>
      </c>
      <c r="BV1101" t="s">
        <v>3339</v>
      </c>
    </row>
    <row r="1102" spans="1:74" x14ac:dyDescent="0.2">
      <c r="A1102" t="s">
        <v>3519</v>
      </c>
      <c r="B1102" t="s">
        <v>3519</v>
      </c>
      <c r="C1102" t="s">
        <v>2476</v>
      </c>
      <c r="D1102" t="s">
        <v>76</v>
      </c>
      <c r="E1102" t="s">
        <v>77</v>
      </c>
      <c r="G1102" t="s">
        <v>3520</v>
      </c>
      <c r="I1102" t="s">
        <v>3346</v>
      </c>
      <c r="J1102" t="s">
        <v>146</v>
      </c>
      <c r="M1102" t="s">
        <v>3329</v>
      </c>
      <c r="BJ1102" t="s">
        <v>2962</v>
      </c>
      <c r="BL1102" t="s">
        <v>3347</v>
      </c>
      <c r="BM1102" t="s">
        <v>83</v>
      </c>
      <c r="BN1102" t="s">
        <v>84</v>
      </c>
      <c r="BO1102" t="s">
        <v>3348</v>
      </c>
      <c r="BP1102" t="s">
        <v>3332</v>
      </c>
      <c r="BQ1102" t="s">
        <v>3347</v>
      </c>
      <c r="BR1102" t="s">
        <v>3348</v>
      </c>
      <c r="BS1102" t="s">
        <v>86</v>
      </c>
      <c r="BU1102" t="s">
        <v>2962</v>
      </c>
      <c r="BV1102" t="s">
        <v>87</v>
      </c>
    </row>
    <row r="1103" spans="1:74" x14ac:dyDescent="0.2">
      <c r="A1103" t="s">
        <v>3521</v>
      </c>
      <c r="B1103" t="s">
        <v>3521</v>
      </c>
      <c r="C1103" t="s">
        <v>1366</v>
      </c>
      <c r="D1103" t="s">
        <v>76</v>
      </c>
      <c r="E1103" t="s">
        <v>77</v>
      </c>
      <c r="G1103" t="s">
        <v>3522</v>
      </c>
      <c r="I1103" t="s">
        <v>3346</v>
      </c>
      <c r="J1103" t="s">
        <v>146</v>
      </c>
      <c r="M1103" t="s">
        <v>3329</v>
      </c>
      <c r="BJ1103" t="s">
        <v>2962</v>
      </c>
      <c r="BL1103" t="s">
        <v>3347</v>
      </c>
      <c r="BM1103" t="s">
        <v>83</v>
      </c>
      <c r="BN1103" t="s">
        <v>84</v>
      </c>
      <c r="BO1103" t="s">
        <v>3348</v>
      </c>
      <c r="BP1103" t="s">
        <v>3332</v>
      </c>
      <c r="BQ1103" t="s">
        <v>3347</v>
      </c>
      <c r="BR1103" t="s">
        <v>3348</v>
      </c>
      <c r="BS1103" t="s">
        <v>86</v>
      </c>
      <c r="BU1103" t="s">
        <v>2962</v>
      </c>
      <c r="BV1103" t="s">
        <v>87</v>
      </c>
    </row>
    <row r="1104" spans="1:74" x14ac:dyDescent="0.2">
      <c r="A1104" t="s">
        <v>3523</v>
      </c>
      <c r="B1104" t="s">
        <v>3523</v>
      </c>
      <c r="C1104" t="s">
        <v>3524</v>
      </c>
      <c r="D1104" t="s">
        <v>76</v>
      </c>
      <c r="E1104" t="s">
        <v>77</v>
      </c>
      <c r="H1104" t="s">
        <v>3525</v>
      </c>
      <c r="I1104" t="s">
        <v>3359</v>
      </c>
      <c r="J1104" t="s">
        <v>3354</v>
      </c>
      <c r="M1104" t="s">
        <v>3329</v>
      </c>
      <c r="BJ1104" t="s">
        <v>81</v>
      </c>
      <c r="BL1104" t="s">
        <v>3360</v>
      </c>
      <c r="BM1104" t="s">
        <v>83</v>
      </c>
      <c r="BN1104" t="s">
        <v>84</v>
      </c>
      <c r="BO1104" t="s">
        <v>3361</v>
      </c>
      <c r="BP1104" t="s">
        <v>3332</v>
      </c>
      <c r="BQ1104" t="s">
        <v>3360</v>
      </c>
      <c r="BR1104" t="s">
        <v>3361</v>
      </c>
      <c r="BS1104" t="s">
        <v>86</v>
      </c>
      <c r="BU1104" t="s">
        <v>81</v>
      </c>
      <c r="BV1104" t="s">
        <v>3362</v>
      </c>
    </row>
    <row r="1105" spans="1:74" x14ac:dyDescent="0.2">
      <c r="A1105" t="s">
        <v>3526</v>
      </c>
      <c r="B1105" t="s">
        <v>3526</v>
      </c>
      <c r="C1105" t="s">
        <v>3527</v>
      </c>
      <c r="E1105" t="s">
        <v>397</v>
      </c>
      <c r="I1105" t="s">
        <v>3336</v>
      </c>
      <c r="M1105" t="s">
        <v>3329</v>
      </c>
      <c r="BJ1105" t="s">
        <v>2962</v>
      </c>
      <c r="BL1105" t="s">
        <v>3337</v>
      </c>
      <c r="BM1105" t="s">
        <v>83</v>
      </c>
      <c r="BO1105" t="s">
        <v>3338</v>
      </c>
      <c r="BP1105" t="s">
        <v>3332</v>
      </c>
      <c r="BQ1105" t="s">
        <v>3337</v>
      </c>
      <c r="BR1105" t="s">
        <v>3338</v>
      </c>
      <c r="BS1105" t="s">
        <v>86</v>
      </c>
      <c r="BU1105" t="s">
        <v>2962</v>
      </c>
      <c r="BV1105" t="s">
        <v>3339</v>
      </c>
    </row>
    <row r="1106" spans="1:74" x14ac:dyDescent="0.2">
      <c r="A1106" t="s">
        <v>3528</v>
      </c>
      <c r="B1106" t="s">
        <v>3528</v>
      </c>
      <c r="C1106" t="s">
        <v>3529</v>
      </c>
      <c r="E1106" t="s">
        <v>397</v>
      </c>
      <c r="I1106" t="s">
        <v>3336</v>
      </c>
      <c r="M1106" t="s">
        <v>3329</v>
      </c>
      <c r="BJ1106" t="s">
        <v>2962</v>
      </c>
      <c r="BL1106" t="s">
        <v>3337</v>
      </c>
      <c r="BM1106" t="s">
        <v>83</v>
      </c>
      <c r="BO1106" t="s">
        <v>3338</v>
      </c>
      <c r="BP1106" t="s">
        <v>3332</v>
      </c>
      <c r="BQ1106" t="s">
        <v>3337</v>
      </c>
      <c r="BR1106" t="s">
        <v>3338</v>
      </c>
      <c r="BS1106" t="s">
        <v>86</v>
      </c>
      <c r="BU1106" t="s">
        <v>2962</v>
      </c>
      <c r="BV1106" t="s">
        <v>3339</v>
      </c>
    </row>
    <row r="1107" spans="1:74" x14ac:dyDescent="0.2">
      <c r="A1107" t="s">
        <v>1785</v>
      </c>
      <c r="B1107" t="s">
        <v>1785</v>
      </c>
      <c r="C1107" t="s">
        <v>1787</v>
      </c>
      <c r="D1107" t="s">
        <v>76</v>
      </c>
      <c r="E1107" t="s">
        <v>77</v>
      </c>
      <c r="G1107" t="s">
        <v>3530</v>
      </c>
      <c r="I1107" t="s">
        <v>3346</v>
      </c>
      <c r="J1107" t="s">
        <v>146</v>
      </c>
      <c r="M1107" t="s">
        <v>3329</v>
      </c>
      <c r="BJ1107" t="s">
        <v>2962</v>
      </c>
      <c r="BL1107" t="s">
        <v>3347</v>
      </c>
      <c r="BM1107" t="s">
        <v>83</v>
      </c>
      <c r="BN1107" t="s">
        <v>84</v>
      </c>
      <c r="BO1107" t="s">
        <v>3348</v>
      </c>
      <c r="BP1107" t="s">
        <v>3332</v>
      </c>
      <c r="BQ1107" t="s">
        <v>3347</v>
      </c>
      <c r="BR1107" t="s">
        <v>3348</v>
      </c>
      <c r="BS1107" t="s">
        <v>86</v>
      </c>
      <c r="BU1107" t="s">
        <v>2962</v>
      </c>
      <c r="BV1107" t="s">
        <v>87</v>
      </c>
    </row>
    <row r="1108" spans="1:74" x14ac:dyDescent="0.2">
      <c r="A1108" t="s">
        <v>3531</v>
      </c>
      <c r="B1108" t="s">
        <v>3531</v>
      </c>
      <c r="C1108" t="s">
        <v>3532</v>
      </c>
      <c r="E1108" t="s">
        <v>397</v>
      </c>
      <c r="F1108" t="s">
        <v>3533</v>
      </c>
      <c r="I1108" t="s">
        <v>3336</v>
      </c>
      <c r="M1108" t="s">
        <v>3329</v>
      </c>
      <c r="BJ1108" t="s">
        <v>2962</v>
      </c>
      <c r="BL1108" t="s">
        <v>3337</v>
      </c>
      <c r="BM1108" t="s">
        <v>83</v>
      </c>
      <c r="BO1108" t="s">
        <v>3338</v>
      </c>
      <c r="BP1108" t="s">
        <v>3332</v>
      </c>
      <c r="BQ1108" t="s">
        <v>3337</v>
      </c>
      <c r="BR1108" t="s">
        <v>3338</v>
      </c>
      <c r="BS1108" t="s">
        <v>86</v>
      </c>
      <c r="BU1108" t="s">
        <v>2962</v>
      </c>
      <c r="BV1108" t="s">
        <v>3339</v>
      </c>
    </row>
    <row r="1109" spans="1:74" x14ac:dyDescent="0.2">
      <c r="A1109" t="s">
        <v>3534</v>
      </c>
      <c r="B1109" t="s">
        <v>3534</v>
      </c>
      <c r="C1109" t="s">
        <v>3535</v>
      </c>
      <c r="E1109" t="s">
        <v>397</v>
      </c>
      <c r="F1109" t="s">
        <v>3536</v>
      </c>
      <c r="I1109" t="s">
        <v>3336</v>
      </c>
      <c r="M1109" t="s">
        <v>3329</v>
      </c>
      <c r="BJ1109" t="s">
        <v>2962</v>
      </c>
      <c r="BL1109" t="s">
        <v>3337</v>
      </c>
      <c r="BM1109" t="s">
        <v>83</v>
      </c>
      <c r="BO1109" t="s">
        <v>3338</v>
      </c>
      <c r="BP1109" t="s">
        <v>3332</v>
      </c>
      <c r="BQ1109" t="s">
        <v>3337</v>
      </c>
      <c r="BR1109" t="s">
        <v>3338</v>
      </c>
      <c r="BS1109" t="s">
        <v>86</v>
      </c>
      <c r="BU1109" t="s">
        <v>2962</v>
      </c>
      <c r="BV1109" t="s">
        <v>3339</v>
      </c>
    </row>
    <row r="1110" spans="1:74" x14ac:dyDescent="0.2">
      <c r="A1110" t="s">
        <v>3537</v>
      </c>
      <c r="B1110" t="s">
        <v>3537</v>
      </c>
      <c r="C1110" t="s">
        <v>3538</v>
      </c>
      <c r="D1110" t="s">
        <v>76</v>
      </c>
      <c r="E1110" t="s">
        <v>77</v>
      </c>
      <c r="F1110" t="s">
        <v>3539</v>
      </c>
      <c r="G1110" t="s">
        <v>3540</v>
      </c>
      <c r="I1110" t="s">
        <v>3346</v>
      </c>
      <c r="J1110" t="s">
        <v>146</v>
      </c>
      <c r="M1110" t="s">
        <v>3329</v>
      </c>
      <c r="BJ1110" t="s">
        <v>2962</v>
      </c>
      <c r="BL1110" t="s">
        <v>3347</v>
      </c>
      <c r="BM1110" t="s">
        <v>83</v>
      </c>
      <c r="BN1110" t="s">
        <v>84</v>
      </c>
      <c r="BO1110" t="s">
        <v>3348</v>
      </c>
      <c r="BP1110" t="s">
        <v>3332</v>
      </c>
      <c r="BQ1110" t="s">
        <v>3347</v>
      </c>
      <c r="BR1110" t="s">
        <v>3348</v>
      </c>
      <c r="BS1110" t="s">
        <v>86</v>
      </c>
      <c r="BU1110" t="s">
        <v>2962</v>
      </c>
      <c r="BV1110" t="s">
        <v>87</v>
      </c>
    </row>
    <row r="1111" spans="1:74" x14ac:dyDescent="0.2">
      <c r="A1111" t="s">
        <v>3541</v>
      </c>
      <c r="B1111" t="s">
        <v>3541</v>
      </c>
      <c r="C1111" t="s">
        <v>3542</v>
      </c>
      <c r="E1111" t="s">
        <v>397</v>
      </c>
      <c r="F1111" t="s">
        <v>3543</v>
      </c>
      <c r="I1111" t="s">
        <v>3336</v>
      </c>
      <c r="M1111" t="s">
        <v>3329</v>
      </c>
      <c r="BJ1111" t="s">
        <v>2962</v>
      </c>
      <c r="BL1111" t="s">
        <v>3337</v>
      </c>
      <c r="BM1111" t="s">
        <v>83</v>
      </c>
      <c r="BO1111" t="s">
        <v>3338</v>
      </c>
      <c r="BP1111" t="s">
        <v>3332</v>
      </c>
      <c r="BQ1111" t="s">
        <v>3337</v>
      </c>
      <c r="BR1111" t="s">
        <v>3338</v>
      </c>
      <c r="BS1111" t="s">
        <v>86</v>
      </c>
      <c r="BU1111" t="s">
        <v>2962</v>
      </c>
      <c r="BV1111" t="s">
        <v>3339</v>
      </c>
    </row>
    <row r="1112" spans="1:74" x14ac:dyDescent="0.2">
      <c r="A1112" t="s">
        <v>3544</v>
      </c>
      <c r="B1112" t="s">
        <v>3544</v>
      </c>
      <c r="C1112" t="s">
        <v>3545</v>
      </c>
      <c r="D1112" t="s">
        <v>76</v>
      </c>
      <c r="E1112" t="s">
        <v>77</v>
      </c>
      <c r="G1112" t="s">
        <v>3546</v>
      </c>
      <c r="H1112" t="s">
        <v>3544</v>
      </c>
      <c r="I1112" t="s">
        <v>3547</v>
      </c>
      <c r="J1112" t="s">
        <v>3354</v>
      </c>
      <c r="M1112" t="s">
        <v>3329</v>
      </c>
      <c r="BJ1112" t="s">
        <v>81</v>
      </c>
      <c r="BL1112" t="s">
        <v>3347</v>
      </c>
      <c r="BM1112" t="s">
        <v>83</v>
      </c>
      <c r="BN1112" t="s">
        <v>2953</v>
      </c>
      <c r="BO1112" t="s">
        <v>3548</v>
      </c>
      <c r="BP1112" t="s">
        <v>3332</v>
      </c>
      <c r="BQ1112" t="s">
        <v>3347</v>
      </c>
      <c r="BR1112" t="s">
        <v>3548</v>
      </c>
      <c r="BS1112" t="s">
        <v>86</v>
      </c>
      <c r="BU1112" t="s">
        <v>81</v>
      </c>
      <c r="BV1112" t="s">
        <v>3356</v>
      </c>
    </row>
    <row r="1113" spans="1:74" x14ac:dyDescent="0.2">
      <c r="A1113" t="s">
        <v>3549</v>
      </c>
      <c r="B1113" t="s">
        <v>3549</v>
      </c>
      <c r="C1113" t="s">
        <v>3550</v>
      </c>
      <c r="D1113" t="s">
        <v>76</v>
      </c>
      <c r="E1113" t="s">
        <v>77</v>
      </c>
      <c r="F1113" t="s">
        <v>3444</v>
      </c>
      <c r="H1113" t="s">
        <v>3549</v>
      </c>
      <c r="I1113" t="s">
        <v>3551</v>
      </c>
      <c r="J1113" t="s">
        <v>3354</v>
      </c>
      <c r="M1113" t="s">
        <v>3329</v>
      </c>
      <c r="BJ1113" t="s">
        <v>2962</v>
      </c>
      <c r="BL1113" t="s">
        <v>3360</v>
      </c>
      <c r="BM1113" t="s">
        <v>83</v>
      </c>
      <c r="BN1113" t="s">
        <v>2953</v>
      </c>
      <c r="BO1113" t="s">
        <v>3552</v>
      </c>
      <c r="BP1113" t="s">
        <v>3332</v>
      </c>
      <c r="BQ1113" t="s">
        <v>3360</v>
      </c>
      <c r="BR1113" t="s">
        <v>3552</v>
      </c>
      <c r="BS1113" t="s">
        <v>86</v>
      </c>
      <c r="BU1113" t="s">
        <v>2962</v>
      </c>
      <c r="BV1113" t="s">
        <v>87</v>
      </c>
    </row>
    <row r="1114" spans="1:74" x14ac:dyDescent="0.2">
      <c r="A1114" t="s">
        <v>3553</v>
      </c>
      <c r="B1114" t="s">
        <v>3553</v>
      </c>
      <c r="D1114" t="s">
        <v>76</v>
      </c>
      <c r="E1114" t="s">
        <v>397</v>
      </c>
      <c r="I1114" t="s">
        <v>3359</v>
      </c>
      <c r="J1114" t="s">
        <v>3428</v>
      </c>
      <c r="M1114" t="s">
        <v>3329</v>
      </c>
      <c r="BJ1114" t="s">
        <v>81</v>
      </c>
      <c r="BL1114" t="s">
        <v>3360</v>
      </c>
      <c r="BM1114" t="s">
        <v>83</v>
      </c>
      <c r="BN1114" t="s">
        <v>84</v>
      </c>
      <c r="BO1114" t="s">
        <v>3361</v>
      </c>
      <c r="BP1114" t="s">
        <v>3332</v>
      </c>
      <c r="BQ1114" t="s">
        <v>3360</v>
      </c>
      <c r="BR1114" t="s">
        <v>3361</v>
      </c>
      <c r="BS1114" t="s">
        <v>86</v>
      </c>
      <c r="BU1114" t="s">
        <v>81</v>
      </c>
      <c r="BV1114" t="s">
        <v>3362</v>
      </c>
    </row>
    <row r="1115" spans="1:74" x14ac:dyDescent="0.2">
      <c r="A1115" t="s">
        <v>3554</v>
      </c>
      <c r="B1115" t="s">
        <v>3554</v>
      </c>
      <c r="C1115" t="s">
        <v>3555</v>
      </c>
      <c r="E1115" t="s">
        <v>397</v>
      </c>
      <c r="I1115" t="s">
        <v>3336</v>
      </c>
      <c r="M1115" t="s">
        <v>3329</v>
      </c>
      <c r="BJ1115" t="s">
        <v>2962</v>
      </c>
      <c r="BL1115" t="s">
        <v>3337</v>
      </c>
      <c r="BM1115" t="s">
        <v>83</v>
      </c>
      <c r="BO1115" t="s">
        <v>3338</v>
      </c>
      <c r="BP1115" t="s">
        <v>3332</v>
      </c>
      <c r="BQ1115" t="s">
        <v>3337</v>
      </c>
      <c r="BR1115" t="s">
        <v>3338</v>
      </c>
      <c r="BS1115" t="s">
        <v>86</v>
      </c>
      <c r="BU1115" t="s">
        <v>2962</v>
      </c>
      <c r="BV1115" t="s">
        <v>3339</v>
      </c>
    </row>
    <row r="1116" spans="1:74" x14ac:dyDescent="0.2">
      <c r="A1116" t="s">
        <v>3556</v>
      </c>
      <c r="B1116" t="s">
        <v>3556</v>
      </c>
      <c r="C1116" t="s">
        <v>2819</v>
      </c>
      <c r="D1116" t="s">
        <v>76</v>
      </c>
      <c r="E1116" t="s">
        <v>77</v>
      </c>
      <c r="G1116" t="s">
        <v>3557</v>
      </c>
      <c r="I1116" t="s">
        <v>3346</v>
      </c>
      <c r="J1116" t="s">
        <v>146</v>
      </c>
      <c r="M1116" t="s">
        <v>3329</v>
      </c>
      <c r="BJ1116" t="s">
        <v>2962</v>
      </c>
      <c r="BL1116" t="s">
        <v>3347</v>
      </c>
      <c r="BM1116" t="s">
        <v>83</v>
      </c>
      <c r="BN1116" t="s">
        <v>84</v>
      </c>
      <c r="BO1116" t="s">
        <v>3348</v>
      </c>
      <c r="BP1116" t="s">
        <v>3332</v>
      </c>
      <c r="BQ1116" t="s">
        <v>3347</v>
      </c>
      <c r="BR1116" t="s">
        <v>3348</v>
      </c>
      <c r="BS1116" t="s">
        <v>86</v>
      </c>
      <c r="BU1116" t="s">
        <v>2962</v>
      </c>
      <c r="BV1116" t="s">
        <v>87</v>
      </c>
    </row>
    <row r="1117" spans="1:74" x14ac:dyDescent="0.2">
      <c r="A1117" t="s">
        <v>3558</v>
      </c>
      <c r="B1117" t="s">
        <v>3558</v>
      </c>
      <c r="C1117" t="s">
        <v>3559</v>
      </c>
      <c r="E1117" t="s">
        <v>397</v>
      </c>
      <c r="F1117" t="s">
        <v>3560</v>
      </c>
      <c r="I1117" t="s">
        <v>3336</v>
      </c>
      <c r="M1117" t="s">
        <v>3329</v>
      </c>
      <c r="BJ1117" t="s">
        <v>2962</v>
      </c>
      <c r="BL1117" t="s">
        <v>3337</v>
      </c>
      <c r="BM1117" t="s">
        <v>83</v>
      </c>
      <c r="BO1117" t="s">
        <v>3338</v>
      </c>
      <c r="BP1117" t="s">
        <v>3332</v>
      </c>
      <c r="BQ1117" t="s">
        <v>3337</v>
      </c>
      <c r="BR1117" t="s">
        <v>3338</v>
      </c>
      <c r="BS1117" t="s">
        <v>86</v>
      </c>
      <c r="BU1117" t="s">
        <v>2962</v>
      </c>
      <c r="BV1117" t="s">
        <v>3339</v>
      </c>
    </row>
    <row r="1118" spans="1:74" x14ac:dyDescent="0.2">
      <c r="A1118" t="s">
        <v>2709</v>
      </c>
      <c r="B1118" t="s">
        <v>2709</v>
      </c>
      <c r="C1118" t="s">
        <v>1913</v>
      </c>
      <c r="D1118" t="s">
        <v>76</v>
      </c>
      <c r="E1118" t="s">
        <v>77</v>
      </c>
      <c r="G1118" t="s">
        <v>3561</v>
      </c>
      <c r="I1118" t="s">
        <v>3346</v>
      </c>
      <c r="J1118" t="s">
        <v>146</v>
      </c>
      <c r="M1118" t="s">
        <v>3329</v>
      </c>
      <c r="BJ1118" t="s">
        <v>2962</v>
      </c>
      <c r="BL1118" t="s">
        <v>3347</v>
      </c>
      <c r="BM1118" t="s">
        <v>83</v>
      </c>
      <c r="BN1118" t="s">
        <v>84</v>
      </c>
      <c r="BO1118" t="s">
        <v>3348</v>
      </c>
      <c r="BP1118" t="s">
        <v>3332</v>
      </c>
      <c r="BQ1118" t="s">
        <v>3347</v>
      </c>
      <c r="BR1118" t="s">
        <v>3348</v>
      </c>
      <c r="BS1118" t="s">
        <v>86</v>
      </c>
      <c r="BU1118" t="s">
        <v>2962</v>
      </c>
      <c r="BV1118" t="s">
        <v>87</v>
      </c>
    </row>
    <row r="1119" spans="1:74" x14ac:dyDescent="0.2">
      <c r="A1119" t="s">
        <v>3562</v>
      </c>
      <c r="B1119" t="s">
        <v>3562</v>
      </c>
      <c r="D1119" t="s">
        <v>76</v>
      </c>
      <c r="E1119" t="s">
        <v>397</v>
      </c>
      <c r="I1119" t="s">
        <v>3563</v>
      </c>
      <c r="J1119" t="s">
        <v>3428</v>
      </c>
      <c r="M1119" t="s">
        <v>3329</v>
      </c>
      <c r="BJ1119" t="s">
        <v>81</v>
      </c>
      <c r="BL1119" t="s">
        <v>3429</v>
      </c>
      <c r="BM1119" t="s">
        <v>83</v>
      </c>
      <c r="BN1119" t="s">
        <v>2953</v>
      </c>
      <c r="BO1119" t="s">
        <v>3564</v>
      </c>
      <c r="BP1119" t="s">
        <v>3332</v>
      </c>
      <c r="BQ1119" t="s">
        <v>3429</v>
      </c>
      <c r="BR1119" t="s">
        <v>3564</v>
      </c>
      <c r="BS1119" t="s">
        <v>86</v>
      </c>
      <c r="BU1119" t="s">
        <v>81</v>
      </c>
      <c r="BV1119" t="s">
        <v>3362</v>
      </c>
    </row>
    <row r="1120" spans="1:74" x14ac:dyDescent="0.2">
      <c r="A1120" t="s">
        <v>3565</v>
      </c>
      <c r="B1120" t="s">
        <v>3565</v>
      </c>
      <c r="C1120" t="s">
        <v>648</v>
      </c>
      <c r="D1120" t="s">
        <v>76</v>
      </c>
      <c r="E1120" t="s">
        <v>77</v>
      </c>
      <c r="F1120" t="s">
        <v>398</v>
      </c>
      <c r="G1120" t="s">
        <v>3566</v>
      </c>
      <c r="I1120" t="s">
        <v>3346</v>
      </c>
      <c r="J1120" t="s">
        <v>146</v>
      </c>
      <c r="M1120" t="s">
        <v>3329</v>
      </c>
      <c r="BJ1120" t="s">
        <v>2962</v>
      </c>
      <c r="BL1120" t="s">
        <v>3347</v>
      </c>
      <c r="BM1120" t="s">
        <v>83</v>
      </c>
      <c r="BN1120" t="s">
        <v>84</v>
      </c>
      <c r="BO1120" t="s">
        <v>3348</v>
      </c>
      <c r="BP1120" t="s">
        <v>3332</v>
      </c>
      <c r="BQ1120" t="s">
        <v>3347</v>
      </c>
      <c r="BR1120" t="s">
        <v>3348</v>
      </c>
      <c r="BS1120" t="s">
        <v>86</v>
      </c>
      <c r="BU1120" t="s">
        <v>2962</v>
      </c>
      <c r="BV1120" t="s">
        <v>87</v>
      </c>
    </row>
    <row r="1121" spans="1:74" x14ac:dyDescent="0.2">
      <c r="A1121" t="s">
        <v>3567</v>
      </c>
      <c r="B1121" t="s">
        <v>3567</v>
      </c>
      <c r="C1121" t="s">
        <v>3568</v>
      </c>
      <c r="E1121" t="s">
        <v>397</v>
      </c>
      <c r="I1121" t="s">
        <v>3336</v>
      </c>
      <c r="M1121" t="s">
        <v>3329</v>
      </c>
      <c r="BJ1121" t="s">
        <v>2962</v>
      </c>
      <c r="BL1121" t="s">
        <v>3337</v>
      </c>
      <c r="BM1121" t="s">
        <v>83</v>
      </c>
      <c r="BO1121" t="s">
        <v>3338</v>
      </c>
      <c r="BP1121" t="s">
        <v>3332</v>
      </c>
      <c r="BQ1121" t="s">
        <v>3337</v>
      </c>
      <c r="BR1121" t="s">
        <v>3338</v>
      </c>
      <c r="BS1121" t="s">
        <v>86</v>
      </c>
      <c r="BU1121" t="s">
        <v>2962</v>
      </c>
      <c r="BV1121" t="s">
        <v>3339</v>
      </c>
    </row>
    <row r="1122" spans="1:74" x14ac:dyDescent="0.2">
      <c r="A1122" t="s">
        <v>3569</v>
      </c>
      <c r="B1122" t="s">
        <v>3569</v>
      </c>
      <c r="C1122" t="s">
        <v>479</v>
      </c>
      <c r="D1122" t="s">
        <v>76</v>
      </c>
      <c r="E1122" t="s">
        <v>77</v>
      </c>
      <c r="F1122" t="s">
        <v>3539</v>
      </c>
      <c r="G1122" t="s">
        <v>3570</v>
      </c>
      <c r="I1122" t="s">
        <v>3346</v>
      </c>
      <c r="J1122" t="s">
        <v>146</v>
      </c>
      <c r="M1122" t="s">
        <v>3329</v>
      </c>
      <c r="BJ1122" t="s">
        <v>2962</v>
      </c>
      <c r="BL1122" t="s">
        <v>3347</v>
      </c>
      <c r="BM1122" t="s">
        <v>83</v>
      </c>
      <c r="BN1122" t="s">
        <v>84</v>
      </c>
      <c r="BO1122" t="s">
        <v>3348</v>
      </c>
      <c r="BP1122" t="s">
        <v>3332</v>
      </c>
      <c r="BQ1122" t="s">
        <v>3347</v>
      </c>
      <c r="BR1122" t="s">
        <v>3348</v>
      </c>
      <c r="BS1122" t="s">
        <v>86</v>
      </c>
      <c r="BU1122" t="s">
        <v>2962</v>
      </c>
      <c r="BV1122" t="s">
        <v>87</v>
      </c>
    </row>
    <row r="1123" spans="1:74" x14ac:dyDescent="0.2">
      <c r="A1123" t="s">
        <v>3571</v>
      </c>
      <c r="B1123" t="s">
        <v>3571</v>
      </c>
      <c r="C1123" t="s">
        <v>3572</v>
      </c>
      <c r="E1123" t="s">
        <v>397</v>
      </c>
      <c r="F1123" t="s">
        <v>3573</v>
      </c>
      <c r="I1123" t="s">
        <v>3336</v>
      </c>
      <c r="M1123" t="s">
        <v>3329</v>
      </c>
      <c r="BJ1123" t="s">
        <v>2962</v>
      </c>
      <c r="BL1123" t="s">
        <v>3337</v>
      </c>
      <c r="BM1123" t="s">
        <v>83</v>
      </c>
      <c r="BO1123" t="s">
        <v>3338</v>
      </c>
      <c r="BP1123" t="s">
        <v>3332</v>
      </c>
      <c r="BQ1123" t="s">
        <v>3337</v>
      </c>
      <c r="BR1123" t="s">
        <v>3338</v>
      </c>
      <c r="BS1123" t="s">
        <v>86</v>
      </c>
      <c r="BU1123" t="s">
        <v>2962</v>
      </c>
      <c r="BV1123" t="s">
        <v>3339</v>
      </c>
    </row>
    <row r="1124" spans="1:74" x14ac:dyDescent="0.2">
      <c r="A1124" t="s">
        <v>3574</v>
      </c>
      <c r="B1124" t="s">
        <v>3574</v>
      </c>
      <c r="C1124" t="s">
        <v>3575</v>
      </c>
      <c r="E1124" t="s">
        <v>397</v>
      </c>
      <c r="I1124" t="s">
        <v>3336</v>
      </c>
      <c r="M1124" t="s">
        <v>3329</v>
      </c>
      <c r="BJ1124" t="s">
        <v>2962</v>
      </c>
      <c r="BL1124" t="s">
        <v>3337</v>
      </c>
      <c r="BM1124" t="s">
        <v>83</v>
      </c>
      <c r="BO1124" t="s">
        <v>3338</v>
      </c>
      <c r="BP1124" t="s">
        <v>3332</v>
      </c>
      <c r="BQ1124" t="s">
        <v>3337</v>
      </c>
      <c r="BR1124" t="s">
        <v>3338</v>
      </c>
      <c r="BS1124" t="s">
        <v>86</v>
      </c>
      <c r="BU1124" t="s">
        <v>2962</v>
      </c>
      <c r="BV1124" t="s">
        <v>3339</v>
      </c>
    </row>
    <row r="1125" spans="1:74" x14ac:dyDescent="0.2">
      <c r="A1125" t="s">
        <v>3576</v>
      </c>
      <c r="B1125" t="s">
        <v>3576</v>
      </c>
      <c r="C1125" t="s">
        <v>3577</v>
      </c>
      <c r="E1125" t="s">
        <v>397</v>
      </c>
      <c r="I1125" t="s">
        <v>3336</v>
      </c>
      <c r="M1125" t="s">
        <v>3329</v>
      </c>
      <c r="BJ1125" t="s">
        <v>2962</v>
      </c>
      <c r="BL1125" t="s">
        <v>3337</v>
      </c>
      <c r="BM1125" t="s">
        <v>83</v>
      </c>
      <c r="BO1125" t="s">
        <v>3338</v>
      </c>
      <c r="BP1125" t="s">
        <v>3332</v>
      </c>
      <c r="BQ1125" t="s">
        <v>3337</v>
      </c>
      <c r="BR1125" t="s">
        <v>3338</v>
      </c>
      <c r="BS1125" t="s">
        <v>86</v>
      </c>
      <c r="BU1125" t="s">
        <v>2962</v>
      </c>
      <c r="BV1125" t="s">
        <v>3339</v>
      </c>
    </row>
    <row r="1126" spans="1:74" x14ac:dyDescent="0.2">
      <c r="A1126" t="s">
        <v>1510</v>
      </c>
      <c r="B1126" t="s">
        <v>1510</v>
      </c>
      <c r="C1126" t="s">
        <v>1512</v>
      </c>
      <c r="D1126" t="s">
        <v>76</v>
      </c>
      <c r="E1126" t="s">
        <v>77</v>
      </c>
      <c r="G1126" t="s">
        <v>3578</v>
      </c>
      <c r="I1126" t="s">
        <v>3346</v>
      </c>
      <c r="J1126" t="s">
        <v>146</v>
      </c>
      <c r="M1126" t="s">
        <v>3329</v>
      </c>
      <c r="BJ1126" t="s">
        <v>2962</v>
      </c>
      <c r="BL1126" t="s">
        <v>3347</v>
      </c>
      <c r="BM1126" t="s">
        <v>83</v>
      </c>
      <c r="BN1126" t="s">
        <v>84</v>
      </c>
      <c r="BO1126" t="s">
        <v>3348</v>
      </c>
      <c r="BP1126" t="s">
        <v>3332</v>
      </c>
      <c r="BQ1126" t="s">
        <v>3347</v>
      </c>
      <c r="BR1126" t="s">
        <v>3348</v>
      </c>
      <c r="BS1126" t="s">
        <v>86</v>
      </c>
      <c r="BU1126" t="s">
        <v>2962</v>
      </c>
      <c r="BV1126" t="s">
        <v>87</v>
      </c>
    </row>
    <row r="1127" spans="1:74" x14ac:dyDescent="0.2">
      <c r="A1127" t="s">
        <v>3579</v>
      </c>
      <c r="B1127" t="s">
        <v>3579</v>
      </c>
      <c r="C1127" t="s">
        <v>3580</v>
      </c>
      <c r="D1127" t="s">
        <v>76</v>
      </c>
      <c r="E1127" t="s">
        <v>77</v>
      </c>
      <c r="F1127" t="s">
        <v>3581</v>
      </c>
      <c r="H1127" t="s">
        <v>3582</v>
      </c>
      <c r="I1127" t="s">
        <v>3583</v>
      </c>
      <c r="J1127" t="s">
        <v>3328</v>
      </c>
      <c r="M1127" t="s">
        <v>3329</v>
      </c>
      <c r="BJ1127" t="s">
        <v>2962</v>
      </c>
      <c r="BL1127" t="s">
        <v>3360</v>
      </c>
      <c r="BM1127" t="s">
        <v>83</v>
      </c>
      <c r="BN1127" t="s">
        <v>2953</v>
      </c>
      <c r="BO1127" t="s">
        <v>3584</v>
      </c>
      <c r="BP1127" t="s">
        <v>3332</v>
      </c>
      <c r="BQ1127" t="s">
        <v>3360</v>
      </c>
      <c r="BR1127" t="s">
        <v>3584</v>
      </c>
      <c r="BS1127" t="s">
        <v>86</v>
      </c>
      <c r="BU1127" t="s">
        <v>2962</v>
      </c>
      <c r="BV1127" t="s">
        <v>3585</v>
      </c>
    </row>
    <row r="1128" spans="1:74" x14ac:dyDescent="0.2">
      <c r="A1128" t="s">
        <v>3091</v>
      </c>
      <c r="B1128" t="s">
        <v>3091</v>
      </c>
      <c r="C1128" t="s">
        <v>3586</v>
      </c>
      <c r="D1128" t="s">
        <v>76</v>
      </c>
      <c r="E1128" t="s">
        <v>77</v>
      </c>
      <c r="F1128" t="s">
        <v>3587</v>
      </c>
      <c r="G1128" t="s">
        <v>3588</v>
      </c>
      <c r="H1128" t="s">
        <v>3589</v>
      </c>
      <c r="I1128" t="s">
        <v>3551</v>
      </c>
      <c r="J1128" t="s">
        <v>146</v>
      </c>
      <c r="M1128" t="s">
        <v>3329</v>
      </c>
      <c r="BJ1128" t="s">
        <v>2962</v>
      </c>
      <c r="BL1128" t="s">
        <v>3360</v>
      </c>
      <c r="BM1128" t="s">
        <v>83</v>
      </c>
      <c r="BN1128" t="s">
        <v>84</v>
      </c>
      <c r="BO1128" t="s">
        <v>3552</v>
      </c>
      <c r="BP1128" t="s">
        <v>3332</v>
      </c>
      <c r="BQ1128" t="s">
        <v>3360</v>
      </c>
      <c r="BR1128" t="s">
        <v>3552</v>
      </c>
      <c r="BS1128" t="s">
        <v>86</v>
      </c>
      <c r="BU1128" t="s">
        <v>2962</v>
      </c>
      <c r="BV1128" t="s">
        <v>87</v>
      </c>
    </row>
    <row r="1129" spans="1:74" x14ac:dyDescent="0.2">
      <c r="A1129" t="s">
        <v>3590</v>
      </c>
      <c r="B1129" t="s">
        <v>3590</v>
      </c>
      <c r="C1129" t="s">
        <v>1658</v>
      </c>
      <c r="D1129" t="s">
        <v>76</v>
      </c>
      <c r="E1129" t="s">
        <v>77</v>
      </c>
      <c r="G1129" t="s">
        <v>3591</v>
      </c>
      <c r="I1129" t="s">
        <v>3346</v>
      </c>
      <c r="J1129" t="s">
        <v>146</v>
      </c>
      <c r="M1129" t="s">
        <v>3329</v>
      </c>
      <c r="BJ1129" t="s">
        <v>2962</v>
      </c>
      <c r="BL1129" t="s">
        <v>3347</v>
      </c>
      <c r="BM1129" t="s">
        <v>83</v>
      </c>
      <c r="BN1129" t="s">
        <v>84</v>
      </c>
      <c r="BO1129" t="s">
        <v>3348</v>
      </c>
      <c r="BP1129" t="s">
        <v>3332</v>
      </c>
      <c r="BQ1129" t="s">
        <v>3347</v>
      </c>
      <c r="BR1129" t="s">
        <v>3348</v>
      </c>
      <c r="BS1129" t="s">
        <v>86</v>
      </c>
      <c r="BU1129" t="s">
        <v>2962</v>
      </c>
      <c r="BV1129" t="s">
        <v>87</v>
      </c>
    </row>
    <row r="1130" spans="1:74" x14ac:dyDescent="0.2">
      <c r="A1130" t="s">
        <v>3592</v>
      </c>
      <c r="B1130" t="s">
        <v>3592</v>
      </c>
      <c r="C1130" t="s">
        <v>3593</v>
      </c>
      <c r="D1130" t="s">
        <v>76</v>
      </c>
      <c r="E1130" t="s">
        <v>77</v>
      </c>
      <c r="F1130" t="s">
        <v>3594</v>
      </c>
      <c r="H1130" t="s">
        <v>3595</v>
      </c>
      <c r="I1130" t="s">
        <v>3353</v>
      </c>
      <c r="J1130" t="s">
        <v>3354</v>
      </c>
      <c r="M1130" t="s">
        <v>3329</v>
      </c>
      <c r="BJ1130" t="s">
        <v>81</v>
      </c>
      <c r="BL1130" t="s">
        <v>3347</v>
      </c>
      <c r="BM1130" t="s">
        <v>83</v>
      </c>
      <c r="BN1130" t="s">
        <v>84</v>
      </c>
      <c r="BO1130" t="s">
        <v>3355</v>
      </c>
      <c r="BP1130" t="s">
        <v>3332</v>
      </c>
      <c r="BQ1130" t="s">
        <v>3347</v>
      </c>
      <c r="BR1130" t="s">
        <v>3355</v>
      </c>
      <c r="BS1130" t="s">
        <v>86</v>
      </c>
      <c r="BU1130" t="s">
        <v>81</v>
      </c>
      <c r="BV1130" t="s">
        <v>3356</v>
      </c>
    </row>
    <row r="1131" spans="1:74" x14ac:dyDescent="0.2">
      <c r="A1131" t="s">
        <v>3596</v>
      </c>
      <c r="B1131" t="s">
        <v>3596</v>
      </c>
      <c r="C1131" t="s">
        <v>3597</v>
      </c>
      <c r="E1131" t="s">
        <v>397</v>
      </c>
      <c r="F1131" t="s">
        <v>3598</v>
      </c>
      <c r="I1131" t="s">
        <v>3336</v>
      </c>
      <c r="M1131" t="s">
        <v>3329</v>
      </c>
      <c r="BJ1131" t="s">
        <v>2962</v>
      </c>
      <c r="BL1131" t="s">
        <v>3337</v>
      </c>
      <c r="BM1131" t="s">
        <v>83</v>
      </c>
      <c r="BO1131" t="s">
        <v>3338</v>
      </c>
      <c r="BP1131" t="s">
        <v>3332</v>
      </c>
      <c r="BQ1131" t="s">
        <v>3337</v>
      </c>
      <c r="BR1131" t="s">
        <v>3338</v>
      </c>
      <c r="BS1131" t="s">
        <v>86</v>
      </c>
      <c r="BU1131" t="s">
        <v>2962</v>
      </c>
      <c r="BV1131" t="s">
        <v>3339</v>
      </c>
    </row>
    <row r="1132" spans="1:74" x14ac:dyDescent="0.2">
      <c r="A1132" t="s">
        <v>3599</v>
      </c>
      <c r="B1132" t="s">
        <v>3599</v>
      </c>
      <c r="C1132" t="s">
        <v>3600</v>
      </c>
      <c r="D1132" t="s">
        <v>76</v>
      </c>
      <c r="E1132" t="s">
        <v>77</v>
      </c>
      <c r="H1132" t="s">
        <v>3599</v>
      </c>
      <c r="I1132" t="s">
        <v>3601</v>
      </c>
      <c r="J1132" t="s">
        <v>3602</v>
      </c>
      <c r="M1132" t="s">
        <v>3329</v>
      </c>
      <c r="BJ1132" t="s">
        <v>81</v>
      </c>
      <c r="BL1132" t="s">
        <v>3347</v>
      </c>
      <c r="BM1132" t="s">
        <v>83</v>
      </c>
      <c r="BN1132" t="s">
        <v>2953</v>
      </c>
      <c r="BO1132" t="s">
        <v>3603</v>
      </c>
      <c r="BP1132" t="s">
        <v>3332</v>
      </c>
      <c r="BQ1132" t="s">
        <v>3347</v>
      </c>
      <c r="BR1132" t="s">
        <v>3603</v>
      </c>
      <c r="BS1132" t="s">
        <v>86</v>
      </c>
      <c r="BU1132" t="s">
        <v>81</v>
      </c>
      <c r="BV1132" t="s">
        <v>87</v>
      </c>
    </row>
    <row r="1133" spans="1:74" x14ac:dyDescent="0.2">
      <c r="A1133" t="s">
        <v>1609</v>
      </c>
      <c r="B1133" t="s">
        <v>1609</v>
      </c>
      <c r="C1133" t="s">
        <v>1611</v>
      </c>
      <c r="D1133" t="s">
        <v>76</v>
      </c>
      <c r="E1133" t="s">
        <v>77</v>
      </c>
      <c r="G1133" t="s">
        <v>3604</v>
      </c>
      <c r="I1133" t="s">
        <v>3346</v>
      </c>
      <c r="J1133" t="s">
        <v>146</v>
      </c>
      <c r="M1133" t="s">
        <v>3329</v>
      </c>
      <c r="BJ1133" t="s">
        <v>2962</v>
      </c>
      <c r="BL1133" t="s">
        <v>3347</v>
      </c>
      <c r="BM1133" t="s">
        <v>83</v>
      </c>
      <c r="BN1133" t="s">
        <v>84</v>
      </c>
      <c r="BO1133" t="s">
        <v>3348</v>
      </c>
      <c r="BP1133" t="s">
        <v>3332</v>
      </c>
      <c r="BQ1133" t="s">
        <v>3347</v>
      </c>
      <c r="BR1133" t="s">
        <v>3348</v>
      </c>
      <c r="BS1133" t="s">
        <v>86</v>
      </c>
      <c r="BU1133" t="s">
        <v>2962</v>
      </c>
      <c r="BV1133" t="s">
        <v>87</v>
      </c>
    </row>
    <row r="1134" spans="1:74" x14ac:dyDescent="0.2">
      <c r="A1134" t="s">
        <v>3605</v>
      </c>
      <c r="B1134" t="s">
        <v>3605</v>
      </c>
      <c r="C1134" t="s">
        <v>3606</v>
      </c>
      <c r="D1134" t="s">
        <v>76</v>
      </c>
      <c r="E1134" t="s">
        <v>77</v>
      </c>
      <c r="I1134" t="s">
        <v>3388</v>
      </c>
      <c r="J1134" t="s">
        <v>3354</v>
      </c>
      <c r="M1134" t="s">
        <v>3329</v>
      </c>
      <c r="BJ1134" t="s">
        <v>81</v>
      </c>
      <c r="BL1134" t="s">
        <v>3347</v>
      </c>
      <c r="BM1134" t="s">
        <v>83</v>
      </c>
      <c r="BN1134" t="s">
        <v>84</v>
      </c>
      <c r="BO1134" t="s">
        <v>3389</v>
      </c>
      <c r="BP1134" t="s">
        <v>3332</v>
      </c>
      <c r="BQ1134" t="s">
        <v>3347</v>
      </c>
      <c r="BR1134" t="s">
        <v>3389</v>
      </c>
      <c r="BS1134" t="s">
        <v>86</v>
      </c>
      <c r="BU1134" t="s">
        <v>81</v>
      </c>
      <c r="BV1134" t="s">
        <v>3362</v>
      </c>
    </row>
    <row r="1135" spans="1:74" x14ac:dyDescent="0.2">
      <c r="A1135" t="s">
        <v>259</v>
      </c>
      <c r="B1135" t="s">
        <v>259</v>
      </c>
      <c r="C1135" t="s">
        <v>261</v>
      </c>
      <c r="D1135" t="s">
        <v>76</v>
      </c>
      <c r="E1135" t="s">
        <v>77</v>
      </c>
      <c r="G1135" t="s">
        <v>3607</v>
      </c>
      <c r="I1135" t="s">
        <v>3346</v>
      </c>
      <c r="J1135" t="s">
        <v>146</v>
      </c>
      <c r="M1135" t="s">
        <v>3329</v>
      </c>
      <c r="BJ1135" t="s">
        <v>2962</v>
      </c>
      <c r="BL1135" t="s">
        <v>3347</v>
      </c>
      <c r="BM1135" t="s">
        <v>83</v>
      </c>
      <c r="BN1135" t="s">
        <v>84</v>
      </c>
      <c r="BO1135" t="s">
        <v>3348</v>
      </c>
      <c r="BP1135" t="s">
        <v>3332</v>
      </c>
      <c r="BQ1135" t="s">
        <v>3347</v>
      </c>
      <c r="BR1135" t="s">
        <v>3348</v>
      </c>
      <c r="BS1135" t="s">
        <v>86</v>
      </c>
      <c r="BU1135" t="s">
        <v>2962</v>
      </c>
      <c r="BV1135" t="s">
        <v>87</v>
      </c>
    </row>
    <row r="1136" spans="1:74" x14ac:dyDescent="0.2">
      <c r="A1136" t="s">
        <v>3608</v>
      </c>
      <c r="B1136" t="s">
        <v>3608</v>
      </c>
      <c r="C1136" t="s">
        <v>3609</v>
      </c>
      <c r="E1136" t="s">
        <v>397</v>
      </c>
      <c r="I1136" t="s">
        <v>3336</v>
      </c>
      <c r="M1136" t="s">
        <v>3329</v>
      </c>
      <c r="BJ1136" t="s">
        <v>2962</v>
      </c>
      <c r="BL1136" t="s">
        <v>3337</v>
      </c>
      <c r="BM1136" t="s">
        <v>83</v>
      </c>
      <c r="BO1136" t="s">
        <v>3338</v>
      </c>
      <c r="BP1136" t="s">
        <v>3332</v>
      </c>
      <c r="BQ1136" t="s">
        <v>3337</v>
      </c>
      <c r="BR1136" t="s">
        <v>3338</v>
      </c>
      <c r="BS1136" t="s">
        <v>86</v>
      </c>
      <c r="BU1136" t="s">
        <v>2962</v>
      </c>
      <c r="BV1136" t="s">
        <v>3339</v>
      </c>
    </row>
    <row r="1137" spans="1:74" x14ac:dyDescent="0.2">
      <c r="A1137" t="s">
        <v>1815</v>
      </c>
      <c r="B1137" t="s">
        <v>1815</v>
      </c>
      <c r="C1137" t="s">
        <v>1817</v>
      </c>
      <c r="D1137" t="s">
        <v>76</v>
      </c>
      <c r="E1137" t="s">
        <v>77</v>
      </c>
      <c r="G1137" t="s">
        <v>3610</v>
      </c>
      <c r="I1137" t="s">
        <v>3346</v>
      </c>
      <c r="J1137" t="s">
        <v>146</v>
      </c>
      <c r="M1137" t="s">
        <v>3329</v>
      </c>
      <c r="BJ1137" t="s">
        <v>2962</v>
      </c>
      <c r="BL1137" t="s">
        <v>3347</v>
      </c>
      <c r="BM1137" t="s">
        <v>83</v>
      </c>
      <c r="BN1137" t="s">
        <v>84</v>
      </c>
      <c r="BO1137" t="s">
        <v>3348</v>
      </c>
      <c r="BP1137" t="s">
        <v>3332</v>
      </c>
      <c r="BQ1137" t="s">
        <v>3347</v>
      </c>
      <c r="BR1137" t="s">
        <v>3348</v>
      </c>
      <c r="BS1137" t="s">
        <v>86</v>
      </c>
      <c r="BU1137" t="s">
        <v>2962</v>
      </c>
      <c r="BV1137" t="s">
        <v>87</v>
      </c>
    </row>
    <row r="1138" spans="1:74" x14ac:dyDescent="0.2">
      <c r="A1138" t="s">
        <v>3611</v>
      </c>
      <c r="B1138" t="s">
        <v>3611</v>
      </c>
      <c r="C1138" t="s">
        <v>2384</v>
      </c>
      <c r="D1138" t="s">
        <v>76</v>
      </c>
      <c r="E1138" t="s">
        <v>77</v>
      </c>
      <c r="G1138" t="s">
        <v>3612</v>
      </c>
      <c r="I1138" t="s">
        <v>3346</v>
      </c>
      <c r="J1138" t="s">
        <v>146</v>
      </c>
      <c r="M1138" t="s">
        <v>3329</v>
      </c>
      <c r="BJ1138" t="s">
        <v>2962</v>
      </c>
      <c r="BL1138" t="s">
        <v>3347</v>
      </c>
      <c r="BM1138" t="s">
        <v>83</v>
      </c>
      <c r="BN1138" t="s">
        <v>84</v>
      </c>
      <c r="BO1138" t="s">
        <v>3348</v>
      </c>
      <c r="BP1138" t="s">
        <v>3332</v>
      </c>
      <c r="BQ1138" t="s">
        <v>3347</v>
      </c>
      <c r="BR1138" t="s">
        <v>3348</v>
      </c>
      <c r="BS1138" t="s">
        <v>86</v>
      </c>
      <c r="BU1138" t="s">
        <v>2962</v>
      </c>
      <c r="BV1138" t="s">
        <v>87</v>
      </c>
    </row>
    <row r="1139" spans="1:74" x14ac:dyDescent="0.2">
      <c r="A1139" t="s">
        <v>3613</v>
      </c>
      <c r="B1139" t="s">
        <v>3613</v>
      </c>
      <c r="C1139" t="s">
        <v>3614</v>
      </c>
      <c r="D1139" t="s">
        <v>76</v>
      </c>
      <c r="E1139" t="s">
        <v>77</v>
      </c>
      <c r="F1139" t="s">
        <v>3615</v>
      </c>
      <c r="H1139" t="s">
        <v>3616</v>
      </c>
      <c r="I1139" t="s">
        <v>3359</v>
      </c>
      <c r="J1139" t="s">
        <v>3428</v>
      </c>
      <c r="M1139" t="s">
        <v>3329</v>
      </c>
      <c r="BJ1139" t="s">
        <v>2962</v>
      </c>
      <c r="BL1139" t="s">
        <v>3360</v>
      </c>
      <c r="BM1139" t="s">
        <v>83</v>
      </c>
      <c r="BN1139" t="s">
        <v>84</v>
      </c>
      <c r="BO1139" t="s">
        <v>3361</v>
      </c>
      <c r="BP1139" t="s">
        <v>3332</v>
      </c>
      <c r="BQ1139" t="s">
        <v>3360</v>
      </c>
      <c r="BR1139" t="s">
        <v>3361</v>
      </c>
      <c r="BS1139" t="s">
        <v>86</v>
      </c>
      <c r="BU1139" t="s">
        <v>2962</v>
      </c>
      <c r="BV1139" t="s">
        <v>3362</v>
      </c>
    </row>
    <row r="1140" spans="1:74" x14ac:dyDescent="0.2">
      <c r="A1140" t="s">
        <v>3617</v>
      </c>
      <c r="B1140" t="s">
        <v>3617</v>
      </c>
      <c r="C1140" t="s">
        <v>3618</v>
      </c>
      <c r="E1140" t="s">
        <v>397</v>
      </c>
      <c r="F1140" t="s">
        <v>3619</v>
      </c>
      <c r="I1140" t="s">
        <v>3336</v>
      </c>
      <c r="M1140" t="s">
        <v>3329</v>
      </c>
      <c r="BJ1140" t="s">
        <v>2962</v>
      </c>
      <c r="BL1140" t="s">
        <v>3337</v>
      </c>
      <c r="BM1140" t="s">
        <v>83</v>
      </c>
      <c r="BO1140" t="s">
        <v>3338</v>
      </c>
      <c r="BP1140" t="s">
        <v>3332</v>
      </c>
      <c r="BQ1140" t="s">
        <v>3337</v>
      </c>
      <c r="BR1140" t="s">
        <v>3338</v>
      </c>
      <c r="BS1140" t="s">
        <v>86</v>
      </c>
      <c r="BU1140" t="s">
        <v>2962</v>
      </c>
      <c r="BV1140" t="s">
        <v>3339</v>
      </c>
    </row>
    <row r="1141" spans="1:74" x14ac:dyDescent="0.2">
      <c r="A1141" t="s">
        <v>707</v>
      </c>
      <c r="B1141" t="s">
        <v>707</v>
      </c>
      <c r="C1141" t="s">
        <v>2199</v>
      </c>
      <c r="D1141" t="s">
        <v>76</v>
      </c>
      <c r="E1141" t="s">
        <v>77</v>
      </c>
      <c r="F1141" t="s">
        <v>3620</v>
      </c>
      <c r="G1141" t="s">
        <v>3621</v>
      </c>
      <c r="H1141" t="s">
        <v>707</v>
      </c>
      <c r="I1141" t="s">
        <v>3346</v>
      </c>
      <c r="J1141" t="s">
        <v>146</v>
      </c>
      <c r="M1141" t="s">
        <v>3329</v>
      </c>
      <c r="BJ1141" t="s">
        <v>2962</v>
      </c>
      <c r="BL1141" t="s">
        <v>3347</v>
      </c>
      <c r="BM1141" t="s">
        <v>83</v>
      </c>
      <c r="BN1141" t="s">
        <v>84</v>
      </c>
      <c r="BO1141" t="s">
        <v>3348</v>
      </c>
      <c r="BP1141" t="s">
        <v>3332</v>
      </c>
      <c r="BQ1141" t="s">
        <v>3347</v>
      </c>
      <c r="BR1141" t="s">
        <v>3348</v>
      </c>
      <c r="BS1141" t="s">
        <v>86</v>
      </c>
      <c r="BU1141" t="s">
        <v>2962</v>
      </c>
      <c r="BV1141" t="s">
        <v>87</v>
      </c>
    </row>
    <row r="1142" spans="1:74" x14ac:dyDescent="0.2">
      <c r="A1142" t="s">
        <v>3622</v>
      </c>
      <c r="B1142" t="s">
        <v>3622</v>
      </c>
      <c r="C1142" t="s">
        <v>3623</v>
      </c>
      <c r="E1142" t="s">
        <v>397</v>
      </c>
      <c r="I1142" t="s">
        <v>3336</v>
      </c>
      <c r="M1142" t="s">
        <v>3329</v>
      </c>
      <c r="BJ1142" t="s">
        <v>2962</v>
      </c>
      <c r="BL1142" t="s">
        <v>3337</v>
      </c>
      <c r="BM1142" t="s">
        <v>83</v>
      </c>
      <c r="BO1142" t="s">
        <v>3338</v>
      </c>
      <c r="BP1142" t="s">
        <v>3332</v>
      </c>
      <c r="BQ1142" t="s">
        <v>3337</v>
      </c>
      <c r="BR1142" t="s">
        <v>3338</v>
      </c>
      <c r="BS1142" t="s">
        <v>86</v>
      </c>
      <c r="BU1142" t="s">
        <v>2962</v>
      </c>
      <c r="BV1142" t="s">
        <v>3339</v>
      </c>
    </row>
    <row r="1143" spans="1:74" x14ac:dyDescent="0.2">
      <c r="A1143" t="s">
        <v>3624</v>
      </c>
      <c r="B1143" t="s">
        <v>3624</v>
      </c>
      <c r="C1143" t="s">
        <v>3625</v>
      </c>
      <c r="E1143" t="s">
        <v>397</v>
      </c>
      <c r="F1143" t="s">
        <v>3626</v>
      </c>
      <c r="I1143" t="s">
        <v>3336</v>
      </c>
      <c r="M1143" t="s">
        <v>3329</v>
      </c>
      <c r="BJ1143" t="s">
        <v>2962</v>
      </c>
      <c r="BL1143" t="s">
        <v>3337</v>
      </c>
      <c r="BM1143" t="s">
        <v>83</v>
      </c>
      <c r="BO1143" t="s">
        <v>3338</v>
      </c>
      <c r="BP1143" t="s">
        <v>3332</v>
      </c>
      <c r="BQ1143" t="s">
        <v>3337</v>
      </c>
      <c r="BR1143" t="s">
        <v>3338</v>
      </c>
      <c r="BS1143" t="s">
        <v>86</v>
      </c>
      <c r="BU1143" t="s">
        <v>2962</v>
      </c>
      <c r="BV1143" t="s">
        <v>3339</v>
      </c>
    </row>
    <row r="1144" spans="1:74" x14ac:dyDescent="0.2">
      <c r="A1144" t="s">
        <v>3627</v>
      </c>
      <c r="B1144" t="s">
        <v>3627</v>
      </c>
      <c r="E1144" t="s">
        <v>397</v>
      </c>
      <c r="F1144" t="s">
        <v>3628</v>
      </c>
      <c r="I1144" t="s">
        <v>3336</v>
      </c>
      <c r="M1144" t="s">
        <v>3329</v>
      </c>
      <c r="BJ1144" t="s">
        <v>2962</v>
      </c>
      <c r="BL1144" t="s">
        <v>3337</v>
      </c>
      <c r="BM1144" t="s">
        <v>83</v>
      </c>
      <c r="BO1144" t="s">
        <v>3338</v>
      </c>
      <c r="BP1144" t="s">
        <v>3332</v>
      </c>
      <c r="BQ1144" t="s">
        <v>3337</v>
      </c>
      <c r="BR1144" t="s">
        <v>3338</v>
      </c>
      <c r="BS1144" t="s">
        <v>86</v>
      </c>
      <c r="BU1144" t="s">
        <v>2962</v>
      </c>
      <c r="BV1144" t="s">
        <v>3339</v>
      </c>
    </row>
    <row r="1145" spans="1:74" x14ac:dyDescent="0.2">
      <c r="A1145" t="s">
        <v>3629</v>
      </c>
      <c r="B1145" t="s">
        <v>3629</v>
      </c>
      <c r="C1145" t="s">
        <v>3630</v>
      </c>
      <c r="E1145" t="s">
        <v>397</v>
      </c>
      <c r="F1145" t="s">
        <v>3631</v>
      </c>
      <c r="I1145" t="s">
        <v>3336</v>
      </c>
      <c r="M1145" t="s">
        <v>3329</v>
      </c>
      <c r="BJ1145" t="s">
        <v>2962</v>
      </c>
      <c r="BL1145" t="s">
        <v>3337</v>
      </c>
      <c r="BM1145" t="s">
        <v>83</v>
      </c>
      <c r="BO1145" t="s">
        <v>3338</v>
      </c>
      <c r="BP1145" t="s">
        <v>3332</v>
      </c>
      <c r="BQ1145" t="s">
        <v>3337</v>
      </c>
      <c r="BR1145" t="s">
        <v>3338</v>
      </c>
      <c r="BS1145" t="s">
        <v>86</v>
      </c>
      <c r="BU1145" t="s">
        <v>2962</v>
      </c>
      <c r="BV1145" t="s">
        <v>3339</v>
      </c>
    </row>
    <row r="1146" spans="1:74" x14ac:dyDescent="0.2">
      <c r="A1146" t="s">
        <v>3632</v>
      </c>
      <c r="B1146" t="s">
        <v>3632</v>
      </c>
      <c r="C1146" t="s">
        <v>3633</v>
      </c>
      <c r="E1146" t="s">
        <v>397</v>
      </c>
      <c r="F1146" t="s">
        <v>3634</v>
      </c>
      <c r="I1146" t="s">
        <v>3336</v>
      </c>
      <c r="M1146" t="s">
        <v>3329</v>
      </c>
      <c r="BJ1146" t="s">
        <v>2962</v>
      </c>
      <c r="BL1146" t="s">
        <v>3337</v>
      </c>
      <c r="BM1146" t="s">
        <v>83</v>
      </c>
      <c r="BO1146" t="s">
        <v>3338</v>
      </c>
      <c r="BP1146" t="s">
        <v>3332</v>
      </c>
      <c r="BQ1146" t="s">
        <v>3337</v>
      </c>
      <c r="BR1146" t="s">
        <v>3338</v>
      </c>
      <c r="BS1146" t="s">
        <v>86</v>
      </c>
      <c r="BU1146" t="s">
        <v>2962</v>
      </c>
      <c r="BV1146" t="s">
        <v>3339</v>
      </c>
    </row>
    <row r="1147" spans="1:74" x14ac:dyDescent="0.2">
      <c r="A1147" t="s">
        <v>3635</v>
      </c>
      <c r="B1147" t="s">
        <v>3635</v>
      </c>
      <c r="C1147" t="s">
        <v>3636</v>
      </c>
      <c r="D1147" t="s">
        <v>76</v>
      </c>
      <c r="E1147" t="s">
        <v>77</v>
      </c>
      <c r="I1147" t="s">
        <v>3359</v>
      </c>
      <c r="J1147" t="s">
        <v>3354</v>
      </c>
      <c r="M1147" t="s">
        <v>3329</v>
      </c>
      <c r="BJ1147" t="s">
        <v>81</v>
      </c>
      <c r="BL1147" t="s">
        <v>3360</v>
      </c>
      <c r="BM1147" t="s">
        <v>83</v>
      </c>
      <c r="BN1147" t="s">
        <v>84</v>
      </c>
      <c r="BO1147" t="s">
        <v>3361</v>
      </c>
      <c r="BP1147" t="s">
        <v>3332</v>
      </c>
      <c r="BQ1147" t="s">
        <v>3360</v>
      </c>
      <c r="BR1147" t="s">
        <v>3361</v>
      </c>
      <c r="BS1147" t="s">
        <v>86</v>
      </c>
      <c r="BU1147" t="s">
        <v>81</v>
      </c>
      <c r="BV1147" t="s">
        <v>3362</v>
      </c>
    </row>
    <row r="1148" spans="1:74" x14ac:dyDescent="0.2">
      <c r="A1148" t="s">
        <v>3637</v>
      </c>
      <c r="B1148" t="s">
        <v>3637</v>
      </c>
      <c r="C1148" t="s">
        <v>3638</v>
      </c>
      <c r="E1148" t="s">
        <v>397</v>
      </c>
      <c r="I1148" t="s">
        <v>3336</v>
      </c>
      <c r="M1148" t="s">
        <v>3329</v>
      </c>
      <c r="BJ1148" t="s">
        <v>2962</v>
      </c>
      <c r="BL1148" t="s">
        <v>3337</v>
      </c>
      <c r="BM1148" t="s">
        <v>83</v>
      </c>
      <c r="BO1148" t="s">
        <v>3338</v>
      </c>
      <c r="BP1148" t="s">
        <v>3332</v>
      </c>
      <c r="BQ1148" t="s">
        <v>3337</v>
      </c>
      <c r="BR1148" t="s">
        <v>3338</v>
      </c>
      <c r="BS1148" t="s">
        <v>86</v>
      </c>
      <c r="BU1148" t="s">
        <v>2962</v>
      </c>
      <c r="BV1148" t="s">
        <v>3339</v>
      </c>
    </row>
    <row r="1149" spans="1:74" x14ac:dyDescent="0.2">
      <c r="A1149" t="s">
        <v>3639</v>
      </c>
      <c r="B1149" t="s">
        <v>3639</v>
      </c>
      <c r="C1149" t="s">
        <v>3640</v>
      </c>
      <c r="E1149" t="s">
        <v>397</v>
      </c>
      <c r="F1149" t="s">
        <v>3641</v>
      </c>
      <c r="I1149" t="s">
        <v>3336</v>
      </c>
      <c r="M1149" t="s">
        <v>3329</v>
      </c>
      <c r="BJ1149" t="s">
        <v>2962</v>
      </c>
      <c r="BL1149" t="s">
        <v>3337</v>
      </c>
      <c r="BM1149" t="s">
        <v>83</v>
      </c>
      <c r="BO1149" t="s">
        <v>3338</v>
      </c>
      <c r="BP1149" t="s">
        <v>3332</v>
      </c>
      <c r="BQ1149" t="s">
        <v>3337</v>
      </c>
      <c r="BR1149" t="s">
        <v>3338</v>
      </c>
      <c r="BS1149" t="s">
        <v>86</v>
      </c>
      <c r="BU1149" t="s">
        <v>2962</v>
      </c>
      <c r="BV1149" t="s">
        <v>3339</v>
      </c>
    </row>
    <row r="1150" spans="1:74" x14ac:dyDescent="0.2">
      <c r="A1150" t="s">
        <v>3642</v>
      </c>
      <c r="B1150" t="s">
        <v>3642</v>
      </c>
      <c r="C1150" t="s">
        <v>2768</v>
      </c>
      <c r="D1150" t="s">
        <v>76</v>
      </c>
      <c r="E1150" t="s">
        <v>77</v>
      </c>
      <c r="G1150" t="s">
        <v>3643</v>
      </c>
      <c r="I1150" t="s">
        <v>3346</v>
      </c>
      <c r="J1150" t="s">
        <v>146</v>
      </c>
      <c r="M1150" t="s">
        <v>3329</v>
      </c>
      <c r="BJ1150" t="s">
        <v>2962</v>
      </c>
      <c r="BL1150" t="s">
        <v>3347</v>
      </c>
      <c r="BM1150" t="s">
        <v>83</v>
      </c>
      <c r="BN1150" t="s">
        <v>84</v>
      </c>
      <c r="BO1150" t="s">
        <v>3348</v>
      </c>
      <c r="BP1150" t="s">
        <v>3332</v>
      </c>
      <c r="BQ1150" t="s">
        <v>3347</v>
      </c>
      <c r="BR1150" t="s">
        <v>3348</v>
      </c>
      <c r="BS1150" t="s">
        <v>86</v>
      </c>
      <c r="BU1150" t="s">
        <v>2962</v>
      </c>
      <c r="BV1150" t="s">
        <v>87</v>
      </c>
    </row>
    <row r="1151" spans="1:74" x14ac:dyDescent="0.2">
      <c r="A1151" t="s">
        <v>2216</v>
      </c>
      <c r="B1151" t="s">
        <v>2216</v>
      </c>
      <c r="C1151" t="s">
        <v>2218</v>
      </c>
      <c r="D1151" t="s">
        <v>76</v>
      </c>
      <c r="E1151" t="s">
        <v>77</v>
      </c>
      <c r="G1151" t="s">
        <v>3644</v>
      </c>
      <c r="I1151" t="s">
        <v>3346</v>
      </c>
      <c r="J1151" t="s">
        <v>146</v>
      </c>
      <c r="M1151" t="s">
        <v>3329</v>
      </c>
      <c r="BJ1151" t="s">
        <v>2962</v>
      </c>
      <c r="BL1151" t="s">
        <v>3347</v>
      </c>
      <c r="BM1151" t="s">
        <v>83</v>
      </c>
      <c r="BN1151" t="s">
        <v>84</v>
      </c>
      <c r="BO1151" t="s">
        <v>3348</v>
      </c>
      <c r="BP1151" t="s">
        <v>3332</v>
      </c>
      <c r="BQ1151" t="s">
        <v>3347</v>
      </c>
      <c r="BR1151" t="s">
        <v>3348</v>
      </c>
      <c r="BS1151" t="s">
        <v>86</v>
      </c>
      <c r="BU1151" t="s">
        <v>2962</v>
      </c>
      <c r="BV1151" t="s">
        <v>87</v>
      </c>
    </row>
    <row r="1152" spans="1:74" x14ac:dyDescent="0.2">
      <c r="A1152" t="s">
        <v>3645</v>
      </c>
      <c r="B1152" t="s">
        <v>3645</v>
      </c>
      <c r="C1152" t="s">
        <v>3646</v>
      </c>
      <c r="D1152" t="s">
        <v>76</v>
      </c>
      <c r="E1152" t="s">
        <v>77</v>
      </c>
      <c r="F1152" t="s">
        <v>3594</v>
      </c>
      <c r="H1152" t="s">
        <v>3647</v>
      </c>
      <c r="I1152" t="s">
        <v>3353</v>
      </c>
      <c r="J1152" t="s">
        <v>3354</v>
      </c>
      <c r="M1152" t="s">
        <v>3329</v>
      </c>
      <c r="BJ1152" t="s">
        <v>81</v>
      </c>
      <c r="BL1152" t="s">
        <v>3347</v>
      </c>
      <c r="BM1152" t="s">
        <v>83</v>
      </c>
      <c r="BN1152" t="s">
        <v>84</v>
      </c>
      <c r="BO1152" t="s">
        <v>3355</v>
      </c>
      <c r="BP1152" t="s">
        <v>3332</v>
      </c>
      <c r="BQ1152" t="s">
        <v>3347</v>
      </c>
      <c r="BR1152" t="s">
        <v>3355</v>
      </c>
      <c r="BS1152" t="s">
        <v>86</v>
      </c>
      <c r="BU1152" t="s">
        <v>81</v>
      </c>
      <c r="BV1152" t="s">
        <v>3356</v>
      </c>
    </row>
    <row r="1153" spans="1:74" x14ac:dyDescent="0.2">
      <c r="A1153" t="s">
        <v>3648</v>
      </c>
      <c r="B1153" t="s">
        <v>3648</v>
      </c>
      <c r="C1153" t="s">
        <v>3649</v>
      </c>
      <c r="E1153" t="s">
        <v>397</v>
      </c>
      <c r="F1153" t="s">
        <v>3376</v>
      </c>
      <c r="I1153" t="s">
        <v>3336</v>
      </c>
      <c r="M1153" t="s">
        <v>3329</v>
      </c>
      <c r="BJ1153" t="s">
        <v>2962</v>
      </c>
      <c r="BL1153" t="s">
        <v>3337</v>
      </c>
      <c r="BM1153" t="s">
        <v>83</v>
      </c>
      <c r="BO1153" t="s">
        <v>3338</v>
      </c>
      <c r="BP1153" t="s">
        <v>3332</v>
      </c>
      <c r="BQ1153" t="s">
        <v>3337</v>
      </c>
      <c r="BR1153" t="s">
        <v>3338</v>
      </c>
      <c r="BS1153" t="s">
        <v>86</v>
      </c>
      <c r="BU1153" t="s">
        <v>2962</v>
      </c>
      <c r="BV1153" t="s">
        <v>3339</v>
      </c>
    </row>
    <row r="1154" spans="1:74" x14ac:dyDescent="0.2">
      <c r="A1154" t="s">
        <v>3650</v>
      </c>
      <c r="B1154" t="s">
        <v>3650</v>
      </c>
      <c r="C1154" t="s">
        <v>794</v>
      </c>
      <c r="D1154" t="s">
        <v>76</v>
      </c>
      <c r="E1154" t="s">
        <v>77</v>
      </c>
      <c r="G1154" t="s">
        <v>3651</v>
      </c>
      <c r="I1154" t="s">
        <v>3346</v>
      </c>
      <c r="J1154" t="s">
        <v>146</v>
      </c>
      <c r="M1154" t="s">
        <v>3329</v>
      </c>
      <c r="BJ1154" t="s">
        <v>2962</v>
      </c>
      <c r="BL1154" t="s">
        <v>3347</v>
      </c>
      <c r="BM1154" t="s">
        <v>83</v>
      </c>
      <c r="BN1154" t="s">
        <v>84</v>
      </c>
      <c r="BO1154" t="s">
        <v>3348</v>
      </c>
      <c r="BP1154" t="s">
        <v>3332</v>
      </c>
      <c r="BQ1154" t="s">
        <v>3347</v>
      </c>
      <c r="BR1154" t="s">
        <v>3348</v>
      </c>
      <c r="BS1154" t="s">
        <v>86</v>
      </c>
      <c r="BU1154" t="s">
        <v>2962</v>
      </c>
      <c r="BV1154" t="s">
        <v>87</v>
      </c>
    </row>
    <row r="1155" spans="1:74" x14ac:dyDescent="0.2">
      <c r="A1155" t="s">
        <v>3652</v>
      </c>
      <c r="B1155" t="s">
        <v>3652</v>
      </c>
      <c r="C1155" t="s">
        <v>3653</v>
      </c>
      <c r="E1155" t="s">
        <v>397</v>
      </c>
      <c r="F1155" t="s">
        <v>3654</v>
      </c>
      <c r="I1155" t="s">
        <v>3336</v>
      </c>
      <c r="M1155" t="s">
        <v>3329</v>
      </c>
      <c r="BJ1155" t="s">
        <v>2962</v>
      </c>
      <c r="BL1155" t="s">
        <v>3337</v>
      </c>
      <c r="BM1155" t="s">
        <v>83</v>
      </c>
      <c r="BO1155" t="s">
        <v>3338</v>
      </c>
      <c r="BP1155" t="s">
        <v>3332</v>
      </c>
      <c r="BQ1155" t="s">
        <v>3337</v>
      </c>
      <c r="BR1155" t="s">
        <v>3338</v>
      </c>
      <c r="BS1155" t="s">
        <v>86</v>
      </c>
      <c r="BU1155" t="s">
        <v>2962</v>
      </c>
      <c r="BV1155" t="s">
        <v>3339</v>
      </c>
    </row>
    <row r="1156" spans="1:74" x14ac:dyDescent="0.2">
      <c r="A1156" t="s">
        <v>3655</v>
      </c>
      <c r="B1156" t="s">
        <v>3655</v>
      </c>
      <c r="C1156" t="s">
        <v>2002</v>
      </c>
      <c r="D1156" t="s">
        <v>76</v>
      </c>
      <c r="E1156" t="s">
        <v>77</v>
      </c>
      <c r="G1156" t="s">
        <v>3656</v>
      </c>
      <c r="I1156" t="s">
        <v>3346</v>
      </c>
      <c r="J1156" t="s">
        <v>146</v>
      </c>
      <c r="M1156" t="s">
        <v>3329</v>
      </c>
      <c r="BJ1156" t="s">
        <v>2962</v>
      </c>
      <c r="BL1156" t="s">
        <v>3347</v>
      </c>
      <c r="BM1156" t="s">
        <v>83</v>
      </c>
      <c r="BN1156" t="s">
        <v>84</v>
      </c>
      <c r="BO1156" t="s">
        <v>3348</v>
      </c>
      <c r="BP1156" t="s">
        <v>3332</v>
      </c>
      <c r="BQ1156" t="s">
        <v>3347</v>
      </c>
      <c r="BR1156" t="s">
        <v>3348</v>
      </c>
      <c r="BS1156" t="s">
        <v>86</v>
      </c>
      <c r="BU1156" t="s">
        <v>2962</v>
      </c>
      <c r="BV1156" t="s">
        <v>87</v>
      </c>
    </row>
    <row r="1157" spans="1:74" x14ac:dyDescent="0.2">
      <c r="A1157" t="s">
        <v>3657</v>
      </c>
      <c r="B1157" t="s">
        <v>3657</v>
      </c>
      <c r="C1157" t="s">
        <v>3658</v>
      </c>
      <c r="E1157" t="s">
        <v>397</v>
      </c>
      <c r="F1157" t="s">
        <v>3659</v>
      </c>
      <c r="I1157" t="s">
        <v>3336</v>
      </c>
      <c r="M1157" t="s">
        <v>3329</v>
      </c>
      <c r="BJ1157" t="s">
        <v>2962</v>
      </c>
      <c r="BL1157" t="s">
        <v>3337</v>
      </c>
      <c r="BM1157" t="s">
        <v>83</v>
      </c>
      <c r="BO1157" t="s">
        <v>3338</v>
      </c>
      <c r="BP1157" t="s">
        <v>3332</v>
      </c>
      <c r="BQ1157" t="s">
        <v>3337</v>
      </c>
      <c r="BR1157" t="s">
        <v>3338</v>
      </c>
      <c r="BS1157" t="s">
        <v>86</v>
      </c>
      <c r="BU1157" t="s">
        <v>2962</v>
      </c>
      <c r="BV1157" t="s">
        <v>3339</v>
      </c>
    </row>
    <row r="1158" spans="1:74" x14ac:dyDescent="0.2">
      <c r="A1158" t="s">
        <v>3660</v>
      </c>
      <c r="B1158" t="s">
        <v>3660</v>
      </c>
      <c r="C1158" t="s">
        <v>3661</v>
      </c>
      <c r="E1158" t="s">
        <v>397</v>
      </c>
      <c r="F1158" t="s">
        <v>3662</v>
      </c>
      <c r="I1158" t="s">
        <v>3336</v>
      </c>
      <c r="M1158" t="s">
        <v>3329</v>
      </c>
      <c r="BJ1158" t="s">
        <v>2962</v>
      </c>
      <c r="BL1158" t="s">
        <v>3337</v>
      </c>
      <c r="BM1158" t="s">
        <v>83</v>
      </c>
      <c r="BO1158" t="s">
        <v>3338</v>
      </c>
      <c r="BP1158" t="s">
        <v>3332</v>
      </c>
      <c r="BQ1158" t="s">
        <v>3337</v>
      </c>
      <c r="BR1158" t="s">
        <v>3338</v>
      </c>
      <c r="BS1158" t="s">
        <v>86</v>
      </c>
      <c r="BU1158" t="s">
        <v>2962</v>
      </c>
      <c r="BV1158" t="s">
        <v>3339</v>
      </c>
    </row>
    <row r="1159" spans="1:74" x14ac:dyDescent="0.2">
      <c r="A1159" t="s">
        <v>3663</v>
      </c>
      <c r="B1159" t="s">
        <v>3663</v>
      </c>
      <c r="C1159" t="s">
        <v>3664</v>
      </c>
      <c r="D1159" t="s">
        <v>76</v>
      </c>
      <c r="E1159" t="s">
        <v>77</v>
      </c>
      <c r="F1159" t="s">
        <v>3665</v>
      </c>
      <c r="I1159" t="s">
        <v>3563</v>
      </c>
      <c r="J1159" t="s">
        <v>3428</v>
      </c>
      <c r="M1159" t="s">
        <v>3329</v>
      </c>
      <c r="BJ1159" t="s">
        <v>81</v>
      </c>
      <c r="BL1159" t="s">
        <v>3429</v>
      </c>
      <c r="BM1159" t="s">
        <v>83</v>
      </c>
      <c r="BN1159" t="s">
        <v>2953</v>
      </c>
      <c r="BO1159" t="s">
        <v>3564</v>
      </c>
      <c r="BP1159" t="s">
        <v>3332</v>
      </c>
      <c r="BQ1159" t="s">
        <v>3429</v>
      </c>
      <c r="BR1159" t="s">
        <v>3564</v>
      </c>
      <c r="BS1159" t="s">
        <v>86</v>
      </c>
      <c r="BU1159" t="s">
        <v>81</v>
      </c>
      <c r="BV1159" t="s">
        <v>3362</v>
      </c>
    </row>
    <row r="1160" spans="1:74" x14ac:dyDescent="0.2">
      <c r="A1160" t="s">
        <v>3666</v>
      </c>
      <c r="B1160" t="s">
        <v>3666</v>
      </c>
      <c r="C1160" t="s">
        <v>1105</v>
      </c>
      <c r="D1160" t="s">
        <v>76</v>
      </c>
      <c r="E1160" t="s">
        <v>77</v>
      </c>
      <c r="G1160" t="s">
        <v>3667</v>
      </c>
      <c r="I1160" t="s">
        <v>3346</v>
      </c>
      <c r="J1160" t="s">
        <v>146</v>
      </c>
      <c r="M1160" t="s">
        <v>3329</v>
      </c>
      <c r="BJ1160" t="s">
        <v>2962</v>
      </c>
      <c r="BL1160" t="s">
        <v>3347</v>
      </c>
      <c r="BM1160" t="s">
        <v>83</v>
      </c>
      <c r="BN1160" t="s">
        <v>84</v>
      </c>
      <c r="BO1160" t="s">
        <v>3348</v>
      </c>
      <c r="BP1160" t="s">
        <v>3332</v>
      </c>
      <c r="BQ1160" t="s">
        <v>3347</v>
      </c>
      <c r="BR1160" t="s">
        <v>3348</v>
      </c>
      <c r="BS1160" t="s">
        <v>86</v>
      </c>
      <c r="BU1160" t="s">
        <v>2962</v>
      </c>
      <c r="BV1160" t="s">
        <v>87</v>
      </c>
    </row>
    <row r="1161" spans="1:74" x14ac:dyDescent="0.2">
      <c r="A1161" t="s">
        <v>3668</v>
      </c>
      <c r="B1161" t="s">
        <v>3668</v>
      </c>
      <c r="E1161" t="s">
        <v>397</v>
      </c>
      <c r="F1161" t="s">
        <v>3669</v>
      </c>
      <c r="I1161" t="s">
        <v>3336</v>
      </c>
      <c r="M1161" t="s">
        <v>3329</v>
      </c>
      <c r="BJ1161" t="s">
        <v>2962</v>
      </c>
      <c r="BL1161" t="s">
        <v>3337</v>
      </c>
      <c r="BM1161" t="s">
        <v>83</v>
      </c>
      <c r="BO1161" t="s">
        <v>3338</v>
      </c>
      <c r="BP1161" t="s">
        <v>3332</v>
      </c>
      <c r="BQ1161" t="s">
        <v>3337</v>
      </c>
      <c r="BR1161" t="s">
        <v>3338</v>
      </c>
      <c r="BS1161" t="s">
        <v>86</v>
      </c>
      <c r="BU1161" t="s">
        <v>2962</v>
      </c>
      <c r="BV1161" t="s">
        <v>3339</v>
      </c>
    </row>
    <row r="1162" spans="1:74" x14ac:dyDescent="0.2">
      <c r="A1162" t="s">
        <v>3670</v>
      </c>
      <c r="B1162" t="s">
        <v>3670</v>
      </c>
      <c r="C1162" t="s">
        <v>3671</v>
      </c>
      <c r="E1162" t="s">
        <v>397</v>
      </c>
      <c r="F1162" t="s">
        <v>3672</v>
      </c>
      <c r="I1162" t="s">
        <v>3336</v>
      </c>
      <c r="M1162" t="s">
        <v>3329</v>
      </c>
      <c r="BJ1162" t="s">
        <v>2962</v>
      </c>
      <c r="BL1162" t="s">
        <v>3337</v>
      </c>
      <c r="BM1162" t="s">
        <v>83</v>
      </c>
      <c r="BO1162" t="s">
        <v>3338</v>
      </c>
      <c r="BP1162" t="s">
        <v>3332</v>
      </c>
      <c r="BQ1162" t="s">
        <v>3337</v>
      </c>
      <c r="BR1162" t="s">
        <v>3338</v>
      </c>
      <c r="BS1162" t="s">
        <v>86</v>
      </c>
      <c r="BU1162" t="s">
        <v>2962</v>
      </c>
      <c r="BV1162" t="s">
        <v>3339</v>
      </c>
    </row>
    <row r="1163" spans="1:74" x14ac:dyDescent="0.2">
      <c r="A1163" t="s">
        <v>3673</v>
      </c>
      <c r="B1163" t="s">
        <v>3673</v>
      </c>
      <c r="C1163" t="s">
        <v>3674</v>
      </c>
      <c r="E1163" t="s">
        <v>397</v>
      </c>
      <c r="F1163" t="s">
        <v>3675</v>
      </c>
      <c r="I1163" t="s">
        <v>3336</v>
      </c>
      <c r="M1163" t="s">
        <v>3329</v>
      </c>
      <c r="BJ1163" t="s">
        <v>2962</v>
      </c>
      <c r="BL1163" t="s">
        <v>3337</v>
      </c>
      <c r="BM1163" t="s">
        <v>83</v>
      </c>
      <c r="BO1163" t="s">
        <v>3338</v>
      </c>
      <c r="BP1163" t="s">
        <v>3332</v>
      </c>
      <c r="BQ1163" t="s">
        <v>3337</v>
      </c>
      <c r="BR1163" t="s">
        <v>3338</v>
      </c>
      <c r="BS1163" t="s">
        <v>86</v>
      </c>
      <c r="BU1163" t="s">
        <v>2962</v>
      </c>
      <c r="BV1163" t="s">
        <v>3339</v>
      </c>
    </row>
    <row r="1164" spans="1:74" x14ac:dyDescent="0.2">
      <c r="A1164" t="s">
        <v>3676</v>
      </c>
      <c r="B1164" t="s">
        <v>3676</v>
      </c>
      <c r="C1164" t="s">
        <v>3677</v>
      </c>
      <c r="D1164" t="s">
        <v>76</v>
      </c>
      <c r="E1164" t="s">
        <v>77</v>
      </c>
      <c r="H1164" t="s">
        <v>3678</v>
      </c>
      <c r="I1164" t="s">
        <v>3679</v>
      </c>
      <c r="J1164" t="s">
        <v>3354</v>
      </c>
      <c r="M1164" t="s">
        <v>3329</v>
      </c>
      <c r="BJ1164" t="s">
        <v>81</v>
      </c>
      <c r="BL1164" t="s">
        <v>3347</v>
      </c>
      <c r="BM1164" t="s">
        <v>83</v>
      </c>
      <c r="BN1164" t="s">
        <v>84</v>
      </c>
      <c r="BO1164" t="s">
        <v>3680</v>
      </c>
      <c r="BP1164" t="s">
        <v>3332</v>
      </c>
      <c r="BQ1164" t="s">
        <v>3347</v>
      </c>
      <c r="BR1164" t="s">
        <v>3680</v>
      </c>
      <c r="BS1164" t="s">
        <v>86</v>
      </c>
      <c r="BU1164" t="s">
        <v>81</v>
      </c>
      <c r="BV1164" t="s">
        <v>3356</v>
      </c>
    </row>
    <row r="1165" spans="1:74" x14ac:dyDescent="0.2">
      <c r="A1165" t="s">
        <v>1354</v>
      </c>
      <c r="B1165" t="s">
        <v>1354</v>
      </c>
      <c r="C1165" t="s">
        <v>1356</v>
      </c>
      <c r="D1165" t="s">
        <v>76</v>
      </c>
      <c r="E1165" t="s">
        <v>77</v>
      </c>
      <c r="G1165" t="s">
        <v>3681</v>
      </c>
      <c r="I1165" t="s">
        <v>3346</v>
      </c>
      <c r="J1165" t="s">
        <v>146</v>
      </c>
      <c r="M1165" t="s">
        <v>3329</v>
      </c>
      <c r="BJ1165" t="s">
        <v>2962</v>
      </c>
      <c r="BL1165" t="s">
        <v>3347</v>
      </c>
      <c r="BM1165" t="s">
        <v>83</v>
      </c>
      <c r="BN1165" t="s">
        <v>84</v>
      </c>
      <c r="BO1165" t="s">
        <v>3348</v>
      </c>
      <c r="BP1165" t="s">
        <v>3332</v>
      </c>
      <c r="BQ1165" t="s">
        <v>3347</v>
      </c>
      <c r="BR1165" t="s">
        <v>3348</v>
      </c>
      <c r="BS1165" t="s">
        <v>86</v>
      </c>
      <c r="BU1165" t="s">
        <v>2962</v>
      </c>
      <c r="BV1165" t="s">
        <v>87</v>
      </c>
    </row>
    <row r="1166" spans="1:74" x14ac:dyDescent="0.2">
      <c r="A1166" t="s">
        <v>3682</v>
      </c>
      <c r="B1166" t="s">
        <v>3682</v>
      </c>
      <c r="C1166" t="s">
        <v>2888</v>
      </c>
      <c r="D1166" t="s">
        <v>76</v>
      </c>
      <c r="E1166" t="s">
        <v>77</v>
      </c>
      <c r="G1166" t="s">
        <v>3683</v>
      </c>
      <c r="I1166" t="s">
        <v>3346</v>
      </c>
      <c r="J1166" t="s">
        <v>146</v>
      </c>
      <c r="M1166" t="s">
        <v>3329</v>
      </c>
      <c r="BJ1166" t="s">
        <v>2962</v>
      </c>
      <c r="BL1166" t="s">
        <v>3347</v>
      </c>
      <c r="BM1166" t="s">
        <v>83</v>
      </c>
      <c r="BN1166" t="s">
        <v>84</v>
      </c>
      <c r="BO1166" t="s">
        <v>3348</v>
      </c>
      <c r="BP1166" t="s">
        <v>3332</v>
      </c>
      <c r="BQ1166" t="s">
        <v>3347</v>
      </c>
      <c r="BR1166" t="s">
        <v>3348</v>
      </c>
      <c r="BS1166" t="s">
        <v>86</v>
      </c>
      <c r="BU1166" t="s">
        <v>2962</v>
      </c>
      <c r="BV1166" t="s">
        <v>87</v>
      </c>
    </row>
    <row r="1167" spans="1:74" x14ac:dyDescent="0.2">
      <c r="A1167" t="s">
        <v>3684</v>
      </c>
      <c r="B1167" t="s">
        <v>3684</v>
      </c>
      <c r="C1167" t="s">
        <v>3685</v>
      </c>
      <c r="E1167" t="s">
        <v>397</v>
      </c>
      <c r="I1167" t="s">
        <v>3336</v>
      </c>
      <c r="M1167" t="s">
        <v>3329</v>
      </c>
      <c r="BJ1167" t="s">
        <v>2962</v>
      </c>
      <c r="BL1167" t="s">
        <v>3337</v>
      </c>
      <c r="BM1167" t="s">
        <v>83</v>
      </c>
      <c r="BO1167" t="s">
        <v>3338</v>
      </c>
      <c r="BP1167" t="s">
        <v>3332</v>
      </c>
      <c r="BQ1167" t="s">
        <v>3337</v>
      </c>
      <c r="BR1167" t="s">
        <v>3338</v>
      </c>
      <c r="BS1167" t="s">
        <v>86</v>
      </c>
      <c r="BU1167" t="s">
        <v>2962</v>
      </c>
      <c r="BV1167" t="s">
        <v>3339</v>
      </c>
    </row>
    <row r="1168" spans="1:74" x14ac:dyDescent="0.2">
      <c r="A1168" t="s">
        <v>3686</v>
      </c>
      <c r="B1168" t="s">
        <v>3686</v>
      </c>
      <c r="C1168" t="s">
        <v>3687</v>
      </c>
      <c r="E1168" t="s">
        <v>397</v>
      </c>
      <c r="F1168" t="s">
        <v>3688</v>
      </c>
      <c r="I1168" t="s">
        <v>3336</v>
      </c>
      <c r="M1168" t="s">
        <v>3329</v>
      </c>
      <c r="BJ1168" t="s">
        <v>2962</v>
      </c>
      <c r="BL1168" t="s">
        <v>3337</v>
      </c>
      <c r="BM1168" t="s">
        <v>83</v>
      </c>
      <c r="BO1168" t="s">
        <v>3338</v>
      </c>
      <c r="BP1168" t="s">
        <v>3332</v>
      </c>
      <c r="BQ1168" t="s">
        <v>3337</v>
      </c>
      <c r="BR1168" t="s">
        <v>3338</v>
      </c>
      <c r="BS1168" t="s">
        <v>86</v>
      </c>
      <c r="BU1168" t="s">
        <v>2962</v>
      </c>
      <c r="BV1168" t="s">
        <v>3339</v>
      </c>
    </row>
    <row r="1169" spans="1:74" x14ac:dyDescent="0.2">
      <c r="A1169" t="s">
        <v>3689</v>
      </c>
      <c r="B1169" t="s">
        <v>3689</v>
      </c>
      <c r="C1169" t="s">
        <v>3690</v>
      </c>
      <c r="E1169" t="s">
        <v>397</v>
      </c>
      <c r="F1169" t="s">
        <v>3691</v>
      </c>
      <c r="I1169" t="s">
        <v>3336</v>
      </c>
      <c r="M1169" t="s">
        <v>3329</v>
      </c>
      <c r="BJ1169" t="s">
        <v>2962</v>
      </c>
      <c r="BL1169" t="s">
        <v>3337</v>
      </c>
      <c r="BM1169" t="s">
        <v>83</v>
      </c>
      <c r="BO1169" t="s">
        <v>3338</v>
      </c>
      <c r="BP1169" t="s">
        <v>3332</v>
      </c>
      <c r="BQ1169" t="s">
        <v>3337</v>
      </c>
      <c r="BR1169" t="s">
        <v>3338</v>
      </c>
      <c r="BS1169" t="s">
        <v>86</v>
      </c>
      <c r="BU1169" t="s">
        <v>2962</v>
      </c>
      <c r="BV1169" t="s">
        <v>3339</v>
      </c>
    </row>
    <row r="1170" spans="1:74" x14ac:dyDescent="0.2">
      <c r="A1170" t="s">
        <v>3692</v>
      </c>
      <c r="B1170" t="s">
        <v>3692</v>
      </c>
      <c r="D1170" t="s">
        <v>76</v>
      </c>
      <c r="E1170" t="s">
        <v>397</v>
      </c>
      <c r="I1170" t="s">
        <v>3693</v>
      </c>
      <c r="J1170" t="s">
        <v>3428</v>
      </c>
      <c r="M1170" t="s">
        <v>3329</v>
      </c>
      <c r="BJ1170" t="s">
        <v>81</v>
      </c>
      <c r="BL1170" t="s">
        <v>3360</v>
      </c>
      <c r="BM1170" t="s">
        <v>83</v>
      </c>
      <c r="BN1170" t="s">
        <v>84</v>
      </c>
      <c r="BO1170" t="s">
        <v>3694</v>
      </c>
      <c r="BP1170" t="s">
        <v>3332</v>
      </c>
      <c r="BQ1170" t="s">
        <v>3360</v>
      </c>
      <c r="BR1170" t="s">
        <v>3694</v>
      </c>
      <c r="BS1170" t="s">
        <v>86</v>
      </c>
      <c r="BU1170" t="s">
        <v>81</v>
      </c>
      <c r="BV1170" t="s">
        <v>3695</v>
      </c>
    </row>
    <row r="1171" spans="1:74" x14ac:dyDescent="0.2">
      <c r="A1171" t="s">
        <v>3696</v>
      </c>
      <c r="B1171" t="s">
        <v>3696</v>
      </c>
      <c r="C1171" t="s">
        <v>3697</v>
      </c>
      <c r="E1171" t="s">
        <v>397</v>
      </c>
      <c r="I1171" t="s">
        <v>3336</v>
      </c>
      <c r="M1171" t="s">
        <v>3329</v>
      </c>
      <c r="BJ1171" t="s">
        <v>2962</v>
      </c>
      <c r="BL1171" t="s">
        <v>3337</v>
      </c>
      <c r="BM1171" t="s">
        <v>83</v>
      </c>
      <c r="BO1171" t="s">
        <v>3338</v>
      </c>
      <c r="BP1171" t="s">
        <v>3332</v>
      </c>
      <c r="BQ1171" t="s">
        <v>3337</v>
      </c>
      <c r="BR1171" t="s">
        <v>3338</v>
      </c>
      <c r="BS1171" t="s">
        <v>86</v>
      </c>
      <c r="BU1171" t="s">
        <v>2962</v>
      </c>
      <c r="BV1171" t="s">
        <v>3339</v>
      </c>
    </row>
    <row r="1172" spans="1:74" x14ac:dyDescent="0.2">
      <c r="A1172" t="s">
        <v>3698</v>
      </c>
      <c r="B1172" t="s">
        <v>3698</v>
      </c>
      <c r="C1172" t="s">
        <v>844</v>
      </c>
      <c r="D1172" t="s">
        <v>76</v>
      </c>
      <c r="E1172" t="s">
        <v>77</v>
      </c>
      <c r="G1172" t="s">
        <v>3699</v>
      </c>
      <c r="I1172" t="s">
        <v>3346</v>
      </c>
      <c r="J1172" t="s">
        <v>146</v>
      </c>
      <c r="M1172" t="s">
        <v>3329</v>
      </c>
      <c r="BJ1172" t="s">
        <v>2962</v>
      </c>
      <c r="BL1172" t="s">
        <v>3347</v>
      </c>
      <c r="BM1172" t="s">
        <v>83</v>
      </c>
      <c r="BN1172" t="s">
        <v>84</v>
      </c>
      <c r="BO1172" t="s">
        <v>3348</v>
      </c>
      <c r="BP1172" t="s">
        <v>3332</v>
      </c>
      <c r="BQ1172" t="s">
        <v>3347</v>
      </c>
      <c r="BR1172" t="s">
        <v>3348</v>
      </c>
      <c r="BS1172" t="s">
        <v>86</v>
      </c>
      <c r="BU1172" t="s">
        <v>2962</v>
      </c>
      <c r="BV1172" t="s">
        <v>87</v>
      </c>
    </row>
    <row r="1173" spans="1:74" x14ac:dyDescent="0.2">
      <c r="A1173" t="s">
        <v>3700</v>
      </c>
      <c r="B1173" t="s">
        <v>3700</v>
      </c>
      <c r="C1173" t="s">
        <v>3701</v>
      </c>
      <c r="E1173" t="s">
        <v>397</v>
      </c>
      <c r="F1173" t="s">
        <v>3702</v>
      </c>
      <c r="I1173" t="s">
        <v>3336</v>
      </c>
      <c r="M1173" t="s">
        <v>3329</v>
      </c>
      <c r="BJ1173" t="s">
        <v>2962</v>
      </c>
      <c r="BL1173" t="s">
        <v>3337</v>
      </c>
      <c r="BM1173" t="s">
        <v>83</v>
      </c>
      <c r="BO1173" t="s">
        <v>3338</v>
      </c>
      <c r="BP1173" t="s">
        <v>3332</v>
      </c>
      <c r="BQ1173" t="s">
        <v>3337</v>
      </c>
      <c r="BR1173" t="s">
        <v>3338</v>
      </c>
      <c r="BS1173" t="s">
        <v>86</v>
      </c>
      <c r="BU1173" t="s">
        <v>2962</v>
      </c>
      <c r="BV1173" t="s">
        <v>3339</v>
      </c>
    </row>
    <row r="1174" spans="1:74" x14ac:dyDescent="0.2">
      <c r="A1174" t="s">
        <v>3703</v>
      </c>
      <c r="B1174" t="s">
        <v>3703</v>
      </c>
      <c r="C1174" t="s">
        <v>3704</v>
      </c>
      <c r="E1174" t="s">
        <v>397</v>
      </c>
      <c r="I1174" t="s">
        <v>3336</v>
      </c>
      <c r="M1174" t="s">
        <v>3329</v>
      </c>
      <c r="BJ1174" t="s">
        <v>2962</v>
      </c>
      <c r="BL1174" t="s">
        <v>3337</v>
      </c>
      <c r="BM1174" t="s">
        <v>83</v>
      </c>
      <c r="BO1174" t="s">
        <v>3338</v>
      </c>
      <c r="BP1174" t="s">
        <v>3332</v>
      </c>
      <c r="BQ1174" t="s">
        <v>3337</v>
      </c>
      <c r="BR1174" t="s">
        <v>3338</v>
      </c>
      <c r="BS1174" t="s">
        <v>86</v>
      </c>
      <c r="BU1174" t="s">
        <v>2962</v>
      </c>
      <c r="BV1174" t="s">
        <v>3339</v>
      </c>
    </row>
    <row r="1175" spans="1:74" x14ac:dyDescent="0.2">
      <c r="A1175" t="s">
        <v>3705</v>
      </c>
      <c r="B1175" t="s">
        <v>3705</v>
      </c>
      <c r="C1175" t="s">
        <v>3706</v>
      </c>
      <c r="E1175" t="s">
        <v>397</v>
      </c>
      <c r="I1175" t="s">
        <v>3336</v>
      </c>
      <c r="M1175" t="s">
        <v>3329</v>
      </c>
      <c r="BJ1175" t="s">
        <v>2962</v>
      </c>
      <c r="BL1175" t="s">
        <v>3337</v>
      </c>
      <c r="BM1175" t="s">
        <v>83</v>
      </c>
      <c r="BO1175" t="s">
        <v>3338</v>
      </c>
      <c r="BP1175" t="s">
        <v>3332</v>
      </c>
      <c r="BQ1175" t="s">
        <v>3337</v>
      </c>
      <c r="BR1175" t="s">
        <v>3338</v>
      </c>
      <c r="BS1175" t="s">
        <v>86</v>
      </c>
      <c r="BU1175" t="s">
        <v>2962</v>
      </c>
      <c r="BV1175" t="s">
        <v>3339</v>
      </c>
    </row>
    <row r="1176" spans="1:74" x14ac:dyDescent="0.2">
      <c r="A1176" t="s">
        <v>902</v>
      </c>
      <c r="B1176" t="s">
        <v>902</v>
      </c>
      <c r="C1176" t="s">
        <v>904</v>
      </c>
      <c r="D1176" t="s">
        <v>76</v>
      </c>
      <c r="E1176" t="s">
        <v>77</v>
      </c>
      <c r="G1176" t="s">
        <v>3707</v>
      </c>
      <c r="I1176" t="s">
        <v>3346</v>
      </c>
      <c r="J1176" t="s">
        <v>146</v>
      </c>
      <c r="M1176" t="s">
        <v>3329</v>
      </c>
      <c r="BJ1176" t="s">
        <v>2962</v>
      </c>
      <c r="BL1176" t="s">
        <v>3347</v>
      </c>
      <c r="BM1176" t="s">
        <v>83</v>
      </c>
      <c r="BN1176" t="s">
        <v>84</v>
      </c>
      <c r="BO1176" t="s">
        <v>3348</v>
      </c>
      <c r="BP1176" t="s">
        <v>3332</v>
      </c>
      <c r="BQ1176" t="s">
        <v>3347</v>
      </c>
      <c r="BR1176" t="s">
        <v>3348</v>
      </c>
      <c r="BS1176" t="s">
        <v>86</v>
      </c>
      <c r="BU1176" t="s">
        <v>2962</v>
      </c>
      <c r="BV1176" t="s">
        <v>87</v>
      </c>
    </row>
    <row r="1177" spans="1:74" x14ac:dyDescent="0.2">
      <c r="A1177" t="s">
        <v>3708</v>
      </c>
      <c r="B1177" t="s">
        <v>3708</v>
      </c>
      <c r="C1177" t="s">
        <v>3709</v>
      </c>
      <c r="D1177" t="s">
        <v>76</v>
      </c>
      <c r="E1177" t="s">
        <v>77</v>
      </c>
      <c r="I1177" t="s">
        <v>3388</v>
      </c>
      <c r="J1177" t="s">
        <v>3354</v>
      </c>
      <c r="M1177" t="s">
        <v>3329</v>
      </c>
      <c r="BJ1177" t="s">
        <v>81</v>
      </c>
      <c r="BL1177" t="s">
        <v>3347</v>
      </c>
      <c r="BM1177" t="s">
        <v>83</v>
      </c>
      <c r="BN1177" t="s">
        <v>2953</v>
      </c>
      <c r="BO1177" t="s">
        <v>3389</v>
      </c>
      <c r="BP1177" t="s">
        <v>3332</v>
      </c>
      <c r="BQ1177" t="s">
        <v>3347</v>
      </c>
      <c r="BR1177" t="s">
        <v>3389</v>
      </c>
      <c r="BS1177" t="s">
        <v>86</v>
      </c>
      <c r="BU1177" t="s">
        <v>81</v>
      </c>
      <c r="BV1177" t="s">
        <v>3362</v>
      </c>
    </row>
    <row r="1178" spans="1:74" x14ac:dyDescent="0.2">
      <c r="A1178" t="s">
        <v>3710</v>
      </c>
      <c r="B1178" t="s">
        <v>3710</v>
      </c>
      <c r="C1178" t="s">
        <v>3711</v>
      </c>
      <c r="D1178" t="s">
        <v>76</v>
      </c>
      <c r="E1178" t="s">
        <v>77</v>
      </c>
      <c r="F1178" t="s">
        <v>3712</v>
      </c>
      <c r="H1178" t="s">
        <v>3713</v>
      </c>
      <c r="I1178" t="s">
        <v>3388</v>
      </c>
      <c r="J1178" t="s">
        <v>3354</v>
      </c>
      <c r="M1178" t="s">
        <v>3329</v>
      </c>
      <c r="BJ1178" t="s">
        <v>2962</v>
      </c>
      <c r="BL1178" t="s">
        <v>3347</v>
      </c>
      <c r="BM1178" t="s">
        <v>83</v>
      </c>
      <c r="BN1178" t="s">
        <v>84</v>
      </c>
      <c r="BO1178" t="s">
        <v>3389</v>
      </c>
      <c r="BP1178" t="s">
        <v>3332</v>
      </c>
      <c r="BQ1178" t="s">
        <v>3347</v>
      </c>
      <c r="BR1178" t="s">
        <v>3389</v>
      </c>
      <c r="BS1178" t="s">
        <v>86</v>
      </c>
      <c r="BU1178" t="s">
        <v>2962</v>
      </c>
      <c r="BV1178" t="s">
        <v>3362</v>
      </c>
    </row>
    <row r="1179" spans="1:74" x14ac:dyDescent="0.2">
      <c r="A1179" t="s">
        <v>517</v>
      </c>
      <c r="B1179" t="s">
        <v>517</v>
      </c>
      <c r="C1179" t="s">
        <v>3714</v>
      </c>
      <c r="D1179" t="s">
        <v>76</v>
      </c>
      <c r="E1179" t="s">
        <v>397</v>
      </c>
      <c r="I1179" t="s">
        <v>3473</v>
      </c>
      <c r="J1179" t="s">
        <v>3474</v>
      </c>
      <c r="M1179" t="s">
        <v>3329</v>
      </c>
      <c r="BJ1179" t="s">
        <v>2962</v>
      </c>
      <c r="BL1179" t="s">
        <v>3360</v>
      </c>
      <c r="BM1179" t="s">
        <v>83</v>
      </c>
      <c r="BN1179" t="s">
        <v>84</v>
      </c>
      <c r="BO1179" t="s">
        <v>3475</v>
      </c>
      <c r="BP1179" t="s">
        <v>3332</v>
      </c>
      <c r="BQ1179" t="s">
        <v>3360</v>
      </c>
      <c r="BR1179" t="s">
        <v>3475</v>
      </c>
      <c r="BS1179" t="s">
        <v>86</v>
      </c>
      <c r="BU1179" t="s">
        <v>2962</v>
      </c>
      <c r="BV1179" t="s">
        <v>3476</v>
      </c>
    </row>
    <row r="1180" spans="1:74" x14ac:dyDescent="0.2">
      <c r="A1180" t="s">
        <v>251</v>
      </c>
      <c r="B1180" t="s">
        <v>251</v>
      </c>
      <c r="C1180" t="s">
        <v>253</v>
      </c>
      <c r="D1180" t="s">
        <v>76</v>
      </c>
      <c r="E1180" t="s">
        <v>77</v>
      </c>
      <c r="G1180" t="s">
        <v>3715</v>
      </c>
      <c r="I1180" t="s">
        <v>3346</v>
      </c>
      <c r="J1180" t="s">
        <v>146</v>
      </c>
      <c r="M1180" t="s">
        <v>3329</v>
      </c>
      <c r="BJ1180" t="s">
        <v>2962</v>
      </c>
      <c r="BL1180" t="s">
        <v>3347</v>
      </c>
      <c r="BM1180" t="s">
        <v>83</v>
      </c>
      <c r="BN1180" t="s">
        <v>84</v>
      </c>
      <c r="BO1180" t="s">
        <v>3348</v>
      </c>
      <c r="BP1180" t="s">
        <v>3332</v>
      </c>
      <c r="BQ1180" t="s">
        <v>3347</v>
      </c>
      <c r="BR1180" t="s">
        <v>3348</v>
      </c>
      <c r="BS1180" t="s">
        <v>86</v>
      </c>
      <c r="BU1180" t="s">
        <v>2962</v>
      </c>
      <c r="BV1180" t="s">
        <v>87</v>
      </c>
    </row>
    <row r="1181" spans="1:74" x14ac:dyDescent="0.2">
      <c r="A1181" t="s">
        <v>1561</v>
      </c>
      <c r="B1181" t="s">
        <v>1561</v>
      </c>
      <c r="C1181" t="s">
        <v>1562</v>
      </c>
      <c r="D1181" t="s">
        <v>76</v>
      </c>
      <c r="E1181" t="s">
        <v>77</v>
      </c>
      <c r="G1181" t="s">
        <v>3716</v>
      </c>
      <c r="I1181" t="s">
        <v>3346</v>
      </c>
      <c r="J1181" t="s">
        <v>146</v>
      </c>
      <c r="M1181" t="s">
        <v>3329</v>
      </c>
      <c r="BJ1181" t="s">
        <v>2962</v>
      </c>
      <c r="BL1181" t="s">
        <v>3347</v>
      </c>
      <c r="BM1181" t="s">
        <v>83</v>
      </c>
      <c r="BN1181" t="s">
        <v>84</v>
      </c>
      <c r="BO1181" t="s">
        <v>3348</v>
      </c>
      <c r="BP1181" t="s">
        <v>3332</v>
      </c>
      <c r="BQ1181" t="s">
        <v>3347</v>
      </c>
      <c r="BR1181" t="s">
        <v>3348</v>
      </c>
      <c r="BS1181" t="s">
        <v>86</v>
      </c>
      <c r="BU1181" t="s">
        <v>2962</v>
      </c>
      <c r="BV1181" t="s">
        <v>87</v>
      </c>
    </row>
    <row r="1182" spans="1:74" x14ac:dyDescent="0.2">
      <c r="A1182" t="s">
        <v>3717</v>
      </c>
      <c r="B1182" t="s">
        <v>3717</v>
      </c>
      <c r="C1182" t="s">
        <v>3718</v>
      </c>
      <c r="D1182" t="s">
        <v>76</v>
      </c>
      <c r="E1182" t="s">
        <v>77</v>
      </c>
      <c r="G1182" t="s">
        <v>3719</v>
      </c>
      <c r="H1182" t="s">
        <v>3717</v>
      </c>
      <c r="I1182" t="s">
        <v>3601</v>
      </c>
      <c r="J1182" t="s">
        <v>3602</v>
      </c>
      <c r="M1182" t="s">
        <v>3329</v>
      </c>
      <c r="BJ1182" t="s">
        <v>81</v>
      </c>
      <c r="BL1182" t="s">
        <v>3347</v>
      </c>
      <c r="BM1182" t="s">
        <v>83</v>
      </c>
      <c r="BN1182" t="s">
        <v>2953</v>
      </c>
      <c r="BO1182" t="s">
        <v>3603</v>
      </c>
      <c r="BP1182" t="s">
        <v>3332</v>
      </c>
      <c r="BQ1182" t="s">
        <v>3347</v>
      </c>
      <c r="BR1182" t="s">
        <v>3603</v>
      </c>
      <c r="BS1182" t="s">
        <v>86</v>
      </c>
      <c r="BU1182" t="s">
        <v>81</v>
      </c>
      <c r="BV1182" t="s">
        <v>87</v>
      </c>
    </row>
    <row r="1183" spans="1:74" x14ac:dyDescent="0.2">
      <c r="A1183" t="s">
        <v>3720</v>
      </c>
      <c r="B1183" t="s">
        <v>3720</v>
      </c>
      <c r="C1183" t="s">
        <v>1284</v>
      </c>
      <c r="D1183" t="s">
        <v>76</v>
      </c>
      <c r="E1183" t="s">
        <v>77</v>
      </c>
      <c r="G1183" t="s">
        <v>3721</v>
      </c>
      <c r="I1183" t="s">
        <v>3346</v>
      </c>
      <c r="J1183" t="s">
        <v>146</v>
      </c>
      <c r="M1183" t="s">
        <v>3329</v>
      </c>
      <c r="BJ1183" t="s">
        <v>2962</v>
      </c>
      <c r="BL1183" t="s">
        <v>3347</v>
      </c>
      <c r="BM1183" t="s">
        <v>83</v>
      </c>
      <c r="BN1183" t="s">
        <v>84</v>
      </c>
      <c r="BO1183" t="s">
        <v>3348</v>
      </c>
      <c r="BP1183" t="s">
        <v>3332</v>
      </c>
      <c r="BQ1183" t="s">
        <v>3347</v>
      </c>
      <c r="BR1183" t="s">
        <v>3348</v>
      </c>
      <c r="BS1183" t="s">
        <v>86</v>
      </c>
      <c r="BU1183" t="s">
        <v>2962</v>
      </c>
      <c r="BV1183" t="s">
        <v>87</v>
      </c>
    </row>
    <row r="1184" spans="1:74" x14ac:dyDescent="0.2">
      <c r="A1184" t="s">
        <v>3722</v>
      </c>
      <c r="B1184" t="s">
        <v>3722</v>
      </c>
      <c r="C1184" t="s">
        <v>3723</v>
      </c>
      <c r="E1184" t="s">
        <v>397</v>
      </c>
      <c r="F1184" t="s">
        <v>3724</v>
      </c>
      <c r="I1184" t="s">
        <v>3336</v>
      </c>
      <c r="M1184" t="s">
        <v>3329</v>
      </c>
      <c r="BJ1184" t="s">
        <v>2962</v>
      </c>
      <c r="BL1184" t="s">
        <v>3337</v>
      </c>
      <c r="BM1184" t="s">
        <v>83</v>
      </c>
      <c r="BO1184" t="s">
        <v>3338</v>
      </c>
      <c r="BP1184" t="s">
        <v>3332</v>
      </c>
      <c r="BQ1184" t="s">
        <v>3337</v>
      </c>
      <c r="BR1184" t="s">
        <v>3338</v>
      </c>
      <c r="BS1184" t="s">
        <v>86</v>
      </c>
      <c r="BU1184" t="s">
        <v>2962</v>
      </c>
      <c r="BV1184" t="s">
        <v>3339</v>
      </c>
    </row>
    <row r="1185" spans="1:74" x14ac:dyDescent="0.2">
      <c r="A1185" t="s">
        <v>3725</v>
      </c>
      <c r="B1185" t="s">
        <v>3725</v>
      </c>
      <c r="C1185" t="s">
        <v>3726</v>
      </c>
      <c r="E1185" t="s">
        <v>397</v>
      </c>
      <c r="F1185" t="s">
        <v>3727</v>
      </c>
      <c r="I1185" t="s">
        <v>3336</v>
      </c>
      <c r="M1185" t="s">
        <v>3329</v>
      </c>
      <c r="BJ1185" t="s">
        <v>2962</v>
      </c>
      <c r="BL1185" t="s">
        <v>3337</v>
      </c>
      <c r="BM1185" t="s">
        <v>83</v>
      </c>
      <c r="BO1185" t="s">
        <v>3338</v>
      </c>
      <c r="BP1185" t="s">
        <v>3332</v>
      </c>
      <c r="BQ1185" t="s">
        <v>3337</v>
      </c>
      <c r="BR1185" t="s">
        <v>3338</v>
      </c>
      <c r="BS1185" t="s">
        <v>86</v>
      </c>
      <c r="BU1185" t="s">
        <v>2962</v>
      </c>
      <c r="BV1185" t="s">
        <v>3339</v>
      </c>
    </row>
    <row r="1186" spans="1:74" x14ac:dyDescent="0.2">
      <c r="A1186" t="s">
        <v>3728</v>
      </c>
      <c r="B1186" t="s">
        <v>3728</v>
      </c>
      <c r="C1186" t="s">
        <v>3729</v>
      </c>
      <c r="D1186" t="s">
        <v>76</v>
      </c>
      <c r="E1186" t="s">
        <v>77</v>
      </c>
      <c r="I1186" t="s">
        <v>3473</v>
      </c>
      <c r="J1186" t="s">
        <v>3474</v>
      </c>
      <c r="M1186" t="s">
        <v>3329</v>
      </c>
      <c r="BJ1186" t="s">
        <v>2962</v>
      </c>
      <c r="BL1186" t="s">
        <v>3360</v>
      </c>
      <c r="BM1186" t="s">
        <v>83</v>
      </c>
      <c r="BN1186" t="s">
        <v>84</v>
      </c>
      <c r="BO1186" t="s">
        <v>3475</v>
      </c>
      <c r="BP1186" t="s">
        <v>3332</v>
      </c>
      <c r="BQ1186" t="s">
        <v>3360</v>
      </c>
      <c r="BR1186" t="s">
        <v>3475</v>
      </c>
      <c r="BS1186" t="s">
        <v>86</v>
      </c>
      <c r="BU1186" t="s">
        <v>2962</v>
      </c>
      <c r="BV1186" t="s">
        <v>3476</v>
      </c>
    </row>
    <row r="1187" spans="1:74" x14ac:dyDescent="0.2">
      <c r="A1187" t="s">
        <v>3730</v>
      </c>
      <c r="B1187" t="s">
        <v>3730</v>
      </c>
      <c r="C1187" t="s">
        <v>3731</v>
      </c>
      <c r="D1187" t="s">
        <v>76</v>
      </c>
      <c r="E1187" t="s">
        <v>77</v>
      </c>
      <c r="F1187" t="s">
        <v>3732</v>
      </c>
      <c r="H1187" t="s">
        <v>3733</v>
      </c>
      <c r="I1187" t="s">
        <v>3551</v>
      </c>
      <c r="J1187" t="s">
        <v>146</v>
      </c>
      <c r="M1187" t="s">
        <v>3329</v>
      </c>
      <c r="BJ1187" t="s">
        <v>81</v>
      </c>
      <c r="BL1187" t="s">
        <v>3360</v>
      </c>
      <c r="BM1187" t="s">
        <v>83</v>
      </c>
      <c r="BN1187" t="s">
        <v>84</v>
      </c>
      <c r="BO1187" t="s">
        <v>3552</v>
      </c>
      <c r="BP1187" t="s">
        <v>3332</v>
      </c>
      <c r="BQ1187" t="s">
        <v>3360</v>
      </c>
      <c r="BR1187" t="s">
        <v>3552</v>
      </c>
      <c r="BS1187" t="s">
        <v>86</v>
      </c>
      <c r="BU1187" t="s">
        <v>81</v>
      </c>
      <c r="BV1187" t="s">
        <v>87</v>
      </c>
    </row>
    <row r="1188" spans="1:74" x14ac:dyDescent="0.2">
      <c r="A1188" t="s">
        <v>3734</v>
      </c>
      <c r="B1188" t="s">
        <v>3734</v>
      </c>
      <c r="C1188" t="s">
        <v>3735</v>
      </c>
      <c r="E1188" t="s">
        <v>397</v>
      </c>
      <c r="I1188" t="s">
        <v>3336</v>
      </c>
      <c r="M1188" t="s">
        <v>3329</v>
      </c>
      <c r="BJ1188" t="s">
        <v>2962</v>
      </c>
      <c r="BL1188" t="s">
        <v>3337</v>
      </c>
      <c r="BM1188" t="s">
        <v>83</v>
      </c>
      <c r="BO1188" t="s">
        <v>3338</v>
      </c>
      <c r="BP1188" t="s">
        <v>3332</v>
      </c>
      <c r="BQ1188" t="s">
        <v>3337</v>
      </c>
      <c r="BR1188" t="s">
        <v>3338</v>
      </c>
      <c r="BS1188" t="s">
        <v>86</v>
      </c>
      <c r="BU1188" t="s">
        <v>2962</v>
      </c>
      <c r="BV1188" t="s">
        <v>3339</v>
      </c>
    </row>
    <row r="1189" spans="1:74" x14ac:dyDescent="0.2">
      <c r="A1189" t="s">
        <v>3736</v>
      </c>
      <c r="B1189" t="s">
        <v>3736</v>
      </c>
      <c r="C1189" t="s">
        <v>3737</v>
      </c>
      <c r="E1189" t="s">
        <v>397</v>
      </c>
      <c r="I1189" t="s">
        <v>3336</v>
      </c>
      <c r="M1189" t="s">
        <v>3329</v>
      </c>
      <c r="BJ1189" t="s">
        <v>2962</v>
      </c>
      <c r="BL1189" t="s">
        <v>3337</v>
      </c>
      <c r="BM1189" t="s">
        <v>83</v>
      </c>
      <c r="BO1189" t="s">
        <v>3338</v>
      </c>
      <c r="BP1189" t="s">
        <v>3332</v>
      </c>
      <c r="BQ1189" t="s">
        <v>3337</v>
      </c>
      <c r="BR1189" t="s">
        <v>3338</v>
      </c>
      <c r="BS1189" t="s">
        <v>86</v>
      </c>
      <c r="BU1189" t="s">
        <v>2962</v>
      </c>
      <c r="BV1189" t="s">
        <v>3339</v>
      </c>
    </row>
    <row r="1190" spans="1:74" x14ac:dyDescent="0.2">
      <c r="A1190" t="s">
        <v>3738</v>
      </c>
      <c r="B1190" t="s">
        <v>3738</v>
      </c>
      <c r="C1190" t="s">
        <v>3739</v>
      </c>
      <c r="E1190" t="s">
        <v>397</v>
      </c>
      <c r="I1190" t="s">
        <v>3336</v>
      </c>
      <c r="M1190" t="s">
        <v>3329</v>
      </c>
      <c r="BJ1190" t="s">
        <v>2962</v>
      </c>
      <c r="BL1190" t="s">
        <v>3337</v>
      </c>
      <c r="BM1190" t="s">
        <v>83</v>
      </c>
      <c r="BO1190" t="s">
        <v>3338</v>
      </c>
      <c r="BP1190" t="s">
        <v>3332</v>
      </c>
      <c r="BQ1190" t="s">
        <v>3337</v>
      </c>
      <c r="BR1190" t="s">
        <v>3338</v>
      </c>
      <c r="BS1190" t="s">
        <v>86</v>
      </c>
      <c r="BU1190" t="s">
        <v>2962</v>
      </c>
      <c r="BV1190" t="s">
        <v>3339</v>
      </c>
    </row>
    <row r="1191" spans="1:74" x14ac:dyDescent="0.2">
      <c r="A1191" t="s">
        <v>3740</v>
      </c>
      <c r="B1191" t="s">
        <v>3740</v>
      </c>
      <c r="C1191" t="s">
        <v>3741</v>
      </c>
      <c r="E1191" t="s">
        <v>397</v>
      </c>
      <c r="F1191" t="s">
        <v>3742</v>
      </c>
      <c r="I1191" t="s">
        <v>3336</v>
      </c>
      <c r="M1191" t="s">
        <v>3329</v>
      </c>
      <c r="BJ1191" t="s">
        <v>2962</v>
      </c>
      <c r="BL1191" t="s">
        <v>3337</v>
      </c>
      <c r="BM1191" t="s">
        <v>83</v>
      </c>
      <c r="BO1191" t="s">
        <v>3338</v>
      </c>
      <c r="BP1191" t="s">
        <v>3332</v>
      </c>
      <c r="BQ1191" t="s">
        <v>3337</v>
      </c>
      <c r="BR1191" t="s">
        <v>3338</v>
      </c>
      <c r="BS1191" t="s">
        <v>86</v>
      </c>
      <c r="BU1191" t="s">
        <v>2962</v>
      </c>
      <c r="BV1191" t="s">
        <v>3339</v>
      </c>
    </row>
    <row r="1192" spans="1:74" x14ac:dyDescent="0.2">
      <c r="A1192" t="s">
        <v>3743</v>
      </c>
      <c r="B1192" t="s">
        <v>3743</v>
      </c>
      <c r="D1192" t="s">
        <v>76</v>
      </c>
      <c r="E1192" t="s">
        <v>397</v>
      </c>
      <c r="I1192" t="s">
        <v>3551</v>
      </c>
      <c r="M1192" t="s">
        <v>3329</v>
      </c>
      <c r="BJ1192" t="s">
        <v>2962</v>
      </c>
      <c r="BK1192" t="e">
        <f>#REF!/#REF!</f>
        <v>#REF!</v>
      </c>
      <c r="BL1192" t="s">
        <v>3360</v>
      </c>
      <c r="BM1192" t="s">
        <v>83</v>
      </c>
      <c r="BN1192" t="s">
        <v>84</v>
      </c>
      <c r="BO1192" t="s">
        <v>3552</v>
      </c>
      <c r="BP1192" t="s">
        <v>3332</v>
      </c>
      <c r="BQ1192" t="s">
        <v>3360</v>
      </c>
      <c r="BR1192" t="s">
        <v>3552</v>
      </c>
      <c r="BS1192" t="s">
        <v>86</v>
      </c>
      <c r="BT1192" t="e">
        <f>#REF!/#REF!</f>
        <v>#REF!</v>
      </c>
      <c r="BU1192" t="s">
        <v>2962</v>
      </c>
      <c r="BV1192" t="s">
        <v>87</v>
      </c>
    </row>
    <row r="1193" spans="1:74" x14ac:dyDescent="0.2">
      <c r="A1193" t="s">
        <v>3744</v>
      </c>
      <c r="B1193" t="s">
        <v>3744</v>
      </c>
      <c r="C1193" t="s">
        <v>2380</v>
      </c>
      <c r="D1193" t="s">
        <v>76</v>
      </c>
      <c r="E1193" t="s">
        <v>77</v>
      </c>
      <c r="G1193" t="s">
        <v>3745</v>
      </c>
      <c r="I1193" t="s">
        <v>3346</v>
      </c>
      <c r="J1193" t="s">
        <v>146</v>
      </c>
      <c r="M1193" t="s">
        <v>3329</v>
      </c>
      <c r="BJ1193" t="s">
        <v>2962</v>
      </c>
      <c r="BL1193" t="s">
        <v>3347</v>
      </c>
      <c r="BM1193" t="s">
        <v>83</v>
      </c>
      <c r="BN1193" t="s">
        <v>84</v>
      </c>
      <c r="BO1193" t="s">
        <v>3348</v>
      </c>
      <c r="BP1193" t="s">
        <v>3332</v>
      </c>
      <c r="BQ1193" t="s">
        <v>3347</v>
      </c>
      <c r="BR1193" t="s">
        <v>3348</v>
      </c>
      <c r="BS1193" t="s">
        <v>86</v>
      </c>
      <c r="BU1193" t="s">
        <v>2962</v>
      </c>
      <c r="BV1193" t="s">
        <v>87</v>
      </c>
    </row>
    <row r="1194" spans="1:74" x14ac:dyDescent="0.2">
      <c r="A1194" t="s">
        <v>3746</v>
      </c>
      <c r="B1194" t="s">
        <v>3746</v>
      </c>
      <c r="C1194" t="s">
        <v>3747</v>
      </c>
      <c r="E1194" t="s">
        <v>397</v>
      </c>
      <c r="I1194" t="s">
        <v>3336</v>
      </c>
      <c r="M1194" t="s">
        <v>3329</v>
      </c>
      <c r="BJ1194" t="s">
        <v>2962</v>
      </c>
      <c r="BL1194" t="s">
        <v>3337</v>
      </c>
      <c r="BM1194" t="s">
        <v>83</v>
      </c>
      <c r="BO1194" t="s">
        <v>3338</v>
      </c>
      <c r="BP1194" t="s">
        <v>3332</v>
      </c>
      <c r="BQ1194" t="s">
        <v>3337</v>
      </c>
      <c r="BR1194" t="s">
        <v>3338</v>
      </c>
      <c r="BS1194" t="s">
        <v>86</v>
      </c>
      <c r="BU1194" t="s">
        <v>2962</v>
      </c>
      <c r="BV1194" t="s">
        <v>3339</v>
      </c>
    </row>
    <row r="1195" spans="1:74" x14ac:dyDescent="0.2">
      <c r="A1195" t="s">
        <v>3748</v>
      </c>
      <c r="B1195" t="s">
        <v>3748</v>
      </c>
      <c r="C1195" t="s">
        <v>3749</v>
      </c>
      <c r="E1195" t="s">
        <v>397</v>
      </c>
      <c r="F1195" t="s">
        <v>3750</v>
      </c>
      <c r="I1195" t="s">
        <v>3336</v>
      </c>
      <c r="M1195" t="s">
        <v>3329</v>
      </c>
      <c r="BJ1195" t="s">
        <v>2962</v>
      </c>
      <c r="BL1195" t="s">
        <v>3337</v>
      </c>
      <c r="BM1195" t="s">
        <v>83</v>
      </c>
      <c r="BO1195" t="s">
        <v>3338</v>
      </c>
      <c r="BP1195" t="s">
        <v>3332</v>
      </c>
      <c r="BQ1195" t="s">
        <v>3337</v>
      </c>
      <c r="BR1195" t="s">
        <v>3338</v>
      </c>
      <c r="BS1195" t="s">
        <v>86</v>
      </c>
      <c r="BU1195" t="s">
        <v>2962</v>
      </c>
      <c r="BV1195" t="s">
        <v>3339</v>
      </c>
    </row>
    <row r="1196" spans="1:74" x14ac:dyDescent="0.2">
      <c r="A1196" t="s">
        <v>3751</v>
      </c>
      <c r="B1196" t="s">
        <v>3751</v>
      </c>
      <c r="C1196" t="s">
        <v>670</v>
      </c>
      <c r="D1196" t="s">
        <v>76</v>
      </c>
      <c r="E1196" t="s">
        <v>77</v>
      </c>
      <c r="G1196" t="s">
        <v>3752</v>
      </c>
      <c r="I1196" t="s">
        <v>3346</v>
      </c>
      <c r="J1196" t="s">
        <v>146</v>
      </c>
      <c r="M1196" t="s">
        <v>3329</v>
      </c>
      <c r="BJ1196" t="s">
        <v>2962</v>
      </c>
      <c r="BL1196" t="s">
        <v>3347</v>
      </c>
      <c r="BM1196" t="s">
        <v>83</v>
      </c>
      <c r="BN1196" t="s">
        <v>84</v>
      </c>
      <c r="BO1196" t="s">
        <v>3348</v>
      </c>
      <c r="BP1196" t="s">
        <v>3332</v>
      </c>
      <c r="BQ1196" t="s">
        <v>3347</v>
      </c>
      <c r="BR1196" t="s">
        <v>3348</v>
      </c>
      <c r="BS1196" t="s">
        <v>86</v>
      </c>
      <c r="BU1196" t="s">
        <v>2962</v>
      </c>
      <c r="BV1196" t="s">
        <v>87</v>
      </c>
    </row>
    <row r="1197" spans="1:74" x14ac:dyDescent="0.2">
      <c r="A1197" t="s">
        <v>3753</v>
      </c>
      <c r="B1197" t="s">
        <v>3753</v>
      </c>
      <c r="C1197" t="s">
        <v>3754</v>
      </c>
      <c r="D1197" t="s">
        <v>76</v>
      </c>
      <c r="E1197" t="s">
        <v>77</v>
      </c>
      <c r="F1197" t="s">
        <v>3470</v>
      </c>
      <c r="H1197" t="s">
        <v>3753</v>
      </c>
      <c r="I1197" t="s">
        <v>3359</v>
      </c>
      <c r="J1197" t="s">
        <v>3428</v>
      </c>
      <c r="M1197" t="s">
        <v>3329</v>
      </c>
      <c r="BJ1197" t="s">
        <v>81</v>
      </c>
      <c r="BL1197" t="s">
        <v>3360</v>
      </c>
      <c r="BM1197" t="s">
        <v>83</v>
      </c>
      <c r="BN1197" t="s">
        <v>84</v>
      </c>
      <c r="BO1197" t="s">
        <v>3361</v>
      </c>
      <c r="BP1197" t="s">
        <v>3332</v>
      </c>
      <c r="BQ1197" t="s">
        <v>3360</v>
      </c>
      <c r="BR1197" t="s">
        <v>3361</v>
      </c>
      <c r="BS1197" t="s">
        <v>86</v>
      </c>
      <c r="BU1197" t="s">
        <v>81</v>
      </c>
      <c r="BV1197" t="s">
        <v>3362</v>
      </c>
    </row>
    <row r="1198" spans="1:74" x14ac:dyDescent="0.2">
      <c r="A1198" t="s">
        <v>3755</v>
      </c>
      <c r="B1198" t="s">
        <v>3755</v>
      </c>
      <c r="C1198" t="s">
        <v>3756</v>
      </c>
      <c r="E1198" t="s">
        <v>397</v>
      </c>
      <c r="I1198" t="s">
        <v>3336</v>
      </c>
      <c r="M1198" t="s">
        <v>3329</v>
      </c>
      <c r="BJ1198" t="s">
        <v>2962</v>
      </c>
      <c r="BL1198" t="s">
        <v>3337</v>
      </c>
      <c r="BM1198" t="s">
        <v>83</v>
      </c>
      <c r="BO1198" t="s">
        <v>3338</v>
      </c>
      <c r="BP1198" t="s">
        <v>3332</v>
      </c>
      <c r="BQ1198" t="s">
        <v>3337</v>
      </c>
      <c r="BR1198" t="s">
        <v>3338</v>
      </c>
      <c r="BS1198" t="s">
        <v>86</v>
      </c>
      <c r="BU1198" t="s">
        <v>2962</v>
      </c>
      <c r="BV1198" t="s">
        <v>3339</v>
      </c>
    </row>
    <row r="1199" spans="1:74" x14ac:dyDescent="0.2">
      <c r="A1199" t="s">
        <v>3757</v>
      </c>
      <c r="B1199" t="s">
        <v>3757</v>
      </c>
      <c r="C1199" t="s">
        <v>879</v>
      </c>
      <c r="D1199" t="s">
        <v>76</v>
      </c>
      <c r="E1199" t="s">
        <v>77</v>
      </c>
      <c r="G1199" t="s">
        <v>3758</v>
      </c>
      <c r="I1199" t="s">
        <v>3346</v>
      </c>
      <c r="J1199" t="s">
        <v>146</v>
      </c>
      <c r="M1199" t="s">
        <v>3329</v>
      </c>
      <c r="BJ1199" t="s">
        <v>2962</v>
      </c>
      <c r="BL1199" t="s">
        <v>3347</v>
      </c>
      <c r="BM1199" t="s">
        <v>83</v>
      </c>
      <c r="BN1199" t="s">
        <v>84</v>
      </c>
      <c r="BO1199" t="s">
        <v>3348</v>
      </c>
      <c r="BP1199" t="s">
        <v>3332</v>
      </c>
      <c r="BQ1199" t="s">
        <v>3347</v>
      </c>
      <c r="BR1199" t="s">
        <v>3348</v>
      </c>
      <c r="BS1199" t="s">
        <v>86</v>
      </c>
      <c r="BU1199" t="s">
        <v>2962</v>
      </c>
      <c r="BV1199" t="s">
        <v>87</v>
      </c>
    </row>
    <row r="1200" spans="1:74" x14ac:dyDescent="0.2">
      <c r="A1200" t="s">
        <v>3759</v>
      </c>
      <c r="B1200" t="s">
        <v>3759</v>
      </c>
      <c r="C1200" t="s">
        <v>2377</v>
      </c>
      <c r="D1200" t="s">
        <v>76</v>
      </c>
      <c r="E1200" t="s">
        <v>77</v>
      </c>
      <c r="G1200" t="s">
        <v>3760</v>
      </c>
      <c r="I1200" t="s">
        <v>3346</v>
      </c>
      <c r="J1200" t="s">
        <v>146</v>
      </c>
      <c r="M1200" t="s">
        <v>3329</v>
      </c>
      <c r="BJ1200" t="s">
        <v>2962</v>
      </c>
      <c r="BL1200" t="s">
        <v>3347</v>
      </c>
      <c r="BM1200" t="s">
        <v>83</v>
      </c>
      <c r="BN1200" t="s">
        <v>84</v>
      </c>
      <c r="BO1200" t="s">
        <v>3348</v>
      </c>
      <c r="BP1200" t="s">
        <v>3332</v>
      </c>
      <c r="BQ1200" t="s">
        <v>3347</v>
      </c>
      <c r="BR1200" t="s">
        <v>3348</v>
      </c>
      <c r="BS1200" t="s">
        <v>86</v>
      </c>
      <c r="BU1200" t="s">
        <v>2962</v>
      </c>
      <c r="BV1200" t="s">
        <v>87</v>
      </c>
    </row>
    <row r="1201" spans="1:74" x14ac:dyDescent="0.2">
      <c r="A1201" t="s">
        <v>3143</v>
      </c>
      <c r="B1201" t="s">
        <v>3143</v>
      </c>
      <c r="C1201" t="s">
        <v>3761</v>
      </c>
      <c r="D1201" t="s">
        <v>76</v>
      </c>
      <c r="E1201" t="s">
        <v>77</v>
      </c>
      <c r="F1201" t="s">
        <v>3762</v>
      </c>
      <c r="G1201" t="s">
        <v>3763</v>
      </c>
      <c r="H1201" t="s">
        <v>3764</v>
      </c>
      <c r="I1201" t="s">
        <v>3551</v>
      </c>
      <c r="J1201" t="s">
        <v>3354</v>
      </c>
      <c r="M1201" t="s">
        <v>3329</v>
      </c>
      <c r="BJ1201" t="s">
        <v>2962</v>
      </c>
      <c r="BK1201" t="e">
        <f>RN*ADR</f>
        <v>#NAME?</v>
      </c>
      <c r="BL1201" t="s">
        <v>3360</v>
      </c>
      <c r="BM1201" t="s">
        <v>83</v>
      </c>
      <c r="BN1201" t="s">
        <v>84</v>
      </c>
      <c r="BO1201" t="s">
        <v>3552</v>
      </c>
      <c r="BP1201" t="s">
        <v>3332</v>
      </c>
      <c r="BQ1201" t="s">
        <v>3360</v>
      </c>
      <c r="BR1201" t="s">
        <v>3552</v>
      </c>
      <c r="BS1201" t="s">
        <v>86</v>
      </c>
      <c r="BT1201" t="e">
        <f>RN*ADR</f>
        <v>#NAME?</v>
      </c>
      <c r="BU1201" t="s">
        <v>2962</v>
      </c>
      <c r="BV1201" t="s">
        <v>87</v>
      </c>
    </row>
    <row r="1202" spans="1:74" x14ac:dyDescent="0.2">
      <c r="A1202" t="s">
        <v>3765</v>
      </c>
      <c r="B1202" t="s">
        <v>3765</v>
      </c>
      <c r="C1202" t="s">
        <v>3766</v>
      </c>
      <c r="D1202" t="s">
        <v>76</v>
      </c>
      <c r="E1202" t="s">
        <v>77</v>
      </c>
      <c r="I1202" t="s">
        <v>3359</v>
      </c>
      <c r="J1202" t="s">
        <v>3354</v>
      </c>
      <c r="M1202" t="s">
        <v>3329</v>
      </c>
      <c r="BJ1202" t="s">
        <v>81</v>
      </c>
      <c r="BL1202" t="s">
        <v>3360</v>
      </c>
      <c r="BM1202" t="s">
        <v>83</v>
      </c>
      <c r="BN1202" t="s">
        <v>84</v>
      </c>
      <c r="BO1202" t="s">
        <v>3361</v>
      </c>
      <c r="BP1202" t="s">
        <v>3332</v>
      </c>
      <c r="BQ1202" t="s">
        <v>3360</v>
      </c>
      <c r="BR1202" t="s">
        <v>3361</v>
      </c>
      <c r="BS1202" t="s">
        <v>86</v>
      </c>
      <c r="BU1202" t="s">
        <v>81</v>
      </c>
      <c r="BV1202" t="s">
        <v>3362</v>
      </c>
    </row>
    <row r="1203" spans="1:74" x14ac:dyDescent="0.2">
      <c r="A1203" t="s">
        <v>3767</v>
      </c>
      <c r="B1203" t="s">
        <v>3767</v>
      </c>
      <c r="C1203" t="s">
        <v>3768</v>
      </c>
      <c r="D1203" t="s">
        <v>76</v>
      </c>
      <c r="E1203" t="s">
        <v>397</v>
      </c>
      <c r="H1203" t="s">
        <v>3769</v>
      </c>
      <c r="I1203" t="s">
        <v>3388</v>
      </c>
      <c r="J1203" t="s">
        <v>3354</v>
      </c>
      <c r="M1203" t="s">
        <v>3329</v>
      </c>
      <c r="BJ1203" t="s">
        <v>81</v>
      </c>
      <c r="BL1203" t="s">
        <v>3347</v>
      </c>
      <c r="BM1203" t="s">
        <v>83</v>
      </c>
      <c r="BN1203" t="s">
        <v>84</v>
      </c>
      <c r="BO1203" t="s">
        <v>3389</v>
      </c>
      <c r="BP1203" t="s">
        <v>3332</v>
      </c>
      <c r="BQ1203" t="s">
        <v>3347</v>
      </c>
      <c r="BR1203" t="s">
        <v>3389</v>
      </c>
      <c r="BS1203" t="s">
        <v>86</v>
      </c>
      <c r="BU1203" t="s">
        <v>81</v>
      </c>
      <c r="BV1203" t="s">
        <v>3362</v>
      </c>
    </row>
    <row r="1204" spans="1:74" x14ac:dyDescent="0.2">
      <c r="A1204" t="s">
        <v>3770</v>
      </c>
      <c r="B1204" t="s">
        <v>3770</v>
      </c>
      <c r="C1204" t="s">
        <v>3771</v>
      </c>
      <c r="E1204" t="s">
        <v>397</v>
      </c>
      <c r="I1204" t="s">
        <v>3336</v>
      </c>
      <c r="M1204" t="s">
        <v>3329</v>
      </c>
      <c r="BJ1204" t="s">
        <v>2962</v>
      </c>
      <c r="BL1204" t="s">
        <v>3337</v>
      </c>
      <c r="BM1204" t="s">
        <v>83</v>
      </c>
      <c r="BO1204" t="s">
        <v>3338</v>
      </c>
      <c r="BP1204" t="s">
        <v>3332</v>
      </c>
      <c r="BQ1204" t="s">
        <v>3337</v>
      </c>
      <c r="BR1204" t="s">
        <v>3338</v>
      </c>
      <c r="BS1204" t="s">
        <v>86</v>
      </c>
      <c r="BU1204" t="s">
        <v>2962</v>
      </c>
      <c r="BV1204" t="s">
        <v>3339</v>
      </c>
    </row>
    <row r="1205" spans="1:74" x14ac:dyDescent="0.2">
      <c r="A1205" t="s">
        <v>3772</v>
      </c>
      <c r="B1205" t="s">
        <v>3772</v>
      </c>
      <c r="C1205" t="s">
        <v>3773</v>
      </c>
      <c r="D1205" t="s">
        <v>76</v>
      </c>
      <c r="E1205" t="s">
        <v>77</v>
      </c>
      <c r="I1205" t="s">
        <v>3427</v>
      </c>
      <c r="J1205" t="s">
        <v>3428</v>
      </c>
      <c r="M1205" t="s">
        <v>3329</v>
      </c>
      <c r="BJ1205" t="s">
        <v>81</v>
      </c>
      <c r="BL1205" t="s">
        <v>3429</v>
      </c>
      <c r="BM1205" t="s">
        <v>83</v>
      </c>
      <c r="BN1205" t="s">
        <v>84</v>
      </c>
      <c r="BO1205" t="s">
        <v>3430</v>
      </c>
      <c r="BP1205" t="s">
        <v>3332</v>
      </c>
      <c r="BQ1205" t="s">
        <v>3429</v>
      </c>
      <c r="BR1205" t="s">
        <v>3430</v>
      </c>
      <c r="BS1205" t="s">
        <v>86</v>
      </c>
      <c r="BU1205" t="s">
        <v>81</v>
      </c>
      <c r="BV1205" t="s">
        <v>3362</v>
      </c>
    </row>
    <row r="1206" spans="1:74" x14ac:dyDescent="0.2">
      <c r="A1206" t="s">
        <v>3774</v>
      </c>
      <c r="B1206" t="s">
        <v>3774</v>
      </c>
      <c r="C1206" t="s">
        <v>3775</v>
      </c>
      <c r="E1206" t="s">
        <v>397</v>
      </c>
      <c r="F1206" t="s">
        <v>3776</v>
      </c>
      <c r="I1206" t="s">
        <v>3336</v>
      </c>
      <c r="M1206" t="s">
        <v>3329</v>
      </c>
      <c r="BJ1206" t="s">
        <v>2962</v>
      </c>
      <c r="BL1206" t="s">
        <v>3337</v>
      </c>
      <c r="BM1206" t="s">
        <v>83</v>
      </c>
      <c r="BO1206" t="s">
        <v>3338</v>
      </c>
      <c r="BP1206" t="s">
        <v>3332</v>
      </c>
      <c r="BQ1206" t="s">
        <v>3337</v>
      </c>
      <c r="BR1206" t="s">
        <v>3338</v>
      </c>
      <c r="BS1206" t="s">
        <v>86</v>
      </c>
      <c r="BU1206" t="s">
        <v>2962</v>
      </c>
      <c r="BV1206" t="s">
        <v>3339</v>
      </c>
    </row>
    <row r="1207" spans="1:74" x14ac:dyDescent="0.2">
      <c r="A1207" t="s">
        <v>3777</v>
      </c>
      <c r="B1207" t="s">
        <v>3777</v>
      </c>
      <c r="C1207" t="s">
        <v>3778</v>
      </c>
      <c r="E1207" t="s">
        <v>397</v>
      </c>
      <c r="F1207" t="s">
        <v>3779</v>
      </c>
      <c r="I1207" t="s">
        <v>3336</v>
      </c>
      <c r="M1207" t="s">
        <v>3329</v>
      </c>
      <c r="BJ1207" t="s">
        <v>2962</v>
      </c>
      <c r="BL1207" t="s">
        <v>3337</v>
      </c>
      <c r="BM1207" t="s">
        <v>83</v>
      </c>
      <c r="BO1207" t="s">
        <v>3338</v>
      </c>
      <c r="BP1207" t="s">
        <v>3332</v>
      </c>
      <c r="BQ1207" t="s">
        <v>3337</v>
      </c>
      <c r="BR1207" t="s">
        <v>3338</v>
      </c>
      <c r="BS1207" t="s">
        <v>86</v>
      </c>
      <c r="BU1207" t="s">
        <v>2962</v>
      </c>
      <c r="BV1207" t="s">
        <v>3339</v>
      </c>
    </row>
    <row r="1208" spans="1:74" x14ac:dyDescent="0.2">
      <c r="A1208" t="s">
        <v>3780</v>
      </c>
      <c r="B1208" t="s">
        <v>3780</v>
      </c>
      <c r="C1208" t="s">
        <v>3781</v>
      </c>
      <c r="E1208" t="s">
        <v>397</v>
      </c>
      <c r="I1208" t="s">
        <v>3336</v>
      </c>
      <c r="M1208" t="s">
        <v>3329</v>
      </c>
      <c r="BJ1208" t="s">
        <v>2962</v>
      </c>
      <c r="BL1208" t="s">
        <v>3337</v>
      </c>
      <c r="BM1208" t="s">
        <v>83</v>
      </c>
      <c r="BO1208" t="s">
        <v>3338</v>
      </c>
      <c r="BP1208" t="s">
        <v>3332</v>
      </c>
      <c r="BQ1208" t="s">
        <v>3337</v>
      </c>
      <c r="BR1208" t="s">
        <v>3338</v>
      </c>
      <c r="BS1208" t="s">
        <v>86</v>
      </c>
      <c r="BU1208" t="s">
        <v>2962</v>
      </c>
      <c r="BV1208" t="s">
        <v>3339</v>
      </c>
    </row>
    <row r="1209" spans="1:74" x14ac:dyDescent="0.2">
      <c r="A1209" t="s">
        <v>3782</v>
      </c>
      <c r="B1209" t="s">
        <v>3782</v>
      </c>
      <c r="C1209" t="s">
        <v>3783</v>
      </c>
      <c r="D1209" t="s">
        <v>76</v>
      </c>
      <c r="E1209" t="s">
        <v>77</v>
      </c>
      <c r="H1209" t="s">
        <v>3784</v>
      </c>
      <c r="I1209" t="s">
        <v>3353</v>
      </c>
      <c r="J1209" t="s">
        <v>3354</v>
      </c>
      <c r="M1209" t="s">
        <v>3329</v>
      </c>
      <c r="BJ1209" t="s">
        <v>81</v>
      </c>
      <c r="BL1209" t="s">
        <v>3347</v>
      </c>
      <c r="BM1209" t="s">
        <v>83</v>
      </c>
      <c r="BN1209" t="s">
        <v>84</v>
      </c>
      <c r="BO1209" t="s">
        <v>3355</v>
      </c>
      <c r="BP1209" t="s">
        <v>3332</v>
      </c>
      <c r="BQ1209" t="s">
        <v>3347</v>
      </c>
      <c r="BR1209" t="s">
        <v>3355</v>
      </c>
      <c r="BS1209" t="s">
        <v>86</v>
      </c>
      <c r="BU1209" t="s">
        <v>81</v>
      </c>
      <c r="BV1209" t="s">
        <v>3356</v>
      </c>
    </row>
    <row r="1210" spans="1:74" x14ac:dyDescent="0.2">
      <c r="A1210" t="s">
        <v>2553</v>
      </c>
      <c r="B1210" t="s">
        <v>2553</v>
      </c>
      <c r="C1210" t="s">
        <v>2555</v>
      </c>
      <c r="D1210" t="s">
        <v>76</v>
      </c>
      <c r="E1210" t="s">
        <v>77</v>
      </c>
      <c r="G1210" t="s">
        <v>3785</v>
      </c>
      <c r="I1210" t="s">
        <v>3346</v>
      </c>
      <c r="J1210" t="s">
        <v>146</v>
      </c>
      <c r="M1210" t="s">
        <v>3329</v>
      </c>
      <c r="BJ1210" t="s">
        <v>2962</v>
      </c>
      <c r="BL1210" t="s">
        <v>3347</v>
      </c>
      <c r="BM1210" t="s">
        <v>83</v>
      </c>
      <c r="BN1210" t="s">
        <v>84</v>
      </c>
      <c r="BO1210" t="s">
        <v>3348</v>
      </c>
      <c r="BP1210" t="s">
        <v>3332</v>
      </c>
      <c r="BQ1210" t="s">
        <v>3347</v>
      </c>
      <c r="BR1210" t="s">
        <v>3348</v>
      </c>
      <c r="BS1210" t="s">
        <v>86</v>
      </c>
      <c r="BU1210" t="s">
        <v>2962</v>
      </c>
      <c r="BV1210" t="s">
        <v>87</v>
      </c>
    </row>
    <row r="1211" spans="1:74" x14ac:dyDescent="0.2">
      <c r="A1211" t="s">
        <v>3786</v>
      </c>
      <c r="B1211" t="s">
        <v>3786</v>
      </c>
      <c r="C1211" t="s">
        <v>2224</v>
      </c>
      <c r="D1211" t="s">
        <v>76</v>
      </c>
      <c r="E1211" t="s">
        <v>77</v>
      </c>
      <c r="G1211" t="s">
        <v>3787</v>
      </c>
      <c r="I1211" t="s">
        <v>3346</v>
      </c>
      <c r="J1211" t="s">
        <v>146</v>
      </c>
      <c r="M1211" t="s">
        <v>3329</v>
      </c>
      <c r="BJ1211" t="s">
        <v>2962</v>
      </c>
      <c r="BL1211" t="s">
        <v>3347</v>
      </c>
      <c r="BM1211" t="s">
        <v>83</v>
      </c>
      <c r="BN1211" t="s">
        <v>84</v>
      </c>
      <c r="BO1211" t="s">
        <v>3348</v>
      </c>
      <c r="BP1211" t="s">
        <v>3332</v>
      </c>
      <c r="BQ1211" t="s">
        <v>3347</v>
      </c>
      <c r="BR1211" t="s">
        <v>3348</v>
      </c>
      <c r="BS1211" t="s">
        <v>86</v>
      </c>
      <c r="BU1211" t="s">
        <v>2962</v>
      </c>
      <c r="BV1211" t="s">
        <v>87</v>
      </c>
    </row>
    <row r="1212" spans="1:74" x14ac:dyDescent="0.2">
      <c r="A1212" t="s">
        <v>3788</v>
      </c>
      <c r="B1212" t="s">
        <v>3788</v>
      </c>
      <c r="C1212" t="s">
        <v>3789</v>
      </c>
      <c r="E1212" t="s">
        <v>397</v>
      </c>
      <c r="F1212" t="s">
        <v>3790</v>
      </c>
      <c r="I1212" t="s">
        <v>3336</v>
      </c>
      <c r="M1212" t="s">
        <v>3329</v>
      </c>
      <c r="BJ1212" t="s">
        <v>2962</v>
      </c>
      <c r="BL1212" t="s">
        <v>3337</v>
      </c>
      <c r="BM1212" t="s">
        <v>83</v>
      </c>
      <c r="BO1212" t="s">
        <v>3338</v>
      </c>
      <c r="BP1212" t="s">
        <v>3332</v>
      </c>
      <c r="BQ1212" t="s">
        <v>3337</v>
      </c>
      <c r="BR1212" t="s">
        <v>3338</v>
      </c>
      <c r="BS1212" t="s">
        <v>86</v>
      </c>
      <c r="BU1212" t="s">
        <v>2962</v>
      </c>
      <c r="BV1212" t="s">
        <v>3339</v>
      </c>
    </row>
    <row r="1213" spans="1:74" x14ac:dyDescent="0.2">
      <c r="A1213" t="s">
        <v>3108</v>
      </c>
      <c r="B1213" t="s">
        <v>3108</v>
      </c>
      <c r="C1213" t="s">
        <v>3791</v>
      </c>
      <c r="D1213" t="s">
        <v>76</v>
      </c>
      <c r="E1213" t="s">
        <v>77</v>
      </c>
      <c r="F1213" t="s">
        <v>3792</v>
      </c>
      <c r="H1213" t="s">
        <v>3793</v>
      </c>
      <c r="I1213" t="s">
        <v>3551</v>
      </c>
      <c r="J1213" t="s">
        <v>146</v>
      </c>
      <c r="M1213" t="s">
        <v>3329</v>
      </c>
      <c r="BJ1213" t="s">
        <v>2962</v>
      </c>
      <c r="BK1213" t="e">
        <f>Breakfast Revenue + Breakfast Reinvoiced</f>
        <v>#NAME?</v>
      </c>
      <c r="BL1213" t="s">
        <v>3360</v>
      </c>
      <c r="BM1213" t="s">
        <v>83</v>
      </c>
      <c r="BN1213" t="s">
        <v>84</v>
      </c>
      <c r="BO1213" t="s">
        <v>3552</v>
      </c>
      <c r="BP1213" t="s">
        <v>3332</v>
      </c>
      <c r="BQ1213" t="s">
        <v>3360</v>
      </c>
      <c r="BR1213" t="s">
        <v>3552</v>
      </c>
      <c r="BS1213" t="s">
        <v>86</v>
      </c>
      <c r="BT1213" t="e">
        <f>Breakfast Revenue + Breakfast Reinvoiced</f>
        <v>#NAME?</v>
      </c>
      <c r="BU1213" t="s">
        <v>2962</v>
      </c>
      <c r="BV1213" t="s">
        <v>87</v>
      </c>
    </row>
    <row r="1214" spans="1:74" x14ac:dyDescent="0.2">
      <c r="A1214" t="s">
        <v>3794</v>
      </c>
      <c r="B1214" t="s">
        <v>3794</v>
      </c>
      <c r="C1214" t="s">
        <v>3795</v>
      </c>
      <c r="E1214" t="s">
        <v>397</v>
      </c>
      <c r="I1214" t="s">
        <v>3336</v>
      </c>
      <c r="M1214" t="s">
        <v>3329</v>
      </c>
      <c r="BJ1214" t="s">
        <v>2962</v>
      </c>
      <c r="BL1214" t="s">
        <v>3337</v>
      </c>
      <c r="BM1214" t="s">
        <v>83</v>
      </c>
      <c r="BO1214" t="s">
        <v>3338</v>
      </c>
      <c r="BP1214" t="s">
        <v>3332</v>
      </c>
      <c r="BQ1214" t="s">
        <v>3337</v>
      </c>
      <c r="BR1214" t="s">
        <v>3338</v>
      </c>
      <c r="BS1214" t="s">
        <v>86</v>
      </c>
      <c r="BU1214" t="s">
        <v>2962</v>
      </c>
      <c r="BV1214" t="s">
        <v>3339</v>
      </c>
    </row>
    <row r="1215" spans="1:74" x14ac:dyDescent="0.2">
      <c r="A1215" t="s">
        <v>3796</v>
      </c>
      <c r="B1215" t="s">
        <v>3796</v>
      </c>
      <c r="C1215" t="s">
        <v>3797</v>
      </c>
      <c r="E1215" t="s">
        <v>397</v>
      </c>
      <c r="F1215" t="s">
        <v>3798</v>
      </c>
      <c r="I1215" t="s">
        <v>3336</v>
      </c>
      <c r="M1215" t="s">
        <v>3329</v>
      </c>
      <c r="BJ1215" t="s">
        <v>2962</v>
      </c>
      <c r="BL1215" t="s">
        <v>3337</v>
      </c>
      <c r="BM1215" t="s">
        <v>83</v>
      </c>
      <c r="BO1215" t="s">
        <v>3338</v>
      </c>
      <c r="BP1215" t="s">
        <v>3332</v>
      </c>
      <c r="BQ1215" t="s">
        <v>3337</v>
      </c>
      <c r="BR1215" t="s">
        <v>3338</v>
      </c>
      <c r="BS1215" t="s">
        <v>86</v>
      </c>
      <c r="BU1215" t="s">
        <v>2962</v>
      </c>
      <c r="BV1215" t="s">
        <v>3339</v>
      </c>
    </row>
    <row r="1216" spans="1:74" x14ac:dyDescent="0.2">
      <c r="A1216" t="s">
        <v>3799</v>
      </c>
      <c r="B1216" t="s">
        <v>3799</v>
      </c>
      <c r="C1216" t="s">
        <v>3800</v>
      </c>
      <c r="E1216" t="s">
        <v>397</v>
      </c>
      <c r="I1216" t="s">
        <v>3336</v>
      </c>
      <c r="M1216" t="s">
        <v>3329</v>
      </c>
      <c r="BJ1216" t="s">
        <v>2962</v>
      </c>
      <c r="BL1216" t="s">
        <v>3337</v>
      </c>
      <c r="BM1216" t="s">
        <v>83</v>
      </c>
      <c r="BO1216" t="s">
        <v>3338</v>
      </c>
      <c r="BP1216" t="s">
        <v>3332</v>
      </c>
      <c r="BQ1216" t="s">
        <v>3337</v>
      </c>
      <c r="BR1216" t="s">
        <v>3338</v>
      </c>
      <c r="BS1216" t="s">
        <v>86</v>
      </c>
      <c r="BU1216" t="s">
        <v>2962</v>
      </c>
      <c r="BV1216" t="s">
        <v>3339</v>
      </c>
    </row>
    <row r="1217" spans="1:74" x14ac:dyDescent="0.2">
      <c r="A1217" t="s">
        <v>3801</v>
      </c>
      <c r="B1217" t="s">
        <v>3801</v>
      </c>
      <c r="C1217" t="s">
        <v>3802</v>
      </c>
      <c r="D1217" t="s">
        <v>76</v>
      </c>
      <c r="E1217" t="s">
        <v>77</v>
      </c>
      <c r="H1217" t="s">
        <v>3582</v>
      </c>
      <c r="I1217" t="s">
        <v>3693</v>
      </c>
      <c r="J1217" t="s">
        <v>3328</v>
      </c>
      <c r="M1217" t="s">
        <v>3329</v>
      </c>
      <c r="BJ1217" t="s">
        <v>81</v>
      </c>
      <c r="BL1217" t="s">
        <v>3360</v>
      </c>
      <c r="BM1217" t="s">
        <v>83</v>
      </c>
      <c r="BN1217" t="s">
        <v>84</v>
      </c>
      <c r="BO1217" t="s">
        <v>3694</v>
      </c>
      <c r="BP1217" t="s">
        <v>3332</v>
      </c>
      <c r="BQ1217" t="s">
        <v>3360</v>
      </c>
      <c r="BR1217" t="s">
        <v>3694</v>
      </c>
      <c r="BS1217" t="s">
        <v>86</v>
      </c>
      <c r="BU1217" t="s">
        <v>81</v>
      </c>
      <c r="BV1217" t="s">
        <v>3695</v>
      </c>
    </row>
    <row r="1218" spans="1:74" x14ac:dyDescent="0.2">
      <c r="A1218" t="s">
        <v>3803</v>
      </c>
      <c r="B1218" t="s">
        <v>3803</v>
      </c>
      <c r="C1218" t="s">
        <v>926</v>
      </c>
      <c r="D1218" t="s">
        <v>76</v>
      </c>
      <c r="E1218" t="s">
        <v>77</v>
      </c>
      <c r="G1218" t="s">
        <v>3804</v>
      </c>
      <c r="I1218" t="s">
        <v>3346</v>
      </c>
      <c r="J1218" t="s">
        <v>146</v>
      </c>
      <c r="M1218" t="s">
        <v>3329</v>
      </c>
      <c r="BJ1218" t="s">
        <v>2962</v>
      </c>
      <c r="BL1218" t="s">
        <v>3347</v>
      </c>
      <c r="BM1218" t="s">
        <v>83</v>
      </c>
      <c r="BN1218" t="s">
        <v>84</v>
      </c>
      <c r="BO1218" t="s">
        <v>3348</v>
      </c>
      <c r="BP1218" t="s">
        <v>3332</v>
      </c>
      <c r="BQ1218" t="s">
        <v>3347</v>
      </c>
      <c r="BR1218" t="s">
        <v>3348</v>
      </c>
      <c r="BS1218" t="s">
        <v>86</v>
      </c>
      <c r="BU1218" t="s">
        <v>2962</v>
      </c>
      <c r="BV1218" t="s">
        <v>87</v>
      </c>
    </row>
    <row r="1219" spans="1:74" x14ac:dyDescent="0.2">
      <c r="A1219" t="s">
        <v>2854</v>
      </c>
      <c r="B1219" t="s">
        <v>2854</v>
      </c>
      <c r="C1219" t="s">
        <v>1781</v>
      </c>
      <c r="D1219" t="s">
        <v>76</v>
      </c>
      <c r="E1219" t="s">
        <v>77</v>
      </c>
      <c r="G1219" t="s">
        <v>3805</v>
      </c>
      <c r="I1219" t="s">
        <v>3346</v>
      </c>
      <c r="J1219" t="s">
        <v>146</v>
      </c>
      <c r="M1219" t="s">
        <v>3329</v>
      </c>
      <c r="BJ1219" t="s">
        <v>2962</v>
      </c>
      <c r="BL1219" t="s">
        <v>3347</v>
      </c>
      <c r="BM1219" t="s">
        <v>83</v>
      </c>
      <c r="BN1219" t="s">
        <v>84</v>
      </c>
      <c r="BO1219" t="s">
        <v>3348</v>
      </c>
      <c r="BP1219" t="s">
        <v>3332</v>
      </c>
      <c r="BQ1219" t="s">
        <v>3347</v>
      </c>
      <c r="BR1219" t="s">
        <v>3348</v>
      </c>
      <c r="BS1219" t="s">
        <v>86</v>
      </c>
      <c r="BU1219" t="s">
        <v>2962</v>
      </c>
      <c r="BV1219" t="s">
        <v>87</v>
      </c>
    </row>
    <row r="1220" spans="1:74" x14ac:dyDescent="0.2">
      <c r="A1220" t="s">
        <v>1266</v>
      </c>
      <c r="B1220" t="s">
        <v>1266</v>
      </c>
      <c r="C1220" t="s">
        <v>1268</v>
      </c>
      <c r="D1220" t="s">
        <v>76</v>
      </c>
      <c r="E1220" t="s">
        <v>77</v>
      </c>
      <c r="G1220" t="s">
        <v>3806</v>
      </c>
      <c r="I1220" t="s">
        <v>3346</v>
      </c>
      <c r="J1220" t="s">
        <v>146</v>
      </c>
      <c r="M1220" t="s">
        <v>3329</v>
      </c>
      <c r="BJ1220" t="s">
        <v>2962</v>
      </c>
      <c r="BL1220" t="s">
        <v>3347</v>
      </c>
      <c r="BM1220" t="s">
        <v>83</v>
      </c>
      <c r="BN1220" t="s">
        <v>84</v>
      </c>
      <c r="BO1220" t="s">
        <v>3348</v>
      </c>
      <c r="BP1220" t="s">
        <v>3332</v>
      </c>
      <c r="BQ1220" t="s">
        <v>3347</v>
      </c>
      <c r="BR1220" t="s">
        <v>3348</v>
      </c>
      <c r="BS1220" t="s">
        <v>86</v>
      </c>
      <c r="BU1220" t="s">
        <v>2962</v>
      </c>
      <c r="BV1220" t="s">
        <v>87</v>
      </c>
    </row>
    <row r="1221" spans="1:74" x14ac:dyDescent="0.2">
      <c r="A1221" t="s">
        <v>3807</v>
      </c>
      <c r="B1221" t="s">
        <v>3807</v>
      </c>
      <c r="C1221" t="s">
        <v>3808</v>
      </c>
      <c r="D1221" t="s">
        <v>76</v>
      </c>
      <c r="E1221" t="s">
        <v>77</v>
      </c>
      <c r="I1221" t="s">
        <v>3327</v>
      </c>
      <c r="J1221" t="s">
        <v>3328</v>
      </c>
      <c r="M1221" t="s">
        <v>3329</v>
      </c>
      <c r="BJ1221" t="s">
        <v>2962</v>
      </c>
      <c r="BK1221" t="s">
        <v>3809</v>
      </c>
      <c r="BL1221" t="s">
        <v>3330</v>
      </c>
      <c r="BM1221" t="s">
        <v>83</v>
      </c>
      <c r="BN1221" t="s">
        <v>84</v>
      </c>
      <c r="BO1221" t="s">
        <v>3331</v>
      </c>
      <c r="BP1221" t="s">
        <v>3332</v>
      </c>
      <c r="BQ1221" t="s">
        <v>3330</v>
      </c>
      <c r="BR1221" t="s">
        <v>3331</v>
      </c>
      <c r="BS1221" t="s">
        <v>86</v>
      </c>
      <c r="BT1221" t="s">
        <v>3809</v>
      </c>
      <c r="BU1221" t="s">
        <v>2962</v>
      </c>
      <c r="BV1221" t="s">
        <v>3333</v>
      </c>
    </row>
    <row r="1222" spans="1:74" x14ac:dyDescent="0.2">
      <c r="A1222" t="s">
        <v>3810</v>
      </c>
      <c r="B1222" t="s">
        <v>3810</v>
      </c>
      <c r="C1222" t="s">
        <v>3811</v>
      </c>
      <c r="E1222" t="s">
        <v>397</v>
      </c>
      <c r="I1222" t="s">
        <v>3336</v>
      </c>
      <c r="M1222" t="s">
        <v>3329</v>
      </c>
      <c r="BJ1222" t="s">
        <v>2962</v>
      </c>
      <c r="BL1222" t="s">
        <v>3337</v>
      </c>
      <c r="BM1222" t="s">
        <v>83</v>
      </c>
      <c r="BO1222" t="s">
        <v>3338</v>
      </c>
      <c r="BP1222" t="s">
        <v>3332</v>
      </c>
      <c r="BQ1222" t="s">
        <v>3337</v>
      </c>
      <c r="BR1222" t="s">
        <v>3338</v>
      </c>
      <c r="BS1222" t="s">
        <v>86</v>
      </c>
      <c r="BU1222" t="s">
        <v>2962</v>
      </c>
      <c r="BV1222" t="s">
        <v>3339</v>
      </c>
    </row>
    <row r="1223" spans="1:74" x14ac:dyDescent="0.2">
      <c r="A1223" t="s">
        <v>1735</v>
      </c>
      <c r="B1223" t="s">
        <v>1735</v>
      </c>
      <c r="C1223" t="s">
        <v>1737</v>
      </c>
      <c r="D1223" t="s">
        <v>76</v>
      </c>
      <c r="E1223" t="s">
        <v>77</v>
      </c>
      <c r="G1223" t="s">
        <v>3812</v>
      </c>
      <c r="I1223" t="s">
        <v>3346</v>
      </c>
      <c r="J1223" t="s">
        <v>146</v>
      </c>
      <c r="M1223" t="s">
        <v>3329</v>
      </c>
      <c r="BJ1223" t="s">
        <v>2962</v>
      </c>
      <c r="BL1223" t="s">
        <v>3347</v>
      </c>
      <c r="BM1223" t="s">
        <v>83</v>
      </c>
      <c r="BN1223" t="s">
        <v>84</v>
      </c>
      <c r="BO1223" t="s">
        <v>3348</v>
      </c>
      <c r="BP1223" t="s">
        <v>3332</v>
      </c>
      <c r="BQ1223" t="s">
        <v>3347</v>
      </c>
      <c r="BR1223" t="s">
        <v>3348</v>
      </c>
      <c r="BS1223" t="s">
        <v>86</v>
      </c>
      <c r="BU1223" t="s">
        <v>2962</v>
      </c>
      <c r="BV1223" t="s">
        <v>87</v>
      </c>
    </row>
    <row r="1224" spans="1:74" x14ac:dyDescent="0.2">
      <c r="A1224" t="s">
        <v>2209</v>
      </c>
      <c r="B1224" t="s">
        <v>2209</v>
      </c>
      <c r="C1224" t="s">
        <v>2211</v>
      </c>
      <c r="D1224" t="s">
        <v>76</v>
      </c>
      <c r="E1224" t="s">
        <v>77</v>
      </c>
      <c r="G1224" t="s">
        <v>3813</v>
      </c>
      <c r="I1224" t="s">
        <v>3346</v>
      </c>
      <c r="J1224" t="s">
        <v>146</v>
      </c>
      <c r="M1224" t="s">
        <v>3329</v>
      </c>
      <c r="BJ1224" t="s">
        <v>2962</v>
      </c>
      <c r="BL1224" t="s">
        <v>3347</v>
      </c>
      <c r="BM1224" t="s">
        <v>83</v>
      </c>
      <c r="BN1224" t="s">
        <v>84</v>
      </c>
      <c r="BO1224" t="s">
        <v>3348</v>
      </c>
      <c r="BP1224" t="s">
        <v>3332</v>
      </c>
      <c r="BQ1224" t="s">
        <v>3347</v>
      </c>
      <c r="BR1224" t="s">
        <v>3348</v>
      </c>
      <c r="BS1224" t="s">
        <v>86</v>
      </c>
      <c r="BU1224" t="s">
        <v>2962</v>
      </c>
      <c r="BV1224" t="s">
        <v>87</v>
      </c>
    </row>
    <row r="1225" spans="1:74" x14ac:dyDescent="0.2">
      <c r="A1225" t="s">
        <v>3814</v>
      </c>
      <c r="B1225" t="s">
        <v>3814</v>
      </c>
      <c r="C1225" t="s">
        <v>3815</v>
      </c>
      <c r="D1225" t="s">
        <v>76</v>
      </c>
      <c r="E1225" t="s">
        <v>77</v>
      </c>
      <c r="I1225" t="s">
        <v>3563</v>
      </c>
      <c r="J1225" t="s">
        <v>3428</v>
      </c>
      <c r="M1225" t="s">
        <v>3329</v>
      </c>
      <c r="BJ1225" t="s">
        <v>81</v>
      </c>
      <c r="BL1225" t="s">
        <v>3429</v>
      </c>
      <c r="BM1225" t="s">
        <v>83</v>
      </c>
      <c r="BN1225" t="s">
        <v>2953</v>
      </c>
      <c r="BO1225" t="s">
        <v>3564</v>
      </c>
      <c r="BP1225" t="s">
        <v>3332</v>
      </c>
      <c r="BQ1225" t="s">
        <v>3429</v>
      </c>
      <c r="BR1225" t="s">
        <v>3564</v>
      </c>
      <c r="BS1225" t="s">
        <v>86</v>
      </c>
      <c r="BU1225" t="s">
        <v>81</v>
      </c>
      <c r="BV1225" t="s">
        <v>3362</v>
      </c>
    </row>
    <row r="1226" spans="1:74" x14ac:dyDescent="0.2">
      <c r="A1226" t="s">
        <v>3816</v>
      </c>
      <c r="B1226" t="s">
        <v>3816</v>
      </c>
      <c r="C1226" t="s">
        <v>3817</v>
      </c>
      <c r="D1226" t="s">
        <v>76</v>
      </c>
      <c r="E1226" t="s">
        <v>160</v>
      </c>
      <c r="I1226" t="s">
        <v>3353</v>
      </c>
      <c r="J1226" t="s">
        <v>3354</v>
      </c>
      <c r="M1226" t="s">
        <v>3329</v>
      </c>
      <c r="BJ1226" t="s">
        <v>81</v>
      </c>
      <c r="BL1226" t="s">
        <v>3347</v>
      </c>
      <c r="BM1226" t="s">
        <v>83</v>
      </c>
      <c r="BN1226" t="s">
        <v>84</v>
      </c>
      <c r="BO1226" t="s">
        <v>3355</v>
      </c>
      <c r="BP1226" t="s">
        <v>3332</v>
      </c>
      <c r="BQ1226" t="s">
        <v>3347</v>
      </c>
      <c r="BR1226" t="s">
        <v>3355</v>
      </c>
      <c r="BS1226" t="s">
        <v>86</v>
      </c>
      <c r="BU1226" t="s">
        <v>81</v>
      </c>
      <c r="BV1226" t="s">
        <v>3356</v>
      </c>
    </row>
    <row r="1227" spans="1:74" x14ac:dyDescent="0.2">
      <c r="A1227" t="s">
        <v>3818</v>
      </c>
      <c r="B1227" t="s">
        <v>3818</v>
      </c>
      <c r="C1227" t="s">
        <v>2602</v>
      </c>
      <c r="D1227" t="s">
        <v>76</v>
      </c>
      <c r="E1227" t="s">
        <v>77</v>
      </c>
      <c r="G1227" t="s">
        <v>3819</v>
      </c>
      <c r="I1227" t="s">
        <v>3346</v>
      </c>
      <c r="J1227" t="s">
        <v>146</v>
      </c>
      <c r="M1227" t="s">
        <v>3329</v>
      </c>
      <c r="BJ1227" t="s">
        <v>2962</v>
      </c>
      <c r="BL1227" t="s">
        <v>3347</v>
      </c>
      <c r="BM1227" t="s">
        <v>83</v>
      </c>
      <c r="BN1227" t="s">
        <v>84</v>
      </c>
      <c r="BO1227" t="s">
        <v>3348</v>
      </c>
      <c r="BP1227" t="s">
        <v>3332</v>
      </c>
      <c r="BQ1227" t="s">
        <v>3347</v>
      </c>
      <c r="BR1227" t="s">
        <v>3348</v>
      </c>
      <c r="BS1227" t="s">
        <v>86</v>
      </c>
      <c r="BU1227" t="s">
        <v>2962</v>
      </c>
      <c r="BV1227" t="s">
        <v>87</v>
      </c>
    </row>
    <row r="1228" spans="1:74" x14ac:dyDescent="0.2">
      <c r="A1228" t="s">
        <v>3820</v>
      </c>
      <c r="B1228" t="s">
        <v>3820</v>
      </c>
      <c r="C1228" t="s">
        <v>3821</v>
      </c>
      <c r="E1228" t="s">
        <v>397</v>
      </c>
      <c r="F1228" t="s">
        <v>3822</v>
      </c>
      <c r="I1228" t="s">
        <v>3336</v>
      </c>
      <c r="M1228" t="s">
        <v>3329</v>
      </c>
      <c r="BJ1228" t="s">
        <v>2962</v>
      </c>
      <c r="BL1228" t="s">
        <v>3337</v>
      </c>
      <c r="BM1228" t="s">
        <v>83</v>
      </c>
      <c r="BO1228" t="s">
        <v>3338</v>
      </c>
      <c r="BP1228" t="s">
        <v>3332</v>
      </c>
      <c r="BQ1228" t="s">
        <v>3337</v>
      </c>
      <c r="BR1228" t="s">
        <v>3338</v>
      </c>
      <c r="BS1228" t="s">
        <v>86</v>
      </c>
      <c r="BU1228" t="s">
        <v>2962</v>
      </c>
      <c r="BV1228" t="s">
        <v>3339</v>
      </c>
    </row>
    <row r="1229" spans="1:74" x14ac:dyDescent="0.2">
      <c r="A1229" t="s">
        <v>3823</v>
      </c>
      <c r="B1229" t="s">
        <v>3823</v>
      </c>
      <c r="C1229" t="s">
        <v>3824</v>
      </c>
      <c r="E1229" t="s">
        <v>397</v>
      </c>
      <c r="F1229" t="s">
        <v>3825</v>
      </c>
      <c r="I1229" t="s">
        <v>3336</v>
      </c>
      <c r="M1229" t="s">
        <v>3329</v>
      </c>
      <c r="BJ1229" t="s">
        <v>2962</v>
      </c>
      <c r="BL1229" t="s">
        <v>3337</v>
      </c>
      <c r="BM1229" t="s">
        <v>83</v>
      </c>
      <c r="BO1229" t="s">
        <v>3338</v>
      </c>
      <c r="BP1229" t="s">
        <v>3332</v>
      </c>
      <c r="BQ1229" t="s">
        <v>3337</v>
      </c>
      <c r="BR1229" t="s">
        <v>3338</v>
      </c>
      <c r="BS1229" t="s">
        <v>86</v>
      </c>
      <c r="BU1229" t="s">
        <v>2962</v>
      </c>
      <c r="BV1229" t="s">
        <v>3339</v>
      </c>
    </row>
    <row r="1230" spans="1:74" x14ac:dyDescent="0.2">
      <c r="A1230" t="s">
        <v>3826</v>
      </c>
      <c r="B1230" t="s">
        <v>3826</v>
      </c>
      <c r="C1230" t="s">
        <v>3827</v>
      </c>
      <c r="E1230" t="s">
        <v>397</v>
      </c>
      <c r="F1230" t="s">
        <v>3828</v>
      </c>
      <c r="I1230" t="s">
        <v>3336</v>
      </c>
      <c r="M1230" t="s">
        <v>3329</v>
      </c>
      <c r="BJ1230" t="s">
        <v>2962</v>
      </c>
      <c r="BL1230" t="s">
        <v>3337</v>
      </c>
      <c r="BM1230" t="s">
        <v>83</v>
      </c>
      <c r="BO1230" t="s">
        <v>3338</v>
      </c>
      <c r="BP1230" t="s">
        <v>3332</v>
      </c>
      <c r="BQ1230" t="s">
        <v>3337</v>
      </c>
      <c r="BR1230" t="s">
        <v>3338</v>
      </c>
      <c r="BS1230" t="s">
        <v>86</v>
      </c>
      <c r="BU1230" t="s">
        <v>2962</v>
      </c>
      <c r="BV1230" t="s">
        <v>3339</v>
      </c>
    </row>
    <row r="1231" spans="1:74" x14ac:dyDescent="0.2">
      <c r="A1231" t="s">
        <v>2145</v>
      </c>
      <c r="B1231" t="s">
        <v>2145</v>
      </c>
      <c r="C1231" t="s">
        <v>2147</v>
      </c>
      <c r="D1231" t="s">
        <v>76</v>
      </c>
      <c r="E1231" t="s">
        <v>77</v>
      </c>
      <c r="G1231" t="s">
        <v>3829</v>
      </c>
      <c r="I1231" t="s">
        <v>3346</v>
      </c>
      <c r="J1231" t="s">
        <v>146</v>
      </c>
      <c r="M1231" t="s">
        <v>3329</v>
      </c>
      <c r="BJ1231" t="s">
        <v>2962</v>
      </c>
      <c r="BL1231" t="s">
        <v>3347</v>
      </c>
      <c r="BM1231" t="s">
        <v>83</v>
      </c>
      <c r="BN1231" t="s">
        <v>84</v>
      </c>
      <c r="BO1231" t="s">
        <v>3348</v>
      </c>
      <c r="BP1231" t="s">
        <v>3332</v>
      </c>
      <c r="BQ1231" t="s">
        <v>3347</v>
      </c>
      <c r="BR1231" t="s">
        <v>3348</v>
      </c>
      <c r="BS1231" t="s">
        <v>86</v>
      </c>
      <c r="BU1231" t="s">
        <v>2962</v>
      </c>
      <c r="BV1231" t="s">
        <v>87</v>
      </c>
    </row>
    <row r="1232" spans="1:74" x14ac:dyDescent="0.2">
      <c r="A1232" t="s">
        <v>3830</v>
      </c>
      <c r="B1232" t="s">
        <v>3830</v>
      </c>
      <c r="C1232" t="s">
        <v>2762</v>
      </c>
      <c r="D1232" t="s">
        <v>76</v>
      </c>
      <c r="E1232" t="s">
        <v>77</v>
      </c>
      <c r="G1232" t="s">
        <v>3831</v>
      </c>
      <c r="I1232" t="s">
        <v>3346</v>
      </c>
      <c r="J1232" t="s">
        <v>146</v>
      </c>
      <c r="M1232" t="s">
        <v>3329</v>
      </c>
      <c r="BJ1232" t="s">
        <v>2962</v>
      </c>
      <c r="BL1232" t="s">
        <v>3347</v>
      </c>
      <c r="BM1232" t="s">
        <v>83</v>
      </c>
      <c r="BN1232" t="s">
        <v>84</v>
      </c>
      <c r="BO1232" t="s">
        <v>3348</v>
      </c>
      <c r="BP1232" t="s">
        <v>3332</v>
      </c>
      <c r="BQ1232" t="s">
        <v>3347</v>
      </c>
      <c r="BR1232" t="s">
        <v>3348</v>
      </c>
      <c r="BS1232" t="s">
        <v>86</v>
      </c>
      <c r="BU1232" t="s">
        <v>2962</v>
      </c>
      <c r="BV1232" t="s">
        <v>87</v>
      </c>
    </row>
    <row r="1233" spans="1:74" x14ac:dyDescent="0.2">
      <c r="A1233" t="s">
        <v>3832</v>
      </c>
      <c r="B1233" t="s">
        <v>3832</v>
      </c>
      <c r="C1233" t="s">
        <v>3833</v>
      </c>
      <c r="E1233" t="s">
        <v>397</v>
      </c>
      <c r="I1233" t="s">
        <v>3336</v>
      </c>
      <c r="M1233" t="s">
        <v>3329</v>
      </c>
      <c r="BJ1233" t="s">
        <v>2962</v>
      </c>
      <c r="BL1233" t="s">
        <v>3337</v>
      </c>
      <c r="BM1233" t="s">
        <v>83</v>
      </c>
      <c r="BO1233" t="s">
        <v>3338</v>
      </c>
      <c r="BP1233" t="s">
        <v>3332</v>
      </c>
      <c r="BQ1233" t="s">
        <v>3337</v>
      </c>
      <c r="BR1233" t="s">
        <v>3338</v>
      </c>
      <c r="BS1233" t="s">
        <v>86</v>
      </c>
      <c r="BU1233" t="s">
        <v>2962</v>
      </c>
      <c r="BV1233" t="s">
        <v>3339</v>
      </c>
    </row>
    <row r="1234" spans="1:74" x14ac:dyDescent="0.2">
      <c r="A1234" t="s">
        <v>3834</v>
      </c>
      <c r="B1234" t="s">
        <v>3834</v>
      </c>
      <c r="C1234" t="s">
        <v>3835</v>
      </c>
      <c r="E1234" t="s">
        <v>397</v>
      </c>
      <c r="F1234" t="s">
        <v>3836</v>
      </c>
      <c r="I1234" t="s">
        <v>3336</v>
      </c>
      <c r="M1234" t="s">
        <v>3329</v>
      </c>
      <c r="BJ1234" t="s">
        <v>2962</v>
      </c>
      <c r="BL1234" t="s">
        <v>3337</v>
      </c>
      <c r="BM1234" t="s">
        <v>83</v>
      </c>
      <c r="BO1234" t="s">
        <v>3338</v>
      </c>
      <c r="BP1234" t="s">
        <v>3332</v>
      </c>
      <c r="BQ1234" t="s">
        <v>3337</v>
      </c>
      <c r="BR1234" t="s">
        <v>3338</v>
      </c>
      <c r="BS1234" t="s">
        <v>86</v>
      </c>
      <c r="BU1234" t="s">
        <v>2962</v>
      </c>
      <c r="BV1234" t="s">
        <v>3339</v>
      </c>
    </row>
    <row r="1235" spans="1:74" x14ac:dyDescent="0.2">
      <c r="A1235" t="s">
        <v>3837</v>
      </c>
      <c r="B1235" t="s">
        <v>3837</v>
      </c>
      <c r="C1235" t="s">
        <v>3838</v>
      </c>
      <c r="E1235" t="s">
        <v>397</v>
      </c>
      <c r="F1235" t="s">
        <v>3839</v>
      </c>
      <c r="I1235" t="s">
        <v>3336</v>
      </c>
      <c r="M1235" t="s">
        <v>3329</v>
      </c>
      <c r="BJ1235" t="s">
        <v>2962</v>
      </c>
      <c r="BL1235" t="s">
        <v>3337</v>
      </c>
      <c r="BM1235" t="s">
        <v>83</v>
      </c>
      <c r="BO1235" t="s">
        <v>3338</v>
      </c>
      <c r="BP1235" t="s">
        <v>3332</v>
      </c>
      <c r="BQ1235" t="s">
        <v>3337</v>
      </c>
      <c r="BR1235" t="s">
        <v>3338</v>
      </c>
      <c r="BS1235" t="s">
        <v>86</v>
      </c>
      <c r="BU1235" t="s">
        <v>2962</v>
      </c>
      <c r="BV1235" t="s">
        <v>3339</v>
      </c>
    </row>
    <row r="1236" spans="1:74" x14ac:dyDescent="0.2">
      <c r="A1236" t="s">
        <v>3840</v>
      </c>
      <c r="B1236" t="s">
        <v>3840</v>
      </c>
      <c r="C1236" t="s">
        <v>3841</v>
      </c>
      <c r="E1236" t="s">
        <v>397</v>
      </c>
      <c r="F1236" t="s">
        <v>3742</v>
      </c>
      <c r="I1236" t="s">
        <v>3336</v>
      </c>
      <c r="M1236" t="s">
        <v>3329</v>
      </c>
      <c r="BJ1236" t="s">
        <v>2962</v>
      </c>
      <c r="BL1236" t="s">
        <v>3337</v>
      </c>
      <c r="BM1236" t="s">
        <v>83</v>
      </c>
      <c r="BO1236" t="s">
        <v>3338</v>
      </c>
      <c r="BP1236" t="s">
        <v>3332</v>
      </c>
      <c r="BQ1236" t="s">
        <v>3337</v>
      </c>
      <c r="BR1236" t="s">
        <v>3338</v>
      </c>
      <c r="BS1236" t="s">
        <v>86</v>
      </c>
      <c r="BU1236" t="s">
        <v>2962</v>
      </c>
      <c r="BV1236" t="s">
        <v>3339</v>
      </c>
    </row>
    <row r="1237" spans="1:74" x14ac:dyDescent="0.2">
      <c r="A1237" t="s">
        <v>3842</v>
      </c>
      <c r="B1237" t="s">
        <v>3842</v>
      </c>
      <c r="C1237" t="s">
        <v>3843</v>
      </c>
      <c r="E1237" t="s">
        <v>397</v>
      </c>
      <c r="F1237" t="s">
        <v>3844</v>
      </c>
      <c r="I1237" t="s">
        <v>3336</v>
      </c>
      <c r="M1237" t="s">
        <v>3329</v>
      </c>
      <c r="BJ1237" t="s">
        <v>2962</v>
      </c>
      <c r="BL1237" t="s">
        <v>3337</v>
      </c>
      <c r="BM1237" t="s">
        <v>83</v>
      </c>
      <c r="BO1237" t="s">
        <v>3338</v>
      </c>
      <c r="BP1237" t="s">
        <v>3332</v>
      </c>
      <c r="BQ1237" t="s">
        <v>3337</v>
      </c>
      <c r="BR1237" t="s">
        <v>3338</v>
      </c>
      <c r="BS1237" t="s">
        <v>86</v>
      </c>
      <c r="BU1237" t="s">
        <v>2962</v>
      </c>
      <c r="BV1237" t="s">
        <v>3339</v>
      </c>
    </row>
    <row r="1238" spans="1:74" x14ac:dyDescent="0.2">
      <c r="A1238" t="s">
        <v>3845</v>
      </c>
      <c r="B1238" t="s">
        <v>3845</v>
      </c>
      <c r="C1238" t="s">
        <v>3846</v>
      </c>
      <c r="D1238" t="s">
        <v>76</v>
      </c>
      <c r="E1238" t="s">
        <v>397</v>
      </c>
      <c r="F1238" t="s">
        <v>3847</v>
      </c>
      <c r="I1238" t="s">
        <v>3848</v>
      </c>
      <c r="J1238" t="s">
        <v>3428</v>
      </c>
      <c r="M1238" t="s">
        <v>3329</v>
      </c>
      <c r="BJ1238" t="s">
        <v>81</v>
      </c>
      <c r="BL1238" t="s">
        <v>3849</v>
      </c>
      <c r="BM1238" t="s">
        <v>83</v>
      </c>
      <c r="BN1238" t="s">
        <v>2953</v>
      </c>
      <c r="BO1238" t="s">
        <v>3850</v>
      </c>
      <c r="BP1238" t="s">
        <v>3332</v>
      </c>
      <c r="BQ1238" t="s">
        <v>3849</v>
      </c>
      <c r="BR1238" t="s">
        <v>3850</v>
      </c>
      <c r="BS1238" t="s">
        <v>86</v>
      </c>
      <c r="BU1238" t="s">
        <v>81</v>
      </c>
      <c r="BV1238" t="s">
        <v>3851</v>
      </c>
    </row>
    <row r="1239" spans="1:74" x14ac:dyDescent="0.2">
      <c r="A1239" t="s">
        <v>3852</v>
      </c>
      <c r="B1239" t="s">
        <v>3852</v>
      </c>
      <c r="C1239" t="s">
        <v>3853</v>
      </c>
      <c r="D1239" t="s">
        <v>76</v>
      </c>
      <c r="E1239" t="s">
        <v>77</v>
      </c>
      <c r="I1239" t="s">
        <v>3679</v>
      </c>
      <c r="J1239" t="s">
        <v>3354</v>
      </c>
      <c r="M1239" t="s">
        <v>3329</v>
      </c>
      <c r="BJ1239" t="s">
        <v>2962</v>
      </c>
      <c r="BL1239" t="s">
        <v>3347</v>
      </c>
      <c r="BM1239" t="s">
        <v>83</v>
      </c>
      <c r="BN1239" t="s">
        <v>84</v>
      </c>
      <c r="BO1239" t="s">
        <v>3680</v>
      </c>
      <c r="BP1239" t="s">
        <v>3332</v>
      </c>
      <c r="BQ1239" t="s">
        <v>3347</v>
      </c>
      <c r="BR1239" t="s">
        <v>3680</v>
      </c>
      <c r="BS1239" t="s">
        <v>86</v>
      </c>
      <c r="BU1239" t="s">
        <v>2962</v>
      </c>
      <c r="BV1239" t="s">
        <v>3356</v>
      </c>
    </row>
    <row r="1240" spans="1:74" x14ac:dyDescent="0.2">
      <c r="A1240" t="s">
        <v>3361</v>
      </c>
      <c r="B1240" t="s">
        <v>3361</v>
      </c>
      <c r="D1240" t="s">
        <v>76</v>
      </c>
      <c r="E1240" t="s">
        <v>397</v>
      </c>
      <c r="F1240" t="s">
        <v>3854</v>
      </c>
      <c r="I1240" t="s">
        <v>3359</v>
      </c>
      <c r="J1240" t="s">
        <v>3428</v>
      </c>
      <c r="M1240" t="s">
        <v>3329</v>
      </c>
      <c r="BJ1240" t="s">
        <v>81</v>
      </c>
      <c r="BL1240" t="s">
        <v>3360</v>
      </c>
      <c r="BM1240" t="s">
        <v>83</v>
      </c>
      <c r="BN1240" t="s">
        <v>84</v>
      </c>
      <c r="BO1240" t="s">
        <v>3361</v>
      </c>
      <c r="BP1240" t="s">
        <v>3332</v>
      </c>
      <c r="BQ1240" t="s">
        <v>3360</v>
      </c>
      <c r="BR1240" t="s">
        <v>3361</v>
      </c>
      <c r="BS1240" t="s">
        <v>86</v>
      </c>
      <c r="BU1240" t="s">
        <v>81</v>
      </c>
      <c r="BV1240" t="s">
        <v>3362</v>
      </c>
    </row>
    <row r="1241" spans="1:74" x14ac:dyDescent="0.2">
      <c r="A1241" t="s">
        <v>3855</v>
      </c>
      <c r="B1241" t="s">
        <v>3855</v>
      </c>
      <c r="C1241" t="s">
        <v>3856</v>
      </c>
      <c r="E1241" t="s">
        <v>397</v>
      </c>
      <c r="F1241" t="s">
        <v>3857</v>
      </c>
      <c r="I1241" t="s">
        <v>3336</v>
      </c>
      <c r="M1241" t="s">
        <v>3329</v>
      </c>
      <c r="BJ1241" t="s">
        <v>2962</v>
      </c>
      <c r="BL1241" t="s">
        <v>3337</v>
      </c>
      <c r="BM1241" t="s">
        <v>83</v>
      </c>
      <c r="BO1241" t="s">
        <v>3338</v>
      </c>
      <c r="BP1241" t="s">
        <v>3332</v>
      </c>
      <c r="BQ1241" t="s">
        <v>3337</v>
      </c>
      <c r="BR1241" t="s">
        <v>3338</v>
      </c>
      <c r="BS1241" t="s">
        <v>86</v>
      </c>
      <c r="BU1241" t="s">
        <v>2962</v>
      </c>
      <c r="BV1241" t="s">
        <v>3339</v>
      </c>
    </row>
    <row r="1242" spans="1:74" x14ac:dyDescent="0.2">
      <c r="A1242" t="s">
        <v>3858</v>
      </c>
      <c r="B1242" t="s">
        <v>3858</v>
      </c>
      <c r="C1242" t="s">
        <v>3859</v>
      </c>
      <c r="D1242" t="s">
        <v>76</v>
      </c>
      <c r="E1242" t="s">
        <v>77</v>
      </c>
      <c r="H1242" t="s">
        <v>3860</v>
      </c>
      <c r="I1242" t="s">
        <v>3679</v>
      </c>
      <c r="J1242" t="s">
        <v>3354</v>
      </c>
      <c r="M1242" t="s">
        <v>3329</v>
      </c>
      <c r="BJ1242" t="s">
        <v>81</v>
      </c>
      <c r="BL1242" t="s">
        <v>3347</v>
      </c>
      <c r="BM1242" t="s">
        <v>83</v>
      </c>
      <c r="BN1242" t="s">
        <v>2953</v>
      </c>
      <c r="BO1242" t="s">
        <v>3680</v>
      </c>
      <c r="BP1242" t="s">
        <v>3332</v>
      </c>
      <c r="BQ1242" t="s">
        <v>3347</v>
      </c>
      <c r="BR1242" t="s">
        <v>3680</v>
      </c>
      <c r="BS1242" t="s">
        <v>86</v>
      </c>
      <c r="BU1242" t="s">
        <v>81</v>
      </c>
      <c r="BV1242" t="s">
        <v>3356</v>
      </c>
    </row>
    <row r="1243" spans="1:74" x14ac:dyDescent="0.2">
      <c r="A1243" t="s">
        <v>3861</v>
      </c>
      <c r="B1243" t="s">
        <v>3861</v>
      </c>
      <c r="C1243" t="s">
        <v>3862</v>
      </c>
      <c r="D1243" t="s">
        <v>76</v>
      </c>
      <c r="E1243" t="s">
        <v>77</v>
      </c>
      <c r="H1243" t="s">
        <v>3861</v>
      </c>
      <c r="I1243" t="s">
        <v>3679</v>
      </c>
      <c r="J1243" t="s">
        <v>3354</v>
      </c>
      <c r="M1243" t="s">
        <v>3329</v>
      </c>
      <c r="BJ1243" t="s">
        <v>2962</v>
      </c>
      <c r="BL1243" t="s">
        <v>3347</v>
      </c>
      <c r="BM1243" t="s">
        <v>83</v>
      </c>
      <c r="BN1243" t="s">
        <v>2953</v>
      </c>
      <c r="BO1243" t="s">
        <v>3680</v>
      </c>
      <c r="BP1243" t="s">
        <v>3332</v>
      </c>
      <c r="BQ1243" t="s">
        <v>3347</v>
      </c>
      <c r="BR1243" t="s">
        <v>3680</v>
      </c>
      <c r="BS1243" t="s">
        <v>86</v>
      </c>
      <c r="BU1243" t="s">
        <v>2962</v>
      </c>
      <c r="BV1243" t="s">
        <v>3356</v>
      </c>
    </row>
    <row r="1244" spans="1:74" x14ac:dyDescent="0.2">
      <c r="A1244" t="s">
        <v>1587</v>
      </c>
      <c r="B1244" t="s">
        <v>1587</v>
      </c>
      <c r="C1244" t="s">
        <v>1589</v>
      </c>
      <c r="D1244" t="s">
        <v>76</v>
      </c>
      <c r="E1244" t="s">
        <v>77</v>
      </c>
      <c r="I1244" t="s">
        <v>3346</v>
      </c>
      <c r="J1244" t="s">
        <v>146</v>
      </c>
      <c r="M1244" t="s">
        <v>3329</v>
      </c>
      <c r="BJ1244" t="s">
        <v>2962</v>
      </c>
      <c r="BL1244" t="s">
        <v>3347</v>
      </c>
      <c r="BM1244" t="s">
        <v>83</v>
      </c>
      <c r="BN1244" t="s">
        <v>84</v>
      </c>
      <c r="BO1244" t="s">
        <v>3348</v>
      </c>
      <c r="BP1244" t="s">
        <v>3332</v>
      </c>
      <c r="BQ1244" t="s">
        <v>3347</v>
      </c>
      <c r="BR1244" t="s">
        <v>3348</v>
      </c>
      <c r="BS1244" t="s">
        <v>86</v>
      </c>
      <c r="BU1244" t="s">
        <v>2962</v>
      </c>
      <c r="BV1244" t="s">
        <v>87</v>
      </c>
    </row>
    <row r="1245" spans="1:74" x14ac:dyDescent="0.2">
      <c r="A1245" t="s">
        <v>2493</v>
      </c>
      <c r="B1245" t="s">
        <v>2493</v>
      </c>
      <c r="C1245" t="s">
        <v>2495</v>
      </c>
      <c r="D1245" t="s">
        <v>76</v>
      </c>
      <c r="E1245" t="s">
        <v>77</v>
      </c>
      <c r="G1245" t="s">
        <v>3863</v>
      </c>
      <c r="I1245" t="s">
        <v>3346</v>
      </c>
      <c r="J1245" t="s">
        <v>146</v>
      </c>
      <c r="M1245" t="s">
        <v>3329</v>
      </c>
      <c r="BJ1245" t="s">
        <v>2962</v>
      </c>
      <c r="BL1245" t="s">
        <v>3347</v>
      </c>
      <c r="BM1245" t="s">
        <v>83</v>
      </c>
      <c r="BN1245" t="s">
        <v>84</v>
      </c>
      <c r="BO1245" t="s">
        <v>3348</v>
      </c>
      <c r="BP1245" t="s">
        <v>3332</v>
      </c>
      <c r="BQ1245" t="s">
        <v>3347</v>
      </c>
      <c r="BR1245" t="s">
        <v>3348</v>
      </c>
      <c r="BS1245" t="s">
        <v>86</v>
      </c>
      <c r="BU1245" t="s">
        <v>2962</v>
      </c>
      <c r="BV1245" t="s">
        <v>87</v>
      </c>
    </row>
    <row r="1246" spans="1:74" x14ac:dyDescent="0.2">
      <c r="A1246" t="s">
        <v>3864</v>
      </c>
      <c r="B1246" t="s">
        <v>3864</v>
      </c>
      <c r="E1246" t="s">
        <v>397</v>
      </c>
      <c r="F1246" t="s">
        <v>3865</v>
      </c>
      <c r="I1246" t="s">
        <v>3336</v>
      </c>
      <c r="M1246" t="s">
        <v>3329</v>
      </c>
      <c r="BJ1246" t="s">
        <v>2962</v>
      </c>
      <c r="BL1246" t="s">
        <v>3337</v>
      </c>
      <c r="BM1246" t="s">
        <v>83</v>
      </c>
      <c r="BO1246" t="s">
        <v>3338</v>
      </c>
      <c r="BP1246" t="s">
        <v>3332</v>
      </c>
      <c r="BQ1246" t="s">
        <v>3337</v>
      </c>
      <c r="BR1246" t="s">
        <v>3338</v>
      </c>
      <c r="BS1246" t="s">
        <v>86</v>
      </c>
      <c r="BU1246" t="s">
        <v>2962</v>
      </c>
      <c r="BV1246" t="s">
        <v>3339</v>
      </c>
    </row>
    <row r="1247" spans="1:74" x14ac:dyDescent="0.2">
      <c r="A1247" t="s">
        <v>3866</v>
      </c>
      <c r="B1247" t="s">
        <v>3866</v>
      </c>
      <c r="D1247" t="s">
        <v>76</v>
      </c>
      <c r="E1247" t="s">
        <v>397</v>
      </c>
      <c r="I1247" t="s">
        <v>3473</v>
      </c>
      <c r="J1247" t="s">
        <v>3474</v>
      </c>
      <c r="M1247" t="s">
        <v>3329</v>
      </c>
      <c r="BJ1247" t="s">
        <v>2962</v>
      </c>
      <c r="BL1247" t="s">
        <v>3360</v>
      </c>
      <c r="BM1247" t="s">
        <v>83</v>
      </c>
      <c r="BN1247" t="s">
        <v>84</v>
      </c>
      <c r="BO1247" t="s">
        <v>3475</v>
      </c>
      <c r="BP1247" t="s">
        <v>3332</v>
      </c>
      <c r="BQ1247" t="s">
        <v>3360</v>
      </c>
      <c r="BR1247" t="s">
        <v>3475</v>
      </c>
      <c r="BS1247" t="s">
        <v>86</v>
      </c>
      <c r="BU1247" t="s">
        <v>2962</v>
      </c>
      <c r="BV1247" t="s">
        <v>3476</v>
      </c>
    </row>
    <row r="1248" spans="1:74" x14ac:dyDescent="0.2">
      <c r="A1248" t="s">
        <v>3867</v>
      </c>
      <c r="B1248" t="s">
        <v>3867</v>
      </c>
      <c r="C1248" t="s">
        <v>3868</v>
      </c>
      <c r="D1248" t="s">
        <v>76</v>
      </c>
      <c r="E1248" t="s">
        <v>77</v>
      </c>
      <c r="I1248" t="s">
        <v>3359</v>
      </c>
      <c r="J1248" t="s">
        <v>3354</v>
      </c>
      <c r="M1248" t="s">
        <v>3329</v>
      </c>
      <c r="BJ1248" t="s">
        <v>81</v>
      </c>
      <c r="BL1248" t="s">
        <v>3360</v>
      </c>
      <c r="BM1248" t="s">
        <v>83</v>
      </c>
      <c r="BN1248" t="s">
        <v>84</v>
      </c>
      <c r="BO1248" t="s">
        <v>3361</v>
      </c>
      <c r="BP1248" t="s">
        <v>3332</v>
      </c>
      <c r="BQ1248" t="s">
        <v>3360</v>
      </c>
      <c r="BR1248" t="s">
        <v>3361</v>
      </c>
      <c r="BS1248" t="s">
        <v>86</v>
      </c>
      <c r="BU1248" t="s">
        <v>81</v>
      </c>
      <c r="BV1248" t="s">
        <v>3362</v>
      </c>
    </row>
    <row r="1249" spans="1:74" x14ac:dyDescent="0.2">
      <c r="A1249" t="s">
        <v>3869</v>
      </c>
      <c r="B1249" t="s">
        <v>3869</v>
      </c>
      <c r="C1249" t="s">
        <v>3870</v>
      </c>
      <c r="E1249" t="s">
        <v>397</v>
      </c>
      <c r="I1249" t="s">
        <v>3336</v>
      </c>
      <c r="M1249" t="s">
        <v>3329</v>
      </c>
      <c r="BJ1249" t="s">
        <v>2962</v>
      </c>
      <c r="BL1249" t="s">
        <v>3337</v>
      </c>
      <c r="BM1249" t="s">
        <v>83</v>
      </c>
      <c r="BO1249" t="s">
        <v>3338</v>
      </c>
      <c r="BP1249" t="s">
        <v>3332</v>
      </c>
      <c r="BQ1249" t="s">
        <v>3337</v>
      </c>
      <c r="BR1249" t="s">
        <v>3338</v>
      </c>
      <c r="BS1249" t="s">
        <v>86</v>
      </c>
      <c r="BU1249" t="s">
        <v>2962</v>
      </c>
      <c r="BV1249" t="s">
        <v>3339</v>
      </c>
    </row>
    <row r="1250" spans="1:74" x14ac:dyDescent="0.2">
      <c r="A1250" t="s">
        <v>3871</v>
      </c>
      <c r="B1250" t="s">
        <v>3871</v>
      </c>
      <c r="C1250" t="s">
        <v>3872</v>
      </c>
      <c r="D1250" t="s">
        <v>76</v>
      </c>
      <c r="E1250" t="s">
        <v>77</v>
      </c>
      <c r="H1250" t="s">
        <v>3873</v>
      </c>
      <c r="I1250" t="s">
        <v>3693</v>
      </c>
      <c r="J1250" t="s">
        <v>3354</v>
      </c>
      <c r="M1250" t="s">
        <v>3329</v>
      </c>
      <c r="BJ1250" t="s">
        <v>81</v>
      </c>
      <c r="BL1250" t="s">
        <v>3360</v>
      </c>
      <c r="BM1250" t="s">
        <v>83</v>
      </c>
      <c r="BN1250" t="s">
        <v>84</v>
      </c>
      <c r="BO1250" t="s">
        <v>3694</v>
      </c>
      <c r="BP1250" t="s">
        <v>3332</v>
      </c>
      <c r="BQ1250" t="s">
        <v>3360</v>
      </c>
      <c r="BR1250" t="s">
        <v>3694</v>
      </c>
      <c r="BS1250" t="s">
        <v>86</v>
      </c>
      <c r="BU1250" t="s">
        <v>81</v>
      </c>
      <c r="BV1250" t="s">
        <v>3695</v>
      </c>
    </row>
    <row r="1251" spans="1:74" x14ac:dyDescent="0.2">
      <c r="A1251" t="s">
        <v>3874</v>
      </c>
      <c r="B1251" t="s">
        <v>3874</v>
      </c>
      <c r="C1251" t="s">
        <v>3875</v>
      </c>
      <c r="D1251" t="s">
        <v>76</v>
      </c>
      <c r="E1251" t="s">
        <v>77</v>
      </c>
      <c r="I1251" t="s">
        <v>3359</v>
      </c>
      <c r="J1251" t="s">
        <v>3354</v>
      </c>
      <c r="M1251" t="s">
        <v>3329</v>
      </c>
      <c r="BJ1251" t="s">
        <v>81</v>
      </c>
      <c r="BL1251" t="s">
        <v>3360</v>
      </c>
      <c r="BM1251" t="s">
        <v>83</v>
      </c>
      <c r="BN1251" t="s">
        <v>84</v>
      </c>
      <c r="BO1251" t="s">
        <v>3361</v>
      </c>
      <c r="BP1251" t="s">
        <v>3332</v>
      </c>
      <c r="BQ1251" t="s">
        <v>3360</v>
      </c>
      <c r="BR1251" t="s">
        <v>3361</v>
      </c>
      <c r="BS1251" t="s">
        <v>86</v>
      </c>
      <c r="BU1251" t="s">
        <v>81</v>
      </c>
      <c r="BV1251" t="s">
        <v>3362</v>
      </c>
    </row>
    <row r="1252" spans="1:74" x14ac:dyDescent="0.2">
      <c r="A1252" t="s">
        <v>3876</v>
      </c>
      <c r="B1252" t="s">
        <v>3876</v>
      </c>
      <c r="C1252" t="s">
        <v>3877</v>
      </c>
      <c r="D1252" t="s">
        <v>76</v>
      </c>
      <c r="E1252" t="s">
        <v>77</v>
      </c>
      <c r="I1252" t="s">
        <v>3473</v>
      </c>
      <c r="J1252" t="s">
        <v>3474</v>
      </c>
      <c r="M1252" t="s">
        <v>3329</v>
      </c>
      <c r="BJ1252" t="s">
        <v>2962</v>
      </c>
      <c r="BL1252" t="s">
        <v>3360</v>
      </c>
      <c r="BM1252" t="s">
        <v>83</v>
      </c>
      <c r="BN1252" t="s">
        <v>84</v>
      </c>
      <c r="BO1252" t="s">
        <v>3475</v>
      </c>
      <c r="BP1252" t="s">
        <v>3332</v>
      </c>
      <c r="BQ1252" t="s">
        <v>3360</v>
      </c>
      <c r="BR1252" t="s">
        <v>3475</v>
      </c>
      <c r="BS1252" t="s">
        <v>86</v>
      </c>
      <c r="BU1252" t="s">
        <v>2962</v>
      </c>
      <c r="BV1252" t="s">
        <v>3476</v>
      </c>
    </row>
    <row r="1253" spans="1:74" x14ac:dyDescent="0.2">
      <c r="A1253" t="s">
        <v>3878</v>
      </c>
      <c r="B1253" t="s">
        <v>3878</v>
      </c>
      <c r="C1253" t="s">
        <v>643</v>
      </c>
      <c r="D1253" t="s">
        <v>76</v>
      </c>
      <c r="E1253" t="s">
        <v>77</v>
      </c>
      <c r="G1253" t="s">
        <v>3879</v>
      </c>
      <c r="I1253" t="s">
        <v>3346</v>
      </c>
      <c r="J1253" t="s">
        <v>146</v>
      </c>
      <c r="M1253" t="s">
        <v>3329</v>
      </c>
      <c r="BJ1253" t="s">
        <v>2962</v>
      </c>
      <c r="BL1253" t="s">
        <v>3347</v>
      </c>
      <c r="BM1253" t="s">
        <v>83</v>
      </c>
      <c r="BN1253" t="s">
        <v>84</v>
      </c>
      <c r="BO1253" t="s">
        <v>3348</v>
      </c>
      <c r="BP1253" t="s">
        <v>3332</v>
      </c>
      <c r="BQ1253" t="s">
        <v>3347</v>
      </c>
      <c r="BR1253" t="s">
        <v>3348</v>
      </c>
      <c r="BS1253" t="s">
        <v>86</v>
      </c>
      <c r="BU1253" t="s">
        <v>2962</v>
      </c>
      <c r="BV1253" t="s">
        <v>87</v>
      </c>
    </row>
    <row r="1254" spans="1:74" x14ac:dyDescent="0.2">
      <c r="A1254" t="s">
        <v>3880</v>
      </c>
      <c r="B1254" t="s">
        <v>3880</v>
      </c>
      <c r="C1254" t="s">
        <v>3881</v>
      </c>
      <c r="E1254" t="s">
        <v>397</v>
      </c>
      <c r="F1254" t="s">
        <v>3500</v>
      </c>
      <c r="I1254" t="s">
        <v>3336</v>
      </c>
      <c r="M1254" t="s">
        <v>3329</v>
      </c>
      <c r="BJ1254" t="s">
        <v>2962</v>
      </c>
      <c r="BL1254" t="s">
        <v>3337</v>
      </c>
      <c r="BM1254" t="s">
        <v>83</v>
      </c>
      <c r="BO1254" t="s">
        <v>3338</v>
      </c>
      <c r="BP1254" t="s">
        <v>3332</v>
      </c>
      <c r="BQ1254" t="s">
        <v>3337</v>
      </c>
      <c r="BR1254" t="s">
        <v>3338</v>
      </c>
      <c r="BS1254" t="s">
        <v>86</v>
      </c>
      <c r="BU1254" t="s">
        <v>2962</v>
      </c>
      <c r="BV1254" t="s">
        <v>3339</v>
      </c>
    </row>
    <row r="1255" spans="1:74" x14ac:dyDescent="0.2">
      <c r="A1255" t="s">
        <v>3882</v>
      </c>
      <c r="B1255" t="s">
        <v>3882</v>
      </c>
      <c r="C1255" t="s">
        <v>1218</v>
      </c>
      <c r="D1255" t="s">
        <v>76</v>
      </c>
      <c r="E1255" t="s">
        <v>77</v>
      </c>
      <c r="G1255" t="s">
        <v>3883</v>
      </c>
      <c r="I1255" t="s">
        <v>3346</v>
      </c>
      <c r="J1255" t="s">
        <v>146</v>
      </c>
      <c r="M1255" t="s">
        <v>3329</v>
      </c>
      <c r="BJ1255" t="s">
        <v>2962</v>
      </c>
      <c r="BL1255" t="s">
        <v>3347</v>
      </c>
      <c r="BM1255" t="s">
        <v>83</v>
      </c>
      <c r="BN1255" t="s">
        <v>84</v>
      </c>
      <c r="BO1255" t="s">
        <v>3348</v>
      </c>
      <c r="BP1255" t="s">
        <v>3332</v>
      </c>
      <c r="BQ1255" t="s">
        <v>3347</v>
      </c>
      <c r="BR1255" t="s">
        <v>3348</v>
      </c>
      <c r="BS1255" t="s">
        <v>86</v>
      </c>
      <c r="BU1255" t="s">
        <v>2962</v>
      </c>
      <c r="BV1255" t="s">
        <v>87</v>
      </c>
    </row>
    <row r="1256" spans="1:74" x14ac:dyDescent="0.2">
      <c r="A1256" t="s">
        <v>3884</v>
      </c>
      <c r="B1256" t="s">
        <v>3884</v>
      </c>
      <c r="C1256" t="s">
        <v>3885</v>
      </c>
      <c r="D1256" t="s">
        <v>76</v>
      </c>
      <c r="E1256" t="s">
        <v>77</v>
      </c>
      <c r="I1256" t="s">
        <v>3359</v>
      </c>
      <c r="J1256" t="s">
        <v>3354</v>
      </c>
      <c r="M1256" t="s">
        <v>3329</v>
      </c>
      <c r="BJ1256" t="s">
        <v>81</v>
      </c>
      <c r="BL1256" t="s">
        <v>3360</v>
      </c>
      <c r="BM1256" t="s">
        <v>83</v>
      </c>
      <c r="BN1256" t="s">
        <v>84</v>
      </c>
      <c r="BO1256" t="s">
        <v>3361</v>
      </c>
      <c r="BP1256" t="s">
        <v>3332</v>
      </c>
      <c r="BQ1256" t="s">
        <v>3360</v>
      </c>
      <c r="BR1256" t="s">
        <v>3361</v>
      </c>
      <c r="BS1256" t="s">
        <v>86</v>
      </c>
      <c r="BU1256" t="s">
        <v>81</v>
      </c>
      <c r="BV1256" t="s">
        <v>3362</v>
      </c>
    </row>
    <row r="1257" spans="1:74" x14ac:dyDescent="0.2">
      <c r="A1257" t="s">
        <v>3886</v>
      </c>
      <c r="B1257" t="s">
        <v>3886</v>
      </c>
      <c r="C1257" t="s">
        <v>3887</v>
      </c>
      <c r="D1257" t="s">
        <v>76</v>
      </c>
      <c r="E1257" t="s">
        <v>77</v>
      </c>
      <c r="I1257" t="s">
        <v>3359</v>
      </c>
      <c r="J1257" t="s">
        <v>3354</v>
      </c>
      <c r="M1257" t="s">
        <v>3329</v>
      </c>
      <c r="BJ1257" t="s">
        <v>81</v>
      </c>
      <c r="BL1257" t="s">
        <v>3360</v>
      </c>
      <c r="BM1257" t="s">
        <v>83</v>
      </c>
      <c r="BN1257" t="s">
        <v>84</v>
      </c>
      <c r="BO1257" t="s">
        <v>3361</v>
      </c>
      <c r="BP1257" t="s">
        <v>3332</v>
      </c>
      <c r="BQ1257" t="s">
        <v>3360</v>
      </c>
      <c r="BR1257" t="s">
        <v>3361</v>
      </c>
      <c r="BS1257" t="s">
        <v>86</v>
      </c>
      <c r="BU1257" t="s">
        <v>81</v>
      </c>
      <c r="BV1257" t="s">
        <v>3362</v>
      </c>
    </row>
    <row r="1258" spans="1:74" x14ac:dyDescent="0.2">
      <c r="A1258" t="s">
        <v>3888</v>
      </c>
      <c r="B1258" t="s">
        <v>3888</v>
      </c>
      <c r="C1258" t="s">
        <v>3889</v>
      </c>
      <c r="E1258" t="s">
        <v>397</v>
      </c>
      <c r="I1258" t="s">
        <v>3336</v>
      </c>
      <c r="M1258" t="s">
        <v>3329</v>
      </c>
      <c r="BJ1258" t="s">
        <v>2962</v>
      </c>
      <c r="BL1258" t="s">
        <v>3337</v>
      </c>
      <c r="BM1258" t="s">
        <v>83</v>
      </c>
      <c r="BO1258" t="s">
        <v>3338</v>
      </c>
      <c r="BP1258" t="s">
        <v>3332</v>
      </c>
      <c r="BQ1258" t="s">
        <v>3337</v>
      </c>
      <c r="BR1258" t="s">
        <v>3338</v>
      </c>
      <c r="BS1258" t="s">
        <v>86</v>
      </c>
      <c r="BU1258" t="s">
        <v>2962</v>
      </c>
      <c r="BV1258" t="s">
        <v>3339</v>
      </c>
    </row>
    <row r="1259" spans="1:74" x14ac:dyDescent="0.2">
      <c r="A1259" t="s">
        <v>3890</v>
      </c>
      <c r="B1259" t="s">
        <v>3890</v>
      </c>
      <c r="C1259" t="s">
        <v>183</v>
      </c>
      <c r="D1259" t="s">
        <v>76</v>
      </c>
      <c r="E1259" t="s">
        <v>77</v>
      </c>
      <c r="G1259" t="s">
        <v>3891</v>
      </c>
      <c r="I1259" t="s">
        <v>3346</v>
      </c>
      <c r="J1259" t="s">
        <v>146</v>
      </c>
      <c r="M1259" t="s">
        <v>3329</v>
      </c>
      <c r="BJ1259" t="s">
        <v>2962</v>
      </c>
      <c r="BL1259" t="s">
        <v>3347</v>
      </c>
      <c r="BM1259" t="s">
        <v>83</v>
      </c>
      <c r="BN1259" t="s">
        <v>84</v>
      </c>
      <c r="BO1259" t="s">
        <v>3348</v>
      </c>
      <c r="BP1259" t="s">
        <v>3332</v>
      </c>
      <c r="BQ1259" t="s">
        <v>3347</v>
      </c>
      <c r="BR1259" t="s">
        <v>3348</v>
      </c>
      <c r="BS1259" t="s">
        <v>86</v>
      </c>
      <c r="BU1259" t="s">
        <v>2962</v>
      </c>
      <c r="BV1259" t="s">
        <v>87</v>
      </c>
    </row>
    <row r="1260" spans="1:74" x14ac:dyDescent="0.2">
      <c r="A1260" t="s">
        <v>1337</v>
      </c>
      <c r="B1260" t="s">
        <v>1337</v>
      </c>
      <c r="C1260" t="s">
        <v>1339</v>
      </c>
      <c r="D1260" t="s">
        <v>76</v>
      </c>
      <c r="E1260" t="s">
        <v>77</v>
      </c>
      <c r="G1260" t="s">
        <v>3892</v>
      </c>
      <c r="I1260" t="s">
        <v>3346</v>
      </c>
      <c r="J1260" t="s">
        <v>146</v>
      </c>
      <c r="M1260" t="s">
        <v>3329</v>
      </c>
      <c r="BJ1260" t="s">
        <v>2962</v>
      </c>
      <c r="BL1260" t="s">
        <v>3347</v>
      </c>
      <c r="BM1260" t="s">
        <v>83</v>
      </c>
      <c r="BN1260" t="s">
        <v>84</v>
      </c>
      <c r="BO1260" t="s">
        <v>3348</v>
      </c>
      <c r="BP1260" t="s">
        <v>3332</v>
      </c>
      <c r="BQ1260" t="s">
        <v>3347</v>
      </c>
      <c r="BR1260" t="s">
        <v>3348</v>
      </c>
      <c r="BS1260" t="s">
        <v>86</v>
      </c>
      <c r="BU1260" t="s">
        <v>2962</v>
      </c>
      <c r="BV1260" t="s">
        <v>87</v>
      </c>
    </row>
    <row r="1261" spans="1:74" x14ac:dyDescent="0.2">
      <c r="A1261" t="s">
        <v>1896</v>
      </c>
      <c r="B1261" t="s">
        <v>1896</v>
      </c>
      <c r="C1261" t="s">
        <v>1898</v>
      </c>
      <c r="D1261" t="s">
        <v>76</v>
      </c>
      <c r="E1261" t="s">
        <v>77</v>
      </c>
      <c r="G1261" t="s">
        <v>3893</v>
      </c>
      <c r="I1261" t="s">
        <v>3346</v>
      </c>
      <c r="J1261" t="s">
        <v>146</v>
      </c>
      <c r="M1261" t="s">
        <v>3329</v>
      </c>
      <c r="BJ1261" t="s">
        <v>2962</v>
      </c>
      <c r="BL1261" t="s">
        <v>3347</v>
      </c>
      <c r="BM1261" t="s">
        <v>83</v>
      </c>
      <c r="BN1261" t="s">
        <v>84</v>
      </c>
      <c r="BO1261" t="s">
        <v>3348</v>
      </c>
      <c r="BP1261" t="s">
        <v>3332</v>
      </c>
      <c r="BQ1261" t="s">
        <v>3347</v>
      </c>
      <c r="BR1261" t="s">
        <v>3348</v>
      </c>
      <c r="BS1261" t="s">
        <v>86</v>
      </c>
      <c r="BU1261" t="s">
        <v>2962</v>
      </c>
      <c r="BV1261" t="s">
        <v>87</v>
      </c>
    </row>
    <row r="1262" spans="1:74" x14ac:dyDescent="0.2">
      <c r="A1262" t="s">
        <v>3330</v>
      </c>
      <c r="B1262" t="s">
        <v>3330</v>
      </c>
      <c r="C1262" t="s">
        <v>3894</v>
      </c>
      <c r="D1262" t="s">
        <v>76</v>
      </c>
      <c r="E1262" t="s">
        <v>77</v>
      </c>
      <c r="F1262" t="s">
        <v>3470</v>
      </c>
      <c r="H1262" t="s">
        <v>3330</v>
      </c>
      <c r="I1262" t="s">
        <v>3359</v>
      </c>
      <c r="J1262" t="s">
        <v>3428</v>
      </c>
      <c r="M1262" t="s">
        <v>3329</v>
      </c>
      <c r="BJ1262" t="s">
        <v>81</v>
      </c>
      <c r="BL1262" t="s">
        <v>3360</v>
      </c>
      <c r="BM1262" t="s">
        <v>83</v>
      </c>
      <c r="BN1262" t="s">
        <v>84</v>
      </c>
      <c r="BO1262" t="s">
        <v>3361</v>
      </c>
      <c r="BP1262" t="s">
        <v>3332</v>
      </c>
      <c r="BQ1262" t="s">
        <v>3360</v>
      </c>
      <c r="BR1262" t="s">
        <v>3361</v>
      </c>
      <c r="BS1262" t="s">
        <v>86</v>
      </c>
      <c r="BU1262" t="s">
        <v>81</v>
      </c>
      <c r="BV1262" t="s">
        <v>3362</v>
      </c>
    </row>
    <row r="1263" spans="1:74" x14ac:dyDescent="0.2">
      <c r="A1263" t="s">
        <v>3895</v>
      </c>
      <c r="B1263" t="s">
        <v>3895</v>
      </c>
      <c r="C1263" t="s">
        <v>3896</v>
      </c>
      <c r="E1263" t="s">
        <v>397</v>
      </c>
      <c r="F1263" t="s">
        <v>3897</v>
      </c>
      <c r="I1263" t="s">
        <v>3336</v>
      </c>
      <c r="M1263" t="s">
        <v>3329</v>
      </c>
      <c r="BJ1263" t="s">
        <v>2962</v>
      </c>
      <c r="BL1263" t="s">
        <v>3337</v>
      </c>
      <c r="BM1263" t="s">
        <v>83</v>
      </c>
      <c r="BO1263" t="s">
        <v>3338</v>
      </c>
      <c r="BP1263" t="s">
        <v>3332</v>
      </c>
      <c r="BQ1263" t="s">
        <v>3337</v>
      </c>
      <c r="BR1263" t="s">
        <v>3338</v>
      </c>
      <c r="BS1263" t="s">
        <v>86</v>
      </c>
      <c r="BU1263" t="s">
        <v>2962</v>
      </c>
      <c r="BV1263" t="s">
        <v>3339</v>
      </c>
    </row>
    <row r="1264" spans="1:74" x14ac:dyDescent="0.2">
      <c r="A1264" t="s">
        <v>3898</v>
      </c>
      <c r="B1264" t="s">
        <v>3898</v>
      </c>
      <c r="C1264" t="s">
        <v>3899</v>
      </c>
      <c r="D1264" t="s">
        <v>76</v>
      </c>
      <c r="E1264" t="s">
        <v>77</v>
      </c>
      <c r="F1264" t="s">
        <v>3900</v>
      </c>
      <c r="H1264" t="s">
        <v>3901</v>
      </c>
      <c r="I1264" t="s">
        <v>3583</v>
      </c>
      <c r="J1264" t="s">
        <v>3328</v>
      </c>
      <c r="M1264" t="s">
        <v>3329</v>
      </c>
      <c r="BJ1264" t="s">
        <v>2962</v>
      </c>
      <c r="BK1264" t="e">
        <f>CXL Fees + NS Fees</f>
        <v>#NAME?</v>
      </c>
      <c r="BL1264" t="s">
        <v>3360</v>
      </c>
      <c r="BM1264" t="s">
        <v>83</v>
      </c>
      <c r="BN1264" t="s">
        <v>2953</v>
      </c>
      <c r="BO1264" t="s">
        <v>3584</v>
      </c>
      <c r="BP1264" t="s">
        <v>3332</v>
      </c>
      <c r="BQ1264" t="s">
        <v>3360</v>
      </c>
      <c r="BR1264" t="s">
        <v>3584</v>
      </c>
      <c r="BS1264" t="s">
        <v>86</v>
      </c>
      <c r="BT1264" t="e">
        <f>CXL Fees + NS Fees</f>
        <v>#NAME?</v>
      </c>
      <c r="BU1264" t="s">
        <v>2962</v>
      </c>
      <c r="BV1264" t="s">
        <v>3585</v>
      </c>
    </row>
    <row r="1265" spans="1:74" x14ac:dyDescent="0.2">
      <c r="A1265" t="s">
        <v>3902</v>
      </c>
      <c r="B1265" t="s">
        <v>3902</v>
      </c>
      <c r="C1265" t="s">
        <v>3903</v>
      </c>
      <c r="E1265" t="s">
        <v>397</v>
      </c>
      <c r="F1265" t="s">
        <v>3904</v>
      </c>
      <c r="I1265" t="s">
        <v>3336</v>
      </c>
      <c r="M1265" t="s">
        <v>3329</v>
      </c>
      <c r="BJ1265" t="s">
        <v>2962</v>
      </c>
      <c r="BL1265" t="s">
        <v>3337</v>
      </c>
      <c r="BM1265" t="s">
        <v>83</v>
      </c>
      <c r="BO1265" t="s">
        <v>3338</v>
      </c>
      <c r="BP1265" t="s">
        <v>3332</v>
      </c>
      <c r="BQ1265" t="s">
        <v>3337</v>
      </c>
      <c r="BR1265" t="s">
        <v>3338</v>
      </c>
      <c r="BS1265" t="s">
        <v>86</v>
      </c>
      <c r="BU1265" t="s">
        <v>2962</v>
      </c>
      <c r="BV1265" t="s">
        <v>3339</v>
      </c>
    </row>
    <row r="1266" spans="1:74" x14ac:dyDescent="0.2">
      <c r="A1266" t="s">
        <v>3905</v>
      </c>
      <c r="B1266" t="s">
        <v>3905</v>
      </c>
      <c r="C1266" t="s">
        <v>3906</v>
      </c>
      <c r="D1266" t="s">
        <v>76</v>
      </c>
      <c r="E1266" t="s">
        <v>77</v>
      </c>
      <c r="I1266" t="s">
        <v>3359</v>
      </c>
      <c r="J1266" t="s">
        <v>3354</v>
      </c>
      <c r="M1266" t="s">
        <v>3329</v>
      </c>
      <c r="BJ1266" t="s">
        <v>81</v>
      </c>
      <c r="BL1266" t="s">
        <v>3360</v>
      </c>
      <c r="BM1266" t="s">
        <v>83</v>
      </c>
      <c r="BN1266" t="s">
        <v>84</v>
      </c>
      <c r="BO1266" t="s">
        <v>3361</v>
      </c>
      <c r="BP1266" t="s">
        <v>3332</v>
      </c>
      <c r="BQ1266" t="s">
        <v>3360</v>
      </c>
      <c r="BR1266" t="s">
        <v>3361</v>
      </c>
      <c r="BS1266" t="s">
        <v>86</v>
      </c>
      <c r="BU1266" t="s">
        <v>81</v>
      </c>
      <c r="BV1266" t="s">
        <v>3362</v>
      </c>
    </row>
    <row r="1267" spans="1:74" x14ac:dyDescent="0.2">
      <c r="A1267" t="s">
        <v>3907</v>
      </c>
      <c r="B1267" t="s">
        <v>3907</v>
      </c>
      <c r="C1267" t="s">
        <v>3908</v>
      </c>
      <c r="E1267" t="s">
        <v>397</v>
      </c>
      <c r="I1267" t="s">
        <v>3336</v>
      </c>
      <c r="M1267" t="s">
        <v>3329</v>
      </c>
      <c r="BJ1267" t="s">
        <v>2962</v>
      </c>
      <c r="BL1267" t="s">
        <v>3337</v>
      </c>
      <c r="BM1267" t="s">
        <v>83</v>
      </c>
      <c r="BO1267" t="s">
        <v>3338</v>
      </c>
      <c r="BP1267" t="s">
        <v>3332</v>
      </c>
      <c r="BQ1267" t="s">
        <v>3337</v>
      </c>
      <c r="BR1267" t="s">
        <v>3338</v>
      </c>
      <c r="BS1267" t="s">
        <v>86</v>
      </c>
      <c r="BU1267" t="s">
        <v>2962</v>
      </c>
      <c r="BV1267" t="s">
        <v>3339</v>
      </c>
    </row>
    <row r="1268" spans="1:74" x14ac:dyDescent="0.2">
      <c r="A1268" t="s">
        <v>3909</v>
      </c>
      <c r="B1268" t="s">
        <v>3909</v>
      </c>
      <c r="C1268" t="s">
        <v>2789</v>
      </c>
      <c r="D1268" t="s">
        <v>76</v>
      </c>
      <c r="E1268" t="s">
        <v>77</v>
      </c>
      <c r="G1268" t="s">
        <v>3910</v>
      </c>
      <c r="I1268" t="s">
        <v>3346</v>
      </c>
      <c r="J1268" t="s">
        <v>146</v>
      </c>
      <c r="M1268" t="s">
        <v>3329</v>
      </c>
      <c r="BJ1268" t="s">
        <v>2962</v>
      </c>
      <c r="BL1268" t="s">
        <v>3347</v>
      </c>
      <c r="BM1268" t="s">
        <v>83</v>
      </c>
      <c r="BN1268" t="s">
        <v>84</v>
      </c>
      <c r="BO1268" t="s">
        <v>3348</v>
      </c>
      <c r="BP1268" t="s">
        <v>3332</v>
      </c>
      <c r="BQ1268" t="s">
        <v>3347</v>
      </c>
      <c r="BR1268" t="s">
        <v>3348</v>
      </c>
      <c r="BS1268" t="s">
        <v>86</v>
      </c>
      <c r="BU1268" t="s">
        <v>2962</v>
      </c>
      <c r="BV1268" t="s">
        <v>87</v>
      </c>
    </row>
    <row r="1269" spans="1:74" x14ac:dyDescent="0.2">
      <c r="A1269" t="s">
        <v>3911</v>
      </c>
      <c r="B1269" t="s">
        <v>3911</v>
      </c>
      <c r="E1269" t="s">
        <v>397</v>
      </c>
      <c r="F1269" t="s">
        <v>3912</v>
      </c>
      <c r="I1269" t="s">
        <v>3336</v>
      </c>
      <c r="M1269" t="s">
        <v>3329</v>
      </c>
      <c r="BJ1269" t="s">
        <v>2962</v>
      </c>
      <c r="BL1269" t="s">
        <v>3337</v>
      </c>
      <c r="BM1269" t="s">
        <v>83</v>
      </c>
      <c r="BO1269" t="s">
        <v>3338</v>
      </c>
      <c r="BP1269" t="s">
        <v>3332</v>
      </c>
      <c r="BQ1269" t="s">
        <v>3337</v>
      </c>
      <c r="BR1269" t="s">
        <v>3338</v>
      </c>
      <c r="BS1269" t="s">
        <v>86</v>
      </c>
      <c r="BU1269" t="s">
        <v>2962</v>
      </c>
      <c r="BV1269" t="s">
        <v>3339</v>
      </c>
    </row>
    <row r="1270" spans="1:74" x14ac:dyDescent="0.2">
      <c r="A1270" t="s">
        <v>3913</v>
      </c>
      <c r="B1270" t="s">
        <v>3913</v>
      </c>
      <c r="C1270" t="s">
        <v>3914</v>
      </c>
      <c r="E1270" t="s">
        <v>397</v>
      </c>
      <c r="F1270" t="s">
        <v>3915</v>
      </c>
      <c r="I1270" t="s">
        <v>3336</v>
      </c>
      <c r="M1270" t="s">
        <v>3329</v>
      </c>
      <c r="BJ1270" t="s">
        <v>2962</v>
      </c>
      <c r="BL1270" t="s">
        <v>3337</v>
      </c>
      <c r="BM1270" t="s">
        <v>83</v>
      </c>
      <c r="BO1270" t="s">
        <v>3338</v>
      </c>
      <c r="BP1270" t="s">
        <v>3332</v>
      </c>
      <c r="BQ1270" t="s">
        <v>3337</v>
      </c>
      <c r="BR1270" t="s">
        <v>3338</v>
      </c>
      <c r="BS1270" t="s">
        <v>86</v>
      </c>
      <c r="BU1270" t="s">
        <v>2962</v>
      </c>
      <c r="BV1270" t="s">
        <v>3339</v>
      </c>
    </row>
    <row r="1271" spans="1:74" x14ac:dyDescent="0.2">
      <c r="A1271" t="s">
        <v>3916</v>
      </c>
      <c r="B1271" t="s">
        <v>3916</v>
      </c>
      <c r="E1271" t="s">
        <v>397</v>
      </c>
      <c r="F1271" t="s">
        <v>3917</v>
      </c>
      <c r="I1271" t="s">
        <v>3336</v>
      </c>
      <c r="M1271" t="s">
        <v>3329</v>
      </c>
      <c r="BJ1271" t="s">
        <v>2962</v>
      </c>
      <c r="BL1271" t="s">
        <v>3337</v>
      </c>
      <c r="BM1271" t="s">
        <v>83</v>
      </c>
      <c r="BO1271" t="s">
        <v>3338</v>
      </c>
      <c r="BP1271" t="s">
        <v>3332</v>
      </c>
      <c r="BQ1271" t="s">
        <v>3337</v>
      </c>
      <c r="BR1271" t="s">
        <v>3338</v>
      </c>
      <c r="BS1271" t="s">
        <v>86</v>
      </c>
      <c r="BU1271" t="s">
        <v>2962</v>
      </c>
      <c r="BV1271" t="s">
        <v>3339</v>
      </c>
    </row>
    <row r="1272" spans="1:74" x14ac:dyDescent="0.2">
      <c r="A1272" t="s">
        <v>3918</v>
      </c>
      <c r="B1272" t="s">
        <v>3918</v>
      </c>
      <c r="D1272" t="s">
        <v>76</v>
      </c>
      <c r="E1272" t="s">
        <v>397</v>
      </c>
      <c r="I1272" t="s">
        <v>3583</v>
      </c>
      <c r="J1272" t="s">
        <v>3919</v>
      </c>
      <c r="M1272" t="s">
        <v>3329</v>
      </c>
      <c r="BJ1272" t="s">
        <v>2962</v>
      </c>
      <c r="BL1272" t="s">
        <v>3360</v>
      </c>
      <c r="BM1272" t="s">
        <v>83</v>
      </c>
      <c r="BN1272" t="s">
        <v>84</v>
      </c>
      <c r="BO1272" t="s">
        <v>3584</v>
      </c>
      <c r="BP1272" t="s">
        <v>3332</v>
      </c>
      <c r="BQ1272" t="s">
        <v>3360</v>
      </c>
      <c r="BR1272" t="s">
        <v>3584</v>
      </c>
      <c r="BS1272" t="s">
        <v>86</v>
      </c>
      <c r="BU1272" t="s">
        <v>2962</v>
      </c>
      <c r="BV1272" t="s">
        <v>3585</v>
      </c>
    </row>
    <row r="1273" spans="1:74" x14ac:dyDescent="0.2">
      <c r="A1273" t="s">
        <v>3920</v>
      </c>
      <c r="B1273" t="s">
        <v>3920</v>
      </c>
      <c r="C1273" t="s">
        <v>3921</v>
      </c>
      <c r="E1273" t="s">
        <v>397</v>
      </c>
      <c r="I1273" t="s">
        <v>3336</v>
      </c>
      <c r="M1273" t="s">
        <v>3329</v>
      </c>
      <c r="BJ1273" t="s">
        <v>2962</v>
      </c>
      <c r="BL1273" t="s">
        <v>3337</v>
      </c>
      <c r="BM1273" t="s">
        <v>83</v>
      </c>
      <c r="BO1273" t="s">
        <v>3338</v>
      </c>
      <c r="BP1273" t="s">
        <v>3332</v>
      </c>
      <c r="BQ1273" t="s">
        <v>3337</v>
      </c>
      <c r="BR1273" t="s">
        <v>3338</v>
      </c>
      <c r="BS1273" t="s">
        <v>86</v>
      </c>
      <c r="BU1273" t="s">
        <v>2962</v>
      </c>
      <c r="BV1273" t="s">
        <v>3339</v>
      </c>
    </row>
    <row r="1274" spans="1:74" x14ac:dyDescent="0.2">
      <c r="A1274" t="s">
        <v>3922</v>
      </c>
      <c r="B1274" t="s">
        <v>3922</v>
      </c>
      <c r="C1274" t="s">
        <v>3923</v>
      </c>
      <c r="E1274" t="s">
        <v>397</v>
      </c>
      <c r="F1274" t="s">
        <v>3399</v>
      </c>
      <c r="I1274" t="s">
        <v>3336</v>
      </c>
      <c r="M1274" t="s">
        <v>3329</v>
      </c>
      <c r="BJ1274" t="s">
        <v>2962</v>
      </c>
      <c r="BL1274" t="s">
        <v>3337</v>
      </c>
      <c r="BM1274" t="s">
        <v>83</v>
      </c>
      <c r="BO1274" t="s">
        <v>3338</v>
      </c>
      <c r="BP1274" t="s">
        <v>3332</v>
      </c>
      <c r="BQ1274" t="s">
        <v>3337</v>
      </c>
      <c r="BR1274" t="s">
        <v>3338</v>
      </c>
      <c r="BS1274" t="s">
        <v>86</v>
      </c>
      <c r="BU1274" t="s">
        <v>2962</v>
      </c>
      <c r="BV1274" t="s">
        <v>3339</v>
      </c>
    </row>
    <row r="1275" spans="1:74" x14ac:dyDescent="0.2">
      <c r="A1275" t="s">
        <v>1709</v>
      </c>
      <c r="B1275" t="s">
        <v>1709</v>
      </c>
      <c r="C1275" t="s">
        <v>3924</v>
      </c>
      <c r="D1275" t="s">
        <v>76</v>
      </c>
      <c r="E1275" t="s">
        <v>77</v>
      </c>
      <c r="G1275" t="s">
        <v>3925</v>
      </c>
      <c r="I1275" t="s">
        <v>3346</v>
      </c>
      <c r="J1275" t="s">
        <v>146</v>
      </c>
      <c r="M1275" t="s">
        <v>3329</v>
      </c>
      <c r="BJ1275" t="s">
        <v>2962</v>
      </c>
      <c r="BL1275" t="s">
        <v>3347</v>
      </c>
      <c r="BM1275" t="s">
        <v>83</v>
      </c>
      <c r="BN1275" t="s">
        <v>84</v>
      </c>
      <c r="BO1275" t="s">
        <v>3348</v>
      </c>
      <c r="BP1275" t="s">
        <v>3332</v>
      </c>
      <c r="BQ1275" t="s">
        <v>3347</v>
      </c>
      <c r="BR1275" t="s">
        <v>3348</v>
      </c>
      <c r="BS1275" t="s">
        <v>86</v>
      </c>
      <c r="BU1275" t="s">
        <v>2962</v>
      </c>
      <c r="BV1275" t="s">
        <v>87</v>
      </c>
    </row>
    <row r="1276" spans="1:74" x14ac:dyDescent="0.2">
      <c r="A1276" t="s">
        <v>3926</v>
      </c>
      <c r="B1276" t="s">
        <v>3926</v>
      </c>
      <c r="C1276" t="s">
        <v>3927</v>
      </c>
      <c r="E1276" t="s">
        <v>397</v>
      </c>
      <c r="I1276" t="s">
        <v>3336</v>
      </c>
      <c r="M1276" t="s">
        <v>3329</v>
      </c>
      <c r="BJ1276" t="s">
        <v>2962</v>
      </c>
      <c r="BL1276" t="s">
        <v>3337</v>
      </c>
      <c r="BM1276" t="s">
        <v>83</v>
      </c>
      <c r="BO1276" t="s">
        <v>3338</v>
      </c>
      <c r="BP1276" t="s">
        <v>3332</v>
      </c>
      <c r="BQ1276" t="s">
        <v>3337</v>
      </c>
      <c r="BR1276" t="s">
        <v>3338</v>
      </c>
      <c r="BS1276" t="s">
        <v>86</v>
      </c>
      <c r="BU1276" t="s">
        <v>2962</v>
      </c>
      <c r="BV1276" t="s">
        <v>3339</v>
      </c>
    </row>
    <row r="1277" spans="1:74" x14ac:dyDescent="0.2">
      <c r="A1277" t="s">
        <v>3928</v>
      </c>
      <c r="B1277" t="s">
        <v>3928</v>
      </c>
      <c r="C1277" t="s">
        <v>3929</v>
      </c>
      <c r="D1277" t="s">
        <v>76</v>
      </c>
      <c r="E1277" t="s">
        <v>77</v>
      </c>
      <c r="I1277" t="s">
        <v>3359</v>
      </c>
      <c r="J1277" t="s">
        <v>3354</v>
      </c>
      <c r="M1277" t="s">
        <v>3329</v>
      </c>
      <c r="BJ1277" t="s">
        <v>81</v>
      </c>
      <c r="BL1277" t="s">
        <v>3360</v>
      </c>
      <c r="BM1277" t="s">
        <v>83</v>
      </c>
      <c r="BN1277" t="s">
        <v>84</v>
      </c>
      <c r="BO1277" t="s">
        <v>3361</v>
      </c>
      <c r="BP1277" t="s">
        <v>3332</v>
      </c>
      <c r="BQ1277" t="s">
        <v>3360</v>
      </c>
      <c r="BR1277" t="s">
        <v>3361</v>
      </c>
      <c r="BS1277" t="s">
        <v>86</v>
      </c>
      <c r="BU1277" t="s">
        <v>81</v>
      </c>
      <c r="BV1277" t="s">
        <v>3362</v>
      </c>
    </row>
    <row r="1278" spans="1:74" x14ac:dyDescent="0.2">
      <c r="A1278" t="s">
        <v>3930</v>
      </c>
      <c r="B1278" t="s">
        <v>3930</v>
      </c>
      <c r="C1278" t="s">
        <v>3931</v>
      </c>
      <c r="D1278" t="s">
        <v>76</v>
      </c>
      <c r="E1278" t="s">
        <v>77</v>
      </c>
      <c r="F1278" t="s">
        <v>3932</v>
      </c>
      <c r="H1278" t="s">
        <v>3930</v>
      </c>
      <c r="I1278" t="s">
        <v>3388</v>
      </c>
      <c r="J1278" t="s">
        <v>3354</v>
      </c>
      <c r="M1278" t="s">
        <v>3329</v>
      </c>
      <c r="BJ1278" t="s">
        <v>81</v>
      </c>
      <c r="BL1278" t="s">
        <v>3347</v>
      </c>
      <c r="BM1278" t="s">
        <v>83</v>
      </c>
      <c r="BN1278" t="s">
        <v>84</v>
      </c>
      <c r="BO1278" t="s">
        <v>3389</v>
      </c>
      <c r="BP1278" t="s">
        <v>3332</v>
      </c>
      <c r="BQ1278" t="s">
        <v>3347</v>
      </c>
      <c r="BR1278" t="s">
        <v>3389</v>
      </c>
      <c r="BS1278" t="s">
        <v>86</v>
      </c>
      <c r="BU1278" t="s">
        <v>81</v>
      </c>
      <c r="BV1278" t="s">
        <v>3362</v>
      </c>
    </row>
    <row r="1279" spans="1:74" x14ac:dyDescent="0.2">
      <c r="A1279" t="s">
        <v>3933</v>
      </c>
      <c r="B1279" t="s">
        <v>3933</v>
      </c>
      <c r="C1279" t="s">
        <v>3934</v>
      </c>
      <c r="D1279" t="s">
        <v>76</v>
      </c>
      <c r="E1279" t="s">
        <v>77</v>
      </c>
      <c r="I1279" t="s">
        <v>3935</v>
      </c>
      <c r="J1279" t="s">
        <v>3428</v>
      </c>
      <c r="M1279" t="s">
        <v>3329</v>
      </c>
      <c r="BJ1279" t="s">
        <v>81</v>
      </c>
      <c r="BL1279" t="s">
        <v>3429</v>
      </c>
      <c r="BM1279" t="s">
        <v>83</v>
      </c>
      <c r="BN1279" t="s">
        <v>2953</v>
      </c>
      <c r="BO1279" t="s">
        <v>3936</v>
      </c>
      <c r="BP1279" t="s">
        <v>3332</v>
      </c>
      <c r="BQ1279" t="s">
        <v>3429</v>
      </c>
      <c r="BR1279" t="s">
        <v>3936</v>
      </c>
      <c r="BS1279" t="s">
        <v>86</v>
      </c>
      <c r="BU1279" t="s">
        <v>81</v>
      </c>
      <c r="BV1279" t="s">
        <v>3362</v>
      </c>
    </row>
    <row r="1280" spans="1:74" x14ac:dyDescent="0.2">
      <c r="A1280" t="s">
        <v>3937</v>
      </c>
      <c r="B1280" t="s">
        <v>3937</v>
      </c>
      <c r="E1280" t="s">
        <v>397</v>
      </c>
      <c r="F1280" t="s">
        <v>3669</v>
      </c>
      <c r="I1280" t="s">
        <v>3336</v>
      </c>
      <c r="M1280" t="s">
        <v>3329</v>
      </c>
      <c r="BJ1280" t="s">
        <v>2962</v>
      </c>
      <c r="BL1280" t="s">
        <v>3337</v>
      </c>
      <c r="BM1280" t="s">
        <v>83</v>
      </c>
      <c r="BO1280" t="s">
        <v>3338</v>
      </c>
      <c r="BP1280" t="s">
        <v>3332</v>
      </c>
      <c r="BQ1280" t="s">
        <v>3337</v>
      </c>
      <c r="BR1280" t="s">
        <v>3338</v>
      </c>
      <c r="BS1280" t="s">
        <v>86</v>
      </c>
      <c r="BU1280" t="s">
        <v>2962</v>
      </c>
      <c r="BV1280" t="s">
        <v>3339</v>
      </c>
    </row>
    <row r="1281" spans="1:74" x14ac:dyDescent="0.2">
      <c r="A1281" t="s">
        <v>3938</v>
      </c>
      <c r="B1281" t="s">
        <v>3938</v>
      </c>
      <c r="C1281" t="s">
        <v>429</v>
      </c>
      <c r="D1281" t="s">
        <v>76</v>
      </c>
      <c r="E1281" t="s">
        <v>77</v>
      </c>
      <c r="G1281" t="s">
        <v>3939</v>
      </c>
      <c r="I1281" t="s">
        <v>3346</v>
      </c>
      <c r="J1281" t="s">
        <v>146</v>
      </c>
      <c r="M1281" t="s">
        <v>3329</v>
      </c>
      <c r="BJ1281" t="s">
        <v>2962</v>
      </c>
      <c r="BL1281" t="s">
        <v>3347</v>
      </c>
      <c r="BM1281" t="s">
        <v>83</v>
      </c>
      <c r="BN1281" t="s">
        <v>84</v>
      </c>
      <c r="BO1281" t="s">
        <v>3348</v>
      </c>
      <c r="BP1281" t="s">
        <v>3332</v>
      </c>
      <c r="BQ1281" t="s">
        <v>3347</v>
      </c>
      <c r="BR1281" t="s">
        <v>3348</v>
      </c>
      <c r="BS1281" t="s">
        <v>86</v>
      </c>
      <c r="BU1281" t="s">
        <v>2962</v>
      </c>
      <c r="BV1281" t="s">
        <v>87</v>
      </c>
    </row>
    <row r="1282" spans="1:74" x14ac:dyDescent="0.2">
      <c r="A1282" t="s">
        <v>295</v>
      </c>
      <c r="B1282" t="s">
        <v>295</v>
      </c>
      <c r="C1282" t="s">
        <v>297</v>
      </c>
      <c r="D1282" t="s">
        <v>76</v>
      </c>
      <c r="E1282" t="s">
        <v>77</v>
      </c>
      <c r="G1282" t="s">
        <v>3940</v>
      </c>
      <c r="I1282" t="s">
        <v>3346</v>
      </c>
      <c r="J1282" t="s">
        <v>146</v>
      </c>
      <c r="M1282" t="s">
        <v>3329</v>
      </c>
      <c r="BJ1282" t="s">
        <v>2962</v>
      </c>
      <c r="BL1282" t="s">
        <v>3347</v>
      </c>
      <c r="BM1282" t="s">
        <v>83</v>
      </c>
      <c r="BN1282" t="s">
        <v>84</v>
      </c>
      <c r="BO1282" t="s">
        <v>3348</v>
      </c>
      <c r="BP1282" t="s">
        <v>3332</v>
      </c>
      <c r="BQ1282" t="s">
        <v>3347</v>
      </c>
      <c r="BR1282" t="s">
        <v>3348</v>
      </c>
      <c r="BS1282" t="s">
        <v>86</v>
      </c>
      <c r="BU1282" t="s">
        <v>2962</v>
      </c>
      <c r="BV1282" t="s">
        <v>87</v>
      </c>
    </row>
    <row r="1283" spans="1:74" x14ac:dyDescent="0.2">
      <c r="A1283" t="s">
        <v>3941</v>
      </c>
      <c r="B1283" t="s">
        <v>3941</v>
      </c>
      <c r="C1283" t="s">
        <v>3942</v>
      </c>
      <c r="D1283" t="s">
        <v>76</v>
      </c>
      <c r="E1283" t="s">
        <v>77</v>
      </c>
      <c r="I1283" t="s">
        <v>3359</v>
      </c>
      <c r="J1283" t="s">
        <v>3354</v>
      </c>
      <c r="M1283" t="s">
        <v>3329</v>
      </c>
      <c r="BJ1283" t="s">
        <v>81</v>
      </c>
      <c r="BL1283" t="s">
        <v>3360</v>
      </c>
      <c r="BM1283" t="s">
        <v>83</v>
      </c>
      <c r="BN1283" t="s">
        <v>84</v>
      </c>
      <c r="BO1283" t="s">
        <v>3361</v>
      </c>
      <c r="BP1283" t="s">
        <v>3332</v>
      </c>
      <c r="BQ1283" t="s">
        <v>3360</v>
      </c>
      <c r="BR1283" t="s">
        <v>3361</v>
      </c>
      <c r="BS1283" t="s">
        <v>86</v>
      </c>
      <c r="BU1283" t="s">
        <v>81</v>
      </c>
      <c r="BV1283" t="s">
        <v>3362</v>
      </c>
    </row>
    <row r="1284" spans="1:74" x14ac:dyDescent="0.2">
      <c r="A1284" t="s">
        <v>3943</v>
      </c>
      <c r="B1284" t="s">
        <v>3943</v>
      </c>
      <c r="C1284" t="s">
        <v>3944</v>
      </c>
      <c r="E1284" t="s">
        <v>397</v>
      </c>
      <c r="F1284" t="s">
        <v>3945</v>
      </c>
      <c r="I1284" t="s">
        <v>3336</v>
      </c>
      <c r="M1284" t="s">
        <v>3329</v>
      </c>
      <c r="BJ1284" t="s">
        <v>2962</v>
      </c>
      <c r="BL1284" t="s">
        <v>3337</v>
      </c>
      <c r="BM1284" t="s">
        <v>83</v>
      </c>
      <c r="BO1284" t="s">
        <v>3338</v>
      </c>
      <c r="BP1284" t="s">
        <v>3332</v>
      </c>
      <c r="BQ1284" t="s">
        <v>3337</v>
      </c>
      <c r="BR1284" t="s">
        <v>3338</v>
      </c>
      <c r="BS1284" t="s">
        <v>86</v>
      </c>
      <c r="BU1284" t="s">
        <v>2962</v>
      </c>
      <c r="BV1284" t="s">
        <v>3339</v>
      </c>
    </row>
    <row r="1285" spans="1:74" x14ac:dyDescent="0.2">
      <c r="A1285" t="s">
        <v>3946</v>
      </c>
      <c r="B1285" t="s">
        <v>3946</v>
      </c>
      <c r="C1285" t="s">
        <v>3947</v>
      </c>
      <c r="D1285" t="s">
        <v>76</v>
      </c>
      <c r="E1285" t="s">
        <v>77</v>
      </c>
      <c r="H1285" t="s">
        <v>3946</v>
      </c>
      <c r="I1285" t="s">
        <v>3679</v>
      </c>
      <c r="J1285" t="s">
        <v>3354</v>
      </c>
      <c r="M1285" t="s">
        <v>3329</v>
      </c>
      <c r="BJ1285" t="s">
        <v>2962</v>
      </c>
      <c r="BK1285" t="e">
        <f>Other Revenues/rooms occupied-solds</f>
        <v>#NAME?</v>
      </c>
      <c r="BL1285" t="s">
        <v>3347</v>
      </c>
      <c r="BM1285" t="s">
        <v>83</v>
      </c>
      <c r="BN1285" t="s">
        <v>2953</v>
      </c>
      <c r="BO1285" t="s">
        <v>3680</v>
      </c>
      <c r="BP1285" t="s">
        <v>3332</v>
      </c>
      <c r="BQ1285" t="s">
        <v>3347</v>
      </c>
      <c r="BR1285" t="s">
        <v>3680</v>
      </c>
      <c r="BS1285" t="s">
        <v>86</v>
      </c>
      <c r="BT1285" t="e">
        <f>Other Revenues/rooms occupied-solds</f>
        <v>#NAME?</v>
      </c>
      <c r="BU1285" t="s">
        <v>2962</v>
      </c>
      <c r="BV1285" t="s">
        <v>3356</v>
      </c>
    </row>
    <row r="1286" spans="1:74" x14ac:dyDescent="0.2">
      <c r="A1286" t="s">
        <v>3948</v>
      </c>
      <c r="B1286" t="s">
        <v>3948</v>
      </c>
      <c r="D1286" t="s">
        <v>76</v>
      </c>
      <c r="E1286" t="s">
        <v>397</v>
      </c>
      <c r="I1286" t="s">
        <v>3473</v>
      </c>
      <c r="J1286" t="s">
        <v>3474</v>
      </c>
      <c r="M1286" t="s">
        <v>3329</v>
      </c>
      <c r="BJ1286" t="s">
        <v>2962</v>
      </c>
      <c r="BL1286" t="s">
        <v>3360</v>
      </c>
      <c r="BM1286" t="s">
        <v>83</v>
      </c>
      <c r="BN1286" t="s">
        <v>84</v>
      </c>
      <c r="BO1286" t="s">
        <v>3475</v>
      </c>
      <c r="BP1286" t="s">
        <v>3332</v>
      </c>
      <c r="BQ1286" t="s">
        <v>3360</v>
      </c>
      <c r="BR1286" t="s">
        <v>3475</v>
      </c>
      <c r="BS1286" t="s">
        <v>86</v>
      </c>
      <c r="BU1286" t="s">
        <v>2962</v>
      </c>
      <c r="BV1286" t="s">
        <v>3476</v>
      </c>
    </row>
    <row r="1287" spans="1:74" x14ac:dyDescent="0.2">
      <c r="A1287" t="s">
        <v>3949</v>
      </c>
      <c r="B1287" t="s">
        <v>3949</v>
      </c>
      <c r="C1287" t="s">
        <v>337</v>
      </c>
      <c r="D1287" t="s">
        <v>76</v>
      </c>
      <c r="E1287" t="s">
        <v>77</v>
      </c>
      <c r="G1287" t="s">
        <v>3950</v>
      </c>
      <c r="I1287" t="s">
        <v>3346</v>
      </c>
      <c r="J1287" t="s">
        <v>146</v>
      </c>
      <c r="M1287" t="s">
        <v>3329</v>
      </c>
      <c r="BJ1287" t="s">
        <v>2962</v>
      </c>
      <c r="BL1287" t="s">
        <v>3347</v>
      </c>
      <c r="BM1287" t="s">
        <v>83</v>
      </c>
      <c r="BN1287" t="s">
        <v>84</v>
      </c>
      <c r="BO1287" t="s">
        <v>3348</v>
      </c>
      <c r="BP1287" t="s">
        <v>3332</v>
      </c>
      <c r="BQ1287" t="s">
        <v>3347</v>
      </c>
      <c r="BR1287" t="s">
        <v>3348</v>
      </c>
      <c r="BS1287" t="s">
        <v>86</v>
      </c>
      <c r="BU1287" t="s">
        <v>2962</v>
      </c>
      <c r="BV1287" t="s">
        <v>87</v>
      </c>
    </row>
    <row r="1288" spans="1:74" x14ac:dyDescent="0.2">
      <c r="A1288" t="s">
        <v>3951</v>
      </c>
      <c r="B1288" t="s">
        <v>3951</v>
      </c>
      <c r="C1288" t="s">
        <v>3952</v>
      </c>
      <c r="D1288" t="s">
        <v>76</v>
      </c>
      <c r="E1288" t="s">
        <v>77</v>
      </c>
      <c r="H1288" t="s">
        <v>3951</v>
      </c>
      <c r="I1288" t="s">
        <v>3601</v>
      </c>
      <c r="J1288" t="s">
        <v>3602</v>
      </c>
      <c r="M1288" t="s">
        <v>3329</v>
      </c>
      <c r="BJ1288" t="s">
        <v>81</v>
      </c>
      <c r="BL1288" t="s">
        <v>3347</v>
      </c>
      <c r="BM1288" t="s">
        <v>83</v>
      </c>
      <c r="BN1288" t="s">
        <v>2953</v>
      </c>
      <c r="BO1288" t="s">
        <v>3603</v>
      </c>
      <c r="BP1288" t="s">
        <v>3332</v>
      </c>
      <c r="BQ1288" t="s">
        <v>3347</v>
      </c>
      <c r="BR1288" t="s">
        <v>3603</v>
      </c>
      <c r="BS1288" t="s">
        <v>86</v>
      </c>
      <c r="BU1288" t="s">
        <v>81</v>
      </c>
      <c r="BV1288" t="s">
        <v>87</v>
      </c>
    </row>
    <row r="1289" spans="1:74" x14ac:dyDescent="0.2">
      <c r="A1289" t="s">
        <v>2742</v>
      </c>
      <c r="B1289" t="s">
        <v>2742</v>
      </c>
      <c r="C1289" t="s">
        <v>2743</v>
      </c>
      <c r="D1289" t="s">
        <v>76</v>
      </c>
      <c r="E1289" t="s">
        <v>77</v>
      </c>
      <c r="G1289" t="s">
        <v>3953</v>
      </c>
      <c r="I1289" t="s">
        <v>3346</v>
      </c>
      <c r="J1289" t="s">
        <v>146</v>
      </c>
      <c r="M1289" t="s">
        <v>3329</v>
      </c>
      <c r="BJ1289" t="s">
        <v>2962</v>
      </c>
      <c r="BL1289" t="s">
        <v>3347</v>
      </c>
      <c r="BM1289" t="s">
        <v>83</v>
      </c>
      <c r="BN1289" t="s">
        <v>84</v>
      </c>
      <c r="BO1289" t="s">
        <v>3348</v>
      </c>
      <c r="BP1289" t="s">
        <v>3332</v>
      </c>
      <c r="BQ1289" t="s">
        <v>3347</v>
      </c>
      <c r="BR1289" t="s">
        <v>3348</v>
      </c>
      <c r="BS1289" t="s">
        <v>86</v>
      </c>
      <c r="BU1289" t="s">
        <v>2962</v>
      </c>
      <c r="BV1289" t="s">
        <v>87</v>
      </c>
    </row>
    <row r="1290" spans="1:74" x14ac:dyDescent="0.2">
      <c r="A1290" t="s">
        <v>3954</v>
      </c>
      <c r="B1290" t="s">
        <v>3954</v>
      </c>
      <c r="C1290" t="s">
        <v>1904</v>
      </c>
      <c r="D1290" t="s">
        <v>76</v>
      </c>
      <c r="E1290" t="s">
        <v>77</v>
      </c>
      <c r="G1290" t="s">
        <v>3955</v>
      </c>
      <c r="I1290" t="s">
        <v>3346</v>
      </c>
      <c r="J1290" t="s">
        <v>146</v>
      </c>
      <c r="M1290" t="s">
        <v>3329</v>
      </c>
      <c r="BJ1290" t="s">
        <v>2962</v>
      </c>
      <c r="BL1290" t="s">
        <v>3347</v>
      </c>
      <c r="BM1290" t="s">
        <v>83</v>
      </c>
      <c r="BN1290" t="s">
        <v>84</v>
      </c>
      <c r="BO1290" t="s">
        <v>3348</v>
      </c>
      <c r="BP1290" t="s">
        <v>3332</v>
      </c>
      <c r="BQ1290" t="s">
        <v>3347</v>
      </c>
      <c r="BR1290" t="s">
        <v>3348</v>
      </c>
      <c r="BS1290" t="s">
        <v>86</v>
      </c>
      <c r="BU1290" t="s">
        <v>2962</v>
      </c>
      <c r="BV1290" t="s">
        <v>87</v>
      </c>
    </row>
    <row r="1291" spans="1:74" x14ac:dyDescent="0.2">
      <c r="A1291" t="s">
        <v>3956</v>
      </c>
      <c r="B1291" t="s">
        <v>3956</v>
      </c>
      <c r="C1291" t="s">
        <v>3957</v>
      </c>
      <c r="D1291" t="s">
        <v>76</v>
      </c>
      <c r="E1291" t="s">
        <v>77</v>
      </c>
      <c r="I1291" t="s">
        <v>3563</v>
      </c>
      <c r="J1291" t="s">
        <v>3428</v>
      </c>
      <c r="M1291" t="s">
        <v>3329</v>
      </c>
      <c r="BJ1291" t="s">
        <v>81</v>
      </c>
      <c r="BL1291" t="s">
        <v>3429</v>
      </c>
      <c r="BM1291" t="s">
        <v>83</v>
      </c>
      <c r="BN1291" t="s">
        <v>2953</v>
      </c>
      <c r="BO1291" t="s">
        <v>3564</v>
      </c>
      <c r="BP1291" t="s">
        <v>3332</v>
      </c>
      <c r="BQ1291" t="s">
        <v>3429</v>
      </c>
      <c r="BR1291" t="s">
        <v>3564</v>
      </c>
      <c r="BS1291" t="s">
        <v>86</v>
      </c>
      <c r="BU1291" t="s">
        <v>81</v>
      </c>
      <c r="BV1291" t="s">
        <v>3362</v>
      </c>
    </row>
    <row r="1292" spans="1:74" x14ac:dyDescent="0.2">
      <c r="A1292" t="s">
        <v>678</v>
      </c>
      <c r="B1292" t="s">
        <v>678</v>
      </c>
      <c r="C1292" t="s">
        <v>680</v>
      </c>
      <c r="D1292" t="s">
        <v>76</v>
      </c>
      <c r="E1292" t="s">
        <v>77</v>
      </c>
      <c r="G1292" t="s">
        <v>3958</v>
      </c>
      <c r="I1292" t="s">
        <v>3346</v>
      </c>
      <c r="J1292" t="s">
        <v>146</v>
      </c>
      <c r="M1292" t="s">
        <v>3329</v>
      </c>
      <c r="BJ1292" t="s">
        <v>2962</v>
      </c>
      <c r="BL1292" t="s">
        <v>3347</v>
      </c>
      <c r="BM1292" t="s">
        <v>83</v>
      </c>
      <c r="BN1292" t="s">
        <v>84</v>
      </c>
      <c r="BO1292" t="s">
        <v>3348</v>
      </c>
      <c r="BP1292" t="s">
        <v>3332</v>
      </c>
      <c r="BQ1292" t="s">
        <v>3347</v>
      </c>
      <c r="BR1292" t="s">
        <v>3348</v>
      </c>
      <c r="BS1292" t="s">
        <v>86</v>
      </c>
      <c r="BU1292" t="s">
        <v>2962</v>
      </c>
      <c r="BV1292" t="s">
        <v>87</v>
      </c>
    </row>
    <row r="1293" spans="1:74" x14ac:dyDescent="0.2">
      <c r="A1293" t="s">
        <v>3959</v>
      </c>
      <c r="B1293" t="s">
        <v>3959</v>
      </c>
      <c r="C1293" t="s">
        <v>3960</v>
      </c>
      <c r="D1293" t="s">
        <v>76</v>
      </c>
      <c r="E1293" t="s">
        <v>77</v>
      </c>
      <c r="H1293" t="s">
        <v>3961</v>
      </c>
      <c r="I1293" t="s">
        <v>3601</v>
      </c>
      <c r="J1293" t="s">
        <v>3602</v>
      </c>
      <c r="M1293" t="s">
        <v>3329</v>
      </c>
      <c r="BJ1293" t="s">
        <v>2962</v>
      </c>
      <c r="BK1293" t="e">
        <f>RevPar Hotel/RevPar CompSet</f>
        <v>#NAME?</v>
      </c>
      <c r="BL1293" t="s">
        <v>3347</v>
      </c>
      <c r="BM1293" t="s">
        <v>83</v>
      </c>
      <c r="BN1293" t="s">
        <v>84</v>
      </c>
      <c r="BO1293" t="s">
        <v>3603</v>
      </c>
      <c r="BP1293" t="s">
        <v>3332</v>
      </c>
      <c r="BQ1293" t="s">
        <v>3347</v>
      </c>
      <c r="BR1293" t="s">
        <v>3603</v>
      </c>
      <c r="BS1293" t="s">
        <v>86</v>
      </c>
      <c r="BT1293" t="e">
        <f>RevPar Hotel/RevPar CompSet</f>
        <v>#NAME?</v>
      </c>
      <c r="BU1293" t="s">
        <v>2962</v>
      </c>
      <c r="BV1293" t="s">
        <v>87</v>
      </c>
    </row>
    <row r="1294" spans="1:74" x14ac:dyDescent="0.2">
      <c r="A1294" t="s">
        <v>3962</v>
      </c>
      <c r="B1294" t="s">
        <v>3962</v>
      </c>
      <c r="C1294" t="s">
        <v>2566</v>
      </c>
      <c r="D1294" t="s">
        <v>76</v>
      </c>
      <c r="E1294" t="s">
        <v>77</v>
      </c>
      <c r="G1294" t="s">
        <v>3963</v>
      </c>
      <c r="I1294" t="s">
        <v>3346</v>
      </c>
      <c r="J1294" t="s">
        <v>146</v>
      </c>
      <c r="M1294" t="s">
        <v>3329</v>
      </c>
      <c r="BJ1294" t="s">
        <v>2962</v>
      </c>
      <c r="BL1294" t="s">
        <v>3347</v>
      </c>
      <c r="BM1294" t="s">
        <v>83</v>
      </c>
      <c r="BN1294" t="s">
        <v>84</v>
      </c>
      <c r="BO1294" t="s">
        <v>3348</v>
      </c>
      <c r="BP1294" t="s">
        <v>3332</v>
      </c>
      <c r="BQ1294" t="s">
        <v>3347</v>
      </c>
      <c r="BR1294" t="s">
        <v>3348</v>
      </c>
      <c r="BS1294" t="s">
        <v>86</v>
      </c>
      <c r="BU1294" t="s">
        <v>2962</v>
      </c>
      <c r="BV1294" t="s">
        <v>87</v>
      </c>
    </row>
    <row r="1295" spans="1:74" x14ac:dyDescent="0.2">
      <c r="A1295" t="s">
        <v>957</v>
      </c>
      <c r="B1295" t="s">
        <v>957</v>
      </c>
      <c r="C1295" t="s">
        <v>959</v>
      </c>
      <c r="D1295" t="s">
        <v>76</v>
      </c>
      <c r="E1295" t="s">
        <v>77</v>
      </c>
      <c r="G1295" t="s">
        <v>3964</v>
      </c>
      <c r="I1295" t="s">
        <v>3346</v>
      </c>
      <c r="J1295" t="s">
        <v>146</v>
      </c>
      <c r="M1295" t="s">
        <v>3329</v>
      </c>
      <c r="BJ1295" t="s">
        <v>2962</v>
      </c>
      <c r="BL1295" t="s">
        <v>3347</v>
      </c>
      <c r="BM1295" t="s">
        <v>83</v>
      </c>
      <c r="BN1295" t="s">
        <v>84</v>
      </c>
      <c r="BO1295" t="s">
        <v>3348</v>
      </c>
      <c r="BP1295" t="s">
        <v>3332</v>
      </c>
      <c r="BQ1295" t="s">
        <v>3347</v>
      </c>
      <c r="BR1295" t="s">
        <v>3348</v>
      </c>
      <c r="BS1295" t="s">
        <v>86</v>
      </c>
      <c r="BU1295" t="s">
        <v>2962</v>
      </c>
      <c r="BV1295" t="s">
        <v>87</v>
      </c>
    </row>
    <row r="1296" spans="1:74" x14ac:dyDescent="0.2">
      <c r="A1296" t="s">
        <v>3965</v>
      </c>
      <c r="B1296" t="s">
        <v>3965</v>
      </c>
      <c r="C1296" t="s">
        <v>3966</v>
      </c>
      <c r="E1296" t="s">
        <v>397</v>
      </c>
      <c r="F1296" t="s">
        <v>3967</v>
      </c>
      <c r="I1296" t="s">
        <v>3336</v>
      </c>
      <c r="M1296" t="s">
        <v>3329</v>
      </c>
      <c r="BJ1296" t="s">
        <v>2962</v>
      </c>
      <c r="BL1296" t="s">
        <v>3337</v>
      </c>
      <c r="BM1296" t="s">
        <v>83</v>
      </c>
      <c r="BO1296" t="s">
        <v>3338</v>
      </c>
      <c r="BP1296" t="s">
        <v>3332</v>
      </c>
      <c r="BQ1296" t="s">
        <v>3337</v>
      </c>
      <c r="BR1296" t="s">
        <v>3338</v>
      </c>
      <c r="BS1296" t="s">
        <v>86</v>
      </c>
      <c r="BU1296" t="s">
        <v>2962</v>
      </c>
      <c r="BV1296" t="s">
        <v>3339</v>
      </c>
    </row>
    <row r="1297" spans="1:74" x14ac:dyDescent="0.2">
      <c r="A1297" t="s">
        <v>3968</v>
      </c>
      <c r="B1297" t="s">
        <v>3968</v>
      </c>
      <c r="C1297" t="s">
        <v>3969</v>
      </c>
      <c r="E1297" t="s">
        <v>397</v>
      </c>
      <c r="I1297" t="s">
        <v>3336</v>
      </c>
      <c r="M1297" t="s">
        <v>3329</v>
      </c>
      <c r="BJ1297" t="s">
        <v>2962</v>
      </c>
      <c r="BL1297" t="s">
        <v>3337</v>
      </c>
      <c r="BM1297" t="s">
        <v>83</v>
      </c>
      <c r="BO1297" t="s">
        <v>3338</v>
      </c>
      <c r="BP1297" t="s">
        <v>3332</v>
      </c>
      <c r="BQ1297" t="s">
        <v>3337</v>
      </c>
      <c r="BR1297" t="s">
        <v>3338</v>
      </c>
      <c r="BS1297" t="s">
        <v>86</v>
      </c>
      <c r="BU1297" t="s">
        <v>2962</v>
      </c>
      <c r="BV1297" t="s">
        <v>3339</v>
      </c>
    </row>
    <row r="1298" spans="1:74" x14ac:dyDescent="0.2">
      <c r="A1298" t="s">
        <v>3970</v>
      </c>
      <c r="B1298" t="s">
        <v>3970</v>
      </c>
      <c r="C1298" t="s">
        <v>3971</v>
      </c>
      <c r="D1298" t="s">
        <v>76</v>
      </c>
      <c r="E1298" t="s">
        <v>77</v>
      </c>
      <c r="F1298" t="s">
        <v>3712</v>
      </c>
      <c r="H1298" t="s">
        <v>3972</v>
      </c>
      <c r="I1298" t="s">
        <v>3388</v>
      </c>
      <c r="J1298" t="s">
        <v>3354</v>
      </c>
      <c r="M1298" t="s">
        <v>3329</v>
      </c>
      <c r="BJ1298" t="s">
        <v>81</v>
      </c>
      <c r="BL1298" t="s">
        <v>3347</v>
      </c>
      <c r="BM1298" t="s">
        <v>83</v>
      </c>
      <c r="BN1298" t="s">
        <v>84</v>
      </c>
      <c r="BO1298" t="s">
        <v>3389</v>
      </c>
      <c r="BP1298" t="s">
        <v>3332</v>
      </c>
      <c r="BQ1298" t="s">
        <v>3347</v>
      </c>
      <c r="BR1298" t="s">
        <v>3389</v>
      </c>
      <c r="BS1298" t="s">
        <v>86</v>
      </c>
      <c r="BU1298" t="s">
        <v>81</v>
      </c>
      <c r="BV1298" t="s">
        <v>3362</v>
      </c>
    </row>
    <row r="1299" spans="1:74" x14ac:dyDescent="0.2">
      <c r="A1299" t="s">
        <v>3973</v>
      </c>
      <c r="B1299" t="s">
        <v>3973</v>
      </c>
      <c r="C1299" t="s">
        <v>3974</v>
      </c>
      <c r="E1299" t="s">
        <v>397</v>
      </c>
      <c r="F1299" t="s">
        <v>3742</v>
      </c>
      <c r="I1299" t="s">
        <v>3336</v>
      </c>
      <c r="M1299" t="s">
        <v>3329</v>
      </c>
      <c r="BJ1299" t="s">
        <v>2962</v>
      </c>
      <c r="BL1299" t="s">
        <v>3337</v>
      </c>
      <c r="BM1299" t="s">
        <v>83</v>
      </c>
      <c r="BO1299" t="s">
        <v>3338</v>
      </c>
      <c r="BP1299" t="s">
        <v>3332</v>
      </c>
      <c r="BQ1299" t="s">
        <v>3337</v>
      </c>
      <c r="BR1299" t="s">
        <v>3338</v>
      </c>
      <c r="BS1299" t="s">
        <v>86</v>
      </c>
      <c r="BU1299" t="s">
        <v>2962</v>
      </c>
      <c r="BV1299" t="s">
        <v>3339</v>
      </c>
    </row>
    <row r="1300" spans="1:74" x14ac:dyDescent="0.2">
      <c r="A1300" t="s">
        <v>3975</v>
      </c>
      <c r="B1300" t="s">
        <v>3975</v>
      </c>
      <c r="C1300" t="s">
        <v>3976</v>
      </c>
      <c r="E1300" t="s">
        <v>397</v>
      </c>
      <c r="F1300" t="s">
        <v>3977</v>
      </c>
      <c r="I1300" t="s">
        <v>3336</v>
      </c>
      <c r="M1300" t="s">
        <v>3329</v>
      </c>
      <c r="BJ1300" t="s">
        <v>2962</v>
      </c>
      <c r="BL1300" t="s">
        <v>3337</v>
      </c>
      <c r="BM1300" t="s">
        <v>83</v>
      </c>
      <c r="BO1300" t="s">
        <v>3338</v>
      </c>
      <c r="BP1300" t="s">
        <v>3332</v>
      </c>
      <c r="BQ1300" t="s">
        <v>3337</v>
      </c>
      <c r="BR1300" t="s">
        <v>3338</v>
      </c>
      <c r="BS1300" t="s">
        <v>86</v>
      </c>
      <c r="BU1300" t="s">
        <v>2962</v>
      </c>
      <c r="BV1300" t="s">
        <v>3339</v>
      </c>
    </row>
    <row r="1301" spans="1:74" x14ac:dyDescent="0.2">
      <c r="A1301" t="s">
        <v>3978</v>
      </c>
      <c r="B1301" t="s">
        <v>3978</v>
      </c>
      <c r="C1301" t="s">
        <v>3979</v>
      </c>
      <c r="D1301" t="s">
        <v>76</v>
      </c>
      <c r="E1301" t="s">
        <v>77</v>
      </c>
      <c r="I1301" t="s">
        <v>3473</v>
      </c>
      <c r="J1301" t="s">
        <v>3474</v>
      </c>
      <c r="M1301" t="s">
        <v>3329</v>
      </c>
      <c r="BJ1301" t="s">
        <v>2962</v>
      </c>
      <c r="BL1301" t="s">
        <v>3360</v>
      </c>
      <c r="BM1301" t="s">
        <v>83</v>
      </c>
      <c r="BN1301" t="s">
        <v>84</v>
      </c>
      <c r="BO1301" t="s">
        <v>3475</v>
      </c>
      <c r="BP1301" t="s">
        <v>3332</v>
      </c>
      <c r="BQ1301" t="s">
        <v>3360</v>
      </c>
      <c r="BR1301" t="s">
        <v>3475</v>
      </c>
      <c r="BS1301" t="s">
        <v>86</v>
      </c>
      <c r="BU1301" t="s">
        <v>2962</v>
      </c>
      <c r="BV1301" t="s">
        <v>3476</v>
      </c>
    </row>
    <row r="1302" spans="1:74" x14ac:dyDescent="0.2">
      <c r="A1302" t="s">
        <v>3980</v>
      </c>
      <c r="B1302" t="s">
        <v>3980</v>
      </c>
      <c r="C1302" t="s">
        <v>2099</v>
      </c>
      <c r="D1302" t="s">
        <v>76</v>
      </c>
      <c r="E1302" t="s">
        <v>77</v>
      </c>
      <c r="G1302" t="s">
        <v>3981</v>
      </c>
      <c r="I1302" t="s">
        <v>3346</v>
      </c>
      <c r="J1302" t="s">
        <v>146</v>
      </c>
      <c r="M1302" t="s">
        <v>3329</v>
      </c>
      <c r="BJ1302" t="s">
        <v>2962</v>
      </c>
      <c r="BL1302" t="s">
        <v>3347</v>
      </c>
      <c r="BM1302" t="s">
        <v>83</v>
      </c>
      <c r="BN1302" t="s">
        <v>84</v>
      </c>
      <c r="BO1302" t="s">
        <v>3348</v>
      </c>
      <c r="BP1302" t="s">
        <v>3332</v>
      </c>
      <c r="BQ1302" t="s">
        <v>3347</v>
      </c>
      <c r="BR1302" t="s">
        <v>3348</v>
      </c>
      <c r="BS1302" t="s">
        <v>86</v>
      </c>
      <c r="BU1302" t="s">
        <v>2962</v>
      </c>
      <c r="BV1302" t="s">
        <v>87</v>
      </c>
    </row>
    <row r="1303" spans="1:74" x14ac:dyDescent="0.2">
      <c r="A1303" t="s">
        <v>3982</v>
      </c>
      <c r="B1303" t="s">
        <v>3982</v>
      </c>
      <c r="C1303" t="s">
        <v>3983</v>
      </c>
      <c r="D1303" t="s">
        <v>76</v>
      </c>
      <c r="E1303" t="s">
        <v>77</v>
      </c>
      <c r="I1303" t="s">
        <v>3563</v>
      </c>
      <c r="J1303" t="s">
        <v>3428</v>
      </c>
      <c r="M1303" t="s">
        <v>3329</v>
      </c>
      <c r="BJ1303" t="s">
        <v>81</v>
      </c>
      <c r="BL1303" t="s">
        <v>3429</v>
      </c>
      <c r="BM1303" t="s">
        <v>83</v>
      </c>
      <c r="BN1303" t="s">
        <v>2953</v>
      </c>
      <c r="BO1303" t="s">
        <v>3564</v>
      </c>
      <c r="BP1303" t="s">
        <v>3332</v>
      </c>
      <c r="BQ1303" t="s">
        <v>3429</v>
      </c>
      <c r="BR1303" t="s">
        <v>3564</v>
      </c>
      <c r="BS1303" t="s">
        <v>86</v>
      </c>
      <c r="BU1303" t="s">
        <v>81</v>
      </c>
      <c r="BV1303" t="s">
        <v>3362</v>
      </c>
    </row>
    <row r="1304" spans="1:74" x14ac:dyDescent="0.2">
      <c r="A1304" t="s">
        <v>3984</v>
      </c>
      <c r="B1304" t="s">
        <v>3984</v>
      </c>
      <c r="C1304" t="s">
        <v>292</v>
      </c>
      <c r="D1304" t="s">
        <v>76</v>
      </c>
      <c r="E1304" t="s">
        <v>77</v>
      </c>
      <c r="G1304" t="s">
        <v>3985</v>
      </c>
      <c r="I1304" t="s">
        <v>3346</v>
      </c>
      <c r="J1304" t="s">
        <v>146</v>
      </c>
      <c r="M1304" t="s">
        <v>3329</v>
      </c>
      <c r="BJ1304" t="s">
        <v>2962</v>
      </c>
      <c r="BL1304" t="s">
        <v>3347</v>
      </c>
      <c r="BM1304" t="s">
        <v>83</v>
      </c>
      <c r="BN1304" t="s">
        <v>84</v>
      </c>
      <c r="BO1304" t="s">
        <v>3348</v>
      </c>
      <c r="BP1304" t="s">
        <v>3332</v>
      </c>
      <c r="BQ1304" t="s">
        <v>3347</v>
      </c>
      <c r="BR1304" t="s">
        <v>3348</v>
      </c>
      <c r="BS1304" t="s">
        <v>86</v>
      </c>
      <c r="BU1304" t="s">
        <v>2962</v>
      </c>
      <c r="BV1304" t="s">
        <v>87</v>
      </c>
    </row>
    <row r="1305" spans="1:74" x14ac:dyDescent="0.2">
      <c r="A1305" t="s">
        <v>3986</v>
      </c>
      <c r="B1305" t="s">
        <v>3986</v>
      </c>
      <c r="C1305" t="s">
        <v>3987</v>
      </c>
      <c r="D1305" t="s">
        <v>76</v>
      </c>
      <c r="E1305" t="s">
        <v>77</v>
      </c>
      <c r="I1305" t="s">
        <v>3473</v>
      </c>
      <c r="J1305" t="s">
        <v>3474</v>
      </c>
      <c r="M1305" t="s">
        <v>3329</v>
      </c>
      <c r="BJ1305" t="s">
        <v>2962</v>
      </c>
      <c r="BL1305" t="s">
        <v>3360</v>
      </c>
      <c r="BM1305" t="s">
        <v>83</v>
      </c>
      <c r="BN1305" t="s">
        <v>84</v>
      </c>
      <c r="BO1305" t="s">
        <v>3475</v>
      </c>
      <c r="BP1305" t="s">
        <v>3332</v>
      </c>
      <c r="BQ1305" t="s">
        <v>3360</v>
      </c>
      <c r="BR1305" t="s">
        <v>3475</v>
      </c>
      <c r="BS1305" t="s">
        <v>86</v>
      </c>
      <c r="BU1305" t="s">
        <v>2962</v>
      </c>
      <c r="BV1305" t="s">
        <v>3476</v>
      </c>
    </row>
    <row r="1306" spans="1:74" x14ac:dyDescent="0.2">
      <c r="A1306" t="s">
        <v>3988</v>
      </c>
      <c r="B1306" t="s">
        <v>3988</v>
      </c>
      <c r="C1306" t="s">
        <v>3989</v>
      </c>
      <c r="D1306" t="s">
        <v>76</v>
      </c>
      <c r="E1306" t="s">
        <v>77</v>
      </c>
      <c r="H1306" t="s">
        <v>3988</v>
      </c>
      <c r="I1306" t="s">
        <v>3990</v>
      </c>
      <c r="J1306" t="s">
        <v>3354</v>
      </c>
      <c r="M1306" t="s">
        <v>3329</v>
      </c>
      <c r="BJ1306" t="s">
        <v>81</v>
      </c>
      <c r="BL1306" t="s">
        <v>3360</v>
      </c>
      <c r="BM1306" t="s">
        <v>83</v>
      </c>
      <c r="BN1306" t="s">
        <v>2953</v>
      </c>
      <c r="BO1306" t="s">
        <v>3991</v>
      </c>
      <c r="BP1306" t="s">
        <v>3332</v>
      </c>
      <c r="BQ1306" t="s">
        <v>3360</v>
      </c>
      <c r="BR1306" t="s">
        <v>3991</v>
      </c>
      <c r="BS1306" t="s">
        <v>86</v>
      </c>
      <c r="BU1306" t="s">
        <v>81</v>
      </c>
      <c r="BV1306" t="s">
        <v>3585</v>
      </c>
    </row>
    <row r="1307" spans="1:74" x14ac:dyDescent="0.2">
      <c r="A1307" t="s">
        <v>1095</v>
      </c>
      <c r="B1307" t="s">
        <v>1095</v>
      </c>
      <c r="C1307" t="s">
        <v>3992</v>
      </c>
      <c r="D1307" t="s">
        <v>76</v>
      </c>
      <c r="E1307" t="s">
        <v>77</v>
      </c>
      <c r="G1307" t="s">
        <v>3993</v>
      </c>
      <c r="H1307" t="s">
        <v>3994</v>
      </c>
      <c r="I1307" t="s">
        <v>3551</v>
      </c>
      <c r="J1307" t="s">
        <v>3354</v>
      </c>
      <c r="M1307" t="s">
        <v>3329</v>
      </c>
      <c r="BJ1307" t="s">
        <v>81</v>
      </c>
      <c r="BL1307" t="s">
        <v>3360</v>
      </c>
      <c r="BM1307" t="s">
        <v>83</v>
      </c>
      <c r="BN1307" t="s">
        <v>2953</v>
      </c>
      <c r="BO1307" t="s">
        <v>3552</v>
      </c>
      <c r="BP1307" t="s">
        <v>3332</v>
      </c>
      <c r="BQ1307" t="s">
        <v>3360</v>
      </c>
      <c r="BR1307" t="s">
        <v>3552</v>
      </c>
      <c r="BS1307" t="s">
        <v>86</v>
      </c>
      <c r="BU1307" t="s">
        <v>81</v>
      </c>
      <c r="BV1307" t="s">
        <v>87</v>
      </c>
    </row>
    <row r="1308" spans="1:74" x14ac:dyDescent="0.2">
      <c r="A1308" t="s">
        <v>255</v>
      </c>
      <c r="B1308" t="s">
        <v>255</v>
      </c>
      <c r="C1308" t="s">
        <v>257</v>
      </c>
      <c r="D1308" t="s">
        <v>76</v>
      </c>
      <c r="E1308" t="s">
        <v>77</v>
      </c>
      <c r="G1308" t="s">
        <v>3995</v>
      </c>
      <c r="I1308" t="s">
        <v>3346</v>
      </c>
      <c r="J1308" t="s">
        <v>146</v>
      </c>
      <c r="M1308" t="s">
        <v>3329</v>
      </c>
      <c r="BJ1308" t="s">
        <v>2962</v>
      </c>
      <c r="BL1308" t="s">
        <v>3347</v>
      </c>
      <c r="BM1308" t="s">
        <v>83</v>
      </c>
      <c r="BN1308" t="s">
        <v>84</v>
      </c>
      <c r="BO1308" t="s">
        <v>3348</v>
      </c>
      <c r="BP1308" t="s">
        <v>3332</v>
      </c>
      <c r="BQ1308" t="s">
        <v>3347</v>
      </c>
      <c r="BR1308" t="s">
        <v>3348</v>
      </c>
      <c r="BS1308" t="s">
        <v>86</v>
      </c>
      <c r="BU1308" t="s">
        <v>2962</v>
      </c>
      <c r="BV1308" t="s">
        <v>87</v>
      </c>
    </row>
    <row r="1309" spans="1:74" x14ac:dyDescent="0.2">
      <c r="A1309" t="s">
        <v>3996</v>
      </c>
      <c r="B1309" t="s">
        <v>3996</v>
      </c>
      <c r="C1309" t="s">
        <v>2695</v>
      </c>
      <c r="D1309" t="s">
        <v>76</v>
      </c>
      <c r="E1309" t="s">
        <v>77</v>
      </c>
      <c r="G1309" t="s">
        <v>3997</v>
      </c>
      <c r="I1309" t="s">
        <v>3346</v>
      </c>
      <c r="J1309" t="s">
        <v>146</v>
      </c>
      <c r="M1309" t="s">
        <v>3329</v>
      </c>
      <c r="BJ1309" t="s">
        <v>2962</v>
      </c>
      <c r="BL1309" t="s">
        <v>3347</v>
      </c>
      <c r="BM1309" t="s">
        <v>83</v>
      </c>
      <c r="BN1309" t="s">
        <v>84</v>
      </c>
      <c r="BO1309" t="s">
        <v>3348</v>
      </c>
      <c r="BP1309" t="s">
        <v>3332</v>
      </c>
      <c r="BQ1309" t="s">
        <v>3347</v>
      </c>
      <c r="BR1309" t="s">
        <v>3348</v>
      </c>
      <c r="BS1309" t="s">
        <v>86</v>
      </c>
      <c r="BU1309" t="s">
        <v>2962</v>
      </c>
      <c r="BV1309" t="s">
        <v>87</v>
      </c>
    </row>
    <row r="1310" spans="1:74" x14ac:dyDescent="0.2">
      <c r="A1310" t="s">
        <v>3998</v>
      </c>
      <c r="B1310" t="s">
        <v>3998</v>
      </c>
      <c r="C1310" t="s">
        <v>3999</v>
      </c>
      <c r="E1310" t="s">
        <v>397</v>
      </c>
      <c r="F1310" t="s">
        <v>3626</v>
      </c>
      <c r="I1310" t="s">
        <v>3336</v>
      </c>
      <c r="M1310" t="s">
        <v>3329</v>
      </c>
      <c r="BJ1310" t="s">
        <v>2962</v>
      </c>
      <c r="BL1310" t="s">
        <v>3337</v>
      </c>
      <c r="BM1310" t="s">
        <v>83</v>
      </c>
      <c r="BO1310" t="s">
        <v>3338</v>
      </c>
      <c r="BP1310" t="s">
        <v>3332</v>
      </c>
      <c r="BQ1310" t="s">
        <v>3337</v>
      </c>
      <c r="BR1310" t="s">
        <v>3338</v>
      </c>
      <c r="BS1310" t="s">
        <v>86</v>
      </c>
      <c r="BU1310" t="s">
        <v>2962</v>
      </c>
      <c r="BV1310" t="s">
        <v>3339</v>
      </c>
    </row>
    <row r="1311" spans="1:74" x14ac:dyDescent="0.2">
      <c r="A1311" t="s">
        <v>4000</v>
      </c>
      <c r="B1311" t="s">
        <v>4000</v>
      </c>
      <c r="C1311" t="s">
        <v>4001</v>
      </c>
      <c r="E1311" t="s">
        <v>397</v>
      </c>
      <c r="F1311" t="s">
        <v>3376</v>
      </c>
      <c r="I1311" t="s">
        <v>3336</v>
      </c>
      <c r="M1311" t="s">
        <v>3329</v>
      </c>
      <c r="BJ1311" t="s">
        <v>2962</v>
      </c>
      <c r="BL1311" t="s">
        <v>3337</v>
      </c>
      <c r="BM1311" t="s">
        <v>83</v>
      </c>
      <c r="BO1311" t="s">
        <v>3338</v>
      </c>
      <c r="BP1311" t="s">
        <v>3332</v>
      </c>
      <c r="BQ1311" t="s">
        <v>3337</v>
      </c>
      <c r="BR1311" t="s">
        <v>3338</v>
      </c>
      <c r="BS1311" t="s">
        <v>86</v>
      </c>
      <c r="BU1311" t="s">
        <v>2962</v>
      </c>
      <c r="BV1311" t="s">
        <v>3339</v>
      </c>
    </row>
    <row r="1312" spans="1:74" x14ac:dyDescent="0.2">
      <c r="A1312" t="s">
        <v>4002</v>
      </c>
      <c r="B1312" t="s">
        <v>4002</v>
      </c>
      <c r="C1312" t="s">
        <v>4003</v>
      </c>
      <c r="E1312" t="s">
        <v>397</v>
      </c>
      <c r="F1312" t="s">
        <v>4004</v>
      </c>
      <c r="I1312" t="s">
        <v>3336</v>
      </c>
      <c r="M1312" t="s">
        <v>3329</v>
      </c>
      <c r="BJ1312" t="s">
        <v>2962</v>
      </c>
      <c r="BL1312" t="s">
        <v>3337</v>
      </c>
      <c r="BM1312" t="s">
        <v>83</v>
      </c>
      <c r="BO1312" t="s">
        <v>3338</v>
      </c>
      <c r="BP1312" t="s">
        <v>3332</v>
      </c>
      <c r="BQ1312" t="s">
        <v>3337</v>
      </c>
      <c r="BR1312" t="s">
        <v>3338</v>
      </c>
      <c r="BS1312" t="s">
        <v>86</v>
      </c>
      <c r="BU1312" t="s">
        <v>2962</v>
      </c>
      <c r="BV1312" t="s">
        <v>3339</v>
      </c>
    </row>
    <row r="1313" spans="1:74" x14ac:dyDescent="0.2">
      <c r="A1313" t="s">
        <v>2139</v>
      </c>
      <c r="B1313" t="s">
        <v>2139</v>
      </c>
      <c r="C1313" t="s">
        <v>2141</v>
      </c>
      <c r="D1313" t="s">
        <v>76</v>
      </c>
      <c r="E1313" t="s">
        <v>77</v>
      </c>
      <c r="G1313" t="s">
        <v>4005</v>
      </c>
      <c r="I1313" t="s">
        <v>3346</v>
      </c>
      <c r="J1313" t="s">
        <v>146</v>
      </c>
      <c r="M1313" t="s">
        <v>3329</v>
      </c>
      <c r="BJ1313" t="s">
        <v>2962</v>
      </c>
      <c r="BL1313" t="s">
        <v>3347</v>
      </c>
      <c r="BM1313" t="s">
        <v>83</v>
      </c>
      <c r="BN1313" t="s">
        <v>84</v>
      </c>
      <c r="BO1313" t="s">
        <v>3348</v>
      </c>
      <c r="BP1313" t="s">
        <v>3332</v>
      </c>
      <c r="BQ1313" t="s">
        <v>3347</v>
      </c>
      <c r="BR1313" t="s">
        <v>3348</v>
      </c>
      <c r="BS1313" t="s">
        <v>86</v>
      </c>
      <c r="BU1313" t="s">
        <v>2962</v>
      </c>
      <c r="BV1313" t="s">
        <v>87</v>
      </c>
    </row>
    <row r="1314" spans="1:74" x14ac:dyDescent="0.2">
      <c r="A1314" t="s">
        <v>4006</v>
      </c>
      <c r="B1314" t="s">
        <v>4006</v>
      </c>
      <c r="C1314" t="s">
        <v>4007</v>
      </c>
      <c r="D1314" t="s">
        <v>76</v>
      </c>
      <c r="E1314" t="s">
        <v>77</v>
      </c>
      <c r="F1314" t="s">
        <v>4008</v>
      </c>
      <c r="G1314" t="s">
        <v>3712</v>
      </c>
      <c r="I1314" t="s">
        <v>3327</v>
      </c>
      <c r="J1314" t="s">
        <v>3328</v>
      </c>
      <c r="M1314" t="s">
        <v>3329</v>
      </c>
      <c r="BJ1314" t="s">
        <v>2962</v>
      </c>
      <c r="BK1314" t="e">
        <f>Trev CXL + Trev REJ + Trev LOS</f>
        <v>#NAME?</v>
      </c>
      <c r="BL1314" t="s">
        <v>3330</v>
      </c>
      <c r="BM1314" t="s">
        <v>83</v>
      </c>
      <c r="BN1314" t="s">
        <v>84</v>
      </c>
      <c r="BO1314" t="s">
        <v>3331</v>
      </c>
      <c r="BP1314" t="s">
        <v>3332</v>
      </c>
      <c r="BQ1314" t="s">
        <v>3330</v>
      </c>
      <c r="BR1314" t="s">
        <v>3331</v>
      </c>
      <c r="BS1314" t="s">
        <v>86</v>
      </c>
      <c r="BT1314" t="e">
        <f>Trev CXL + Trev REJ + Trev LOS</f>
        <v>#NAME?</v>
      </c>
      <c r="BU1314" t="s">
        <v>2962</v>
      </c>
      <c r="BV1314" t="s">
        <v>3333</v>
      </c>
    </row>
    <row r="1315" spans="1:74" x14ac:dyDescent="0.2">
      <c r="A1315" t="s">
        <v>4009</v>
      </c>
      <c r="B1315" t="s">
        <v>4009</v>
      </c>
      <c r="C1315" t="s">
        <v>658</v>
      </c>
      <c r="D1315" t="s">
        <v>76</v>
      </c>
      <c r="E1315" t="s">
        <v>77</v>
      </c>
      <c r="G1315" t="s">
        <v>4010</v>
      </c>
      <c r="I1315" t="s">
        <v>3346</v>
      </c>
      <c r="J1315" t="s">
        <v>146</v>
      </c>
      <c r="M1315" t="s">
        <v>3329</v>
      </c>
      <c r="BJ1315" t="s">
        <v>2962</v>
      </c>
      <c r="BL1315" t="s">
        <v>3347</v>
      </c>
      <c r="BM1315" t="s">
        <v>83</v>
      </c>
      <c r="BN1315" t="s">
        <v>84</v>
      </c>
      <c r="BO1315" t="s">
        <v>3348</v>
      </c>
      <c r="BP1315" t="s">
        <v>3332</v>
      </c>
      <c r="BQ1315" t="s">
        <v>3347</v>
      </c>
      <c r="BR1315" t="s">
        <v>3348</v>
      </c>
      <c r="BS1315" t="s">
        <v>86</v>
      </c>
      <c r="BU1315" t="s">
        <v>2962</v>
      </c>
      <c r="BV1315" t="s">
        <v>87</v>
      </c>
    </row>
    <row r="1316" spans="1:74" x14ac:dyDescent="0.2">
      <c r="A1316" t="s">
        <v>4011</v>
      </c>
      <c r="B1316" t="s">
        <v>4011</v>
      </c>
      <c r="C1316" t="s">
        <v>4012</v>
      </c>
      <c r="D1316" t="s">
        <v>76</v>
      </c>
      <c r="E1316" t="s">
        <v>397</v>
      </c>
      <c r="F1316" t="s">
        <v>3594</v>
      </c>
      <c r="I1316" t="s">
        <v>3353</v>
      </c>
      <c r="J1316" t="s">
        <v>3354</v>
      </c>
      <c r="M1316" t="s">
        <v>3329</v>
      </c>
      <c r="BJ1316" t="s">
        <v>81</v>
      </c>
      <c r="BL1316" t="s">
        <v>3347</v>
      </c>
      <c r="BM1316" t="s">
        <v>83</v>
      </c>
      <c r="BN1316" t="s">
        <v>84</v>
      </c>
      <c r="BO1316" t="s">
        <v>3355</v>
      </c>
      <c r="BP1316" t="s">
        <v>3332</v>
      </c>
      <c r="BQ1316" t="s">
        <v>3347</v>
      </c>
      <c r="BR1316" t="s">
        <v>3355</v>
      </c>
      <c r="BS1316" t="s">
        <v>86</v>
      </c>
      <c r="BU1316" t="s">
        <v>81</v>
      </c>
      <c r="BV1316" t="s">
        <v>3356</v>
      </c>
    </row>
    <row r="1317" spans="1:74" x14ac:dyDescent="0.2">
      <c r="A1317" t="s">
        <v>4013</v>
      </c>
      <c r="B1317" t="s">
        <v>4013</v>
      </c>
      <c r="C1317" t="s">
        <v>1968</v>
      </c>
      <c r="D1317" t="s">
        <v>76</v>
      </c>
      <c r="E1317" t="s">
        <v>77</v>
      </c>
      <c r="G1317" t="s">
        <v>4014</v>
      </c>
      <c r="I1317" t="s">
        <v>3346</v>
      </c>
      <c r="J1317" t="s">
        <v>146</v>
      </c>
      <c r="M1317" t="s">
        <v>3329</v>
      </c>
      <c r="BJ1317" t="s">
        <v>81</v>
      </c>
      <c r="BL1317" t="s">
        <v>3347</v>
      </c>
      <c r="BM1317" t="s">
        <v>83</v>
      </c>
      <c r="BN1317" t="s">
        <v>84</v>
      </c>
      <c r="BO1317" t="s">
        <v>3348</v>
      </c>
      <c r="BP1317" t="s">
        <v>3332</v>
      </c>
      <c r="BQ1317" t="s">
        <v>3347</v>
      </c>
      <c r="BR1317" t="s">
        <v>3348</v>
      </c>
      <c r="BS1317" t="s">
        <v>86</v>
      </c>
      <c r="BU1317" t="s">
        <v>81</v>
      </c>
      <c r="BV1317" t="s">
        <v>87</v>
      </c>
    </row>
    <row r="1318" spans="1:74" x14ac:dyDescent="0.2">
      <c r="A1318" t="s">
        <v>4015</v>
      </c>
      <c r="B1318" t="s">
        <v>4015</v>
      </c>
      <c r="C1318" t="s">
        <v>2086</v>
      </c>
      <c r="D1318" t="s">
        <v>76</v>
      </c>
      <c r="E1318" t="s">
        <v>77</v>
      </c>
      <c r="G1318" t="s">
        <v>4016</v>
      </c>
      <c r="I1318" t="s">
        <v>3346</v>
      </c>
      <c r="J1318" t="s">
        <v>146</v>
      </c>
      <c r="M1318" t="s">
        <v>3329</v>
      </c>
      <c r="BJ1318" t="s">
        <v>2962</v>
      </c>
      <c r="BL1318" t="s">
        <v>3347</v>
      </c>
      <c r="BM1318" t="s">
        <v>83</v>
      </c>
      <c r="BN1318" t="s">
        <v>84</v>
      </c>
      <c r="BO1318" t="s">
        <v>3348</v>
      </c>
      <c r="BP1318" t="s">
        <v>3332</v>
      </c>
      <c r="BQ1318" t="s">
        <v>3347</v>
      </c>
      <c r="BR1318" t="s">
        <v>3348</v>
      </c>
      <c r="BS1318" t="s">
        <v>86</v>
      </c>
      <c r="BU1318" t="s">
        <v>2962</v>
      </c>
      <c r="BV1318" t="s">
        <v>87</v>
      </c>
    </row>
    <row r="1319" spans="1:74" x14ac:dyDescent="0.2">
      <c r="A1319" t="s">
        <v>4017</v>
      </c>
      <c r="B1319" t="s">
        <v>4017</v>
      </c>
      <c r="C1319" t="s">
        <v>4018</v>
      </c>
      <c r="E1319" t="s">
        <v>397</v>
      </c>
      <c r="F1319" t="s">
        <v>4019</v>
      </c>
      <c r="I1319" t="s">
        <v>3336</v>
      </c>
      <c r="M1319" t="s">
        <v>3329</v>
      </c>
      <c r="BJ1319" t="s">
        <v>2962</v>
      </c>
      <c r="BL1319" t="s">
        <v>3337</v>
      </c>
      <c r="BM1319" t="s">
        <v>83</v>
      </c>
      <c r="BO1319" t="s">
        <v>3338</v>
      </c>
      <c r="BP1319" t="s">
        <v>3332</v>
      </c>
      <c r="BQ1319" t="s">
        <v>3337</v>
      </c>
      <c r="BR1319" t="s">
        <v>3338</v>
      </c>
      <c r="BS1319" t="s">
        <v>86</v>
      </c>
      <c r="BU1319" t="s">
        <v>2962</v>
      </c>
      <c r="BV1319" t="s">
        <v>3339</v>
      </c>
    </row>
    <row r="1320" spans="1:74" x14ac:dyDescent="0.2">
      <c r="A1320" t="s">
        <v>4020</v>
      </c>
      <c r="B1320" t="s">
        <v>4020</v>
      </c>
      <c r="C1320" t="s">
        <v>4021</v>
      </c>
      <c r="D1320" t="s">
        <v>76</v>
      </c>
      <c r="E1320" t="s">
        <v>77</v>
      </c>
      <c r="H1320" t="s">
        <v>4022</v>
      </c>
      <c r="I1320" t="s">
        <v>4023</v>
      </c>
      <c r="J1320" t="s">
        <v>3428</v>
      </c>
      <c r="M1320" t="s">
        <v>3329</v>
      </c>
      <c r="BJ1320" t="s">
        <v>81</v>
      </c>
      <c r="BL1320" t="s">
        <v>4024</v>
      </c>
      <c r="BM1320" t="s">
        <v>83</v>
      </c>
      <c r="BN1320" t="s">
        <v>84</v>
      </c>
      <c r="BO1320" t="s">
        <v>4025</v>
      </c>
      <c r="BP1320" t="s">
        <v>3332</v>
      </c>
      <c r="BQ1320" t="s">
        <v>4024</v>
      </c>
      <c r="BR1320" t="s">
        <v>4025</v>
      </c>
      <c r="BS1320" t="s">
        <v>86</v>
      </c>
      <c r="BU1320" t="s">
        <v>81</v>
      </c>
      <c r="BV1320" t="s">
        <v>3362</v>
      </c>
    </row>
    <row r="1321" spans="1:74" x14ac:dyDescent="0.2">
      <c r="A1321" t="s">
        <v>4026</v>
      </c>
      <c r="B1321" t="s">
        <v>4026</v>
      </c>
      <c r="C1321" t="s">
        <v>4027</v>
      </c>
      <c r="D1321" t="s">
        <v>76</v>
      </c>
      <c r="E1321" t="s">
        <v>77</v>
      </c>
      <c r="I1321" t="s">
        <v>3563</v>
      </c>
      <c r="J1321" t="s">
        <v>3428</v>
      </c>
      <c r="M1321" t="s">
        <v>3329</v>
      </c>
      <c r="BJ1321" t="s">
        <v>81</v>
      </c>
      <c r="BL1321" t="s">
        <v>3429</v>
      </c>
      <c r="BM1321" t="s">
        <v>83</v>
      </c>
      <c r="BN1321" t="s">
        <v>2953</v>
      </c>
      <c r="BO1321" t="s">
        <v>3564</v>
      </c>
      <c r="BP1321" t="s">
        <v>3332</v>
      </c>
      <c r="BQ1321" t="s">
        <v>3429</v>
      </c>
      <c r="BR1321" t="s">
        <v>3564</v>
      </c>
      <c r="BS1321" t="s">
        <v>86</v>
      </c>
      <c r="BU1321" t="s">
        <v>81</v>
      </c>
      <c r="BV1321" t="s">
        <v>3362</v>
      </c>
    </row>
    <row r="1322" spans="1:74" x14ac:dyDescent="0.2">
      <c r="A1322" t="s">
        <v>4028</v>
      </c>
      <c r="B1322" t="s">
        <v>4028</v>
      </c>
      <c r="C1322" t="s">
        <v>4029</v>
      </c>
      <c r="D1322" t="s">
        <v>76</v>
      </c>
      <c r="E1322" t="s">
        <v>77</v>
      </c>
      <c r="I1322" t="s">
        <v>3563</v>
      </c>
      <c r="J1322" t="s">
        <v>3428</v>
      </c>
      <c r="M1322" t="s">
        <v>3329</v>
      </c>
      <c r="BJ1322" t="s">
        <v>81</v>
      </c>
      <c r="BL1322" t="s">
        <v>3429</v>
      </c>
      <c r="BM1322" t="s">
        <v>83</v>
      </c>
      <c r="BN1322" t="s">
        <v>2953</v>
      </c>
      <c r="BO1322" t="s">
        <v>3564</v>
      </c>
      <c r="BP1322" t="s">
        <v>3332</v>
      </c>
      <c r="BQ1322" t="s">
        <v>3429</v>
      </c>
      <c r="BR1322" t="s">
        <v>3564</v>
      </c>
      <c r="BS1322" t="s">
        <v>86</v>
      </c>
      <c r="BU1322" t="s">
        <v>81</v>
      </c>
      <c r="BV1322" t="s">
        <v>3362</v>
      </c>
    </row>
    <row r="1323" spans="1:74" x14ac:dyDescent="0.2">
      <c r="A1323" t="s">
        <v>1013</v>
      </c>
      <c r="B1323" t="s">
        <v>1013</v>
      </c>
      <c r="C1323" t="s">
        <v>1014</v>
      </c>
      <c r="D1323" t="s">
        <v>76</v>
      </c>
      <c r="E1323" t="s">
        <v>77</v>
      </c>
      <c r="G1323" t="s">
        <v>4030</v>
      </c>
      <c r="I1323" t="s">
        <v>3346</v>
      </c>
      <c r="J1323" t="s">
        <v>146</v>
      </c>
      <c r="M1323" t="s">
        <v>3329</v>
      </c>
      <c r="BJ1323" t="s">
        <v>2962</v>
      </c>
      <c r="BL1323" t="s">
        <v>3347</v>
      </c>
      <c r="BM1323" t="s">
        <v>83</v>
      </c>
      <c r="BN1323" t="s">
        <v>84</v>
      </c>
      <c r="BO1323" t="s">
        <v>3348</v>
      </c>
      <c r="BP1323" t="s">
        <v>3332</v>
      </c>
      <c r="BQ1323" t="s">
        <v>3347</v>
      </c>
      <c r="BR1323" t="s">
        <v>3348</v>
      </c>
      <c r="BS1323" t="s">
        <v>86</v>
      </c>
      <c r="BU1323" t="s">
        <v>2962</v>
      </c>
      <c r="BV1323" t="s">
        <v>87</v>
      </c>
    </row>
    <row r="1324" spans="1:74" x14ac:dyDescent="0.2">
      <c r="A1324" t="s">
        <v>515</v>
      </c>
      <c r="B1324" t="s">
        <v>515</v>
      </c>
      <c r="C1324" t="s">
        <v>517</v>
      </c>
      <c r="D1324" t="s">
        <v>76</v>
      </c>
      <c r="E1324" t="s">
        <v>77</v>
      </c>
      <c r="G1324" t="s">
        <v>4031</v>
      </c>
      <c r="I1324" t="s">
        <v>3346</v>
      </c>
      <c r="J1324" t="s">
        <v>146</v>
      </c>
      <c r="M1324" t="s">
        <v>3329</v>
      </c>
      <c r="BJ1324" t="s">
        <v>2962</v>
      </c>
      <c r="BL1324" t="s">
        <v>3347</v>
      </c>
      <c r="BM1324" t="s">
        <v>83</v>
      </c>
      <c r="BN1324" t="s">
        <v>84</v>
      </c>
      <c r="BO1324" t="s">
        <v>3348</v>
      </c>
      <c r="BP1324" t="s">
        <v>3332</v>
      </c>
      <c r="BQ1324" t="s">
        <v>3347</v>
      </c>
      <c r="BR1324" t="s">
        <v>3348</v>
      </c>
      <c r="BS1324" t="s">
        <v>86</v>
      </c>
      <c r="BU1324" t="s">
        <v>2962</v>
      </c>
      <c r="BV1324" t="s">
        <v>87</v>
      </c>
    </row>
    <row r="1325" spans="1:74" x14ac:dyDescent="0.2">
      <c r="A1325" t="s">
        <v>4032</v>
      </c>
      <c r="B1325" t="s">
        <v>4032</v>
      </c>
      <c r="C1325" t="s">
        <v>4033</v>
      </c>
      <c r="D1325" t="s">
        <v>76</v>
      </c>
      <c r="E1325" t="s">
        <v>77</v>
      </c>
      <c r="G1325" t="s">
        <v>4034</v>
      </c>
      <c r="H1325" t="s">
        <v>4032</v>
      </c>
      <c r="I1325" t="s">
        <v>3547</v>
      </c>
      <c r="J1325" t="s">
        <v>3354</v>
      </c>
      <c r="M1325" t="s">
        <v>3329</v>
      </c>
      <c r="BJ1325" t="s">
        <v>81</v>
      </c>
      <c r="BL1325" t="s">
        <v>3347</v>
      </c>
      <c r="BM1325" t="s">
        <v>83</v>
      </c>
      <c r="BN1325" t="s">
        <v>2953</v>
      </c>
      <c r="BO1325" t="s">
        <v>3548</v>
      </c>
      <c r="BP1325" t="s">
        <v>3332</v>
      </c>
      <c r="BQ1325" t="s">
        <v>3347</v>
      </c>
      <c r="BR1325" t="s">
        <v>3548</v>
      </c>
      <c r="BS1325" t="s">
        <v>86</v>
      </c>
      <c r="BU1325" t="s">
        <v>81</v>
      </c>
      <c r="BV1325" t="s">
        <v>3356</v>
      </c>
    </row>
    <row r="1326" spans="1:74" x14ac:dyDescent="0.2">
      <c r="A1326" t="s">
        <v>4035</v>
      </c>
      <c r="B1326" t="s">
        <v>4035</v>
      </c>
      <c r="C1326" t="s">
        <v>4036</v>
      </c>
      <c r="E1326" t="s">
        <v>397</v>
      </c>
      <c r="F1326" t="s">
        <v>4037</v>
      </c>
      <c r="I1326" t="s">
        <v>3336</v>
      </c>
      <c r="M1326" t="s">
        <v>3329</v>
      </c>
      <c r="BJ1326" t="s">
        <v>2962</v>
      </c>
      <c r="BL1326" t="s">
        <v>3337</v>
      </c>
      <c r="BM1326" t="s">
        <v>83</v>
      </c>
      <c r="BO1326" t="s">
        <v>3338</v>
      </c>
      <c r="BP1326" t="s">
        <v>3332</v>
      </c>
      <c r="BQ1326" t="s">
        <v>3337</v>
      </c>
      <c r="BR1326" t="s">
        <v>3338</v>
      </c>
      <c r="BS1326" t="s">
        <v>86</v>
      </c>
      <c r="BU1326" t="s">
        <v>2962</v>
      </c>
      <c r="BV1326" t="s">
        <v>3339</v>
      </c>
    </row>
    <row r="1327" spans="1:74" x14ac:dyDescent="0.2">
      <c r="A1327" t="s">
        <v>4038</v>
      </c>
      <c r="B1327" t="s">
        <v>4038</v>
      </c>
      <c r="C1327" t="s">
        <v>838</v>
      </c>
      <c r="D1327" t="s">
        <v>76</v>
      </c>
      <c r="E1327" t="s">
        <v>77</v>
      </c>
      <c r="G1327" t="s">
        <v>4039</v>
      </c>
      <c r="I1327" t="s">
        <v>3346</v>
      </c>
      <c r="J1327" t="s">
        <v>146</v>
      </c>
      <c r="M1327" t="s">
        <v>3329</v>
      </c>
      <c r="BJ1327" t="s">
        <v>2962</v>
      </c>
      <c r="BL1327" t="s">
        <v>3347</v>
      </c>
      <c r="BM1327" t="s">
        <v>83</v>
      </c>
      <c r="BN1327" t="s">
        <v>84</v>
      </c>
      <c r="BO1327" t="s">
        <v>3348</v>
      </c>
      <c r="BP1327" t="s">
        <v>3332</v>
      </c>
      <c r="BQ1327" t="s">
        <v>3347</v>
      </c>
      <c r="BR1327" t="s">
        <v>3348</v>
      </c>
      <c r="BS1327" t="s">
        <v>86</v>
      </c>
      <c r="BU1327" t="s">
        <v>2962</v>
      </c>
      <c r="BV1327" t="s">
        <v>87</v>
      </c>
    </row>
    <row r="1328" spans="1:74" x14ac:dyDescent="0.2">
      <c r="A1328" t="s">
        <v>4040</v>
      </c>
      <c r="B1328" t="s">
        <v>4040</v>
      </c>
      <c r="C1328" t="s">
        <v>4041</v>
      </c>
      <c r="E1328" t="s">
        <v>397</v>
      </c>
      <c r="F1328" t="s">
        <v>4042</v>
      </c>
      <c r="I1328" t="s">
        <v>3336</v>
      </c>
      <c r="M1328" t="s">
        <v>3329</v>
      </c>
      <c r="BJ1328" t="s">
        <v>2962</v>
      </c>
      <c r="BL1328" t="s">
        <v>3337</v>
      </c>
      <c r="BM1328" t="s">
        <v>83</v>
      </c>
      <c r="BO1328" t="s">
        <v>3338</v>
      </c>
      <c r="BP1328" t="s">
        <v>3332</v>
      </c>
      <c r="BQ1328" t="s">
        <v>3337</v>
      </c>
      <c r="BR1328" t="s">
        <v>3338</v>
      </c>
      <c r="BS1328" t="s">
        <v>86</v>
      </c>
      <c r="BU1328" t="s">
        <v>2962</v>
      </c>
      <c r="BV1328" t="s">
        <v>3339</v>
      </c>
    </row>
    <row r="1329" spans="1:74" x14ac:dyDescent="0.2">
      <c r="A1329" t="s">
        <v>4043</v>
      </c>
      <c r="B1329" t="s">
        <v>4043</v>
      </c>
      <c r="C1329" t="s">
        <v>4044</v>
      </c>
      <c r="E1329" t="s">
        <v>397</v>
      </c>
      <c r="F1329" t="s">
        <v>4045</v>
      </c>
      <c r="I1329" t="s">
        <v>3336</v>
      </c>
      <c r="M1329" t="s">
        <v>3329</v>
      </c>
      <c r="BJ1329" t="s">
        <v>2962</v>
      </c>
      <c r="BL1329" t="s">
        <v>3337</v>
      </c>
      <c r="BM1329" t="s">
        <v>83</v>
      </c>
      <c r="BO1329" t="s">
        <v>3338</v>
      </c>
      <c r="BP1329" t="s">
        <v>3332</v>
      </c>
      <c r="BQ1329" t="s">
        <v>3337</v>
      </c>
      <c r="BR1329" t="s">
        <v>3338</v>
      </c>
      <c r="BS1329" t="s">
        <v>86</v>
      </c>
      <c r="BU1329" t="s">
        <v>2962</v>
      </c>
      <c r="BV1329" t="s">
        <v>3339</v>
      </c>
    </row>
    <row r="1330" spans="1:74" x14ac:dyDescent="0.2">
      <c r="A1330" t="s">
        <v>4046</v>
      </c>
      <c r="B1330" t="s">
        <v>4046</v>
      </c>
      <c r="E1330" t="s">
        <v>397</v>
      </c>
      <c r="F1330" t="s">
        <v>3669</v>
      </c>
      <c r="I1330" t="s">
        <v>3336</v>
      </c>
      <c r="M1330" t="s">
        <v>3329</v>
      </c>
      <c r="BJ1330" t="s">
        <v>2962</v>
      </c>
      <c r="BL1330" t="s">
        <v>3337</v>
      </c>
      <c r="BM1330" t="s">
        <v>83</v>
      </c>
      <c r="BO1330" t="s">
        <v>3338</v>
      </c>
      <c r="BP1330" t="s">
        <v>3332</v>
      </c>
      <c r="BQ1330" t="s">
        <v>3337</v>
      </c>
      <c r="BR1330" t="s">
        <v>3338</v>
      </c>
      <c r="BS1330" t="s">
        <v>86</v>
      </c>
      <c r="BU1330" t="s">
        <v>2962</v>
      </c>
      <c r="BV1330" t="s">
        <v>3339</v>
      </c>
    </row>
    <row r="1331" spans="1:74" x14ac:dyDescent="0.2">
      <c r="A1331" t="s">
        <v>4047</v>
      </c>
      <c r="B1331" t="s">
        <v>4047</v>
      </c>
      <c r="C1331" t="s">
        <v>4048</v>
      </c>
      <c r="E1331" t="s">
        <v>397</v>
      </c>
      <c r="I1331" t="s">
        <v>3336</v>
      </c>
      <c r="M1331" t="s">
        <v>3329</v>
      </c>
      <c r="BJ1331" t="s">
        <v>2962</v>
      </c>
      <c r="BL1331" t="s">
        <v>3337</v>
      </c>
      <c r="BM1331" t="s">
        <v>83</v>
      </c>
      <c r="BO1331" t="s">
        <v>3338</v>
      </c>
      <c r="BP1331" t="s">
        <v>3332</v>
      </c>
      <c r="BQ1331" t="s">
        <v>3337</v>
      </c>
      <c r="BR1331" t="s">
        <v>3338</v>
      </c>
      <c r="BS1331" t="s">
        <v>86</v>
      </c>
      <c r="BU1331" t="s">
        <v>2962</v>
      </c>
      <c r="BV1331" t="s">
        <v>3339</v>
      </c>
    </row>
    <row r="1332" spans="1:74" x14ac:dyDescent="0.2">
      <c r="A1332" t="s">
        <v>4049</v>
      </c>
      <c r="B1332" t="s">
        <v>4049</v>
      </c>
      <c r="C1332" t="s">
        <v>4050</v>
      </c>
      <c r="E1332" t="s">
        <v>397</v>
      </c>
      <c r="I1332" t="s">
        <v>3336</v>
      </c>
      <c r="M1332" t="s">
        <v>3329</v>
      </c>
      <c r="BJ1332" t="s">
        <v>2962</v>
      </c>
      <c r="BL1332" t="s">
        <v>3337</v>
      </c>
      <c r="BM1332" t="s">
        <v>83</v>
      </c>
      <c r="BO1332" t="s">
        <v>3338</v>
      </c>
      <c r="BP1332" t="s">
        <v>3332</v>
      </c>
      <c r="BQ1332" t="s">
        <v>3337</v>
      </c>
      <c r="BR1332" t="s">
        <v>3338</v>
      </c>
      <c r="BS1332" t="s">
        <v>86</v>
      </c>
      <c r="BU1332" t="s">
        <v>2962</v>
      </c>
      <c r="BV1332" t="s">
        <v>3339</v>
      </c>
    </row>
    <row r="1333" spans="1:74" x14ac:dyDescent="0.2">
      <c r="A1333" t="s">
        <v>4051</v>
      </c>
      <c r="B1333" t="s">
        <v>4051</v>
      </c>
      <c r="C1333" t="s">
        <v>1073</v>
      </c>
      <c r="D1333" t="s">
        <v>76</v>
      </c>
      <c r="E1333" t="s">
        <v>77</v>
      </c>
      <c r="G1333" t="s">
        <v>4052</v>
      </c>
      <c r="I1333" t="s">
        <v>3346</v>
      </c>
      <c r="J1333" t="s">
        <v>146</v>
      </c>
      <c r="M1333" t="s">
        <v>3329</v>
      </c>
      <c r="BJ1333" t="s">
        <v>2962</v>
      </c>
      <c r="BL1333" t="s">
        <v>3347</v>
      </c>
      <c r="BM1333" t="s">
        <v>83</v>
      </c>
      <c r="BN1333" t="s">
        <v>84</v>
      </c>
      <c r="BO1333" t="s">
        <v>3348</v>
      </c>
      <c r="BP1333" t="s">
        <v>3332</v>
      </c>
      <c r="BQ1333" t="s">
        <v>3347</v>
      </c>
      <c r="BR1333" t="s">
        <v>3348</v>
      </c>
      <c r="BS1333" t="s">
        <v>86</v>
      </c>
      <c r="BU1333" t="s">
        <v>2962</v>
      </c>
      <c r="BV1333" t="s">
        <v>87</v>
      </c>
    </row>
    <row r="1334" spans="1:74" x14ac:dyDescent="0.2">
      <c r="A1334" t="s">
        <v>4053</v>
      </c>
      <c r="B1334" t="s">
        <v>4053</v>
      </c>
      <c r="C1334" t="s">
        <v>4054</v>
      </c>
      <c r="D1334" t="s">
        <v>76</v>
      </c>
      <c r="E1334" t="s">
        <v>77</v>
      </c>
      <c r="F1334" t="s">
        <v>4055</v>
      </c>
      <c r="H1334" t="s">
        <v>4053</v>
      </c>
      <c r="I1334" t="s">
        <v>3359</v>
      </c>
      <c r="J1334" t="s">
        <v>3428</v>
      </c>
      <c r="M1334" t="s">
        <v>3329</v>
      </c>
      <c r="BJ1334" t="s">
        <v>81</v>
      </c>
      <c r="BL1334" t="s">
        <v>3360</v>
      </c>
      <c r="BM1334" t="s">
        <v>83</v>
      </c>
      <c r="BN1334" t="s">
        <v>84</v>
      </c>
      <c r="BO1334" t="s">
        <v>3361</v>
      </c>
      <c r="BP1334" t="s">
        <v>3332</v>
      </c>
      <c r="BQ1334" t="s">
        <v>3360</v>
      </c>
      <c r="BR1334" t="s">
        <v>3361</v>
      </c>
      <c r="BS1334" t="s">
        <v>86</v>
      </c>
      <c r="BU1334" t="s">
        <v>81</v>
      </c>
      <c r="BV1334" t="s">
        <v>3362</v>
      </c>
    </row>
    <row r="1335" spans="1:74" x14ac:dyDescent="0.2">
      <c r="A1335" t="s">
        <v>4056</v>
      </c>
      <c r="B1335" t="s">
        <v>4056</v>
      </c>
      <c r="C1335" t="s">
        <v>4057</v>
      </c>
      <c r="D1335" t="s">
        <v>76</v>
      </c>
      <c r="E1335" t="s">
        <v>77</v>
      </c>
      <c r="F1335" t="s">
        <v>4058</v>
      </c>
      <c r="H1335" t="s">
        <v>4059</v>
      </c>
      <c r="I1335" t="s">
        <v>3353</v>
      </c>
      <c r="J1335" t="s">
        <v>3354</v>
      </c>
      <c r="M1335" t="s">
        <v>3329</v>
      </c>
      <c r="BJ1335" t="s">
        <v>2962</v>
      </c>
      <c r="BL1335" t="s">
        <v>3347</v>
      </c>
      <c r="BM1335" t="s">
        <v>83</v>
      </c>
      <c r="BN1335" t="s">
        <v>84</v>
      </c>
      <c r="BO1335" t="s">
        <v>3355</v>
      </c>
      <c r="BP1335" t="s">
        <v>3332</v>
      </c>
      <c r="BQ1335" t="s">
        <v>3347</v>
      </c>
      <c r="BR1335" t="s">
        <v>3355</v>
      </c>
      <c r="BS1335" t="s">
        <v>86</v>
      </c>
      <c r="BU1335" t="s">
        <v>2962</v>
      </c>
      <c r="BV1335" t="s">
        <v>3356</v>
      </c>
    </row>
    <row r="1336" spans="1:74" x14ac:dyDescent="0.2">
      <c r="A1336" t="s">
        <v>4060</v>
      </c>
      <c r="B1336" t="s">
        <v>4060</v>
      </c>
      <c r="C1336" t="s">
        <v>1505</v>
      </c>
      <c r="D1336" t="s">
        <v>76</v>
      </c>
      <c r="E1336" t="s">
        <v>77</v>
      </c>
      <c r="I1336" t="s">
        <v>3346</v>
      </c>
      <c r="J1336" t="s">
        <v>146</v>
      </c>
      <c r="M1336" t="s">
        <v>3329</v>
      </c>
      <c r="BJ1336" t="s">
        <v>2962</v>
      </c>
      <c r="BL1336" t="s">
        <v>3347</v>
      </c>
      <c r="BM1336" t="s">
        <v>83</v>
      </c>
      <c r="BN1336" t="s">
        <v>84</v>
      </c>
      <c r="BO1336" t="s">
        <v>3348</v>
      </c>
      <c r="BP1336" t="s">
        <v>3332</v>
      </c>
      <c r="BQ1336" t="s">
        <v>3347</v>
      </c>
      <c r="BR1336" t="s">
        <v>3348</v>
      </c>
      <c r="BS1336" t="s">
        <v>86</v>
      </c>
      <c r="BU1336" t="s">
        <v>2962</v>
      </c>
      <c r="BV1336" t="s">
        <v>87</v>
      </c>
    </row>
    <row r="1337" spans="1:74" x14ac:dyDescent="0.2">
      <c r="A1337" t="s">
        <v>4061</v>
      </c>
      <c r="B1337" t="s">
        <v>4061</v>
      </c>
      <c r="C1337" t="s">
        <v>4062</v>
      </c>
      <c r="E1337" t="s">
        <v>397</v>
      </c>
      <c r="I1337" t="s">
        <v>3336</v>
      </c>
      <c r="M1337" t="s">
        <v>3329</v>
      </c>
      <c r="BJ1337" t="s">
        <v>2962</v>
      </c>
      <c r="BL1337" t="s">
        <v>3337</v>
      </c>
      <c r="BM1337" t="s">
        <v>83</v>
      </c>
      <c r="BO1337" t="s">
        <v>3338</v>
      </c>
      <c r="BP1337" t="s">
        <v>3332</v>
      </c>
      <c r="BQ1337" t="s">
        <v>3337</v>
      </c>
      <c r="BR1337" t="s">
        <v>3338</v>
      </c>
      <c r="BS1337" t="s">
        <v>86</v>
      </c>
      <c r="BU1337" t="s">
        <v>2962</v>
      </c>
      <c r="BV1337" t="s">
        <v>3339</v>
      </c>
    </row>
    <row r="1338" spans="1:74" x14ac:dyDescent="0.2">
      <c r="A1338" t="s">
        <v>1028</v>
      </c>
      <c r="B1338" t="s">
        <v>1028</v>
      </c>
      <c r="C1338" t="s">
        <v>4063</v>
      </c>
      <c r="D1338" t="s">
        <v>76</v>
      </c>
      <c r="E1338" t="s">
        <v>77</v>
      </c>
      <c r="G1338" t="s">
        <v>4064</v>
      </c>
      <c r="I1338" t="s">
        <v>3346</v>
      </c>
      <c r="J1338" t="s">
        <v>146</v>
      </c>
      <c r="M1338" t="s">
        <v>3329</v>
      </c>
      <c r="BJ1338" t="s">
        <v>2962</v>
      </c>
      <c r="BL1338" t="s">
        <v>3347</v>
      </c>
      <c r="BM1338" t="s">
        <v>83</v>
      </c>
      <c r="BN1338" t="s">
        <v>84</v>
      </c>
      <c r="BO1338" t="s">
        <v>3348</v>
      </c>
      <c r="BP1338" t="s">
        <v>3332</v>
      </c>
      <c r="BQ1338" t="s">
        <v>3347</v>
      </c>
      <c r="BR1338" t="s">
        <v>3348</v>
      </c>
      <c r="BS1338" t="s">
        <v>86</v>
      </c>
      <c r="BU1338" t="s">
        <v>2962</v>
      </c>
      <c r="BV1338" t="s">
        <v>87</v>
      </c>
    </row>
    <row r="1339" spans="1:74" x14ac:dyDescent="0.2">
      <c r="A1339" t="s">
        <v>4065</v>
      </c>
      <c r="B1339" t="s">
        <v>4065</v>
      </c>
      <c r="C1339" t="s">
        <v>4066</v>
      </c>
      <c r="D1339" t="s">
        <v>76</v>
      </c>
      <c r="E1339" t="s">
        <v>77</v>
      </c>
      <c r="F1339" t="s">
        <v>4067</v>
      </c>
      <c r="I1339" t="s">
        <v>3551</v>
      </c>
      <c r="J1339" t="s">
        <v>146</v>
      </c>
      <c r="M1339" t="s">
        <v>3329</v>
      </c>
      <c r="BJ1339" t="s">
        <v>2962</v>
      </c>
      <c r="BL1339" t="s">
        <v>3360</v>
      </c>
      <c r="BM1339" t="s">
        <v>83</v>
      </c>
      <c r="BN1339" t="s">
        <v>84</v>
      </c>
      <c r="BO1339" t="s">
        <v>3552</v>
      </c>
      <c r="BP1339" t="s">
        <v>3332</v>
      </c>
      <c r="BQ1339" t="s">
        <v>3360</v>
      </c>
      <c r="BR1339" t="s">
        <v>3552</v>
      </c>
      <c r="BS1339" t="s">
        <v>86</v>
      </c>
      <c r="BU1339" t="s">
        <v>2962</v>
      </c>
      <c r="BV1339" t="s">
        <v>87</v>
      </c>
    </row>
    <row r="1340" spans="1:74" x14ac:dyDescent="0.2">
      <c r="A1340" t="s">
        <v>4068</v>
      </c>
      <c r="B1340" t="s">
        <v>4068</v>
      </c>
      <c r="C1340" t="s">
        <v>4069</v>
      </c>
      <c r="D1340" t="s">
        <v>76</v>
      </c>
      <c r="E1340" t="s">
        <v>77</v>
      </c>
      <c r="I1340" t="s">
        <v>4070</v>
      </c>
      <c r="J1340" t="s">
        <v>3428</v>
      </c>
      <c r="M1340" t="s">
        <v>3329</v>
      </c>
      <c r="BJ1340" t="s">
        <v>81</v>
      </c>
      <c r="BL1340" t="s">
        <v>3360</v>
      </c>
      <c r="BM1340" t="s">
        <v>83</v>
      </c>
      <c r="BN1340" t="s">
        <v>84</v>
      </c>
      <c r="BO1340" t="s">
        <v>4071</v>
      </c>
      <c r="BP1340" t="s">
        <v>3332</v>
      </c>
      <c r="BQ1340" t="s">
        <v>3360</v>
      </c>
      <c r="BR1340" t="s">
        <v>4071</v>
      </c>
      <c r="BS1340" t="s">
        <v>86</v>
      </c>
      <c r="BU1340" t="s">
        <v>81</v>
      </c>
      <c r="BV1340" t="s">
        <v>3362</v>
      </c>
    </row>
    <row r="1341" spans="1:74" x14ac:dyDescent="0.2">
      <c r="A1341" t="s">
        <v>4072</v>
      </c>
      <c r="B1341" t="s">
        <v>4072</v>
      </c>
      <c r="C1341" t="s">
        <v>4073</v>
      </c>
      <c r="E1341" t="s">
        <v>397</v>
      </c>
      <c r="I1341" t="s">
        <v>3336</v>
      </c>
      <c r="M1341" t="s">
        <v>3329</v>
      </c>
      <c r="BJ1341" t="s">
        <v>2962</v>
      </c>
      <c r="BL1341" t="s">
        <v>3337</v>
      </c>
      <c r="BM1341" t="s">
        <v>83</v>
      </c>
      <c r="BO1341" t="s">
        <v>3338</v>
      </c>
      <c r="BP1341" t="s">
        <v>3332</v>
      </c>
      <c r="BQ1341" t="s">
        <v>3337</v>
      </c>
      <c r="BR1341" t="s">
        <v>3338</v>
      </c>
      <c r="BS1341" t="s">
        <v>86</v>
      </c>
      <c r="BU1341" t="s">
        <v>2962</v>
      </c>
      <c r="BV1341" t="s">
        <v>3339</v>
      </c>
    </row>
    <row r="1342" spans="1:74" x14ac:dyDescent="0.2">
      <c r="A1342" t="s">
        <v>4074</v>
      </c>
      <c r="B1342" t="s">
        <v>4074</v>
      </c>
      <c r="C1342" t="s">
        <v>4075</v>
      </c>
      <c r="E1342" t="s">
        <v>397</v>
      </c>
      <c r="I1342" t="s">
        <v>3336</v>
      </c>
      <c r="M1342" t="s">
        <v>3329</v>
      </c>
      <c r="BJ1342" t="s">
        <v>2962</v>
      </c>
      <c r="BL1342" t="s">
        <v>3337</v>
      </c>
      <c r="BM1342" t="s">
        <v>83</v>
      </c>
      <c r="BO1342" t="s">
        <v>3338</v>
      </c>
      <c r="BP1342" t="s">
        <v>3332</v>
      </c>
      <c r="BQ1342" t="s">
        <v>3337</v>
      </c>
      <c r="BR1342" t="s">
        <v>3338</v>
      </c>
      <c r="BS1342" t="s">
        <v>86</v>
      </c>
      <c r="BU1342" t="s">
        <v>2962</v>
      </c>
      <c r="BV1342" t="s">
        <v>3339</v>
      </c>
    </row>
    <row r="1343" spans="1:74" x14ac:dyDescent="0.2">
      <c r="A1343" t="s">
        <v>4076</v>
      </c>
      <c r="B1343" t="s">
        <v>4076</v>
      </c>
      <c r="C1343" t="s">
        <v>4077</v>
      </c>
      <c r="E1343" t="s">
        <v>397</v>
      </c>
      <c r="I1343" t="s">
        <v>3336</v>
      </c>
      <c r="M1343" t="s">
        <v>3329</v>
      </c>
      <c r="BJ1343" t="s">
        <v>2962</v>
      </c>
      <c r="BL1343" t="s">
        <v>3337</v>
      </c>
      <c r="BM1343" t="s">
        <v>83</v>
      </c>
      <c r="BO1343" t="s">
        <v>3338</v>
      </c>
      <c r="BP1343" t="s">
        <v>3332</v>
      </c>
      <c r="BQ1343" t="s">
        <v>3337</v>
      </c>
      <c r="BR1343" t="s">
        <v>3338</v>
      </c>
      <c r="BS1343" t="s">
        <v>86</v>
      </c>
      <c r="BU1343" t="s">
        <v>2962</v>
      </c>
      <c r="BV1343" t="s">
        <v>3339</v>
      </c>
    </row>
    <row r="1344" spans="1:74" x14ac:dyDescent="0.2">
      <c r="A1344" t="s">
        <v>4078</v>
      </c>
      <c r="B1344" t="s">
        <v>4078</v>
      </c>
      <c r="C1344" t="s">
        <v>4079</v>
      </c>
      <c r="E1344" t="s">
        <v>397</v>
      </c>
      <c r="F1344" t="s">
        <v>4080</v>
      </c>
      <c r="I1344" t="s">
        <v>3336</v>
      </c>
      <c r="M1344" t="s">
        <v>3329</v>
      </c>
      <c r="BJ1344" t="s">
        <v>2962</v>
      </c>
      <c r="BL1344" t="s">
        <v>3337</v>
      </c>
      <c r="BM1344" t="s">
        <v>83</v>
      </c>
      <c r="BO1344" t="s">
        <v>3338</v>
      </c>
      <c r="BP1344" t="s">
        <v>3332</v>
      </c>
      <c r="BQ1344" t="s">
        <v>3337</v>
      </c>
      <c r="BR1344" t="s">
        <v>3338</v>
      </c>
      <c r="BS1344" t="s">
        <v>86</v>
      </c>
      <c r="BU1344" t="s">
        <v>2962</v>
      </c>
      <c r="BV1344" t="s">
        <v>3339</v>
      </c>
    </row>
    <row r="1345" spans="1:74" x14ac:dyDescent="0.2">
      <c r="A1345" t="s">
        <v>4081</v>
      </c>
      <c r="B1345" t="s">
        <v>4081</v>
      </c>
      <c r="C1345" t="s">
        <v>4082</v>
      </c>
      <c r="E1345" t="s">
        <v>397</v>
      </c>
      <c r="F1345" t="s">
        <v>4083</v>
      </c>
      <c r="I1345" t="s">
        <v>3336</v>
      </c>
      <c r="M1345" t="s">
        <v>3329</v>
      </c>
      <c r="BJ1345" t="s">
        <v>2962</v>
      </c>
      <c r="BL1345" t="s">
        <v>3337</v>
      </c>
      <c r="BM1345" t="s">
        <v>83</v>
      </c>
      <c r="BO1345" t="s">
        <v>3338</v>
      </c>
      <c r="BP1345" t="s">
        <v>3332</v>
      </c>
      <c r="BQ1345" t="s">
        <v>3337</v>
      </c>
      <c r="BR1345" t="s">
        <v>3338</v>
      </c>
      <c r="BS1345" t="s">
        <v>86</v>
      </c>
      <c r="BU1345" t="s">
        <v>2962</v>
      </c>
      <c r="BV1345" t="s">
        <v>3339</v>
      </c>
    </row>
    <row r="1346" spans="1:74" x14ac:dyDescent="0.2">
      <c r="A1346" t="s">
        <v>4084</v>
      </c>
      <c r="B1346" t="s">
        <v>4084</v>
      </c>
      <c r="C1346" t="s">
        <v>1919</v>
      </c>
      <c r="D1346" t="s">
        <v>76</v>
      </c>
      <c r="E1346" t="s">
        <v>77</v>
      </c>
      <c r="G1346" t="s">
        <v>4085</v>
      </c>
      <c r="I1346" t="s">
        <v>3346</v>
      </c>
      <c r="J1346" t="s">
        <v>146</v>
      </c>
      <c r="M1346" t="s">
        <v>3329</v>
      </c>
      <c r="BJ1346" t="s">
        <v>2962</v>
      </c>
      <c r="BL1346" t="s">
        <v>3347</v>
      </c>
      <c r="BM1346" t="s">
        <v>83</v>
      </c>
      <c r="BN1346" t="s">
        <v>84</v>
      </c>
      <c r="BO1346" t="s">
        <v>3348</v>
      </c>
      <c r="BP1346" t="s">
        <v>3332</v>
      </c>
      <c r="BQ1346" t="s">
        <v>3347</v>
      </c>
      <c r="BR1346" t="s">
        <v>3348</v>
      </c>
      <c r="BS1346" t="s">
        <v>86</v>
      </c>
      <c r="BU1346" t="s">
        <v>2962</v>
      </c>
      <c r="BV1346" t="s">
        <v>87</v>
      </c>
    </row>
    <row r="1347" spans="1:74" x14ac:dyDescent="0.2">
      <c r="A1347" t="s">
        <v>4086</v>
      </c>
      <c r="B1347" t="s">
        <v>4086</v>
      </c>
      <c r="C1347" t="s">
        <v>4087</v>
      </c>
      <c r="D1347" t="s">
        <v>76</v>
      </c>
      <c r="E1347" t="s">
        <v>77</v>
      </c>
      <c r="F1347" t="s">
        <v>3444</v>
      </c>
      <c r="I1347" t="s">
        <v>3990</v>
      </c>
      <c r="J1347" t="s">
        <v>4088</v>
      </c>
      <c r="M1347" t="s">
        <v>3329</v>
      </c>
      <c r="BJ1347" t="s">
        <v>2962</v>
      </c>
      <c r="BL1347" t="s">
        <v>3360</v>
      </c>
      <c r="BM1347" t="s">
        <v>83</v>
      </c>
      <c r="BN1347" t="s">
        <v>84</v>
      </c>
      <c r="BO1347" t="s">
        <v>3991</v>
      </c>
      <c r="BP1347" t="s">
        <v>3332</v>
      </c>
      <c r="BQ1347" t="s">
        <v>3360</v>
      </c>
      <c r="BR1347" t="s">
        <v>3991</v>
      </c>
      <c r="BS1347" t="s">
        <v>86</v>
      </c>
      <c r="BU1347" t="s">
        <v>2962</v>
      </c>
      <c r="BV1347" t="s">
        <v>3585</v>
      </c>
    </row>
    <row r="1348" spans="1:74" x14ac:dyDescent="0.2">
      <c r="A1348" t="s">
        <v>4089</v>
      </c>
      <c r="B1348" t="s">
        <v>4089</v>
      </c>
      <c r="C1348" t="s">
        <v>2425</v>
      </c>
      <c r="D1348" t="s">
        <v>76</v>
      </c>
      <c r="E1348" t="s">
        <v>77</v>
      </c>
      <c r="G1348" t="s">
        <v>4090</v>
      </c>
      <c r="I1348" t="s">
        <v>3346</v>
      </c>
      <c r="J1348" t="s">
        <v>146</v>
      </c>
      <c r="M1348" t="s">
        <v>3329</v>
      </c>
      <c r="BJ1348" t="s">
        <v>2962</v>
      </c>
      <c r="BL1348" t="s">
        <v>3347</v>
      </c>
      <c r="BM1348" t="s">
        <v>83</v>
      </c>
      <c r="BN1348" t="s">
        <v>84</v>
      </c>
      <c r="BO1348" t="s">
        <v>3348</v>
      </c>
      <c r="BP1348" t="s">
        <v>3332</v>
      </c>
      <c r="BQ1348" t="s">
        <v>3347</v>
      </c>
      <c r="BR1348" t="s">
        <v>3348</v>
      </c>
      <c r="BS1348" t="s">
        <v>86</v>
      </c>
      <c r="BU1348" t="s">
        <v>2962</v>
      </c>
      <c r="BV1348" t="s">
        <v>87</v>
      </c>
    </row>
    <row r="1349" spans="1:74" x14ac:dyDescent="0.2">
      <c r="A1349" t="s">
        <v>4091</v>
      </c>
      <c r="B1349" t="s">
        <v>4091</v>
      </c>
      <c r="C1349" t="s">
        <v>4092</v>
      </c>
      <c r="D1349" t="s">
        <v>76</v>
      </c>
      <c r="E1349" t="s">
        <v>77</v>
      </c>
      <c r="G1349" t="s">
        <v>4093</v>
      </c>
      <c r="H1349" t="s">
        <v>4094</v>
      </c>
      <c r="I1349" t="s">
        <v>3679</v>
      </c>
      <c r="J1349" t="s">
        <v>3354</v>
      </c>
      <c r="M1349" t="s">
        <v>3329</v>
      </c>
      <c r="BJ1349" t="s">
        <v>2962</v>
      </c>
      <c r="BL1349" t="s">
        <v>3347</v>
      </c>
      <c r="BM1349" t="s">
        <v>83</v>
      </c>
      <c r="BN1349" t="s">
        <v>84</v>
      </c>
      <c r="BO1349" t="s">
        <v>3680</v>
      </c>
      <c r="BP1349" t="s">
        <v>3332</v>
      </c>
      <c r="BQ1349" t="s">
        <v>3347</v>
      </c>
      <c r="BR1349" t="s">
        <v>3680</v>
      </c>
      <c r="BS1349" t="s">
        <v>86</v>
      </c>
      <c r="BU1349" t="s">
        <v>2962</v>
      </c>
      <c r="BV1349" t="s">
        <v>3356</v>
      </c>
    </row>
    <row r="1350" spans="1:74" x14ac:dyDescent="0.2">
      <c r="A1350" t="s">
        <v>4095</v>
      </c>
      <c r="B1350" t="s">
        <v>4095</v>
      </c>
      <c r="C1350" t="s">
        <v>4096</v>
      </c>
      <c r="D1350" t="s">
        <v>76</v>
      </c>
      <c r="E1350" t="s">
        <v>77</v>
      </c>
      <c r="I1350" t="s">
        <v>3327</v>
      </c>
      <c r="J1350" t="s">
        <v>3328</v>
      </c>
      <c r="M1350" t="s">
        <v>3329</v>
      </c>
      <c r="BJ1350" t="s">
        <v>2962</v>
      </c>
      <c r="BL1350" t="s">
        <v>3330</v>
      </c>
      <c r="BM1350" t="s">
        <v>83</v>
      </c>
      <c r="BN1350" t="s">
        <v>2953</v>
      </c>
      <c r="BO1350" t="s">
        <v>3331</v>
      </c>
      <c r="BP1350" t="s">
        <v>3332</v>
      </c>
      <c r="BQ1350" t="s">
        <v>3330</v>
      </c>
      <c r="BR1350" t="s">
        <v>3331</v>
      </c>
      <c r="BS1350" t="s">
        <v>86</v>
      </c>
      <c r="BU1350" t="s">
        <v>2962</v>
      </c>
      <c r="BV1350" t="s">
        <v>3333</v>
      </c>
    </row>
    <row r="1351" spans="1:74" x14ac:dyDescent="0.2">
      <c r="A1351" t="s">
        <v>4097</v>
      </c>
      <c r="B1351" t="s">
        <v>4097</v>
      </c>
      <c r="C1351" t="s">
        <v>4098</v>
      </c>
      <c r="D1351" t="s">
        <v>76</v>
      </c>
      <c r="E1351" t="s">
        <v>77</v>
      </c>
      <c r="I1351" t="s">
        <v>3473</v>
      </c>
      <c r="J1351" t="s">
        <v>3474</v>
      </c>
      <c r="M1351" t="s">
        <v>3329</v>
      </c>
      <c r="BJ1351" t="s">
        <v>2962</v>
      </c>
      <c r="BL1351" t="s">
        <v>3360</v>
      </c>
      <c r="BM1351" t="s">
        <v>83</v>
      </c>
      <c r="BN1351" t="s">
        <v>84</v>
      </c>
      <c r="BO1351" t="s">
        <v>3475</v>
      </c>
      <c r="BP1351" t="s">
        <v>3332</v>
      </c>
      <c r="BQ1351" t="s">
        <v>3360</v>
      </c>
      <c r="BR1351" t="s">
        <v>3475</v>
      </c>
      <c r="BS1351" t="s">
        <v>86</v>
      </c>
      <c r="BU1351" t="s">
        <v>2962</v>
      </c>
      <c r="BV1351" t="s">
        <v>3476</v>
      </c>
    </row>
    <row r="1352" spans="1:74" x14ac:dyDescent="0.2">
      <c r="A1352" t="s">
        <v>4099</v>
      </c>
      <c r="B1352" t="s">
        <v>4099</v>
      </c>
      <c r="C1352" t="s">
        <v>4100</v>
      </c>
      <c r="E1352" t="s">
        <v>397</v>
      </c>
      <c r="I1352" t="s">
        <v>3336</v>
      </c>
      <c r="M1352" t="s">
        <v>3329</v>
      </c>
      <c r="BJ1352" t="s">
        <v>2962</v>
      </c>
      <c r="BL1352" t="s">
        <v>3337</v>
      </c>
      <c r="BM1352" t="s">
        <v>83</v>
      </c>
      <c r="BO1352" t="s">
        <v>3338</v>
      </c>
      <c r="BP1352" t="s">
        <v>3332</v>
      </c>
      <c r="BQ1352" t="s">
        <v>3337</v>
      </c>
      <c r="BR1352" t="s">
        <v>3338</v>
      </c>
      <c r="BS1352" t="s">
        <v>86</v>
      </c>
      <c r="BU1352" t="s">
        <v>2962</v>
      </c>
      <c r="BV1352" t="s">
        <v>3339</v>
      </c>
    </row>
    <row r="1353" spans="1:74" x14ac:dyDescent="0.2">
      <c r="A1353" t="s">
        <v>4101</v>
      </c>
      <c r="B1353" t="s">
        <v>4101</v>
      </c>
      <c r="D1353" t="s">
        <v>76</v>
      </c>
      <c r="E1353" t="s">
        <v>397</v>
      </c>
      <c r="H1353" t="s">
        <v>4102</v>
      </c>
      <c r="I1353" t="s">
        <v>3473</v>
      </c>
      <c r="J1353" t="s">
        <v>3474</v>
      </c>
      <c r="M1353" t="s">
        <v>3329</v>
      </c>
      <c r="BJ1353" t="s">
        <v>2962</v>
      </c>
      <c r="BL1353" t="s">
        <v>3360</v>
      </c>
      <c r="BM1353" t="s">
        <v>83</v>
      </c>
      <c r="BN1353" t="s">
        <v>84</v>
      </c>
      <c r="BO1353" t="s">
        <v>3475</v>
      </c>
      <c r="BP1353" t="s">
        <v>3332</v>
      </c>
      <c r="BQ1353" t="s">
        <v>3360</v>
      </c>
      <c r="BR1353" t="s">
        <v>3475</v>
      </c>
      <c r="BS1353" t="s">
        <v>86</v>
      </c>
      <c r="BU1353" t="s">
        <v>2962</v>
      </c>
      <c r="BV1353" t="s">
        <v>3476</v>
      </c>
    </row>
    <row r="1354" spans="1:74" x14ac:dyDescent="0.2">
      <c r="A1354" t="s">
        <v>4103</v>
      </c>
      <c r="B1354" t="s">
        <v>4103</v>
      </c>
      <c r="C1354" t="s">
        <v>2180</v>
      </c>
      <c r="D1354" t="s">
        <v>76</v>
      </c>
      <c r="E1354" t="s">
        <v>77</v>
      </c>
      <c r="G1354" t="s">
        <v>4104</v>
      </c>
      <c r="I1354" t="s">
        <v>3346</v>
      </c>
      <c r="J1354" t="s">
        <v>146</v>
      </c>
      <c r="M1354" t="s">
        <v>3329</v>
      </c>
      <c r="BJ1354" t="s">
        <v>2962</v>
      </c>
      <c r="BL1354" t="s">
        <v>3347</v>
      </c>
      <c r="BM1354" t="s">
        <v>83</v>
      </c>
      <c r="BN1354" t="s">
        <v>84</v>
      </c>
      <c r="BO1354" t="s">
        <v>3348</v>
      </c>
      <c r="BP1354" t="s">
        <v>3332</v>
      </c>
      <c r="BQ1354" t="s">
        <v>3347</v>
      </c>
      <c r="BR1354" t="s">
        <v>3348</v>
      </c>
      <c r="BS1354" t="s">
        <v>86</v>
      </c>
      <c r="BU1354" t="s">
        <v>2962</v>
      </c>
      <c r="BV1354" t="s">
        <v>87</v>
      </c>
    </row>
    <row r="1355" spans="1:74" x14ac:dyDescent="0.2">
      <c r="A1355" t="s">
        <v>4105</v>
      </c>
      <c r="B1355" t="s">
        <v>4105</v>
      </c>
      <c r="C1355" t="s">
        <v>4106</v>
      </c>
      <c r="D1355" t="s">
        <v>76</v>
      </c>
      <c r="E1355" t="s">
        <v>397</v>
      </c>
      <c r="F1355" t="s">
        <v>4107</v>
      </c>
      <c r="I1355" t="s">
        <v>3473</v>
      </c>
      <c r="J1355" t="s">
        <v>3474</v>
      </c>
      <c r="M1355" t="s">
        <v>3329</v>
      </c>
      <c r="BJ1355" t="s">
        <v>81</v>
      </c>
      <c r="BL1355" t="s">
        <v>3360</v>
      </c>
      <c r="BM1355" t="s">
        <v>83</v>
      </c>
      <c r="BN1355" t="s">
        <v>84</v>
      </c>
      <c r="BO1355" t="s">
        <v>3475</v>
      </c>
      <c r="BP1355" t="s">
        <v>3332</v>
      </c>
      <c r="BQ1355" t="s">
        <v>3360</v>
      </c>
      <c r="BR1355" t="s">
        <v>3475</v>
      </c>
      <c r="BS1355" t="s">
        <v>86</v>
      </c>
      <c r="BU1355" t="s">
        <v>81</v>
      </c>
      <c r="BV1355" t="s">
        <v>3476</v>
      </c>
    </row>
    <row r="1356" spans="1:74" x14ac:dyDescent="0.2">
      <c r="A1356" t="s">
        <v>4108</v>
      </c>
      <c r="B1356" t="s">
        <v>4108</v>
      </c>
      <c r="C1356" t="s">
        <v>4109</v>
      </c>
      <c r="E1356" t="s">
        <v>397</v>
      </c>
      <c r="I1356" t="s">
        <v>3336</v>
      </c>
      <c r="M1356" t="s">
        <v>3329</v>
      </c>
      <c r="BJ1356" t="s">
        <v>2962</v>
      </c>
      <c r="BL1356" t="s">
        <v>3337</v>
      </c>
      <c r="BM1356" t="s">
        <v>83</v>
      </c>
      <c r="BO1356" t="s">
        <v>3338</v>
      </c>
      <c r="BP1356" t="s">
        <v>3332</v>
      </c>
      <c r="BQ1356" t="s">
        <v>3337</v>
      </c>
      <c r="BR1356" t="s">
        <v>3338</v>
      </c>
      <c r="BS1356" t="s">
        <v>86</v>
      </c>
      <c r="BU1356" t="s">
        <v>2962</v>
      </c>
      <c r="BV1356" t="s">
        <v>3339</v>
      </c>
    </row>
    <row r="1357" spans="1:74" x14ac:dyDescent="0.2">
      <c r="A1357" t="s">
        <v>4110</v>
      </c>
      <c r="B1357" t="s">
        <v>4110</v>
      </c>
      <c r="C1357" t="s">
        <v>1398</v>
      </c>
      <c r="D1357" t="s">
        <v>76</v>
      </c>
      <c r="E1357" t="s">
        <v>77</v>
      </c>
      <c r="G1357" t="s">
        <v>4111</v>
      </c>
      <c r="I1357" t="s">
        <v>3346</v>
      </c>
      <c r="J1357" t="s">
        <v>146</v>
      </c>
      <c r="M1357" t="s">
        <v>3329</v>
      </c>
      <c r="BJ1357" t="s">
        <v>2962</v>
      </c>
      <c r="BL1357" t="s">
        <v>3347</v>
      </c>
      <c r="BM1357" t="s">
        <v>83</v>
      </c>
      <c r="BN1357" t="s">
        <v>84</v>
      </c>
      <c r="BO1357" t="s">
        <v>3348</v>
      </c>
      <c r="BP1357" t="s">
        <v>3332</v>
      </c>
      <c r="BQ1357" t="s">
        <v>3347</v>
      </c>
      <c r="BR1357" t="s">
        <v>3348</v>
      </c>
      <c r="BS1357" t="s">
        <v>86</v>
      </c>
      <c r="BU1357" t="s">
        <v>2962</v>
      </c>
      <c r="BV1357" t="s">
        <v>87</v>
      </c>
    </row>
    <row r="1358" spans="1:74" x14ac:dyDescent="0.2">
      <c r="A1358" t="s">
        <v>816</v>
      </c>
      <c r="B1358" t="s">
        <v>816</v>
      </c>
      <c r="C1358" t="s">
        <v>818</v>
      </c>
      <c r="D1358" t="s">
        <v>76</v>
      </c>
      <c r="E1358" t="s">
        <v>77</v>
      </c>
      <c r="G1358" t="s">
        <v>4112</v>
      </c>
      <c r="I1358" t="s">
        <v>3346</v>
      </c>
      <c r="J1358" t="s">
        <v>146</v>
      </c>
      <c r="M1358" t="s">
        <v>3329</v>
      </c>
      <c r="BJ1358" t="s">
        <v>2962</v>
      </c>
      <c r="BL1358" t="s">
        <v>3347</v>
      </c>
      <c r="BM1358" t="s">
        <v>83</v>
      </c>
      <c r="BN1358" t="s">
        <v>84</v>
      </c>
      <c r="BO1358" t="s">
        <v>3348</v>
      </c>
      <c r="BP1358" t="s">
        <v>3332</v>
      </c>
      <c r="BQ1358" t="s">
        <v>3347</v>
      </c>
      <c r="BR1358" t="s">
        <v>3348</v>
      </c>
      <c r="BS1358" t="s">
        <v>86</v>
      </c>
      <c r="BU1358" t="s">
        <v>2962</v>
      </c>
      <c r="BV1358" t="s">
        <v>87</v>
      </c>
    </row>
    <row r="1359" spans="1:74" x14ac:dyDescent="0.2">
      <c r="A1359" t="s">
        <v>4113</v>
      </c>
      <c r="B1359" t="s">
        <v>4113</v>
      </c>
      <c r="C1359" t="s">
        <v>882</v>
      </c>
      <c r="D1359" t="s">
        <v>76</v>
      </c>
      <c r="E1359" t="s">
        <v>77</v>
      </c>
      <c r="G1359" t="s">
        <v>4114</v>
      </c>
      <c r="I1359" t="s">
        <v>3346</v>
      </c>
      <c r="J1359" t="s">
        <v>146</v>
      </c>
      <c r="M1359" t="s">
        <v>3329</v>
      </c>
      <c r="BJ1359" t="s">
        <v>2962</v>
      </c>
      <c r="BL1359" t="s">
        <v>3347</v>
      </c>
      <c r="BM1359" t="s">
        <v>83</v>
      </c>
      <c r="BN1359" t="s">
        <v>84</v>
      </c>
      <c r="BO1359" t="s">
        <v>3348</v>
      </c>
      <c r="BP1359" t="s">
        <v>3332</v>
      </c>
      <c r="BQ1359" t="s">
        <v>3347</v>
      </c>
      <c r="BR1359" t="s">
        <v>3348</v>
      </c>
      <c r="BS1359" t="s">
        <v>86</v>
      </c>
      <c r="BU1359" t="s">
        <v>2962</v>
      </c>
      <c r="BV1359" t="s">
        <v>87</v>
      </c>
    </row>
    <row r="1360" spans="1:74" x14ac:dyDescent="0.2">
      <c r="A1360" t="s">
        <v>4115</v>
      </c>
      <c r="B1360" t="s">
        <v>4115</v>
      </c>
      <c r="C1360" t="s">
        <v>4116</v>
      </c>
      <c r="E1360" t="s">
        <v>397</v>
      </c>
      <c r="F1360" t="s">
        <v>4117</v>
      </c>
      <c r="I1360" t="s">
        <v>3336</v>
      </c>
      <c r="M1360" t="s">
        <v>3329</v>
      </c>
      <c r="BJ1360" t="s">
        <v>2962</v>
      </c>
      <c r="BL1360" t="s">
        <v>3337</v>
      </c>
      <c r="BM1360" t="s">
        <v>83</v>
      </c>
      <c r="BO1360" t="s">
        <v>3338</v>
      </c>
      <c r="BP1360" t="s">
        <v>3332</v>
      </c>
      <c r="BQ1360" t="s">
        <v>3337</v>
      </c>
      <c r="BR1360" t="s">
        <v>3338</v>
      </c>
      <c r="BS1360" t="s">
        <v>86</v>
      </c>
      <c r="BU1360" t="s">
        <v>2962</v>
      </c>
      <c r="BV1360" t="s">
        <v>3339</v>
      </c>
    </row>
    <row r="1361" spans="1:74" x14ac:dyDescent="0.2">
      <c r="A1361" t="s">
        <v>4118</v>
      </c>
      <c r="B1361" t="s">
        <v>4118</v>
      </c>
      <c r="C1361" t="s">
        <v>4119</v>
      </c>
      <c r="D1361" t="s">
        <v>76</v>
      </c>
      <c r="E1361" t="s">
        <v>77</v>
      </c>
      <c r="I1361" t="s">
        <v>3359</v>
      </c>
      <c r="J1361" t="s">
        <v>3354</v>
      </c>
      <c r="M1361" t="s">
        <v>3329</v>
      </c>
      <c r="BJ1361" t="s">
        <v>81</v>
      </c>
      <c r="BL1361" t="s">
        <v>3360</v>
      </c>
      <c r="BM1361" t="s">
        <v>83</v>
      </c>
      <c r="BN1361" t="s">
        <v>84</v>
      </c>
      <c r="BO1361" t="s">
        <v>3361</v>
      </c>
      <c r="BP1361" t="s">
        <v>3332</v>
      </c>
      <c r="BQ1361" t="s">
        <v>3360</v>
      </c>
      <c r="BR1361" t="s">
        <v>3361</v>
      </c>
      <c r="BS1361" t="s">
        <v>86</v>
      </c>
      <c r="BU1361" t="s">
        <v>81</v>
      </c>
      <c r="BV1361" t="s">
        <v>3362</v>
      </c>
    </row>
    <row r="1362" spans="1:74" x14ac:dyDescent="0.2">
      <c r="A1362" t="s">
        <v>4120</v>
      </c>
      <c r="B1362" t="s">
        <v>4120</v>
      </c>
      <c r="C1362" t="s">
        <v>4121</v>
      </c>
      <c r="E1362" t="s">
        <v>397</v>
      </c>
      <c r="F1362" t="s">
        <v>4122</v>
      </c>
      <c r="I1362" t="s">
        <v>3336</v>
      </c>
      <c r="M1362" t="s">
        <v>3329</v>
      </c>
      <c r="BJ1362" t="s">
        <v>2962</v>
      </c>
      <c r="BL1362" t="s">
        <v>3337</v>
      </c>
      <c r="BM1362" t="s">
        <v>83</v>
      </c>
      <c r="BO1362" t="s">
        <v>3338</v>
      </c>
      <c r="BP1362" t="s">
        <v>3332</v>
      </c>
      <c r="BQ1362" t="s">
        <v>3337</v>
      </c>
      <c r="BR1362" t="s">
        <v>3338</v>
      </c>
      <c r="BS1362" t="s">
        <v>86</v>
      </c>
      <c r="BU1362" t="s">
        <v>2962</v>
      </c>
      <c r="BV1362" t="s">
        <v>3339</v>
      </c>
    </row>
    <row r="1363" spans="1:74" x14ac:dyDescent="0.2">
      <c r="A1363" t="s">
        <v>4123</v>
      </c>
      <c r="B1363" t="s">
        <v>4123</v>
      </c>
      <c r="C1363" t="s">
        <v>4124</v>
      </c>
      <c r="D1363" t="s">
        <v>76</v>
      </c>
      <c r="E1363" t="s">
        <v>77</v>
      </c>
      <c r="H1363" t="s">
        <v>4125</v>
      </c>
      <c r="I1363" t="s">
        <v>3990</v>
      </c>
      <c r="J1363" t="s">
        <v>3354</v>
      </c>
      <c r="M1363" t="s">
        <v>3329</v>
      </c>
      <c r="BJ1363" t="s">
        <v>2962</v>
      </c>
      <c r="BK1363" t="e">
        <f>Total Revenue/Room Night</f>
        <v>#NAME?</v>
      </c>
      <c r="BL1363" t="s">
        <v>3360</v>
      </c>
      <c r="BM1363" t="s">
        <v>83</v>
      </c>
      <c r="BN1363" t="s">
        <v>2953</v>
      </c>
      <c r="BO1363" t="s">
        <v>3991</v>
      </c>
      <c r="BP1363" t="s">
        <v>3332</v>
      </c>
      <c r="BQ1363" t="s">
        <v>3360</v>
      </c>
      <c r="BR1363" t="s">
        <v>3991</v>
      </c>
      <c r="BS1363" t="s">
        <v>86</v>
      </c>
      <c r="BT1363" t="e">
        <f>Total Revenue/Room Night</f>
        <v>#NAME?</v>
      </c>
      <c r="BU1363" t="s">
        <v>2962</v>
      </c>
      <c r="BV1363" t="s">
        <v>3585</v>
      </c>
    </row>
    <row r="1364" spans="1:74" x14ac:dyDescent="0.2">
      <c r="A1364" t="s">
        <v>4126</v>
      </c>
      <c r="B1364" t="s">
        <v>4126</v>
      </c>
      <c r="C1364" t="s">
        <v>4127</v>
      </c>
      <c r="E1364" t="s">
        <v>397</v>
      </c>
      <c r="F1364" t="s">
        <v>4128</v>
      </c>
      <c r="I1364" t="s">
        <v>3336</v>
      </c>
      <c r="M1364" t="s">
        <v>3329</v>
      </c>
      <c r="BJ1364" t="s">
        <v>2962</v>
      </c>
      <c r="BL1364" t="s">
        <v>3337</v>
      </c>
      <c r="BM1364" t="s">
        <v>83</v>
      </c>
      <c r="BO1364" t="s">
        <v>3338</v>
      </c>
      <c r="BP1364" t="s">
        <v>3332</v>
      </c>
      <c r="BQ1364" t="s">
        <v>3337</v>
      </c>
      <c r="BR1364" t="s">
        <v>3338</v>
      </c>
      <c r="BS1364" t="s">
        <v>86</v>
      </c>
      <c r="BU1364" t="s">
        <v>2962</v>
      </c>
      <c r="BV1364" t="s">
        <v>3339</v>
      </c>
    </row>
    <row r="1365" spans="1:74" x14ac:dyDescent="0.2">
      <c r="A1365" t="s">
        <v>4129</v>
      </c>
      <c r="B1365" t="s">
        <v>4129</v>
      </c>
      <c r="C1365" t="s">
        <v>4130</v>
      </c>
      <c r="E1365" t="s">
        <v>397</v>
      </c>
      <c r="I1365" t="s">
        <v>3336</v>
      </c>
      <c r="M1365" t="s">
        <v>3329</v>
      </c>
      <c r="BJ1365" t="s">
        <v>2962</v>
      </c>
      <c r="BL1365" t="s">
        <v>3337</v>
      </c>
      <c r="BM1365" t="s">
        <v>83</v>
      </c>
      <c r="BO1365" t="s">
        <v>3338</v>
      </c>
      <c r="BP1365" t="s">
        <v>3332</v>
      </c>
      <c r="BQ1365" t="s">
        <v>3337</v>
      </c>
      <c r="BR1365" t="s">
        <v>3338</v>
      </c>
      <c r="BS1365" t="s">
        <v>86</v>
      </c>
      <c r="BU1365" t="s">
        <v>2962</v>
      </c>
      <c r="BV1365" t="s">
        <v>3339</v>
      </c>
    </row>
    <row r="1366" spans="1:74" x14ac:dyDescent="0.2">
      <c r="A1366" t="s">
        <v>2471</v>
      </c>
      <c r="B1366" t="s">
        <v>2471</v>
      </c>
      <c r="C1366" t="s">
        <v>2473</v>
      </c>
      <c r="D1366" t="s">
        <v>76</v>
      </c>
      <c r="E1366" t="s">
        <v>77</v>
      </c>
      <c r="G1366" t="s">
        <v>4131</v>
      </c>
      <c r="I1366" t="s">
        <v>3346</v>
      </c>
      <c r="J1366" t="s">
        <v>146</v>
      </c>
      <c r="M1366" t="s">
        <v>3329</v>
      </c>
      <c r="BJ1366" t="s">
        <v>2962</v>
      </c>
      <c r="BL1366" t="s">
        <v>3347</v>
      </c>
      <c r="BM1366" t="s">
        <v>83</v>
      </c>
      <c r="BN1366" t="s">
        <v>84</v>
      </c>
      <c r="BO1366" t="s">
        <v>3348</v>
      </c>
      <c r="BP1366" t="s">
        <v>3332</v>
      </c>
      <c r="BQ1366" t="s">
        <v>3347</v>
      </c>
      <c r="BR1366" t="s">
        <v>3348</v>
      </c>
      <c r="BS1366" t="s">
        <v>86</v>
      </c>
      <c r="BU1366" t="s">
        <v>2962</v>
      </c>
      <c r="BV1366" t="s">
        <v>87</v>
      </c>
    </row>
    <row r="1367" spans="1:74" x14ac:dyDescent="0.2">
      <c r="A1367" t="s">
        <v>4132</v>
      </c>
      <c r="B1367" t="s">
        <v>4132</v>
      </c>
      <c r="C1367" t="s">
        <v>4133</v>
      </c>
      <c r="E1367" t="s">
        <v>397</v>
      </c>
      <c r="F1367" t="s">
        <v>4134</v>
      </c>
      <c r="I1367" t="s">
        <v>3336</v>
      </c>
      <c r="M1367" t="s">
        <v>3329</v>
      </c>
      <c r="BJ1367" t="s">
        <v>2962</v>
      </c>
      <c r="BL1367" t="s">
        <v>3337</v>
      </c>
      <c r="BM1367" t="s">
        <v>83</v>
      </c>
      <c r="BO1367" t="s">
        <v>3338</v>
      </c>
      <c r="BP1367" t="s">
        <v>3332</v>
      </c>
      <c r="BQ1367" t="s">
        <v>3337</v>
      </c>
      <c r="BR1367" t="s">
        <v>3338</v>
      </c>
      <c r="BS1367" t="s">
        <v>86</v>
      </c>
      <c r="BU1367" t="s">
        <v>2962</v>
      </c>
      <c r="BV1367" t="s">
        <v>3339</v>
      </c>
    </row>
    <row r="1368" spans="1:74" x14ac:dyDescent="0.2">
      <c r="A1368" t="s">
        <v>4135</v>
      </c>
      <c r="B1368" t="s">
        <v>4135</v>
      </c>
      <c r="C1368" t="s">
        <v>4136</v>
      </c>
      <c r="E1368" t="s">
        <v>397</v>
      </c>
      <c r="F1368" t="s">
        <v>3977</v>
      </c>
      <c r="I1368" t="s">
        <v>3336</v>
      </c>
      <c r="M1368" t="s">
        <v>3329</v>
      </c>
      <c r="BJ1368" t="s">
        <v>2962</v>
      </c>
      <c r="BL1368" t="s">
        <v>3337</v>
      </c>
      <c r="BM1368" t="s">
        <v>83</v>
      </c>
      <c r="BO1368" t="s">
        <v>3338</v>
      </c>
      <c r="BP1368" t="s">
        <v>3332</v>
      </c>
      <c r="BQ1368" t="s">
        <v>3337</v>
      </c>
      <c r="BR1368" t="s">
        <v>3338</v>
      </c>
      <c r="BS1368" t="s">
        <v>86</v>
      </c>
      <c r="BU1368" t="s">
        <v>2962</v>
      </c>
      <c r="BV1368" t="s">
        <v>3339</v>
      </c>
    </row>
    <row r="1369" spans="1:74" x14ac:dyDescent="0.2">
      <c r="A1369" t="s">
        <v>4137</v>
      </c>
      <c r="B1369" t="s">
        <v>4137</v>
      </c>
      <c r="C1369" t="s">
        <v>4138</v>
      </c>
      <c r="D1369" t="s">
        <v>76</v>
      </c>
      <c r="E1369" t="s">
        <v>77</v>
      </c>
      <c r="H1369" t="s">
        <v>4139</v>
      </c>
      <c r="I1369" t="s">
        <v>3327</v>
      </c>
      <c r="J1369" t="s">
        <v>3328</v>
      </c>
      <c r="M1369" t="s">
        <v>3329</v>
      </c>
      <c r="BJ1369" t="s">
        <v>81</v>
      </c>
      <c r="BL1369" t="s">
        <v>3330</v>
      </c>
      <c r="BM1369" t="s">
        <v>83</v>
      </c>
      <c r="BN1369" t="s">
        <v>2953</v>
      </c>
      <c r="BO1369" t="s">
        <v>3331</v>
      </c>
      <c r="BP1369" t="s">
        <v>3332</v>
      </c>
      <c r="BQ1369" t="s">
        <v>3330</v>
      </c>
      <c r="BR1369" t="s">
        <v>3331</v>
      </c>
      <c r="BS1369" t="s">
        <v>86</v>
      </c>
      <c r="BU1369" t="s">
        <v>81</v>
      </c>
      <c r="BV1369" t="s">
        <v>3333</v>
      </c>
    </row>
    <row r="1370" spans="1:74" x14ac:dyDescent="0.2">
      <c r="A1370" t="s">
        <v>4140</v>
      </c>
      <c r="B1370" t="s">
        <v>4140</v>
      </c>
      <c r="C1370" t="s">
        <v>4141</v>
      </c>
      <c r="E1370" t="s">
        <v>397</v>
      </c>
      <c r="I1370" t="s">
        <v>3336</v>
      </c>
      <c r="M1370" t="s">
        <v>3329</v>
      </c>
      <c r="BJ1370" t="s">
        <v>2962</v>
      </c>
      <c r="BL1370" t="s">
        <v>3337</v>
      </c>
      <c r="BM1370" t="s">
        <v>83</v>
      </c>
      <c r="BO1370" t="s">
        <v>3338</v>
      </c>
      <c r="BP1370" t="s">
        <v>3332</v>
      </c>
      <c r="BQ1370" t="s">
        <v>3337</v>
      </c>
      <c r="BR1370" t="s">
        <v>3338</v>
      </c>
      <c r="BS1370" t="s">
        <v>86</v>
      </c>
      <c r="BU1370" t="s">
        <v>2962</v>
      </c>
      <c r="BV1370" t="s">
        <v>3339</v>
      </c>
    </row>
    <row r="1371" spans="1:74" x14ac:dyDescent="0.2">
      <c r="A1371" t="s">
        <v>4142</v>
      </c>
      <c r="B1371" t="s">
        <v>4142</v>
      </c>
      <c r="C1371" t="s">
        <v>2246</v>
      </c>
      <c r="D1371" t="s">
        <v>76</v>
      </c>
      <c r="E1371" t="s">
        <v>77</v>
      </c>
      <c r="G1371" t="s">
        <v>4143</v>
      </c>
      <c r="I1371" t="s">
        <v>3346</v>
      </c>
      <c r="J1371" t="s">
        <v>146</v>
      </c>
      <c r="M1371" t="s">
        <v>3329</v>
      </c>
      <c r="BJ1371" t="s">
        <v>2962</v>
      </c>
      <c r="BL1371" t="s">
        <v>3347</v>
      </c>
      <c r="BM1371" t="s">
        <v>83</v>
      </c>
      <c r="BN1371" t="s">
        <v>84</v>
      </c>
      <c r="BO1371" t="s">
        <v>3348</v>
      </c>
      <c r="BP1371" t="s">
        <v>3332</v>
      </c>
      <c r="BQ1371" t="s">
        <v>3347</v>
      </c>
      <c r="BR1371" t="s">
        <v>3348</v>
      </c>
      <c r="BS1371" t="s">
        <v>86</v>
      </c>
      <c r="BU1371" t="s">
        <v>2962</v>
      </c>
      <c r="BV1371" t="s">
        <v>87</v>
      </c>
    </row>
    <row r="1372" spans="1:74" x14ac:dyDescent="0.2">
      <c r="A1372" t="s">
        <v>283</v>
      </c>
      <c r="B1372" t="s">
        <v>283</v>
      </c>
      <c r="C1372" t="s">
        <v>285</v>
      </c>
      <c r="D1372" t="s">
        <v>76</v>
      </c>
      <c r="E1372" t="s">
        <v>77</v>
      </c>
      <c r="G1372" t="s">
        <v>4144</v>
      </c>
      <c r="I1372" t="s">
        <v>3346</v>
      </c>
      <c r="J1372" t="s">
        <v>146</v>
      </c>
      <c r="M1372" t="s">
        <v>3329</v>
      </c>
      <c r="BJ1372" t="s">
        <v>2962</v>
      </c>
      <c r="BL1372" t="s">
        <v>3347</v>
      </c>
      <c r="BM1372" t="s">
        <v>83</v>
      </c>
      <c r="BN1372" t="s">
        <v>84</v>
      </c>
      <c r="BO1372" t="s">
        <v>3348</v>
      </c>
      <c r="BP1372" t="s">
        <v>3332</v>
      </c>
      <c r="BQ1372" t="s">
        <v>3347</v>
      </c>
      <c r="BR1372" t="s">
        <v>3348</v>
      </c>
      <c r="BS1372" t="s">
        <v>86</v>
      </c>
      <c r="BU1372" t="s">
        <v>2962</v>
      </c>
      <c r="BV1372" t="s">
        <v>87</v>
      </c>
    </row>
    <row r="1373" spans="1:74" x14ac:dyDescent="0.2">
      <c r="A1373" t="s">
        <v>4145</v>
      </c>
      <c r="B1373" t="s">
        <v>4145</v>
      </c>
      <c r="C1373" t="s">
        <v>4146</v>
      </c>
      <c r="D1373" t="s">
        <v>76</v>
      </c>
      <c r="E1373" t="s">
        <v>77</v>
      </c>
      <c r="F1373" t="s">
        <v>2341</v>
      </c>
      <c r="G1373" t="s">
        <v>4147</v>
      </c>
      <c r="I1373" t="s">
        <v>3346</v>
      </c>
      <c r="J1373" t="s">
        <v>146</v>
      </c>
      <c r="M1373" t="s">
        <v>3329</v>
      </c>
      <c r="BJ1373" t="s">
        <v>2962</v>
      </c>
      <c r="BL1373" t="s">
        <v>3347</v>
      </c>
      <c r="BM1373" t="s">
        <v>83</v>
      </c>
      <c r="BN1373" t="s">
        <v>84</v>
      </c>
      <c r="BO1373" t="s">
        <v>3348</v>
      </c>
      <c r="BP1373" t="s">
        <v>3332</v>
      </c>
      <c r="BQ1373" t="s">
        <v>3347</v>
      </c>
      <c r="BR1373" t="s">
        <v>3348</v>
      </c>
      <c r="BS1373" t="s">
        <v>86</v>
      </c>
      <c r="BU1373" t="s">
        <v>2962</v>
      </c>
      <c r="BV1373" t="s">
        <v>87</v>
      </c>
    </row>
    <row r="1374" spans="1:74" x14ac:dyDescent="0.2">
      <c r="A1374" t="s">
        <v>4148</v>
      </c>
      <c r="B1374" t="s">
        <v>4148</v>
      </c>
      <c r="C1374" t="s">
        <v>4149</v>
      </c>
      <c r="E1374" t="s">
        <v>397</v>
      </c>
      <c r="F1374" t="s">
        <v>4150</v>
      </c>
      <c r="I1374" t="s">
        <v>3336</v>
      </c>
      <c r="M1374" t="s">
        <v>3329</v>
      </c>
      <c r="BJ1374" t="s">
        <v>2962</v>
      </c>
      <c r="BL1374" t="s">
        <v>3337</v>
      </c>
      <c r="BM1374" t="s">
        <v>83</v>
      </c>
      <c r="BO1374" t="s">
        <v>3338</v>
      </c>
      <c r="BP1374" t="s">
        <v>3332</v>
      </c>
      <c r="BQ1374" t="s">
        <v>3337</v>
      </c>
      <c r="BR1374" t="s">
        <v>3338</v>
      </c>
      <c r="BS1374" t="s">
        <v>86</v>
      </c>
      <c r="BU1374" t="s">
        <v>2962</v>
      </c>
      <c r="BV1374" t="s">
        <v>3339</v>
      </c>
    </row>
    <row r="1375" spans="1:74" x14ac:dyDescent="0.2">
      <c r="A1375" t="s">
        <v>4151</v>
      </c>
      <c r="B1375" t="s">
        <v>4151</v>
      </c>
      <c r="D1375" t="s">
        <v>76</v>
      </c>
      <c r="E1375" t="s">
        <v>397</v>
      </c>
      <c r="I1375" t="s">
        <v>3359</v>
      </c>
      <c r="J1375" t="s">
        <v>3354</v>
      </c>
      <c r="M1375" t="s">
        <v>3329</v>
      </c>
      <c r="BJ1375" t="s">
        <v>81</v>
      </c>
      <c r="BL1375" t="s">
        <v>3360</v>
      </c>
      <c r="BM1375" t="s">
        <v>83</v>
      </c>
      <c r="BN1375" t="s">
        <v>84</v>
      </c>
      <c r="BO1375" t="s">
        <v>3361</v>
      </c>
      <c r="BP1375" t="s">
        <v>3332</v>
      </c>
      <c r="BQ1375" t="s">
        <v>3360</v>
      </c>
      <c r="BR1375" t="s">
        <v>3361</v>
      </c>
      <c r="BS1375" t="s">
        <v>86</v>
      </c>
      <c r="BU1375" t="s">
        <v>81</v>
      </c>
      <c r="BV1375" t="s">
        <v>3362</v>
      </c>
    </row>
    <row r="1376" spans="1:74" x14ac:dyDescent="0.2">
      <c r="A1376" t="s">
        <v>4152</v>
      </c>
      <c r="B1376" t="s">
        <v>4152</v>
      </c>
      <c r="C1376" t="s">
        <v>4153</v>
      </c>
      <c r="E1376" t="s">
        <v>397</v>
      </c>
      <c r="F1376" t="s">
        <v>3742</v>
      </c>
      <c r="I1376" t="s">
        <v>3336</v>
      </c>
      <c r="M1376" t="s">
        <v>3329</v>
      </c>
      <c r="BJ1376" t="s">
        <v>2962</v>
      </c>
      <c r="BL1376" t="s">
        <v>3337</v>
      </c>
      <c r="BM1376" t="s">
        <v>83</v>
      </c>
      <c r="BO1376" t="s">
        <v>3338</v>
      </c>
      <c r="BP1376" t="s">
        <v>3332</v>
      </c>
      <c r="BQ1376" t="s">
        <v>3337</v>
      </c>
      <c r="BR1376" t="s">
        <v>3338</v>
      </c>
      <c r="BS1376" t="s">
        <v>86</v>
      </c>
      <c r="BU1376" t="s">
        <v>2962</v>
      </c>
      <c r="BV1376" t="s">
        <v>3339</v>
      </c>
    </row>
    <row r="1377" spans="1:74" x14ac:dyDescent="0.2">
      <c r="A1377" t="s">
        <v>4154</v>
      </c>
      <c r="B1377" t="s">
        <v>4154</v>
      </c>
      <c r="C1377" t="s">
        <v>3692</v>
      </c>
      <c r="D1377" t="s">
        <v>76</v>
      </c>
      <c r="E1377" t="s">
        <v>77</v>
      </c>
      <c r="H1377" t="s">
        <v>4154</v>
      </c>
      <c r="I1377" t="s">
        <v>3693</v>
      </c>
      <c r="J1377" t="s">
        <v>4088</v>
      </c>
      <c r="M1377" t="s">
        <v>3329</v>
      </c>
      <c r="BJ1377" t="s">
        <v>81</v>
      </c>
      <c r="BL1377" t="s">
        <v>3360</v>
      </c>
      <c r="BM1377" t="s">
        <v>83</v>
      </c>
      <c r="BN1377" t="s">
        <v>84</v>
      </c>
      <c r="BO1377" t="s">
        <v>3694</v>
      </c>
      <c r="BP1377" t="s">
        <v>3332</v>
      </c>
      <c r="BQ1377" t="s">
        <v>3360</v>
      </c>
      <c r="BR1377" t="s">
        <v>3694</v>
      </c>
      <c r="BS1377" t="s">
        <v>86</v>
      </c>
      <c r="BU1377" t="s">
        <v>81</v>
      </c>
      <c r="BV1377" t="s">
        <v>3695</v>
      </c>
    </row>
    <row r="1378" spans="1:74" x14ac:dyDescent="0.2">
      <c r="A1378" t="s">
        <v>4155</v>
      </c>
      <c r="B1378" t="s">
        <v>4155</v>
      </c>
      <c r="C1378" t="s">
        <v>4156</v>
      </c>
      <c r="E1378" t="s">
        <v>397</v>
      </c>
      <c r="F1378" t="s">
        <v>4157</v>
      </c>
      <c r="I1378" t="s">
        <v>3336</v>
      </c>
      <c r="M1378" t="s">
        <v>3329</v>
      </c>
      <c r="BJ1378" t="s">
        <v>2962</v>
      </c>
      <c r="BL1378" t="s">
        <v>3337</v>
      </c>
      <c r="BM1378" t="s">
        <v>83</v>
      </c>
      <c r="BO1378" t="s">
        <v>3338</v>
      </c>
      <c r="BP1378" t="s">
        <v>3332</v>
      </c>
      <c r="BQ1378" t="s">
        <v>3337</v>
      </c>
      <c r="BR1378" t="s">
        <v>3338</v>
      </c>
      <c r="BS1378" t="s">
        <v>86</v>
      </c>
      <c r="BU1378" t="s">
        <v>2962</v>
      </c>
      <c r="BV1378" t="s">
        <v>3339</v>
      </c>
    </row>
    <row r="1379" spans="1:74" x14ac:dyDescent="0.2">
      <c r="A1379" t="s">
        <v>4158</v>
      </c>
      <c r="B1379" t="s">
        <v>4158</v>
      </c>
      <c r="C1379" t="s">
        <v>4159</v>
      </c>
      <c r="E1379" t="s">
        <v>397</v>
      </c>
      <c r="F1379" t="s">
        <v>4160</v>
      </c>
      <c r="I1379" t="s">
        <v>3336</v>
      </c>
      <c r="M1379" t="s">
        <v>3329</v>
      </c>
      <c r="BJ1379" t="s">
        <v>2962</v>
      </c>
      <c r="BL1379" t="s">
        <v>3337</v>
      </c>
      <c r="BM1379" t="s">
        <v>83</v>
      </c>
      <c r="BO1379" t="s">
        <v>3338</v>
      </c>
      <c r="BP1379" t="s">
        <v>3332</v>
      </c>
      <c r="BQ1379" t="s">
        <v>3337</v>
      </c>
      <c r="BR1379" t="s">
        <v>3338</v>
      </c>
      <c r="BS1379" t="s">
        <v>86</v>
      </c>
      <c r="BU1379" t="s">
        <v>2962</v>
      </c>
      <c r="BV1379" t="s">
        <v>3339</v>
      </c>
    </row>
    <row r="1380" spans="1:74" x14ac:dyDescent="0.2">
      <c r="A1380" t="s">
        <v>4161</v>
      </c>
      <c r="B1380" t="s">
        <v>4161</v>
      </c>
      <c r="C1380" t="s">
        <v>4162</v>
      </c>
      <c r="E1380" t="s">
        <v>397</v>
      </c>
      <c r="F1380" t="s">
        <v>4163</v>
      </c>
      <c r="I1380" t="s">
        <v>3336</v>
      </c>
      <c r="M1380" t="s">
        <v>3329</v>
      </c>
      <c r="BJ1380" t="s">
        <v>2962</v>
      </c>
      <c r="BL1380" t="s">
        <v>3337</v>
      </c>
      <c r="BM1380" t="s">
        <v>83</v>
      </c>
      <c r="BO1380" t="s">
        <v>3338</v>
      </c>
      <c r="BP1380" t="s">
        <v>3332</v>
      </c>
      <c r="BQ1380" t="s">
        <v>3337</v>
      </c>
      <c r="BR1380" t="s">
        <v>3338</v>
      </c>
      <c r="BS1380" t="s">
        <v>86</v>
      </c>
      <c r="BU1380" t="s">
        <v>2962</v>
      </c>
      <c r="BV1380" t="s">
        <v>3339</v>
      </c>
    </row>
    <row r="1381" spans="1:74" x14ac:dyDescent="0.2">
      <c r="A1381" t="s">
        <v>4164</v>
      </c>
      <c r="B1381" t="s">
        <v>4164</v>
      </c>
      <c r="C1381" t="s">
        <v>1417</v>
      </c>
      <c r="D1381" t="s">
        <v>76</v>
      </c>
      <c r="E1381" t="s">
        <v>77</v>
      </c>
      <c r="G1381" t="s">
        <v>4165</v>
      </c>
      <c r="I1381" t="s">
        <v>3346</v>
      </c>
      <c r="J1381" t="s">
        <v>146</v>
      </c>
      <c r="M1381" t="s">
        <v>3329</v>
      </c>
      <c r="BJ1381" t="s">
        <v>2962</v>
      </c>
      <c r="BL1381" t="s">
        <v>3347</v>
      </c>
      <c r="BM1381" t="s">
        <v>83</v>
      </c>
      <c r="BN1381" t="s">
        <v>84</v>
      </c>
      <c r="BO1381" t="s">
        <v>3348</v>
      </c>
      <c r="BP1381" t="s">
        <v>3332</v>
      </c>
      <c r="BQ1381" t="s">
        <v>3347</v>
      </c>
      <c r="BR1381" t="s">
        <v>3348</v>
      </c>
      <c r="BS1381" t="s">
        <v>86</v>
      </c>
      <c r="BU1381" t="s">
        <v>2962</v>
      </c>
      <c r="BV1381" t="s">
        <v>87</v>
      </c>
    </row>
    <row r="1382" spans="1:74" x14ac:dyDescent="0.2">
      <c r="A1382" t="s">
        <v>4166</v>
      </c>
      <c r="B1382" t="s">
        <v>4166</v>
      </c>
      <c r="C1382" t="s">
        <v>4167</v>
      </c>
      <c r="D1382" t="s">
        <v>76</v>
      </c>
      <c r="E1382" t="s">
        <v>77</v>
      </c>
      <c r="F1382" t="s">
        <v>4168</v>
      </c>
      <c r="I1382" t="s">
        <v>3551</v>
      </c>
      <c r="J1382" t="s">
        <v>146</v>
      </c>
      <c r="M1382" t="s">
        <v>3329</v>
      </c>
      <c r="BJ1382" t="s">
        <v>2962</v>
      </c>
      <c r="BL1382" t="s">
        <v>3360</v>
      </c>
      <c r="BM1382" t="s">
        <v>83</v>
      </c>
      <c r="BN1382" t="s">
        <v>84</v>
      </c>
      <c r="BO1382" t="s">
        <v>3552</v>
      </c>
      <c r="BP1382" t="s">
        <v>3332</v>
      </c>
      <c r="BQ1382" t="s">
        <v>3360</v>
      </c>
      <c r="BR1382" t="s">
        <v>3552</v>
      </c>
      <c r="BS1382" t="s">
        <v>86</v>
      </c>
      <c r="BU1382" t="s">
        <v>2962</v>
      </c>
      <c r="BV1382" t="s">
        <v>87</v>
      </c>
    </row>
    <row r="1383" spans="1:74" x14ac:dyDescent="0.2">
      <c r="A1383" t="s">
        <v>4169</v>
      </c>
      <c r="B1383" t="s">
        <v>4169</v>
      </c>
      <c r="C1383" t="s">
        <v>4170</v>
      </c>
      <c r="E1383" t="s">
        <v>397</v>
      </c>
      <c r="F1383" t="s">
        <v>4171</v>
      </c>
      <c r="I1383" t="s">
        <v>3336</v>
      </c>
      <c r="M1383" t="s">
        <v>3329</v>
      </c>
      <c r="BJ1383" t="s">
        <v>2962</v>
      </c>
      <c r="BL1383" t="s">
        <v>3337</v>
      </c>
      <c r="BM1383" t="s">
        <v>83</v>
      </c>
      <c r="BO1383" t="s">
        <v>3338</v>
      </c>
      <c r="BP1383" t="s">
        <v>3332</v>
      </c>
      <c r="BQ1383" t="s">
        <v>3337</v>
      </c>
      <c r="BR1383" t="s">
        <v>3338</v>
      </c>
      <c r="BS1383" t="s">
        <v>86</v>
      </c>
      <c r="BU1383" t="s">
        <v>2962</v>
      </c>
      <c r="BV1383" t="s">
        <v>3339</v>
      </c>
    </row>
    <row r="1384" spans="1:74" x14ac:dyDescent="0.2">
      <c r="A1384" t="s">
        <v>4172</v>
      </c>
      <c r="B1384" t="s">
        <v>4172</v>
      </c>
      <c r="C1384" t="s">
        <v>4173</v>
      </c>
      <c r="E1384" t="s">
        <v>397</v>
      </c>
      <c r="F1384" t="s">
        <v>3399</v>
      </c>
      <c r="I1384" t="s">
        <v>3336</v>
      </c>
      <c r="M1384" t="s">
        <v>3329</v>
      </c>
      <c r="BJ1384" t="s">
        <v>2962</v>
      </c>
      <c r="BL1384" t="s">
        <v>3337</v>
      </c>
      <c r="BM1384" t="s">
        <v>83</v>
      </c>
      <c r="BO1384" t="s">
        <v>3338</v>
      </c>
      <c r="BP1384" t="s">
        <v>3332</v>
      </c>
      <c r="BQ1384" t="s">
        <v>3337</v>
      </c>
      <c r="BR1384" t="s">
        <v>3338</v>
      </c>
      <c r="BS1384" t="s">
        <v>86</v>
      </c>
      <c r="BU1384" t="s">
        <v>2962</v>
      </c>
      <c r="BV1384" t="s">
        <v>3339</v>
      </c>
    </row>
    <row r="1385" spans="1:74" x14ac:dyDescent="0.2">
      <c r="A1385" t="s">
        <v>4174</v>
      </c>
      <c r="B1385" t="s">
        <v>4174</v>
      </c>
      <c r="C1385" t="s">
        <v>4175</v>
      </c>
      <c r="E1385" t="s">
        <v>397</v>
      </c>
      <c r="F1385" t="s">
        <v>4176</v>
      </c>
      <c r="I1385" t="s">
        <v>3336</v>
      </c>
      <c r="M1385" t="s">
        <v>3329</v>
      </c>
      <c r="BJ1385" t="s">
        <v>2962</v>
      </c>
      <c r="BL1385" t="s">
        <v>3337</v>
      </c>
      <c r="BM1385" t="s">
        <v>83</v>
      </c>
      <c r="BO1385" t="s">
        <v>3338</v>
      </c>
      <c r="BP1385" t="s">
        <v>3332</v>
      </c>
      <c r="BQ1385" t="s">
        <v>3337</v>
      </c>
      <c r="BR1385" t="s">
        <v>3338</v>
      </c>
      <c r="BS1385" t="s">
        <v>86</v>
      </c>
      <c r="BU1385" t="s">
        <v>2962</v>
      </c>
      <c r="BV1385" t="s">
        <v>3339</v>
      </c>
    </row>
    <row r="1386" spans="1:74" x14ac:dyDescent="0.2">
      <c r="A1386" t="s">
        <v>1789</v>
      </c>
      <c r="B1386" t="s">
        <v>1789</v>
      </c>
      <c r="C1386" t="s">
        <v>1791</v>
      </c>
      <c r="D1386" t="s">
        <v>76</v>
      </c>
      <c r="E1386" t="s">
        <v>77</v>
      </c>
      <c r="G1386" t="s">
        <v>4177</v>
      </c>
      <c r="I1386" t="s">
        <v>3346</v>
      </c>
      <c r="J1386" t="s">
        <v>146</v>
      </c>
      <c r="M1386" t="s">
        <v>3329</v>
      </c>
      <c r="BJ1386" t="s">
        <v>2962</v>
      </c>
      <c r="BL1386" t="s">
        <v>3347</v>
      </c>
      <c r="BM1386" t="s">
        <v>83</v>
      </c>
      <c r="BN1386" t="s">
        <v>84</v>
      </c>
      <c r="BO1386" t="s">
        <v>3348</v>
      </c>
      <c r="BP1386" t="s">
        <v>3332</v>
      </c>
      <c r="BQ1386" t="s">
        <v>3347</v>
      </c>
      <c r="BR1386" t="s">
        <v>3348</v>
      </c>
      <c r="BS1386" t="s">
        <v>86</v>
      </c>
      <c r="BU1386" t="s">
        <v>2962</v>
      </c>
      <c r="BV1386" t="s">
        <v>87</v>
      </c>
    </row>
    <row r="1387" spans="1:74" x14ac:dyDescent="0.2">
      <c r="A1387" t="s">
        <v>4178</v>
      </c>
      <c r="B1387" t="s">
        <v>4178</v>
      </c>
      <c r="C1387" t="s">
        <v>4179</v>
      </c>
      <c r="D1387" t="s">
        <v>76</v>
      </c>
      <c r="E1387" t="s">
        <v>77</v>
      </c>
      <c r="H1387" t="s">
        <v>875</v>
      </c>
      <c r="I1387" t="s">
        <v>3473</v>
      </c>
      <c r="J1387" t="s">
        <v>3474</v>
      </c>
      <c r="M1387" t="s">
        <v>3329</v>
      </c>
      <c r="BJ1387" t="s">
        <v>2962</v>
      </c>
      <c r="BL1387" t="s">
        <v>3360</v>
      </c>
      <c r="BM1387" t="s">
        <v>83</v>
      </c>
      <c r="BN1387" t="s">
        <v>84</v>
      </c>
      <c r="BO1387" t="s">
        <v>3475</v>
      </c>
      <c r="BP1387" t="s">
        <v>3332</v>
      </c>
      <c r="BQ1387" t="s">
        <v>3360</v>
      </c>
      <c r="BR1387" t="s">
        <v>3475</v>
      </c>
      <c r="BS1387" t="s">
        <v>86</v>
      </c>
      <c r="BU1387" t="s">
        <v>2962</v>
      </c>
      <c r="BV1387" t="s">
        <v>3476</v>
      </c>
    </row>
    <row r="1388" spans="1:74" x14ac:dyDescent="0.2">
      <c r="A1388" t="s">
        <v>4180</v>
      </c>
      <c r="B1388" t="s">
        <v>4180</v>
      </c>
      <c r="C1388" t="s">
        <v>4181</v>
      </c>
      <c r="E1388" t="s">
        <v>397</v>
      </c>
      <c r="F1388" t="s">
        <v>3573</v>
      </c>
      <c r="I1388" t="s">
        <v>3336</v>
      </c>
      <c r="M1388" t="s">
        <v>3329</v>
      </c>
      <c r="BJ1388" t="s">
        <v>2962</v>
      </c>
      <c r="BL1388" t="s">
        <v>3337</v>
      </c>
      <c r="BM1388" t="s">
        <v>83</v>
      </c>
      <c r="BO1388" t="s">
        <v>3338</v>
      </c>
      <c r="BP1388" t="s">
        <v>3332</v>
      </c>
      <c r="BQ1388" t="s">
        <v>3337</v>
      </c>
      <c r="BR1388" t="s">
        <v>3338</v>
      </c>
      <c r="BS1388" t="s">
        <v>86</v>
      </c>
      <c r="BU1388" t="s">
        <v>2962</v>
      </c>
      <c r="BV1388" t="s">
        <v>3339</v>
      </c>
    </row>
    <row r="1389" spans="1:74" x14ac:dyDescent="0.2">
      <c r="A1389" t="s">
        <v>4182</v>
      </c>
      <c r="B1389" t="s">
        <v>4182</v>
      </c>
      <c r="C1389" t="s">
        <v>2286</v>
      </c>
      <c r="D1389" t="s">
        <v>76</v>
      </c>
      <c r="E1389" t="s">
        <v>77</v>
      </c>
      <c r="G1389" t="s">
        <v>4183</v>
      </c>
      <c r="I1389" t="s">
        <v>3346</v>
      </c>
      <c r="J1389" t="s">
        <v>146</v>
      </c>
      <c r="M1389" t="s">
        <v>3329</v>
      </c>
      <c r="BJ1389" t="s">
        <v>2962</v>
      </c>
      <c r="BL1389" t="s">
        <v>3347</v>
      </c>
      <c r="BM1389" t="s">
        <v>83</v>
      </c>
      <c r="BN1389" t="s">
        <v>84</v>
      </c>
      <c r="BO1389" t="s">
        <v>3348</v>
      </c>
      <c r="BP1389" t="s">
        <v>3332</v>
      </c>
      <c r="BQ1389" t="s">
        <v>3347</v>
      </c>
      <c r="BR1389" t="s">
        <v>3348</v>
      </c>
      <c r="BS1389" t="s">
        <v>86</v>
      </c>
      <c r="BU1389" t="s">
        <v>2962</v>
      </c>
      <c r="BV1389" t="s">
        <v>87</v>
      </c>
    </row>
    <row r="1390" spans="1:74" x14ac:dyDescent="0.2">
      <c r="A1390" t="s">
        <v>2298</v>
      </c>
      <c r="B1390" t="s">
        <v>2298</v>
      </c>
      <c r="C1390" t="s">
        <v>4184</v>
      </c>
      <c r="D1390" t="s">
        <v>76</v>
      </c>
      <c r="E1390" t="s">
        <v>77</v>
      </c>
      <c r="F1390" t="s">
        <v>3732</v>
      </c>
      <c r="H1390" t="s">
        <v>4185</v>
      </c>
      <c r="I1390" t="s">
        <v>3551</v>
      </c>
      <c r="J1390" t="s">
        <v>146</v>
      </c>
      <c r="M1390" t="s">
        <v>3329</v>
      </c>
      <c r="BJ1390" t="s">
        <v>81</v>
      </c>
      <c r="BL1390" t="s">
        <v>3360</v>
      </c>
      <c r="BM1390" t="s">
        <v>83</v>
      </c>
      <c r="BN1390" t="s">
        <v>84</v>
      </c>
      <c r="BO1390" t="s">
        <v>3552</v>
      </c>
      <c r="BP1390" t="s">
        <v>3332</v>
      </c>
      <c r="BQ1390" t="s">
        <v>3360</v>
      </c>
      <c r="BR1390" t="s">
        <v>3552</v>
      </c>
      <c r="BS1390" t="s">
        <v>86</v>
      </c>
      <c r="BU1390" t="s">
        <v>81</v>
      </c>
      <c r="BV1390" t="s">
        <v>87</v>
      </c>
    </row>
    <row r="1391" spans="1:74" x14ac:dyDescent="0.2">
      <c r="A1391" t="s">
        <v>4186</v>
      </c>
      <c r="B1391" t="s">
        <v>4186</v>
      </c>
      <c r="C1391" t="s">
        <v>4187</v>
      </c>
      <c r="D1391" t="s">
        <v>76</v>
      </c>
      <c r="E1391" t="s">
        <v>77</v>
      </c>
      <c r="I1391" t="s">
        <v>3327</v>
      </c>
      <c r="J1391" t="s">
        <v>3328</v>
      </c>
      <c r="M1391" t="s">
        <v>3329</v>
      </c>
      <c r="BJ1391" t="s">
        <v>2962</v>
      </c>
      <c r="BL1391" t="s">
        <v>3330</v>
      </c>
      <c r="BM1391" t="s">
        <v>83</v>
      </c>
      <c r="BN1391" t="s">
        <v>84</v>
      </c>
      <c r="BO1391" t="s">
        <v>3331</v>
      </c>
      <c r="BP1391" t="s">
        <v>3332</v>
      </c>
      <c r="BQ1391" t="s">
        <v>3330</v>
      </c>
      <c r="BR1391" t="s">
        <v>3331</v>
      </c>
      <c r="BS1391" t="s">
        <v>86</v>
      </c>
      <c r="BU1391" t="s">
        <v>2962</v>
      </c>
      <c r="BV1391" t="s">
        <v>3333</v>
      </c>
    </row>
    <row r="1392" spans="1:74" x14ac:dyDescent="0.2">
      <c r="A1392" t="s">
        <v>708</v>
      </c>
      <c r="B1392" t="s">
        <v>708</v>
      </c>
      <c r="C1392" t="s">
        <v>4188</v>
      </c>
      <c r="D1392" t="s">
        <v>76</v>
      </c>
      <c r="E1392" t="s">
        <v>77</v>
      </c>
      <c r="F1392" t="s">
        <v>4189</v>
      </c>
      <c r="H1392" t="s">
        <v>4190</v>
      </c>
      <c r="I1392" t="s">
        <v>3551</v>
      </c>
      <c r="J1392" t="s">
        <v>3354</v>
      </c>
      <c r="M1392" t="s">
        <v>3329</v>
      </c>
      <c r="BJ1392" t="s">
        <v>2962</v>
      </c>
      <c r="BL1392" t="s">
        <v>3360</v>
      </c>
      <c r="BM1392" t="s">
        <v>83</v>
      </c>
      <c r="BN1392" t="s">
        <v>84</v>
      </c>
      <c r="BO1392" t="s">
        <v>3552</v>
      </c>
      <c r="BP1392" t="s">
        <v>3332</v>
      </c>
      <c r="BQ1392" t="s">
        <v>3360</v>
      </c>
      <c r="BR1392" t="s">
        <v>3552</v>
      </c>
      <c r="BS1392" t="s">
        <v>86</v>
      </c>
      <c r="BU1392" t="s">
        <v>2962</v>
      </c>
      <c r="BV1392" t="s">
        <v>87</v>
      </c>
    </row>
    <row r="1393" spans="1:74" x14ac:dyDescent="0.2">
      <c r="A1393" t="s">
        <v>1206</v>
      </c>
      <c r="B1393" t="s">
        <v>1206</v>
      </c>
      <c r="C1393" t="s">
        <v>4191</v>
      </c>
      <c r="D1393" t="s">
        <v>76</v>
      </c>
      <c r="E1393" t="s">
        <v>397</v>
      </c>
      <c r="F1393" t="s">
        <v>3444</v>
      </c>
      <c r="I1393" t="s">
        <v>3551</v>
      </c>
      <c r="J1393" t="s">
        <v>146</v>
      </c>
      <c r="M1393" t="s">
        <v>3329</v>
      </c>
      <c r="BJ1393" t="s">
        <v>81</v>
      </c>
      <c r="BL1393" t="s">
        <v>3360</v>
      </c>
      <c r="BM1393" t="s">
        <v>83</v>
      </c>
      <c r="BN1393" t="s">
        <v>84</v>
      </c>
      <c r="BO1393" t="s">
        <v>3552</v>
      </c>
      <c r="BP1393" t="s">
        <v>3332</v>
      </c>
      <c r="BQ1393" t="s">
        <v>3360</v>
      </c>
      <c r="BR1393" t="s">
        <v>3552</v>
      </c>
      <c r="BS1393" t="s">
        <v>86</v>
      </c>
      <c r="BU1393" t="s">
        <v>81</v>
      </c>
      <c r="BV1393" t="s">
        <v>87</v>
      </c>
    </row>
    <row r="1394" spans="1:74" x14ac:dyDescent="0.2">
      <c r="A1394" t="s">
        <v>4192</v>
      </c>
      <c r="B1394" t="s">
        <v>4192</v>
      </c>
      <c r="C1394" t="s">
        <v>4193</v>
      </c>
      <c r="D1394" t="s">
        <v>76</v>
      </c>
      <c r="E1394" t="s">
        <v>77</v>
      </c>
      <c r="F1394" t="s">
        <v>4194</v>
      </c>
      <c r="H1394" t="s">
        <v>4195</v>
      </c>
      <c r="I1394" t="s">
        <v>3353</v>
      </c>
      <c r="J1394" t="s">
        <v>3354</v>
      </c>
      <c r="M1394" t="s">
        <v>3329</v>
      </c>
      <c r="BJ1394" t="s">
        <v>2962</v>
      </c>
      <c r="BL1394" t="s">
        <v>3347</v>
      </c>
      <c r="BM1394" t="s">
        <v>83</v>
      </c>
      <c r="BN1394" t="s">
        <v>84</v>
      </c>
      <c r="BO1394" t="s">
        <v>3355</v>
      </c>
      <c r="BP1394" t="s">
        <v>3332</v>
      </c>
      <c r="BQ1394" t="s">
        <v>3347</v>
      </c>
      <c r="BR1394" t="s">
        <v>3355</v>
      </c>
      <c r="BS1394" t="s">
        <v>86</v>
      </c>
      <c r="BU1394" t="s">
        <v>2962</v>
      </c>
      <c r="BV1394" t="s">
        <v>3356</v>
      </c>
    </row>
    <row r="1395" spans="1:74" x14ac:dyDescent="0.2">
      <c r="A1395" t="s">
        <v>4196</v>
      </c>
      <c r="B1395" t="s">
        <v>4196</v>
      </c>
      <c r="C1395" t="s">
        <v>4197</v>
      </c>
      <c r="E1395" t="s">
        <v>397</v>
      </c>
      <c r="F1395" t="s">
        <v>4198</v>
      </c>
      <c r="I1395" t="s">
        <v>3336</v>
      </c>
      <c r="M1395" t="s">
        <v>3329</v>
      </c>
      <c r="BJ1395" t="s">
        <v>2962</v>
      </c>
      <c r="BL1395" t="s">
        <v>3337</v>
      </c>
      <c r="BM1395" t="s">
        <v>83</v>
      </c>
      <c r="BO1395" t="s">
        <v>3338</v>
      </c>
      <c r="BP1395" t="s">
        <v>3332</v>
      </c>
      <c r="BQ1395" t="s">
        <v>3337</v>
      </c>
      <c r="BR1395" t="s">
        <v>3338</v>
      </c>
      <c r="BS1395" t="s">
        <v>86</v>
      </c>
      <c r="BU1395" t="s">
        <v>2962</v>
      </c>
      <c r="BV1395" t="s">
        <v>3339</v>
      </c>
    </row>
    <row r="1396" spans="1:74" x14ac:dyDescent="0.2">
      <c r="A1396" t="s">
        <v>4199</v>
      </c>
      <c r="B1396" t="s">
        <v>4199</v>
      </c>
      <c r="C1396" t="s">
        <v>4200</v>
      </c>
      <c r="E1396" t="s">
        <v>397</v>
      </c>
      <c r="I1396" t="s">
        <v>3336</v>
      </c>
      <c r="M1396" t="s">
        <v>3329</v>
      </c>
      <c r="BJ1396" t="s">
        <v>2962</v>
      </c>
      <c r="BL1396" t="s">
        <v>3337</v>
      </c>
      <c r="BM1396" t="s">
        <v>83</v>
      </c>
      <c r="BO1396" t="s">
        <v>3338</v>
      </c>
      <c r="BP1396" t="s">
        <v>3332</v>
      </c>
      <c r="BQ1396" t="s">
        <v>3337</v>
      </c>
      <c r="BR1396" t="s">
        <v>3338</v>
      </c>
      <c r="BS1396" t="s">
        <v>86</v>
      </c>
      <c r="BU1396" t="s">
        <v>2962</v>
      </c>
      <c r="BV1396" t="s">
        <v>3339</v>
      </c>
    </row>
    <row r="1397" spans="1:74" x14ac:dyDescent="0.2">
      <c r="A1397" t="s">
        <v>4201</v>
      </c>
      <c r="B1397" t="s">
        <v>4201</v>
      </c>
      <c r="C1397" t="s">
        <v>4202</v>
      </c>
      <c r="E1397" t="s">
        <v>397</v>
      </c>
      <c r="F1397" t="s">
        <v>3370</v>
      </c>
      <c r="I1397" t="s">
        <v>3336</v>
      </c>
      <c r="M1397" t="s">
        <v>3329</v>
      </c>
      <c r="BJ1397" t="s">
        <v>2962</v>
      </c>
      <c r="BL1397" t="s">
        <v>3337</v>
      </c>
      <c r="BM1397" t="s">
        <v>83</v>
      </c>
      <c r="BO1397" t="s">
        <v>3338</v>
      </c>
      <c r="BP1397" t="s">
        <v>3332</v>
      </c>
      <c r="BQ1397" t="s">
        <v>3337</v>
      </c>
      <c r="BR1397" t="s">
        <v>3338</v>
      </c>
      <c r="BS1397" t="s">
        <v>86</v>
      </c>
      <c r="BU1397" t="s">
        <v>2962</v>
      </c>
      <c r="BV1397" t="s">
        <v>3339</v>
      </c>
    </row>
    <row r="1398" spans="1:74" x14ac:dyDescent="0.2">
      <c r="A1398" t="s">
        <v>4203</v>
      </c>
      <c r="B1398" t="s">
        <v>4203</v>
      </c>
      <c r="C1398" t="s">
        <v>4109</v>
      </c>
      <c r="E1398" t="s">
        <v>397</v>
      </c>
      <c r="I1398" t="s">
        <v>3336</v>
      </c>
      <c r="M1398" t="s">
        <v>3329</v>
      </c>
      <c r="BJ1398" t="s">
        <v>2962</v>
      </c>
      <c r="BL1398" t="s">
        <v>3337</v>
      </c>
      <c r="BM1398" t="s">
        <v>83</v>
      </c>
      <c r="BO1398" t="s">
        <v>3338</v>
      </c>
      <c r="BP1398" t="s">
        <v>3332</v>
      </c>
      <c r="BQ1398" t="s">
        <v>3337</v>
      </c>
      <c r="BR1398" t="s">
        <v>3338</v>
      </c>
      <c r="BS1398" t="s">
        <v>86</v>
      </c>
      <c r="BU1398" t="s">
        <v>2962</v>
      </c>
      <c r="BV1398" t="s">
        <v>3339</v>
      </c>
    </row>
    <row r="1399" spans="1:74" x14ac:dyDescent="0.2">
      <c r="A1399" t="s">
        <v>4204</v>
      </c>
      <c r="B1399" t="s">
        <v>4204</v>
      </c>
      <c r="C1399" t="s">
        <v>4205</v>
      </c>
      <c r="E1399" t="s">
        <v>397</v>
      </c>
      <c r="I1399" t="s">
        <v>3336</v>
      </c>
      <c r="M1399" t="s">
        <v>3329</v>
      </c>
      <c r="BJ1399" t="s">
        <v>2962</v>
      </c>
      <c r="BL1399" t="s">
        <v>3337</v>
      </c>
      <c r="BM1399" t="s">
        <v>83</v>
      </c>
      <c r="BO1399" t="s">
        <v>3338</v>
      </c>
      <c r="BP1399" t="s">
        <v>3332</v>
      </c>
      <c r="BQ1399" t="s">
        <v>3337</v>
      </c>
      <c r="BR1399" t="s">
        <v>3338</v>
      </c>
      <c r="BS1399" t="s">
        <v>86</v>
      </c>
      <c r="BU1399" t="s">
        <v>2962</v>
      </c>
      <c r="BV1399" t="s">
        <v>3339</v>
      </c>
    </row>
    <row r="1400" spans="1:74" x14ac:dyDescent="0.2">
      <c r="A1400" t="s">
        <v>4206</v>
      </c>
      <c r="B1400" t="s">
        <v>4206</v>
      </c>
      <c r="C1400" t="s">
        <v>4207</v>
      </c>
      <c r="D1400" t="s">
        <v>76</v>
      </c>
      <c r="E1400" t="s">
        <v>77</v>
      </c>
      <c r="G1400" t="s">
        <v>4208</v>
      </c>
      <c r="I1400" t="s">
        <v>3990</v>
      </c>
      <c r="J1400" t="s">
        <v>4088</v>
      </c>
      <c r="M1400" t="s">
        <v>3329</v>
      </c>
      <c r="BJ1400" t="s">
        <v>2962</v>
      </c>
      <c r="BL1400" t="s">
        <v>3360</v>
      </c>
      <c r="BM1400" t="s">
        <v>83</v>
      </c>
      <c r="BN1400" t="s">
        <v>84</v>
      </c>
      <c r="BO1400" t="s">
        <v>3991</v>
      </c>
      <c r="BP1400" t="s">
        <v>3332</v>
      </c>
      <c r="BQ1400" t="s">
        <v>3360</v>
      </c>
      <c r="BR1400" t="s">
        <v>3991</v>
      </c>
      <c r="BS1400" t="s">
        <v>86</v>
      </c>
      <c r="BU1400" t="s">
        <v>2962</v>
      </c>
      <c r="BV1400" t="s">
        <v>3585</v>
      </c>
    </row>
    <row r="1401" spans="1:74" x14ac:dyDescent="0.2">
      <c r="A1401" t="s">
        <v>4209</v>
      </c>
      <c r="B1401" t="s">
        <v>4209</v>
      </c>
      <c r="C1401" t="s">
        <v>4210</v>
      </c>
      <c r="D1401" t="s">
        <v>76</v>
      </c>
      <c r="E1401" t="s">
        <v>77</v>
      </c>
      <c r="H1401" t="s">
        <v>4211</v>
      </c>
      <c r="I1401" t="s">
        <v>3327</v>
      </c>
      <c r="J1401" t="s">
        <v>3328</v>
      </c>
      <c r="M1401" t="s">
        <v>3329</v>
      </c>
      <c r="BJ1401" t="s">
        <v>81</v>
      </c>
      <c r="BL1401" t="s">
        <v>3330</v>
      </c>
      <c r="BM1401" t="s">
        <v>83</v>
      </c>
      <c r="BN1401" t="s">
        <v>2953</v>
      </c>
      <c r="BO1401" t="s">
        <v>3331</v>
      </c>
      <c r="BP1401" t="s">
        <v>3332</v>
      </c>
      <c r="BQ1401" t="s">
        <v>3330</v>
      </c>
      <c r="BR1401" t="s">
        <v>3331</v>
      </c>
      <c r="BS1401" t="s">
        <v>86</v>
      </c>
      <c r="BU1401" t="s">
        <v>81</v>
      </c>
      <c r="BV1401" t="s">
        <v>3333</v>
      </c>
    </row>
    <row r="1402" spans="1:74" x14ac:dyDescent="0.2">
      <c r="A1402" t="s">
        <v>4212</v>
      </c>
      <c r="B1402" t="s">
        <v>4212</v>
      </c>
      <c r="C1402" t="s">
        <v>4213</v>
      </c>
      <c r="D1402" t="s">
        <v>76</v>
      </c>
      <c r="E1402" t="s">
        <v>77</v>
      </c>
      <c r="H1402" t="s">
        <v>4212</v>
      </c>
      <c r="I1402" t="s">
        <v>3990</v>
      </c>
      <c r="J1402" t="s">
        <v>3919</v>
      </c>
      <c r="M1402" t="s">
        <v>3329</v>
      </c>
      <c r="BJ1402" t="s">
        <v>2962</v>
      </c>
      <c r="BK1402" t="e">
        <f>Trev/reservations</f>
        <v>#NAME?</v>
      </c>
      <c r="BL1402" t="s">
        <v>3360</v>
      </c>
      <c r="BM1402" t="s">
        <v>83</v>
      </c>
      <c r="BN1402" t="s">
        <v>84</v>
      </c>
      <c r="BO1402" t="s">
        <v>3991</v>
      </c>
      <c r="BP1402" t="s">
        <v>3332</v>
      </c>
      <c r="BQ1402" t="s">
        <v>3360</v>
      </c>
      <c r="BR1402" t="s">
        <v>3991</v>
      </c>
      <c r="BS1402" t="s">
        <v>86</v>
      </c>
      <c r="BT1402" t="e">
        <f>Trev/reservations</f>
        <v>#NAME?</v>
      </c>
      <c r="BU1402" t="s">
        <v>2962</v>
      </c>
      <c r="BV1402" t="s">
        <v>3585</v>
      </c>
    </row>
    <row r="1403" spans="1:74" x14ac:dyDescent="0.2">
      <c r="A1403" t="s">
        <v>4214</v>
      </c>
      <c r="B1403" t="s">
        <v>4214</v>
      </c>
      <c r="C1403" t="s">
        <v>4215</v>
      </c>
      <c r="E1403" t="s">
        <v>397</v>
      </c>
      <c r="I1403" t="s">
        <v>3336</v>
      </c>
      <c r="M1403" t="s">
        <v>3329</v>
      </c>
      <c r="BJ1403" t="s">
        <v>2962</v>
      </c>
      <c r="BL1403" t="s">
        <v>3337</v>
      </c>
      <c r="BM1403" t="s">
        <v>83</v>
      </c>
      <c r="BO1403" t="s">
        <v>3338</v>
      </c>
      <c r="BP1403" t="s">
        <v>3332</v>
      </c>
      <c r="BQ1403" t="s">
        <v>3337</v>
      </c>
      <c r="BR1403" t="s">
        <v>3338</v>
      </c>
      <c r="BS1403" t="s">
        <v>86</v>
      </c>
      <c r="BU1403" t="s">
        <v>2962</v>
      </c>
      <c r="BV1403" t="s">
        <v>3339</v>
      </c>
    </row>
    <row r="1404" spans="1:74" x14ac:dyDescent="0.2">
      <c r="A1404" t="s">
        <v>1113</v>
      </c>
      <c r="B1404" t="s">
        <v>1113</v>
      </c>
      <c r="C1404" t="s">
        <v>1115</v>
      </c>
      <c r="D1404" t="s">
        <v>76</v>
      </c>
      <c r="E1404" t="s">
        <v>77</v>
      </c>
      <c r="G1404" t="s">
        <v>4216</v>
      </c>
      <c r="I1404" t="s">
        <v>3346</v>
      </c>
      <c r="J1404" t="s">
        <v>146</v>
      </c>
      <c r="M1404" t="s">
        <v>3329</v>
      </c>
      <c r="BJ1404" t="s">
        <v>2962</v>
      </c>
      <c r="BL1404" t="s">
        <v>3347</v>
      </c>
      <c r="BM1404" t="s">
        <v>83</v>
      </c>
      <c r="BN1404" t="s">
        <v>84</v>
      </c>
      <c r="BO1404" t="s">
        <v>3348</v>
      </c>
      <c r="BP1404" t="s">
        <v>3332</v>
      </c>
      <c r="BQ1404" t="s">
        <v>3347</v>
      </c>
      <c r="BR1404" t="s">
        <v>3348</v>
      </c>
      <c r="BS1404" t="s">
        <v>86</v>
      </c>
      <c r="BU1404" t="s">
        <v>2962</v>
      </c>
      <c r="BV1404" t="s">
        <v>87</v>
      </c>
    </row>
    <row r="1405" spans="1:74" x14ac:dyDescent="0.2">
      <c r="A1405" t="s">
        <v>4217</v>
      </c>
      <c r="B1405" t="s">
        <v>4217</v>
      </c>
      <c r="C1405" t="s">
        <v>4218</v>
      </c>
      <c r="E1405" t="s">
        <v>397</v>
      </c>
      <c r="I1405" t="s">
        <v>3336</v>
      </c>
      <c r="M1405" t="s">
        <v>3329</v>
      </c>
      <c r="BJ1405" t="s">
        <v>2962</v>
      </c>
      <c r="BL1405" t="s">
        <v>3337</v>
      </c>
      <c r="BM1405" t="s">
        <v>83</v>
      </c>
      <c r="BO1405" t="s">
        <v>3338</v>
      </c>
      <c r="BP1405" t="s">
        <v>3332</v>
      </c>
      <c r="BQ1405" t="s">
        <v>3337</v>
      </c>
      <c r="BR1405" t="s">
        <v>3338</v>
      </c>
      <c r="BS1405" t="s">
        <v>86</v>
      </c>
      <c r="BU1405" t="s">
        <v>2962</v>
      </c>
      <c r="BV1405" t="s">
        <v>3339</v>
      </c>
    </row>
    <row r="1406" spans="1:74" x14ac:dyDescent="0.2">
      <c r="A1406" t="s">
        <v>4219</v>
      </c>
      <c r="B1406" t="s">
        <v>4219</v>
      </c>
      <c r="C1406" t="s">
        <v>4220</v>
      </c>
      <c r="E1406" t="s">
        <v>397</v>
      </c>
      <c r="F1406" t="s">
        <v>3857</v>
      </c>
      <c r="I1406" t="s">
        <v>3336</v>
      </c>
      <c r="M1406" t="s">
        <v>3329</v>
      </c>
      <c r="BJ1406" t="s">
        <v>2962</v>
      </c>
      <c r="BL1406" t="s">
        <v>3337</v>
      </c>
      <c r="BM1406" t="s">
        <v>83</v>
      </c>
      <c r="BO1406" t="s">
        <v>3338</v>
      </c>
      <c r="BP1406" t="s">
        <v>3332</v>
      </c>
      <c r="BQ1406" t="s">
        <v>3337</v>
      </c>
      <c r="BR1406" t="s">
        <v>3338</v>
      </c>
      <c r="BS1406" t="s">
        <v>86</v>
      </c>
      <c r="BU1406" t="s">
        <v>2962</v>
      </c>
      <c r="BV1406" t="s">
        <v>3339</v>
      </c>
    </row>
    <row r="1407" spans="1:74" x14ac:dyDescent="0.2">
      <c r="A1407" t="s">
        <v>4221</v>
      </c>
      <c r="B1407" t="s">
        <v>4221</v>
      </c>
      <c r="C1407" t="s">
        <v>4222</v>
      </c>
      <c r="E1407" t="s">
        <v>397</v>
      </c>
      <c r="F1407" t="s">
        <v>4223</v>
      </c>
      <c r="I1407" t="s">
        <v>3336</v>
      </c>
      <c r="M1407" t="s">
        <v>3329</v>
      </c>
      <c r="BJ1407" t="s">
        <v>2962</v>
      </c>
      <c r="BL1407" t="s">
        <v>3337</v>
      </c>
      <c r="BM1407" t="s">
        <v>83</v>
      </c>
      <c r="BO1407" t="s">
        <v>3338</v>
      </c>
      <c r="BP1407" t="s">
        <v>3332</v>
      </c>
      <c r="BQ1407" t="s">
        <v>3337</v>
      </c>
      <c r="BR1407" t="s">
        <v>3338</v>
      </c>
      <c r="BS1407" t="s">
        <v>86</v>
      </c>
      <c r="BU1407" t="s">
        <v>2962</v>
      </c>
      <c r="BV1407" t="s">
        <v>3339</v>
      </c>
    </row>
    <row r="1408" spans="1:74" x14ac:dyDescent="0.2">
      <c r="A1408" t="s">
        <v>4224</v>
      </c>
      <c r="B1408" t="s">
        <v>4224</v>
      </c>
      <c r="C1408" t="s">
        <v>559</v>
      </c>
      <c r="D1408" t="s">
        <v>76</v>
      </c>
      <c r="E1408" t="s">
        <v>77</v>
      </c>
      <c r="G1408" t="s">
        <v>4225</v>
      </c>
      <c r="I1408" t="s">
        <v>3346</v>
      </c>
      <c r="J1408" t="s">
        <v>146</v>
      </c>
      <c r="M1408" t="s">
        <v>3329</v>
      </c>
      <c r="BJ1408" t="s">
        <v>2962</v>
      </c>
      <c r="BL1408" t="s">
        <v>3347</v>
      </c>
      <c r="BM1408" t="s">
        <v>83</v>
      </c>
      <c r="BN1408" t="s">
        <v>84</v>
      </c>
      <c r="BO1408" t="s">
        <v>3348</v>
      </c>
      <c r="BP1408" t="s">
        <v>3332</v>
      </c>
      <c r="BQ1408" t="s">
        <v>3347</v>
      </c>
      <c r="BR1408" t="s">
        <v>3348</v>
      </c>
      <c r="BS1408" t="s">
        <v>86</v>
      </c>
      <c r="BU1408" t="s">
        <v>2962</v>
      </c>
      <c r="BV1408" t="s">
        <v>87</v>
      </c>
    </row>
    <row r="1409" spans="1:74" x14ac:dyDescent="0.2">
      <c r="A1409" t="s">
        <v>4226</v>
      </c>
      <c r="B1409" t="s">
        <v>4226</v>
      </c>
      <c r="C1409" t="s">
        <v>4227</v>
      </c>
      <c r="E1409" t="s">
        <v>397</v>
      </c>
      <c r="F1409" t="s">
        <v>4228</v>
      </c>
      <c r="I1409" t="s">
        <v>3336</v>
      </c>
      <c r="M1409" t="s">
        <v>3329</v>
      </c>
      <c r="BJ1409" t="s">
        <v>2962</v>
      </c>
      <c r="BL1409" t="s">
        <v>3337</v>
      </c>
      <c r="BM1409" t="s">
        <v>83</v>
      </c>
      <c r="BO1409" t="s">
        <v>3338</v>
      </c>
      <c r="BP1409" t="s">
        <v>3332</v>
      </c>
      <c r="BQ1409" t="s">
        <v>3337</v>
      </c>
      <c r="BR1409" t="s">
        <v>3338</v>
      </c>
      <c r="BS1409" t="s">
        <v>86</v>
      </c>
      <c r="BU1409" t="s">
        <v>2962</v>
      </c>
      <c r="BV1409" t="s">
        <v>3339</v>
      </c>
    </row>
    <row r="1410" spans="1:74" x14ac:dyDescent="0.2">
      <c r="A1410" t="s">
        <v>4229</v>
      </c>
      <c r="B1410" t="s">
        <v>4229</v>
      </c>
      <c r="C1410" t="s">
        <v>4130</v>
      </c>
      <c r="E1410" t="s">
        <v>397</v>
      </c>
      <c r="I1410" t="s">
        <v>3336</v>
      </c>
      <c r="M1410" t="s">
        <v>3329</v>
      </c>
      <c r="BJ1410" t="s">
        <v>2962</v>
      </c>
      <c r="BL1410" t="s">
        <v>3337</v>
      </c>
      <c r="BM1410" t="s">
        <v>83</v>
      </c>
      <c r="BO1410" t="s">
        <v>3338</v>
      </c>
      <c r="BP1410" t="s">
        <v>3332</v>
      </c>
      <c r="BQ1410" t="s">
        <v>3337</v>
      </c>
      <c r="BR1410" t="s">
        <v>3338</v>
      </c>
      <c r="BS1410" t="s">
        <v>86</v>
      </c>
      <c r="BU1410" t="s">
        <v>2962</v>
      </c>
      <c r="BV1410" t="s">
        <v>3339</v>
      </c>
    </row>
    <row r="1411" spans="1:74" x14ac:dyDescent="0.2">
      <c r="A1411" t="s">
        <v>4230</v>
      </c>
      <c r="B1411" t="s">
        <v>4230</v>
      </c>
      <c r="C1411" t="s">
        <v>4231</v>
      </c>
      <c r="D1411" t="s">
        <v>76</v>
      </c>
      <c r="E1411" t="s">
        <v>77</v>
      </c>
      <c r="F1411" t="s">
        <v>3732</v>
      </c>
      <c r="H1411" t="s">
        <v>2504</v>
      </c>
      <c r="I1411" t="s">
        <v>3551</v>
      </c>
      <c r="J1411" t="s">
        <v>146</v>
      </c>
      <c r="M1411" t="s">
        <v>3329</v>
      </c>
      <c r="BJ1411" t="s">
        <v>81</v>
      </c>
      <c r="BL1411" t="s">
        <v>3360</v>
      </c>
      <c r="BM1411" t="s">
        <v>83</v>
      </c>
      <c r="BN1411" t="s">
        <v>84</v>
      </c>
      <c r="BO1411" t="s">
        <v>3552</v>
      </c>
      <c r="BP1411" t="s">
        <v>3332</v>
      </c>
      <c r="BQ1411" t="s">
        <v>3360</v>
      </c>
      <c r="BR1411" t="s">
        <v>3552</v>
      </c>
      <c r="BS1411" t="s">
        <v>86</v>
      </c>
      <c r="BU1411" t="s">
        <v>81</v>
      </c>
      <c r="BV1411" t="s">
        <v>87</v>
      </c>
    </row>
    <row r="1412" spans="1:74" x14ac:dyDescent="0.2">
      <c r="A1412" t="s">
        <v>4232</v>
      </c>
      <c r="B1412" t="s">
        <v>4232</v>
      </c>
      <c r="C1412" t="s">
        <v>4233</v>
      </c>
      <c r="E1412" t="s">
        <v>397</v>
      </c>
      <c r="F1412" t="s">
        <v>3376</v>
      </c>
      <c r="I1412" t="s">
        <v>3336</v>
      </c>
      <c r="M1412" t="s">
        <v>3329</v>
      </c>
      <c r="BJ1412" t="s">
        <v>2962</v>
      </c>
      <c r="BL1412" t="s">
        <v>3337</v>
      </c>
      <c r="BM1412" t="s">
        <v>83</v>
      </c>
      <c r="BO1412" t="s">
        <v>3338</v>
      </c>
      <c r="BP1412" t="s">
        <v>3332</v>
      </c>
      <c r="BQ1412" t="s">
        <v>3337</v>
      </c>
      <c r="BR1412" t="s">
        <v>3338</v>
      </c>
      <c r="BS1412" t="s">
        <v>86</v>
      </c>
      <c r="BU1412" t="s">
        <v>2962</v>
      </c>
      <c r="BV1412" t="s">
        <v>3339</v>
      </c>
    </row>
    <row r="1413" spans="1:74" x14ac:dyDescent="0.2">
      <c r="A1413" t="s">
        <v>4234</v>
      </c>
      <c r="B1413" t="s">
        <v>4234</v>
      </c>
      <c r="C1413" t="s">
        <v>4235</v>
      </c>
      <c r="E1413" t="s">
        <v>397</v>
      </c>
      <c r="F1413" t="s">
        <v>4236</v>
      </c>
      <c r="I1413" t="s">
        <v>3336</v>
      </c>
      <c r="M1413" t="s">
        <v>3329</v>
      </c>
      <c r="BJ1413" t="s">
        <v>2962</v>
      </c>
      <c r="BL1413" t="s">
        <v>3337</v>
      </c>
      <c r="BM1413" t="s">
        <v>83</v>
      </c>
      <c r="BO1413" t="s">
        <v>3338</v>
      </c>
      <c r="BP1413" t="s">
        <v>3332</v>
      </c>
      <c r="BQ1413" t="s">
        <v>3337</v>
      </c>
      <c r="BR1413" t="s">
        <v>3338</v>
      </c>
      <c r="BS1413" t="s">
        <v>86</v>
      </c>
      <c r="BU1413" t="s">
        <v>2962</v>
      </c>
      <c r="BV1413" t="s">
        <v>3339</v>
      </c>
    </row>
    <row r="1414" spans="1:74" x14ac:dyDescent="0.2">
      <c r="A1414" t="s">
        <v>4237</v>
      </c>
      <c r="B1414" t="s">
        <v>4237</v>
      </c>
      <c r="C1414" t="s">
        <v>4238</v>
      </c>
      <c r="E1414" t="s">
        <v>397</v>
      </c>
      <c r="F1414" t="s">
        <v>4239</v>
      </c>
      <c r="I1414" t="s">
        <v>3336</v>
      </c>
      <c r="M1414" t="s">
        <v>3329</v>
      </c>
      <c r="BJ1414" t="s">
        <v>2962</v>
      </c>
      <c r="BL1414" t="s">
        <v>3337</v>
      </c>
      <c r="BM1414" t="s">
        <v>83</v>
      </c>
      <c r="BO1414" t="s">
        <v>3338</v>
      </c>
      <c r="BP1414" t="s">
        <v>3332</v>
      </c>
      <c r="BQ1414" t="s">
        <v>3337</v>
      </c>
      <c r="BR1414" t="s">
        <v>3338</v>
      </c>
      <c r="BS1414" t="s">
        <v>86</v>
      </c>
      <c r="BU1414" t="s">
        <v>2962</v>
      </c>
      <c r="BV1414" t="s">
        <v>3339</v>
      </c>
    </row>
    <row r="1415" spans="1:74" x14ac:dyDescent="0.2">
      <c r="A1415" t="s">
        <v>2349</v>
      </c>
      <c r="B1415" t="s">
        <v>2349</v>
      </c>
      <c r="C1415" t="s">
        <v>2351</v>
      </c>
      <c r="D1415" t="s">
        <v>76</v>
      </c>
      <c r="E1415" t="s">
        <v>77</v>
      </c>
      <c r="G1415" t="s">
        <v>4240</v>
      </c>
      <c r="I1415" t="s">
        <v>3346</v>
      </c>
      <c r="J1415" t="s">
        <v>146</v>
      </c>
      <c r="M1415" t="s">
        <v>3329</v>
      </c>
      <c r="BJ1415" t="s">
        <v>2962</v>
      </c>
      <c r="BL1415" t="s">
        <v>3347</v>
      </c>
      <c r="BM1415" t="s">
        <v>83</v>
      </c>
      <c r="BN1415" t="s">
        <v>84</v>
      </c>
      <c r="BO1415" t="s">
        <v>3348</v>
      </c>
      <c r="BP1415" t="s">
        <v>3332</v>
      </c>
      <c r="BQ1415" t="s">
        <v>3347</v>
      </c>
      <c r="BR1415" t="s">
        <v>3348</v>
      </c>
      <c r="BS1415" t="s">
        <v>86</v>
      </c>
      <c r="BU1415" t="s">
        <v>2962</v>
      </c>
      <c r="BV1415" t="s">
        <v>87</v>
      </c>
    </row>
    <row r="1416" spans="1:74" x14ac:dyDescent="0.2">
      <c r="A1416" t="s">
        <v>4241</v>
      </c>
      <c r="B1416" t="s">
        <v>4241</v>
      </c>
      <c r="C1416" t="s">
        <v>4242</v>
      </c>
      <c r="E1416" t="s">
        <v>397</v>
      </c>
      <c r="F1416" t="s">
        <v>3915</v>
      </c>
      <c r="I1416" t="s">
        <v>3336</v>
      </c>
      <c r="M1416" t="s">
        <v>3329</v>
      </c>
      <c r="BJ1416" t="s">
        <v>2962</v>
      </c>
      <c r="BL1416" t="s">
        <v>3337</v>
      </c>
      <c r="BM1416" t="s">
        <v>83</v>
      </c>
      <c r="BO1416" t="s">
        <v>3338</v>
      </c>
      <c r="BP1416" t="s">
        <v>3332</v>
      </c>
      <c r="BQ1416" t="s">
        <v>3337</v>
      </c>
      <c r="BR1416" t="s">
        <v>3338</v>
      </c>
      <c r="BS1416" t="s">
        <v>86</v>
      </c>
      <c r="BU1416" t="s">
        <v>2962</v>
      </c>
      <c r="BV1416" t="s">
        <v>3339</v>
      </c>
    </row>
    <row r="1417" spans="1:74" x14ac:dyDescent="0.2">
      <c r="A1417" t="s">
        <v>4243</v>
      </c>
      <c r="B1417" t="s">
        <v>4243</v>
      </c>
      <c r="C1417" t="s">
        <v>1727</v>
      </c>
      <c r="D1417" t="s">
        <v>76</v>
      </c>
      <c r="E1417" t="s">
        <v>77</v>
      </c>
      <c r="G1417" t="s">
        <v>4244</v>
      </c>
      <c r="I1417" t="s">
        <v>3346</v>
      </c>
      <c r="J1417" t="s">
        <v>146</v>
      </c>
      <c r="M1417" t="s">
        <v>3329</v>
      </c>
      <c r="BJ1417" t="s">
        <v>2962</v>
      </c>
      <c r="BL1417" t="s">
        <v>3347</v>
      </c>
      <c r="BM1417" t="s">
        <v>83</v>
      </c>
      <c r="BN1417" t="s">
        <v>84</v>
      </c>
      <c r="BO1417" t="s">
        <v>3348</v>
      </c>
      <c r="BP1417" t="s">
        <v>3332</v>
      </c>
      <c r="BQ1417" t="s">
        <v>3347</v>
      </c>
      <c r="BR1417" t="s">
        <v>3348</v>
      </c>
      <c r="BS1417" t="s">
        <v>86</v>
      </c>
      <c r="BU1417" t="s">
        <v>2962</v>
      </c>
      <c r="BV1417" t="s">
        <v>87</v>
      </c>
    </row>
    <row r="1418" spans="1:74" x14ac:dyDescent="0.2">
      <c r="A1418" t="s">
        <v>4245</v>
      </c>
      <c r="B1418" t="s">
        <v>4245</v>
      </c>
      <c r="C1418" t="s">
        <v>4246</v>
      </c>
      <c r="E1418" t="s">
        <v>397</v>
      </c>
      <c r="I1418" t="s">
        <v>3336</v>
      </c>
      <c r="M1418" t="s">
        <v>3329</v>
      </c>
      <c r="BJ1418" t="s">
        <v>2962</v>
      </c>
      <c r="BL1418" t="s">
        <v>3337</v>
      </c>
      <c r="BM1418" t="s">
        <v>83</v>
      </c>
      <c r="BO1418" t="s">
        <v>3338</v>
      </c>
      <c r="BP1418" t="s">
        <v>3332</v>
      </c>
      <c r="BQ1418" t="s">
        <v>3337</v>
      </c>
      <c r="BR1418" t="s">
        <v>3338</v>
      </c>
      <c r="BS1418" t="s">
        <v>86</v>
      </c>
      <c r="BU1418" t="s">
        <v>2962</v>
      </c>
      <c r="BV1418" t="s">
        <v>3339</v>
      </c>
    </row>
    <row r="1419" spans="1:74" x14ac:dyDescent="0.2">
      <c r="A1419" t="s">
        <v>4247</v>
      </c>
      <c r="B1419" t="s">
        <v>4247</v>
      </c>
      <c r="C1419" t="s">
        <v>4248</v>
      </c>
      <c r="E1419" t="s">
        <v>397</v>
      </c>
      <c r="F1419" t="s">
        <v>3399</v>
      </c>
      <c r="I1419" t="s">
        <v>3336</v>
      </c>
      <c r="M1419" t="s">
        <v>3329</v>
      </c>
      <c r="BJ1419" t="s">
        <v>2962</v>
      </c>
      <c r="BL1419" t="s">
        <v>3337</v>
      </c>
      <c r="BM1419" t="s">
        <v>83</v>
      </c>
      <c r="BO1419" t="s">
        <v>3338</v>
      </c>
      <c r="BP1419" t="s">
        <v>3332</v>
      </c>
      <c r="BQ1419" t="s">
        <v>3337</v>
      </c>
      <c r="BR1419" t="s">
        <v>3338</v>
      </c>
      <c r="BS1419" t="s">
        <v>86</v>
      </c>
      <c r="BU1419" t="s">
        <v>2962</v>
      </c>
      <c r="BV1419" t="s">
        <v>3339</v>
      </c>
    </row>
    <row r="1420" spans="1:74" x14ac:dyDescent="0.2">
      <c r="A1420" t="s">
        <v>4249</v>
      </c>
      <c r="B1420" t="s">
        <v>4249</v>
      </c>
      <c r="C1420" t="s">
        <v>4250</v>
      </c>
      <c r="E1420" t="s">
        <v>397</v>
      </c>
      <c r="F1420" t="s">
        <v>4251</v>
      </c>
      <c r="I1420" t="s">
        <v>3336</v>
      </c>
      <c r="M1420" t="s">
        <v>3329</v>
      </c>
      <c r="BJ1420" t="s">
        <v>2962</v>
      </c>
      <c r="BL1420" t="s">
        <v>3337</v>
      </c>
      <c r="BM1420" t="s">
        <v>83</v>
      </c>
      <c r="BO1420" t="s">
        <v>3338</v>
      </c>
      <c r="BP1420" t="s">
        <v>3332</v>
      </c>
      <c r="BQ1420" t="s">
        <v>3337</v>
      </c>
      <c r="BR1420" t="s">
        <v>3338</v>
      </c>
      <c r="BS1420" t="s">
        <v>86</v>
      </c>
      <c r="BU1420" t="s">
        <v>2962</v>
      </c>
      <c r="BV1420" t="s">
        <v>3339</v>
      </c>
    </row>
    <row r="1421" spans="1:74" x14ac:dyDescent="0.2">
      <c r="A1421" t="s">
        <v>4252</v>
      </c>
      <c r="B1421" t="s">
        <v>4252</v>
      </c>
      <c r="C1421" t="s">
        <v>4253</v>
      </c>
      <c r="E1421" t="s">
        <v>397</v>
      </c>
      <c r="I1421" t="s">
        <v>3336</v>
      </c>
      <c r="M1421" t="s">
        <v>3329</v>
      </c>
      <c r="BJ1421" t="s">
        <v>2962</v>
      </c>
      <c r="BL1421" t="s">
        <v>3337</v>
      </c>
      <c r="BM1421" t="s">
        <v>83</v>
      </c>
      <c r="BO1421" t="s">
        <v>3338</v>
      </c>
      <c r="BP1421" t="s">
        <v>3332</v>
      </c>
      <c r="BQ1421" t="s">
        <v>3337</v>
      </c>
      <c r="BR1421" t="s">
        <v>3338</v>
      </c>
      <c r="BS1421" t="s">
        <v>86</v>
      </c>
      <c r="BU1421" t="s">
        <v>2962</v>
      </c>
      <c r="BV1421" t="s">
        <v>3339</v>
      </c>
    </row>
    <row r="1422" spans="1:74" x14ac:dyDescent="0.2">
      <c r="A1422" t="s">
        <v>4254</v>
      </c>
      <c r="B1422" t="s">
        <v>4254</v>
      </c>
      <c r="C1422" t="s">
        <v>4255</v>
      </c>
      <c r="E1422" t="s">
        <v>397</v>
      </c>
      <c r="F1422" t="s">
        <v>4256</v>
      </c>
      <c r="I1422" t="s">
        <v>3336</v>
      </c>
      <c r="M1422" t="s">
        <v>3329</v>
      </c>
      <c r="BJ1422" t="s">
        <v>2962</v>
      </c>
      <c r="BL1422" t="s">
        <v>3337</v>
      </c>
      <c r="BM1422" t="s">
        <v>83</v>
      </c>
      <c r="BO1422" t="s">
        <v>3338</v>
      </c>
      <c r="BP1422" t="s">
        <v>3332</v>
      </c>
      <c r="BQ1422" t="s">
        <v>3337</v>
      </c>
      <c r="BR1422" t="s">
        <v>3338</v>
      </c>
      <c r="BS1422" t="s">
        <v>86</v>
      </c>
      <c r="BU1422" t="s">
        <v>2962</v>
      </c>
      <c r="BV1422" t="s">
        <v>3339</v>
      </c>
    </row>
    <row r="1423" spans="1:74" x14ac:dyDescent="0.2">
      <c r="A1423" t="s">
        <v>4257</v>
      </c>
      <c r="B1423" t="s">
        <v>4257</v>
      </c>
      <c r="C1423" t="s">
        <v>4258</v>
      </c>
      <c r="E1423" t="s">
        <v>397</v>
      </c>
      <c r="I1423" t="s">
        <v>3336</v>
      </c>
      <c r="M1423" t="s">
        <v>3329</v>
      </c>
      <c r="BJ1423" t="s">
        <v>2962</v>
      </c>
      <c r="BL1423" t="s">
        <v>3337</v>
      </c>
      <c r="BM1423" t="s">
        <v>83</v>
      </c>
      <c r="BO1423" t="s">
        <v>3338</v>
      </c>
      <c r="BP1423" t="s">
        <v>3332</v>
      </c>
      <c r="BQ1423" t="s">
        <v>3337</v>
      </c>
      <c r="BR1423" t="s">
        <v>3338</v>
      </c>
      <c r="BS1423" t="s">
        <v>86</v>
      </c>
      <c r="BU1423" t="s">
        <v>2962</v>
      </c>
      <c r="BV1423" t="s">
        <v>3339</v>
      </c>
    </row>
    <row r="1424" spans="1:74" x14ac:dyDescent="0.2">
      <c r="A1424" t="s">
        <v>2037</v>
      </c>
      <c r="B1424" t="s">
        <v>2037</v>
      </c>
      <c r="C1424" t="s">
        <v>2039</v>
      </c>
      <c r="D1424" t="s">
        <v>76</v>
      </c>
      <c r="E1424" t="s">
        <v>77</v>
      </c>
      <c r="G1424" t="s">
        <v>4259</v>
      </c>
      <c r="I1424" t="s">
        <v>3346</v>
      </c>
      <c r="J1424" t="s">
        <v>146</v>
      </c>
      <c r="M1424" t="s">
        <v>3329</v>
      </c>
      <c r="BJ1424" t="s">
        <v>2962</v>
      </c>
      <c r="BL1424" t="s">
        <v>3347</v>
      </c>
      <c r="BM1424" t="s">
        <v>83</v>
      </c>
      <c r="BN1424" t="s">
        <v>84</v>
      </c>
      <c r="BO1424" t="s">
        <v>3348</v>
      </c>
      <c r="BP1424" t="s">
        <v>3332</v>
      </c>
      <c r="BQ1424" t="s">
        <v>3347</v>
      </c>
      <c r="BR1424" t="s">
        <v>3348</v>
      </c>
      <c r="BS1424" t="s">
        <v>86</v>
      </c>
      <c r="BU1424" t="s">
        <v>2962</v>
      </c>
      <c r="BV1424" t="s">
        <v>87</v>
      </c>
    </row>
    <row r="1425" spans="1:74" x14ac:dyDescent="0.2">
      <c r="A1425" t="s">
        <v>4260</v>
      </c>
      <c r="B1425" t="s">
        <v>4260</v>
      </c>
      <c r="C1425" t="s">
        <v>4261</v>
      </c>
      <c r="E1425" t="s">
        <v>397</v>
      </c>
      <c r="I1425" t="s">
        <v>3336</v>
      </c>
      <c r="M1425" t="s">
        <v>3329</v>
      </c>
      <c r="BJ1425" t="s">
        <v>2962</v>
      </c>
      <c r="BL1425" t="s">
        <v>3337</v>
      </c>
      <c r="BM1425" t="s">
        <v>83</v>
      </c>
      <c r="BO1425" t="s">
        <v>3338</v>
      </c>
      <c r="BP1425" t="s">
        <v>3332</v>
      </c>
      <c r="BQ1425" t="s">
        <v>3337</v>
      </c>
      <c r="BR1425" t="s">
        <v>3338</v>
      </c>
      <c r="BS1425" t="s">
        <v>86</v>
      </c>
      <c r="BU1425" t="s">
        <v>2962</v>
      </c>
      <c r="BV1425" t="s">
        <v>3339</v>
      </c>
    </row>
    <row r="1426" spans="1:74" x14ac:dyDescent="0.2">
      <c r="A1426" t="s">
        <v>4262</v>
      </c>
      <c r="B1426" t="s">
        <v>4262</v>
      </c>
      <c r="C1426" t="s">
        <v>4263</v>
      </c>
      <c r="D1426" t="s">
        <v>76</v>
      </c>
      <c r="E1426" t="s">
        <v>77</v>
      </c>
      <c r="G1426" t="s">
        <v>4264</v>
      </c>
      <c r="H1426" t="s">
        <v>4265</v>
      </c>
      <c r="I1426" t="s">
        <v>3473</v>
      </c>
      <c r="J1426" t="s">
        <v>3474</v>
      </c>
      <c r="M1426" t="s">
        <v>3329</v>
      </c>
      <c r="BJ1426" t="s">
        <v>2962</v>
      </c>
      <c r="BK1426" t="e">
        <f>CXL%/tot. Individual reservations</f>
        <v>#NAME?</v>
      </c>
      <c r="BL1426" t="s">
        <v>3360</v>
      </c>
      <c r="BM1426" t="s">
        <v>83</v>
      </c>
      <c r="BN1426" t="s">
        <v>84</v>
      </c>
      <c r="BO1426" t="s">
        <v>3475</v>
      </c>
      <c r="BP1426" t="s">
        <v>3332</v>
      </c>
      <c r="BQ1426" t="s">
        <v>3360</v>
      </c>
      <c r="BR1426" t="s">
        <v>3475</v>
      </c>
      <c r="BS1426" t="s">
        <v>86</v>
      </c>
      <c r="BT1426" t="e">
        <f>CXL%/tot. Individual reservations</f>
        <v>#NAME?</v>
      </c>
      <c r="BU1426" t="s">
        <v>2962</v>
      </c>
      <c r="BV1426" t="s">
        <v>3476</v>
      </c>
    </row>
    <row r="1427" spans="1:74" x14ac:dyDescent="0.2">
      <c r="A1427" t="s">
        <v>4266</v>
      </c>
      <c r="B1427" t="s">
        <v>4266</v>
      </c>
      <c r="C1427" t="s">
        <v>4267</v>
      </c>
      <c r="E1427" t="s">
        <v>397</v>
      </c>
      <c r="F1427" t="s">
        <v>3662</v>
      </c>
      <c r="I1427" t="s">
        <v>3336</v>
      </c>
      <c r="M1427" t="s">
        <v>3329</v>
      </c>
      <c r="BJ1427" t="s">
        <v>2962</v>
      </c>
      <c r="BL1427" t="s">
        <v>3337</v>
      </c>
      <c r="BM1427" t="s">
        <v>83</v>
      </c>
      <c r="BO1427" t="s">
        <v>3338</v>
      </c>
      <c r="BP1427" t="s">
        <v>3332</v>
      </c>
      <c r="BQ1427" t="s">
        <v>3337</v>
      </c>
      <c r="BR1427" t="s">
        <v>3338</v>
      </c>
      <c r="BS1427" t="s">
        <v>86</v>
      </c>
      <c r="BU1427" t="s">
        <v>2962</v>
      </c>
      <c r="BV1427" t="s">
        <v>3339</v>
      </c>
    </row>
    <row r="1428" spans="1:74" x14ac:dyDescent="0.2">
      <c r="A1428" t="s">
        <v>4268</v>
      </c>
      <c r="B1428" t="s">
        <v>4268</v>
      </c>
      <c r="C1428" t="s">
        <v>4269</v>
      </c>
      <c r="D1428" t="s">
        <v>76</v>
      </c>
      <c r="E1428" t="s">
        <v>77</v>
      </c>
      <c r="F1428" t="s">
        <v>3470</v>
      </c>
      <c r="I1428" t="s">
        <v>3359</v>
      </c>
      <c r="J1428" t="s">
        <v>3428</v>
      </c>
      <c r="M1428" t="s">
        <v>3329</v>
      </c>
      <c r="BJ1428" t="s">
        <v>81</v>
      </c>
      <c r="BL1428" t="s">
        <v>3360</v>
      </c>
      <c r="BM1428" t="s">
        <v>83</v>
      </c>
      <c r="BN1428" t="s">
        <v>84</v>
      </c>
      <c r="BO1428" t="s">
        <v>3361</v>
      </c>
      <c r="BP1428" t="s">
        <v>3332</v>
      </c>
      <c r="BQ1428" t="s">
        <v>3360</v>
      </c>
      <c r="BR1428" t="s">
        <v>3361</v>
      </c>
      <c r="BS1428" t="s">
        <v>86</v>
      </c>
      <c r="BU1428" t="s">
        <v>81</v>
      </c>
      <c r="BV1428" t="s">
        <v>3362</v>
      </c>
    </row>
    <row r="1429" spans="1:74" x14ac:dyDescent="0.2">
      <c r="A1429" t="s">
        <v>4270</v>
      </c>
      <c r="B1429" t="s">
        <v>4270</v>
      </c>
      <c r="C1429" t="s">
        <v>1744</v>
      </c>
      <c r="D1429" t="s">
        <v>76</v>
      </c>
      <c r="E1429" t="s">
        <v>77</v>
      </c>
      <c r="F1429" t="s">
        <v>398</v>
      </c>
      <c r="G1429" t="s">
        <v>4271</v>
      </c>
      <c r="I1429" t="s">
        <v>3346</v>
      </c>
      <c r="J1429" t="s">
        <v>146</v>
      </c>
      <c r="M1429" t="s">
        <v>3329</v>
      </c>
      <c r="BJ1429" t="s">
        <v>2962</v>
      </c>
      <c r="BL1429" t="s">
        <v>3347</v>
      </c>
      <c r="BM1429" t="s">
        <v>83</v>
      </c>
      <c r="BN1429" t="s">
        <v>84</v>
      </c>
      <c r="BO1429" t="s">
        <v>3348</v>
      </c>
      <c r="BP1429" t="s">
        <v>3332</v>
      </c>
      <c r="BQ1429" t="s">
        <v>3347</v>
      </c>
      <c r="BR1429" t="s">
        <v>3348</v>
      </c>
      <c r="BS1429" t="s">
        <v>86</v>
      </c>
      <c r="BU1429" t="s">
        <v>2962</v>
      </c>
      <c r="BV1429" t="s">
        <v>87</v>
      </c>
    </row>
    <row r="1430" spans="1:74" x14ac:dyDescent="0.2">
      <c r="A1430" t="s">
        <v>4272</v>
      </c>
      <c r="B1430" t="s">
        <v>4272</v>
      </c>
      <c r="C1430" t="s">
        <v>4273</v>
      </c>
      <c r="D1430" t="s">
        <v>76</v>
      </c>
      <c r="E1430" t="s">
        <v>397</v>
      </c>
      <c r="G1430" t="s">
        <v>4274</v>
      </c>
      <c r="I1430" t="s">
        <v>3473</v>
      </c>
      <c r="J1430" t="s">
        <v>3474</v>
      </c>
      <c r="M1430" t="s">
        <v>3329</v>
      </c>
      <c r="BJ1430" t="s">
        <v>81</v>
      </c>
      <c r="BL1430" t="s">
        <v>3360</v>
      </c>
      <c r="BM1430" t="s">
        <v>83</v>
      </c>
      <c r="BN1430" t="s">
        <v>84</v>
      </c>
      <c r="BO1430" t="s">
        <v>3475</v>
      </c>
      <c r="BP1430" t="s">
        <v>3332</v>
      </c>
      <c r="BQ1430" t="s">
        <v>3360</v>
      </c>
      <c r="BR1430" t="s">
        <v>3475</v>
      </c>
      <c r="BS1430" t="s">
        <v>86</v>
      </c>
      <c r="BU1430" t="s">
        <v>81</v>
      </c>
      <c r="BV1430" t="s">
        <v>3476</v>
      </c>
    </row>
    <row r="1431" spans="1:74" x14ac:dyDescent="0.2">
      <c r="A1431" t="s">
        <v>4275</v>
      </c>
      <c r="B1431" t="s">
        <v>4275</v>
      </c>
      <c r="C1431" t="s">
        <v>4276</v>
      </c>
      <c r="D1431" t="s">
        <v>76</v>
      </c>
      <c r="E1431" t="s">
        <v>77</v>
      </c>
      <c r="F1431" t="s">
        <v>4277</v>
      </c>
      <c r="H1431" t="s">
        <v>4275</v>
      </c>
      <c r="I1431" t="s">
        <v>3427</v>
      </c>
      <c r="J1431" t="s">
        <v>3428</v>
      </c>
      <c r="M1431" t="s">
        <v>3329</v>
      </c>
      <c r="BJ1431" t="s">
        <v>81</v>
      </c>
      <c r="BL1431" t="s">
        <v>3429</v>
      </c>
      <c r="BM1431" t="s">
        <v>83</v>
      </c>
      <c r="BN1431" t="s">
        <v>84</v>
      </c>
      <c r="BO1431" t="s">
        <v>3430</v>
      </c>
      <c r="BP1431" t="s">
        <v>3332</v>
      </c>
      <c r="BQ1431" t="s">
        <v>3429</v>
      </c>
      <c r="BR1431" t="s">
        <v>3430</v>
      </c>
      <c r="BS1431" t="s">
        <v>86</v>
      </c>
      <c r="BU1431" t="s">
        <v>81</v>
      </c>
      <c r="BV1431" t="s">
        <v>3362</v>
      </c>
    </row>
    <row r="1432" spans="1:74" x14ac:dyDescent="0.2">
      <c r="A1432" t="s">
        <v>4278</v>
      </c>
      <c r="B1432" t="s">
        <v>4278</v>
      </c>
      <c r="C1432" t="s">
        <v>4279</v>
      </c>
      <c r="E1432" t="s">
        <v>397</v>
      </c>
      <c r="F1432" t="s">
        <v>4280</v>
      </c>
      <c r="I1432" t="s">
        <v>3336</v>
      </c>
      <c r="M1432" t="s">
        <v>3329</v>
      </c>
      <c r="BJ1432" t="s">
        <v>2962</v>
      </c>
      <c r="BL1432" t="s">
        <v>3337</v>
      </c>
      <c r="BM1432" t="s">
        <v>83</v>
      </c>
      <c r="BO1432" t="s">
        <v>3338</v>
      </c>
      <c r="BP1432" t="s">
        <v>3332</v>
      </c>
      <c r="BQ1432" t="s">
        <v>3337</v>
      </c>
      <c r="BR1432" t="s">
        <v>3338</v>
      </c>
      <c r="BS1432" t="s">
        <v>86</v>
      </c>
      <c r="BU1432" t="s">
        <v>2962</v>
      </c>
      <c r="BV1432" t="s">
        <v>3339</v>
      </c>
    </row>
    <row r="1433" spans="1:74" x14ac:dyDescent="0.2">
      <c r="A1433" t="s">
        <v>4281</v>
      </c>
      <c r="B1433" t="s">
        <v>4281</v>
      </c>
      <c r="C1433" t="s">
        <v>1973</v>
      </c>
      <c r="D1433" t="s">
        <v>76</v>
      </c>
      <c r="E1433" t="s">
        <v>77</v>
      </c>
      <c r="G1433" t="s">
        <v>4282</v>
      </c>
      <c r="I1433" t="s">
        <v>3346</v>
      </c>
      <c r="J1433" t="s">
        <v>146</v>
      </c>
      <c r="M1433" t="s">
        <v>3329</v>
      </c>
      <c r="BJ1433" t="s">
        <v>2962</v>
      </c>
      <c r="BL1433" t="s">
        <v>3347</v>
      </c>
      <c r="BM1433" t="s">
        <v>83</v>
      </c>
      <c r="BN1433" t="s">
        <v>84</v>
      </c>
      <c r="BO1433" t="s">
        <v>3348</v>
      </c>
      <c r="BP1433" t="s">
        <v>3332</v>
      </c>
      <c r="BQ1433" t="s">
        <v>3347</v>
      </c>
      <c r="BR1433" t="s">
        <v>3348</v>
      </c>
      <c r="BS1433" t="s">
        <v>86</v>
      </c>
      <c r="BU1433" t="s">
        <v>2962</v>
      </c>
      <c r="BV1433" t="s">
        <v>87</v>
      </c>
    </row>
    <row r="1434" spans="1:74" x14ac:dyDescent="0.2">
      <c r="A1434" t="s">
        <v>4283</v>
      </c>
      <c r="B1434" t="s">
        <v>4283</v>
      </c>
      <c r="C1434" t="s">
        <v>4284</v>
      </c>
      <c r="E1434" t="s">
        <v>397</v>
      </c>
      <c r="I1434" t="s">
        <v>3336</v>
      </c>
      <c r="M1434" t="s">
        <v>3329</v>
      </c>
      <c r="BJ1434" t="s">
        <v>2962</v>
      </c>
      <c r="BL1434" t="s">
        <v>3337</v>
      </c>
      <c r="BM1434" t="s">
        <v>83</v>
      </c>
      <c r="BO1434" t="s">
        <v>3338</v>
      </c>
      <c r="BP1434" t="s">
        <v>3332</v>
      </c>
      <c r="BQ1434" t="s">
        <v>3337</v>
      </c>
      <c r="BR1434" t="s">
        <v>3338</v>
      </c>
      <c r="BS1434" t="s">
        <v>86</v>
      </c>
      <c r="BU1434" t="s">
        <v>2962</v>
      </c>
      <c r="BV1434" t="s">
        <v>3339</v>
      </c>
    </row>
    <row r="1435" spans="1:74" x14ac:dyDescent="0.2">
      <c r="A1435" t="s">
        <v>4285</v>
      </c>
      <c r="B1435" t="s">
        <v>4285</v>
      </c>
      <c r="C1435" t="s">
        <v>2176</v>
      </c>
      <c r="D1435" t="s">
        <v>76</v>
      </c>
      <c r="E1435" t="s">
        <v>77</v>
      </c>
      <c r="G1435" t="s">
        <v>4286</v>
      </c>
      <c r="I1435" t="s">
        <v>3346</v>
      </c>
      <c r="J1435" t="s">
        <v>146</v>
      </c>
      <c r="M1435" t="s">
        <v>3329</v>
      </c>
      <c r="BJ1435" t="s">
        <v>2962</v>
      </c>
      <c r="BL1435" t="s">
        <v>3347</v>
      </c>
      <c r="BM1435" t="s">
        <v>83</v>
      </c>
      <c r="BN1435" t="s">
        <v>84</v>
      </c>
      <c r="BO1435" t="s">
        <v>3348</v>
      </c>
      <c r="BP1435" t="s">
        <v>3332</v>
      </c>
      <c r="BQ1435" t="s">
        <v>3347</v>
      </c>
      <c r="BR1435" t="s">
        <v>3348</v>
      </c>
      <c r="BS1435" t="s">
        <v>86</v>
      </c>
      <c r="BU1435" t="s">
        <v>2962</v>
      </c>
      <c r="BV1435" t="s">
        <v>87</v>
      </c>
    </row>
    <row r="1436" spans="1:74" x14ac:dyDescent="0.2">
      <c r="A1436" t="s">
        <v>4287</v>
      </c>
      <c r="B1436" t="s">
        <v>4287</v>
      </c>
      <c r="C1436" t="s">
        <v>4288</v>
      </c>
      <c r="D1436" t="s">
        <v>76</v>
      </c>
      <c r="E1436" t="s">
        <v>77</v>
      </c>
      <c r="I1436" t="s">
        <v>3346</v>
      </c>
      <c r="J1436" t="s">
        <v>146</v>
      </c>
      <c r="M1436" t="s">
        <v>3329</v>
      </c>
      <c r="BJ1436" t="s">
        <v>2962</v>
      </c>
      <c r="BL1436" t="s">
        <v>3347</v>
      </c>
      <c r="BM1436" t="s">
        <v>83</v>
      </c>
      <c r="BN1436" t="s">
        <v>84</v>
      </c>
      <c r="BO1436" t="s">
        <v>3348</v>
      </c>
      <c r="BP1436" t="s">
        <v>3332</v>
      </c>
      <c r="BQ1436" t="s">
        <v>3347</v>
      </c>
      <c r="BR1436" t="s">
        <v>3348</v>
      </c>
      <c r="BS1436" t="s">
        <v>86</v>
      </c>
      <c r="BU1436" t="s">
        <v>2962</v>
      </c>
      <c r="BV1436" t="s">
        <v>87</v>
      </c>
    </row>
    <row r="1437" spans="1:74" x14ac:dyDescent="0.2">
      <c r="A1437" t="s">
        <v>4289</v>
      </c>
      <c r="B1437" t="s">
        <v>4289</v>
      </c>
      <c r="C1437" t="s">
        <v>1766</v>
      </c>
      <c r="D1437" t="s">
        <v>76</v>
      </c>
      <c r="E1437" t="s">
        <v>77</v>
      </c>
      <c r="F1437" t="s">
        <v>3539</v>
      </c>
      <c r="G1437" t="s">
        <v>4290</v>
      </c>
      <c r="I1437" t="s">
        <v>3346</v>
      </c>
      <c r="J1437" t="s">
        <v>146</v>
      </c>
      <c r="M1437" t="s">
        <v>3329</v>
      </c>
      <c r="BJ1437" t="s">
        <v>2962</v>
      </c>
      <c r="BL1437" t="s">
        <v>3347</v>
      </c>
      <c r="BM1437" t="s">
        <v>83</v>
      </c>
      <c r="BN1437" t="s">
        <v>84</v>
      </c>
      <c r="BO1437" t="s">
        <v>3348</v>
      </c>
      <c r="BP1437" t="s">
        <v>3332</v>
      </c>
      <c r="BQ1437" t="s">
        <v>3347</v>
      </c>
      <c r="BR1437" t="s">
        <v>3348</v>
      </c>
      <c r="BS1437" t="s">
        <v>86</v>
      </c>
      <c r="BU1437" t="s">
        <v>2962</v>
      </c>
      <c r="BV1437" t="s">
        <v>87</v>
      </c>
    </row>
    <row r="1438" spans="1:74" x14ac:dyDescent="0.2">
      <c r="A1438" t="s">
        <v>4291</v>
      </c>
      <c r="B1438" t="s">
        <v>4291</v>
      </c>
      <c r="C1438" t="s">
        <v>4207</v>
      </c>
      <c r="D1438" t="s">
        <v>76</v>
      </c>
      <c r="E1438" t="s">
        <v>77</v>
      </c>
      <c r="G1438" t="s">
        <v>4292</v>
      </c>
      <c r="I1438" t="s">
        <v>3473</v>
      </c>
      <c r="J1438" t="s">
        <v>3474</v>
      </c>
      <c r="M1438" t="s">
        <v>3329</v>
      </c>
      <c r="BJ1438" t="s">
        <v>81</v>
      </c>
      <c r="BL1438" t="s">
        <v>3360</v>
      </c>
      <c r="BM1438" t="s">
        <v>83</v>
      </c>
      <c r="BN1438" t="s">
        <v>84</v>
      </c>
      <c r="BO1438" t="s">
        <v>3475</v>
      </c>
      <c r="BP1438" t="s">
        <v>3332</v>
      </c>
      <c r="BQ1438" t="s">
        <v>3360</v>
      </c>
      <c r="BR1438" t="s">
        <v>3475</v>
      </c>
      <c r="BS1438" t="s">
        <v>86</v>
      </c>
      <c r="BU1438" t="s">
        <v>81</v>
      </c>
      <c r="BV1438" t="s">
        <v>3476</v>
      </c>
    </row>
    <row r="1439" spans="1:74" x14ac:dyDescent="0.2">
      <c r="A1439" t="s">
        <v>4293</v>
      </c>
      <c r="B1439" t="s">
        <v>4293</v>
      </c>
      <c r="C1439" t="s">
        <v>4294</v>
      </c>
      <c r="E1439" t="s">
        <v>397</v>
      </c>
      <c r="F1439" t="s">
        <v>4295</v>
      </c>
      <c r="I1439" t="s">
        <v>3336</v>
      </c>
      <c r="M1439" t="s">
        <v>3329</v>
      </c>
      <c r="BJ1439" t="s">
        <v>2962</v>
      </c>
      <c r="BL1439" t="s">
        <v>3337</v>
      </c>
      <c r="BM1439" t="s">
        <v>83</v>
      </c>
      <c r="BO1439" t="s">
        <v>3338</v>
      </c>
      <c r="BP1439" t="s">
        <v>3332</v>
      </c>
      <c r="BQ1439" t="s">
        <v>3337</v>
      </c>
      <c r="BR1439" t="s">
        <v>3338</v>
      </c>
      <c r="BS1439" t="s">
        <v>86</v>
      </c>
      <c r="BU1439" t="s">
        <v>2962</v>
      </c>
      <c r="BV1439" t="s">
        <v>3339</v>
      </c>
    </row>
    <row r="1440" spans="1:74" x14ac:dyDescent="0.2">
      <c r="A1440" t="s">
        <v>4296</v>
      </c>
      <c r="B1440" t="s">
        <v>4296</v>
      </c>
      <c r="C1440" t="s">
        <v>4297</v>
      </c>
      <c r="D1440" t="s">
        <v>76</v>
      </c>
      <c r="E1440" t="s">
        <v>77</v>
      </c>
      <c r="H1440" t="s">
        <v>4298</v>
      </c>
      <c r="I1440" t="s">
        <v>3388</v>
      </c>
      <c r="J1440" t="s">
        <v>3354</v>
      </c>
      <c r="M1440" t="s">
        <v>3329</v>
      </c>
      <c r="BJ1440" t="s">
        <v>81</v>
      </c>
      <c r="BL1440" t="s">
        <v>3347</v>
      </c>
      <c r="BM1440" t="s">
        <v>83</v>
      </c>
      <c r="BN1440" t="s">
        <v>84</v>
      </c>
      <c r="BO1440" t="s">
        <v>3389</v>
      </c>
      <c r="BP1440" t="s">
        <v>3332</v>
      </c>
      <c r="BQ1440" t="s">
        <v>3347</v>
      </c>
      <c r="BR1440" t="s">
        <v>3389</v>
      </c>
      <c r="BS1440" t="s">
        <v>86</v>
      </c>
      <c r="BU1440" t="s">
        <v>81</v>
      </c>
      <c r="BV1440" t="s">
        <v>3362</v>
      </c>
    </row>
    <row r="1441" spans="1:74" x14ac:dyDescent="0.2">
      <c r="A1441" t="s">
        <v>4299</v>
      </c>
      <c r="B1441" t="s">
        <v>4299</v>
      </c>
      <c r="C1441" t="s">
        <v>4300</v>
      </c>
      <c r="D1441" t="s">
        <v>76</v>
      </c>
      <c r="E1441" t="s">
        <v>77</v>
      </c>
      <c r="H1441" t="s">
        <v>4301</v>
      </c>
      <c r="I1441" t="s">
        <v>3388</v>
      </c>
      <c r="J1441" t="s">
        <v>3354</v>
      </c>
      <c r="M1441" t="s">
        <v>3329</v>
      </c>
      <c r="BJ1441" t="s">
        <v>81</v>
      </c>
      <c r="BL1441" t="s">
        <v>3347</v>
      </c>
      <c r="BM1441" t="s">
        <v>83</v>
      </c>
      <c r="BN1441" t="s">
        <v>84</v>
      </c>
      <c r="BO1441" t="s">
        <v>3389</v>
      </c>
      <c r="BP1441" t="s">
        <v>3332</v>
      </c>
      <c r="BQ1441" t="s">
        <v>3347</v>
      </c>
      <c r="BR1441" t="s">
        <v>3389</v>
      </c>
      <c r="BS1441" t="s">
        <v>86</v>
      </c>
      <c r="BU1441" t="s">
        <v>81</v>
      </c>
      <c r="BV1441" t="s">
        <v>3362</v>
      </c>
    </row>
    <row r="1442" spans="1:74" x14ac:dyDescent="0.2">
      <c r="A1442" t="s">
        <v>4302</v>
      </c>
      <c r="B1442" t="s">
        <v>4302</v>
      </c>
      <c r="C1442" t="s">
        <v>1297</v>
      </c>
      <c r="D1442" t="s">
        <v>76</v>
      </c>
      <c r="E1442" t="s">
        <v>77</v>
      </c>
      <c r="G1442" t="s">
        <v>4303</v>
      </c>
      <c r="I1442" t="s">
        <v>3346</v>
      </c>
      <c r="J1442" t="s">
        <v>146</v>
      </c>
      <c r="M1442" t="s">
        <v>3329</v>
      </c>
      <c r="BJ1442" t="s">
        <v>2962</v>
      </c>
      <c r="BL1442" t="s">
        <v>3347</v>
      </c>
      <c r="BM1442" t="s">
        <v>83</v>
      </c>
      <c r="BN1442" t="s">
        <v>84</v>
      </c>
      <c r="BO1442" t="s">
        <v>3348</v>
      </c>
      <c r="BP1442" t="s">
        <v>3332</v>
      </c>
      <c r="BQ1442" t="s">
        <v>3347</v>
      </c>
      <c r="BR1442" t="s">
        <v>3348</v>
      </c>
      <c r="BS1442" t="s">
        <v>86</v>
      </c>
      <c r="BU1442" t="s">
        <v>2962</v>
      </c>
      <c r="BV1442" t="s">
        <v>87</v>
      </c>
    </row>
    <row r="1443" spans="1:74" x14ac:dyDescent="0.2">
      <c r="A1443" t="s">
        <v>3331</v>
      </c>
      <c r="B1443" t="s">
        <v>3331</v>
      </c>
      <c r="C1443" t="s">
        <v>4304</v>
      </c>
      <c r="D1443" t="s">
        <v>76</v>
      </c>
      <c r="E1443" t="s">
        <v>77</v>
      </c>
      <c r="F1443" t="s">
        <v>4305</v>
      </c>
      <c r="H1443" t="s">
        <v>4306</v>
      </c>
      <c r="I1443" t="s">
        <v>3327</v>
      </c>
      <c r="J1443" t="s">
        <v>3328</v>
      </c>
      <c r="M1443" t="s">
        <v>3329</v>
      </c>
      <c r="BJ1443" t="s">
        <v>2962</v>
      </c>
      <c r="BL1443" t="s">
        <v>3330</v>
      </c>
      <c r="BM1443" t="s">
        <v>83</v>
      </c>
      <c r="BN1443" t="s">
        <v>2953</v>
      </c>
      <c r="BO1443" t="s">
        <v>3331</v>
      </c>
      <c r="BP1443" t="s">
        <v>3332</v>
      </c>
      <c r="BQ1443" t="s">
        <v>3330</v>
      </c>
      <c r="BR1443" t="s">
        <v>3331</v>
      </c>
      <c r="BS1443" t="s">
        <v>86</v>
      </c>
      <c r="BU1443" t="s">
        <v>2962</v>
      </c>
      <c r="BV1443" t="s">
        <v>3333</v>
      </c>
    </row>
    <row r="1444" spans="1:74" x14ac:dyDescent="0.2">
      <c r="A1444" t="s">
        <v>4307</v>
      </c>
      <c r="B1444" t="s">
        <v>4307</v>
      </c>
      <c r="C1444" t="s">
        <v>4308</v>
      </c>
      <c r="D1444" t="s">
        <v>76</v>
      </c>
      <c r="E1444" t="s">
        <v>77</v>
      </c>
      <c r="H1444" t="s">
        <v>4307</v>
      </c>
      <c r="I1444" t="s">
        <v>3601</v>
      </c>
      <c r="J1444" t="s">
        <v>3602</v>
      </c>
      <c r="M1444" t="s">
        <v>3329</v>
      </c>
      <c r="BJ1444" t="s">
        <v>81</v>
      </c>
      <c r="BL1444" t="s">
        <v>3347</v>
      </c>
      <c r="BM1444" t="s">
        <v>83</v>
      </c>
      <c r="BN1444" t="s">
        <v>2953</v>
      </c>
      <c r="BO1444" t="s">
        <v>3603</v>
      </c>
      <c r="BP1444" t="s">
        <v>3332</v>
      </c>
      <c r="BQ1444" t="s">
        <v>3347</v>
      </c>
      <c r="BR1444" t="s">
        <v>3603</v>
      </c>
      <c r="BS1444" t="s">
        <v>86</v>
      </c>
      <c r="BU1444" t="s">
        <v>81</v>
      </c>
      <c r="BV1444" t="s">
        <v>87</v>
      </c>
    </row>
    <row r="1445" spans="1:74" x14ac:dyDescent="0.2">
      <c r="A1445" t="s">
        <v>4309</v>
      </c>
      <c r="B1445" t="s">
        <v>4309</v>
      </c>
      <c r="C1445" t="s">
        <v>4310</v>
      </c>
      <c r="D1445" t="s">
        <v>76</v>
      </c>
      <c r="E1445" t="s">
        <v>77</v>
      </c>
      <c r="H1445" t="s">
        <v>4311</v>
      </c>
      <c r="I1445" t="s">
        <v>3388</v>
      </c>
      <c r="J1445" t="s">
        <v>3354</v>
      </c>
      <c r="M1445" t="s">
        <v>3329</v>
      </c>
      <c r="BJ1445" t="s">
        <v>81</v>
      </c>
      <c r="BL1445" t="s">
        <v>3347</v>
      </c>
      <c r="BM1445" t="s">
        <v>83</v>
      </c>
      <c r="BN1445" t="s">
        <v>84</v>
      </c>
      <c r="BO1445" t="s">
        <v>3389</v>
      </c>
      <c r="BP1445" t="s">
        <v>3332</v>
      </c>
      <c r="BQ1445" t="s">
        <v>3347</v>
      </c>
      <c r="BR1445" t="s">
        <v>3389</v>
      </c>
      <c r="BS1445" t="s">
        <v>86</v>
      </c>
      <c r="BU1445" t="s">
        <v>81</v>
      </c>
      <c r="BV1445" t="s">
        <v>3362</v>
      </c>
    </row>
    <row r="1446" spans="1:74" x14ac:dyDescent="0.2">
      <c r="A1446" t="s">
        <v>4312</v>
      </c>
      <c r="B1446" t="s">
        <v>4312</v>
      </c>
      <c r="C1446" t="s">
        <v>1809</v>
      </c>
      <c r="D1446" t="s">
        <v>76</v>
      </c>
      <c r="E1446" t="s">
        <v>77</v>
      </c>
      <c r="G1446" t="s">
        <v>4313</v>
      </c>
      <c r="I1446" t="s">
        <v>3346</v>
      </c>
      <c r="J1446" t="s">
        <v>146</v>
      </c>
      <c r="M1446" t="s">
        <v>3329</v>
      </c>
      <c r="BJ1446" t="s">
        <v>2962</v>
      </c>
      <c r="BL1446" t="s">
        <v>3347</v>
      </c>
      <c r="BM1446" t="s">
        <v>83</v>
      </c>
      <c r="BN1446" t="s">
        <v>84</v>
      </c>
      <c r="BO1446" t="s">
        <v>3348</v>
      </c>
      <c r="BP1446" t="s">
        <v>3332</v>
      </c>
      <c r="BQ1446" t="s">
        <v>3347</v>
      </c>
      <c r="BR1446" t="s">
        <v>3348</v>
      </c>
      <c r="BS1446" t="s">
        <v>86</v>
      </c>
      <c r="BU1446" t="s">
        <v>2962</v>
      </c>
      <c r="BV1446" t="s">
        <v>87</v>
      </c>
    </row>
    <row r="1447" spans="1:74" x14ac:dyDescent="0.2">
      <c r="A1447" t="s">
        <v>4314</v>
      </c>
      <c r="B1447" t="s">
        <v>4314</v>
      </c>
      <c r="C1447" t="s">
        <v>2488</v>
      </c>
      <c r="D1447" t="s">
        <v>76</v>
      </c>
      <c r="E1447" t="s">
        <v>77</v>
      </c>
      <c r="G1447" t="s">
        <v>4315</v>
      </c>
      <c r="I1447" t="s">
        <v>3346</v>
      </c>
      <c r="J1447" t="s">
        <v>146</v>
      </c>
      <c r="M1447" t="s">
        <v>3329</v>
      </c>
      <c r="BJ1447" t="s">
        <v>2962</v>
      </c>
      <c r="BL1447" t="s">
        <v>3347</v>
      </c>
      <c r="BM1447" t="s">
        <v>83</v>
      </c>
      <c r="BN1447" t="s">
        <v>84</v>
      </c>
      <c r="BO1447" t="s">
        <v>3348</v>
      </c>
      <c r="BP1447" t="s">
        <v>3332</v>
      </c>
      <c r="BQ1447" t="s">
        <v>3347</v>
      </c>
      <c r="BR1447" t="s">
        <v>3348</v>
      </c>
      <c r="BS1447" t="s">
        <v>86</v>
      </c>
      <c r="BU1447" t="s">
        <v>2962</v>
      </c>
      <c r="BV1447" t="s">
        <v>87</v>
      </c>
    </row>
    <row r="1448" spans="1:74" x14ac:dyDescent="0.2">
      <c r="A1448" t="s">
        <v>4316</v>
      </c>
      <c r="B1448" t="s">
        <v>4316</v>
      </c>
      <c r="E1448" t="s">
        <v>397</v>
      </c>
      <c r="F1448" t="s">
        <v>4317</v>
      </c>
      <c r="I1448" t="s">
        <v>3336</v>
      </c>
      <c r="M1448" t="s">
        <v>3329</v>
      </c>
      <c r="BJ1448" t="s">
        <v>2962</v>
      </c>
      <c r="BL1448" t="s">
        <v>3337</v>
      </c>
      <c r="BM1448" t="s">
        <v>83</v>
      </c>
      <c r="BO1448" t="s">
        <v>3338</v>
      </c>
      <c r="BP1448" t="s">
        <v>3332</v>
      </c>
      <c r="BQ1448" t="s">
        <v>3337</v>
      </c>
      <c r="BR1448" t="s">
        <v>3338</v>
      </c>
      <c r="BS1448" t="s">
        <v>86</v>
      </c>
      <c r="BU1448" t="s">
        <v>2962</v>
      </c>
      <c r="BV1448" t="s">
        <v>3339</v>
      </c>
    </row>
    <row r="1449" spans="1:74" x14ac:dyDescent="0.2">
      <c r="A1449" t="s">
        <v>4318</v>
      </c>
      <c r="B1449" t="s">
        <v>4318</v>
      </c>
      <c r="C1449" t="s">
        <v>1845</v>
      </c>
      <c r="D1449" t="s">
        <v>76</v>
      </c>
      <c r="E1449" t="s">
        <v>77</v>
      </c>
      <c r="G1449" t="s">
        <v>4319</v>
      </c>
      <c r="I1449" t="s">
        <v>3346</v>
      </c>
      <c r="J1449" t="s">
        <v>146</v>
      </c>
      <c r="M1449" t="s">
        <v>3329</v>
      </c>
      <c r="BJ1449" t="s">
        <v>2962</v>
      </c>
      <c r="BL1449" t="s">
        <v>3347</v>
      </c>
      <c r="BM1449" t="s">
        <v>83</v>
      </c>
      <c r="BN1449" t="s">
        <v>84</v>
      </c>
      <c r="BO1449" t="s">
        <v>3348</v>
      </c>
      <c r="BP1449" t="s">
        <v>3332</v>
      </c>
      <c r="BQ1449" t="s">
        <v>3347</v>
      </c>
      <c r="BR1449" t="s">
        <v>3348</v>
      </c>
      <c r="BS1449" t="s">
        <v>86</v>
      </c>
      <c r="BU1449" t="s">
        <v>2962</v>
      </c>
      <c r="BV1449" t="s">
        <v>87</v>
      </c>
    </row>
    <row r="1450" spans="1:74" x14ac:dyDescent="0.2">
      <c r="A1450" t="s">
        <v>4320</v>
      </c>
      <c r="B1450" t="s">
        <v>4320</v>
      </c>
      <c r="C1450" t="s">
        <v>4321</v>
      </c>
      <c r="D1450" t="s">
        <v>76</v>
      </c>
      <c r="E1450" t="s">
        <v>397</v>
      </c>
      <c r="H1450" t="s">
        <v>4322</v>
      </c>
      <c r="I1450" t="s">
        <v>3353</v>
      </c>
      <c r="J1450" t="s">
        <v>3354</v>
      </c>
      <c r="M1450" t="s">
        <v>3329</v>
      </c>
      <c r="BJ1450" t="s">
        <v>81</v>
      </c>
      <c r="BL1450" t="s">
        <v>3347</v>
      </c>
      <c r="BM1450" t="s">
        <v>83</v>
      </c>
      <c r="BN1450" t="s">
        <v>84</v>
      </c>
      <c r="BO1450" t="s">
        <v>3355</v>
      </c>
      <c r="BP1450" t="s">
        <v>3332</v>
      </c>
      <c r="BQ1450" t="s">
        <v>3347</v>
      </c>
      <c r="BR1450" t="s">
        <v>3355</v>
      </c>
      <c r="BS1450" t="s">
        <v>86</v>
      </c>
      <c r="BU1450" t="s">
        <v>81</v>
      </c>
      <c r="BV1450" t="s">
        <v>3356</v>
      </c>
    </row>
    <row r="1451" spans="1:74" x14ac:dyDescent="0.2">
      <c r="A1451" t="s">
        <v>4323</v>
      </c>
      <c r="B1451" t="s">
        <v>4323</v>
      </c>
      <c r="C1451" t="s">
        <v>4324</v>
      </c>
      <c r="D1451" t="s">
        <v>76</v>
      </c>
      <c r="E1451" t="s">
        <v>77</v>
      </c>
      <c r="I1451" t="s">
        <v>3327</v>
      </c>
      <c r="J1451" t="s">
        <v>3328</v>
      </c>
      <c r="M1451" t="s">
        <v>3329</v>
      </c>
      <c r="BJ1451" t="s">
        <v>2962</v>
      </c>
      <c r="BK1451" t="e">
        <f>(BF CXL + BF REJ + BF LOS) / BF created in %</f>
        <v>#NAME?</v>
      </c>
      <c r="BL1451" t="s">
        <v>3330</v>
      </c>
      <c r="BM1451" t="s">
        <v>83</v>
      </c>
      <c r="BN1451" t="s">
        <v>2953</v>
      </c>
      <c r="BO1451" t="s">
        <v>3331</v>
      </c>
      <c r="BP1451" t="s">
        <v>3332</v>
      </c>
      <c r="BQ1451" t="s">
        <v>3330</v>
      </c>
      <c r="BR1451" t="s">
        <v>3331</v>
      </c>
      <c r="BS1451" t="s">
        <v>86</v>
      </c>
      <c r="BT1451" t="e">
        <f>(BF CXL + BF REJ + BF LOS) / BF created in %</f>
        <v>#NAME?</v>
      </c>
      <c r="BU1451" t="s">
        <v>2962</v>
      </c>
      <c r="BV1451" t="s">
        <v>3333</v>
      </c>
    </row>
    <row r="1452" spans="1:74" x14ac:dyDescent="0.2">
      <c r="A1452" t="s">
        <v>4325</v>
      </c>
      <c r="B1452" t="s">
        <v>4325</v>
      </c>
      <c r="C1452" t="s">
        <v>4326</v>
      </c>
      <c r="E1452" t="s">
        <v>397</v>
      </c>
      <c r="F1452" t="s">
        <v>4327</v>
      </c>
      <c r="I1452" t="s">
        <v>3336</v>
      </c>
      <c r="M1452" t="s">
        <v>3329</v>
      </c>
      <c r="BJ1452" t="s">
        <v>2962</v>
      </c>
      <c r="BL1452" t="s">
        <v>3337</v>
      </c>
      <c r="BM1452" t="s">
        <v>83</v>
      </c>
      <c r="BO1452" t="s">
        <v>3338</v>
      </c>
      <c r="BP1452" t="s">
        <v>3332</v>
      </c>
      <c r="BQ1452" t="s">
        <v>3337</v>
      </c>
      <c r="BR1452" t="s">
        <v>3338</v>
      </c>
      <c r="BS1452" t="s">
        <v>86</v>
      </c>
      <c r="BU1452" t="s">
        <v>2962</v>
      </c>
      <c r="BV1452" t="s">
        <v>3339</v>
      </c>
    </row>
    <row r="1453" spans="1:74" x14ac:dyDescent="0.2">
      <c r="A1453" t="s">
        <v>4328</v>
      </c>
      <c r="B1453" t="s">
        <v>4328</v>
      </c>
      <c r="D1453" t="s">
        <v>76</v>
      </c>
      <c r="E1453" t="s">
        <v>397</v>
      </c>
      <c r="I1453" t="s">
        <v>3473</v>
      </c>
      <c r="J1453" t="s">
        <v>3474</v>
      </c>
      <c r="M1453" t="s">
        <v>3329</v>
      </c>
      <c r="BJ1453" t="s">
        <v>2962</v>
      </c>
      <c r="BL1453" t="s">
        <v>3360</v>
      </c>
      <c r="BM1453" t="s">
        <v>83</v>
      </c>
      <c r="BN1453" t="s">
        <v>84</v>
      </c>
      <c r="BO1453" t="s">
        <v>3475</v>
      </c>
      <c r="BP1453" t="s">
        <v>3332</v>
      </c>
      <c r="BQ1453" t="s">
        <v>3360</v>
      </c>
      <c r="BR1453" t="s">
        <v>3475</v>
      </c>
      <c r="BS1453" t="s">
        <v>86</v>
      </c>
      <c r="BU1453" t="s">
        <v>2962</v>
      </c>
      <c r="BV1453" t="s">
        <v>3476</v>
      </c>
    </row>
    <row r="1454" spans="1:74" x14ac:dyDescent="0.2">
      <c r="A1454" t="s">
        <v>1190</v>
      </c>
      <c r="B1454" t="s">
        <v>1190</v>
      </c>
      <c r="C1454" t="s">
        <v>4329</v>
      </c>
      <c r="D1454" t="s">
        <v>76</v>
      </c>
      <c r="E1454" t="s">
        <v>77</v>
      </c>
      <c r="G1454" t="s">
        <v>4330</v>
      </c>
      <c r="I1454" t="s">
        <v>3346</v>
      </c>
      <c r="J1454" t="s">
        <v>146</v>
      </c>
      <c r="M1454" t="s">
        <v>3329</v>
      </c>
      <c r="BJ1454" t="s">
        <v>2962</v>
      </c>
      <c r="BL1454" t="s">
        <v>3347</v>
      </c>
      <c r="BM1454" t="s">
        <v>83</v>
      </c>
      <c r="BN1454" t="s">
        <v>84</v>
      </c>
      <c r="BO1454" t="s">
        <v>3348</v>
      </c>
      <c r="BP1454" t="s">
        <v>3332</v>
      </c>
      <c r="BQ1454" t="s">
        <v>3347</v>
      </c>
      <c r="BR1454" t="s">
        <v>3348</v>
      </c>
      <c r="BS1454" t="s">
        <v>86</v>
      </c>
      <c r="BU1454" t="s">
        <v>2962</v>
      </c>
      <c r="BV1454" t="s">
        <v>87</v>
      </c>
    </row>
    <row r="1455" spans="1:74" x14ac:dyDescent="0.2">
      <c r="A1455" t="s">
        <v>4331</v>
      </c>
      <c r="B1455" t="s">
        <v>4331</v>
      </c>
      <c r="C1455" t="s">
        <v>4332</v>
      </c>
      <c r="D1455" t="s">
        <v>76</v>
      </c>
      <c r="E1455" t="s">
        <v>77</v>
      </c>
      <c r="I1455" t="s">
        <v>3359</v>
      </c>
      <c r="J1455" t="s">
        <v>3354</v>
      </c>
      <c r="M1455" t="s">
        <v>3329</v>
      </c>
      <c r="BJ1455" t="s">
        <v>81</v>
      </c>
      <c r="BL1455" t="s">
        <v>3360</v>
      </c>
      <c r="BM1455" t="s">
        <v>83</v>
      </c>
      <c r="BN1455" t="s">
        <v>84</v>
      </c>
      <c r="BO1455" t="s">
        <v>3361</v>
      </c>
      <c r="BP1455" t="s">
        <v>3332</v>
      </c>
      <c r="BQ1455" t="s">
        <v>3360</v>
      </c>
      <c r="BR1455" t="s">
        <v>3361</v>
      </c>
      <c r="BS1455" t="s">
        <v>86</v>
      </c>
      <c r="BU1455" t="s">
        <v>81</v>
      </c>
      <c r="BV1455" t="s">
        <v>3362</v>
      </c>
    </row>
    <row r="1456" spans="1:74" x14ac:dyDescent="0.2">
      <c r="A1456" t="s">
        <v>4333</v>
      </c>
      <c r="B1456" t="s">
        <v>4333</v>
      </c>
      <c r="C1456" t="s">
        <v>2128</v>
      </c>
      <c r="D1456" t="s">
        <v>76</v>
      </c>
      <c r="E1456" t="s">
        <v>77</v>
      </c>
      <c r="G1456" t="s">
        <v>4334</v>
      </c>
      <c r="I1456" t="s">
        <v>3346</v>
      </c>
      <c r="J1456" t="s">
        <v>146</v>
      </c>
      <c r="M1456" t="s">
        <v>3329</v>
      </c>
      <c r="BJ1456" t="s">
        <v>2962</v>
      </c>
      <c r="BL1456" t="s">
        <v>3347</v>
      </c>
      <c r="BM1456" t="s">
        <v>83</v>
      </c>
      <c r="BN1456" t="s">
        <v>84</v>
      </c>
      <c r="BO1456" t="s">
        <v>3348</v>
      </c>
      <c r="BP1456" t="s">
        <v>3332</v>
      </c>
      <c r="BQ1456" t="s">
        <v>3347</v>
      </c>
      <c r="BR1456" t="s">
        <v>3348</v>
      </c>
      <c r="BS1456" t="s">
        <v>86</v>
      </c>
      <c r="BU1456" t="s">
        <v>2962</v>
      </c>
      <c r="BV1456" t="s">
        <v>87</v>
      </c>
    </row>
    <row r="1457" spans="1:74" x14ac:dyDescent="0.2">
      <c r="A1457" t="s">
        <v>4335</v>
      </c>
      <c r="B1457" t="s">
        <v>4335</v>
      </c>
      <c r="C1457" t="s">
        <v>4336</v>
      </c>
      <c r="E1457" t="s">
        <v>397</v>
      </c>
      <c r="F1457" t="s">
        <v>3373</v>
      </c>
      <c r="I1457" t="s">
        <v>3336</v>
      </c>
      <c r="M1457" t="s">
        <v>3329</v>
      </c>
      <c r="BJ1457" t="s">
        <v>2962</v>
      </c>
      <c r="BL1457" t="s">
        <v>3337</v>
      </c>
      <c r="BM1457" t="s">
        <v>83</v>
      </c>
      <c r="BO1457" t="s">
        <v>3338</v>
      </c>
      <c r="BP1457" t="s">
        <v>3332</v>
      </c>
      <c r="BQ1457" t="s">
        <v>3337</v>
      </c>
      <c r="BR1457" t="s">
        <v>3338</v>
      </c>
      <c r="BS1457" t="s">
        <v>86</v>
      </c>
      <c r="BU1457" t="s">
        <v>2962</v>
      </c>
      <c r="BV1457" t="s">
        <v>3339</v>
      </c>
    </row>
    <row r="1458" spans="1:74" x14ac:dyDescent="0.2">
      <c r="A1458" t="s">
        <v>4337</v>
      </c>
      <c r="B1458" t="s">
        <v>4337</v>
      </c>
      <c r="C1458" t="s">
        <v>1034</v>
      </c>
      <c r="D1458" t="s">
        <v>76</v>
      </c>
      <c r="E1458" t="s">
        <v>77</v>
      </c>
      <c r="G1458" t="s">
        <v>4338</v>
      </c>
      <c r="I1458" t="s">
        <v>3346</v>
      </c>
      <c r="J1458" t="s">
        <v>146</v>
      </c>
      <c r="M1458" t="s">
        <v>3329</v>
      </c>
      <c r="BJ1458" t="s">
        <v>2962</v>
      </c>
      <c r="BL1458" t="s">
        <v>3347</v>
      </c>
      <c r="BM1458" t="s">
        <v>83</v>
      </c>
      <c r="BN1458" t="s">
        <v>84</v>
      </c>
      <c r="BO1458" t="s">
        <v>3348</v>
      </c>
      <c r="BP1458" t="s">
        <v>3332</v>
      </c>
      <c r="BQ1458" t="s">
        <v>3347</v>
      </c>
      <c r="BR1458" t="s">
        <v>3348</v>
      </c>
      <c r="BS1458" t="s">
        <v>86</v>
      </c>
      <c r="BU1458" t="s">
        <v>2962</v>
      </c>
      <c r="BV1458" t="s">
        <v>87</v>
      </c>
    </row>
    <row r="1459" spans="1:74" x14ac:dyDescent="0.2">
      <c r="A1459" t="s">
        <v>4339</v>
      </c>
      <c r="B1459" t="s">
        <v>4339</v>
      </c>
      <c r="C1459" t="s">
        <v>4340</v>
      </c>
      <c r="E1459" t="s">
        <v>397</v>
      </c>
      <c r="F1459" t="s">
        <v>4341</v>
      </c>
      <c r="I1459" t="s">
        <v>3336</v>
      </c>
      <c r="M1459" t="s">
        <v>3329</v>
      </c>
      <c r="BJ1459" t="s">
        <v>2962</v>
      </c>
      <c r="BL1459" t="s">
        <v>3337</v>
      </c>
      <c r="BM1459" t="s">
        <v>83</v>
      </c>
      <c r="BO1459" t="s">
        <v>3338</v>
      </c>
      <c r="BP1459" t="s">
        <v>3332</v>
      </c>
      <c r="BQ1459" t="s">
        <v>3337</v>
      </c>
      <c r="BR1459" t="s">
        <v>3338</v>
      </c>
      <c r="BS1459" t="s">
        <v>86</v>
      </c>
      <c r="BU1459" t="s">
        <v>2962</v>
      </c>
      <c r="BV1459" t="s">
        <v>3339</v>
      </c>
    </row>
    <row r="1460" spans="1:74" x14ac:dyDescent="0.2">
      <c r="A1460" t="s">
        <v>4342</v>
      </c>
      <c r="B1460" t="s">
        <v>4342</v>
      </c>
      <c r="C1460" t="s">
        <v>226</v>
      </c>
      <c r="D1460" t="s">
        <v>76</v>
      </c>
      <c r="E1460" t="s">
        <v>77</v>
      </c>
      <c r="G1460" t="s">
        <v>4343</v>
      </c>
      <c r="I1460" t="s">
        <v>3346</v>
      </c>
      <c r="J1460" t="s">
        <v>146</v>
      </c>
      <c r="M1460" t="s">
        <v>3329</v>
      </c>
      <c r="BJ1460" t="s">
        <v>2962</v>
      </c>
      <c r="BL1460" t="s">
        <v>3347</v>
      </c>
      <c r="BM1460" t="s">
        <v>83</v>
      </c>
      <c r="BN1460" t="s">
        <v>84</v>
      </c>
      <c r="BO1460" t="s">
        <v>3348</v>
      </c>
      <c r="BP1460" t="s">
        <v>3332</v>
      </c>
      <c r="BQ1460" t="s">
        <v>3347</v>
      </c>
      <c r="BR1460" t="s">
        <v>3348</v>
      </c>
      <c r="BS1460" t="s">
        <v>86</v>
      </c>
      <c r="BU1460" t="s">
        <v>2962</v>
      </c>
      <c r="BV1460" t="s">
        <v>87</v>
      </c>
    </row>
    <row r="1461" spans="1:74" x14ac:dyDescent="0.2">
      <c r="A1461" t="s">
        <v>4344</v>
      </c>
      <c r="B1461" t="s">
        <v>4344</v>
      </c>
      <c r="C1461" t="s">
        <v>4345</v>
      </c>
      <c r="E1461" t="s">
        <v>397</v>
      </c>
      <c r="F1461" t="s">
        <v>4346</v>
      </c>
      <c r="I1461" t="s">
        <v>3336</v>
      </c>
      <c r="M1461" t="s">
        <v>3329</v>
      </c>
      <c r="BJ1461" t="s">
        <v>2962</v>
      </c>
      <c r="BL1461" t="s">
        <v>3337</v>
      </c>
      <c r="BM1461" t="s">
        <v>83</v>
      </c>
      <c r="BO1461" t="s">
        <v>3338</v>
      </c>
      <c r="BP1461" t="s">
        <v>3332</v>
      </c>
      <c r="BQ1461" t="s">
        <v>3337</v>
      </c>
      <c r="BR1461" t="s">
        <v>3338</v>
      </c>
      <c r="BS1461" t="s">
        <v>86</v>
      </c>
      <c r="BU1461" t="s">
        <v>2962</v>
      </c>
      <c r="BV1461" t="s">
        <v>3339</v>
      </c>
    </row>
    <row r="1462" spans="1:74" x14ac:dyDescent="0.2">
      <c r="A1462" t="s">
        <v>4347</v>
      </c>
      <c r="B1462" t="s">
        <v>4347</v>
      </c>
      <c r="C1462" t="s">
        <v>4348</v>
      </c>
      <c r="D1462" t="s">
        <v>76</v>
      </c>
      <c r="E1462" t="s">
        <v>77</v>
      </c>
      <c r="H1462" t="s">
        <v>4349</v>
      </c>
      <c r="I1462" t="s">
        <v>3601</v>
      </c>
      <c r="J1462" t="s">
        <v>3602</v>
      </c>
      <c r="M1462" t="s">
        <v>3329</v>
      </c>
      <c r="BJ1462" t="s">
        <v>2962</v>
      </c>
      <c r="BK1462" t="e">
        <f>ADR Hotel/ADR CompSet</f>
        <v>#NAME?</v>
      </c>
      <c r="BL1462" t="s">
        <v>3347</v>
      </c>
      <c r="BM1462" t="s">
        <v>83</v>
      </c>
      <c r="BN1462" t="s">
        <v>84</v>
      </c>
      <c r="BO1462" t="s">
        <v>3603</v>
      </c>
      <c r="BP1462" t="s">
        <v>3332</v>
      </c>
      <c r="BQ1462" t="s">
        <v>3347</v>
      </c>
      <c r="BR1462" t="s">
        <v>3603</v>
      </c>
      <c r="BS1462" t="s">
        <v>86</v>
      </c>
      <c r="BT1462" t="e">
        <f>ADR Hotel/ADR CompSet</f>
        <v>#NAME?</v>
      </c>
      <c r="BU1462" t="s">
        <v>2962</v>
      </c>
      <c r="BV1462" t="s">
        <v>87</v>
      </c>
    </row>
    <row r="1463" spans="1:74" x14ac:dyDescent="0.2">
      <c r="A1463" t="s">
        <v>4350</v>
      </c>
      <c r="B1463" t="s">
        <v>4350</v>
      </c>
      <c r="C1463" t="s">
        <v>4351</v>
      </c>
      <c r="E1463" t="s">
        <v>397</v>
      </c>
      <c r="F1463" t="s">
        <v>4352</v>
      </c>
      <c r="I1463" t="s">
        <v>3336</v>
      </c>
      <c r="M1463" t="s">
        <v>3329</v>
      </c>
      <c r="BJ1463" t="s">
        <v>2962</v>
      </c>
      <c r="BL1463" t="s">
        <v>3337</v>
      </c>
      <c r="BM1463" t="s">
        <v>83</v>
      </c>
      <c r="BO1463" t="s">
        <v>3338</v>
      </c>
      <c r="BP1463" t="s">
        <v>3332</v>
      </c>
      <c r="BQ1463" t="s">
        <v>3337</v>
      </c>
      <c r="BR1463" t="s">
        <v>3338</v>
      </c>
      <c r="BS1463" t="s">
        <v>86</v>
      </c>
      <c r="BU1463" t="s">
        <v>2962</v>
      </c>
      <c r="BV1463" t="s">
        <v>3339</v>
      </c>
    </row>
    <row r="1464" spans="1:74" x14ac:dyDescent="0.2">
      <c r="A1464" t="s">
        <v>4353</v>
      </c>
      <c r="B1464" t="s">
        <v>4353</v>
      </c>
      <c r="C1464" t="s">
        <v>4354</v>
      </c>
      <c r="E1464" t="s">
        <v>397</v>
      </c>
      <c r="F1464" t="s">
        <v>4355</v>
      </c>
      <c r="I1464" t="s">
        <v>3336</v>
      </c>
      <c r="M1464" t="s">
        <v>3329</v>
      </c>
      <c r="BJ1464" t="s">
        <v>2962</v>
      </c>
      <c r="BL1464" t="s">
        <v>3337</v>
      </c>
      <c r="BM1464" t="s">
        <v>83</v>
      </c>
      <c r="BO1464" t="s">
        <v>3338</v>
      </c>
      <c r="BP1464" t="s">
        <v>3332</v>
      </c>
      <c r="BQ1464" t="s">
        <v>3337</v>
      </c>
      <c r="BR1464" t="s">
        <v>3338</v>
      </c>
      <c r="BS1464" t="s">
        <v>86</v>
      </c>
      <c r="BU1464" t="s">
        <v>2962</v>
      </c>
      <c r="BV1464" t="s">
        <v>3339</v>
      </c>
    </row>
    <row r="1465" spans="1:74" x14ac:dyDescent="0.2">
      <c r="A1465" t="s">
        <v>4356</v>
      </c>
      <c r="B1465" t="s">
        <v>4356</v>
      </c>
      <c r="C1465" t="s">
        <v>4357</v>
      </c>
      <c r="D1465" t="s">
        <v>76</v>
      </c>
      <c r="E1465" t="s">
        <v>77</v>
      </c>
      <c r="G1465" t="s">
        <v>4358</v>
      </c>
      <c r="H1465" t="s">
        <v>4359</v>
      </c>
      <c r="I1465" t="s">
        <v>3601</v>
      </c>
      <c r="J1465" t="s">
        <v>3602</v>
      </c>
      <c r="M1465" t="s">
        <v>3329</v>
      </c>
      <c r="BJ1465" t="s">
        <v>81</v>
      </c>
      <c r="BL1465" t="s">
        <v>3347</v>
      </c>
      <c r="BM1465" t="s">
        <v>83</v>
      </c>
      <c r="BN1465" t="s">
        <v>84</v>
      </c>
      <c r="BO1465" t="s">
        <v>3603</v>
      </c>
      <c r="BP1465" t="s">
        <v>3332</v>
      </c>
      <c r="BQ1465" t="s">
        <v>3347</v>
      </c>
      <c r="BR1465" t="s">
        <v>3603</v>
      </c>
      <c r="BS1465" t="s">
        <v>86</v>
      </c>
      <c r="BU1465" t="s">
        <v>81</v>
      </c>
      <c r="BV1465" t="s">
        <v>87</v>
      </c>
    </row>
    <row r="1466" spans="1:74" x14ac:dyDescent="0.2">
      <c r="A1466" t="s">
        <v>4360</v>
      </c>
      <c r="B1466" t="s">
        <v>4360</v>
      </c>
      <c r="C1466" t="s">
        <v>4361</v>
      </c>
      <c r="E1466" t="s">
        <v>397</v>
      </c>
      <c r="F1466" t="s">
        <v>3977</v>
      </c>
      <c r="I1466" t="s">
        <v>3336</v>
      </c>
      <c r="M1466" t="s">
        <v>3329</v>
      </c>
      <c r="BJ1466" t="s">
        <v>2962</v>
      </c>
      <c r="BL1466" t="s">
        <v>3337</v>
      </c>
      <c r="BM1466" t="s">
        <v>83</v>
      </c>
      <c r="BO1466" t="s">
        <v>3338</v>
      </c>
      <c r="BP1466" t="s">
        <v>3332</v>
      </c>
      <c r="BQ1466" t="s">
        <v>3337</v>
      </c>
      <c r="BR1466" t="s">
        <v>3338</v>
      </c>
      <c r="BS1466" t="s">
        <v>86</v>
      </c>
      <c r="BU1466" t="s">
        <v>2962</v>
      </c>
      <c r="BV1466" t="s">
        <v>3339</v>
      </c>
    </row>
    <row r="1467" spans="1:74" x14ac:dyDescent="0.2">
      <c r="A1467" t="s">
        <v>4362</v>
      </c>
      <c r="B1467" t="s">
        <v>4362</v>
      </c>
      <c r="C1467" t="s">
        <v>1701</v>
      </c>
      <c r="D1467" t="s">
        <v>76</v>
      </c>
      <c r="E1467" t="s">
        <v>77</v>
      </c>
      <c r="G1467" t="s">
        <v>4363</v>
      </c>
      <c r="I1467" t="s">
        <v>3346</v>
      </c>
      <c r="J1467" t="s">
        <v>146</v>
      </c>
      <c r="M1467" t="s">
        <v>3329</v>
      </c>
      <c r="BJ1467" t="s">
        <v>2962</v>
      </c>
      <c r="BL1467" t="s">
        <v>3347</v>
      </c>
      <c r="BM1467" t="s">
        <v>83</v>
      </c>
      <c r="BN1467" t="s">
        <v>84</v>
      </c>
      <c r="BO1467" t="s">
        <v>3348</v>
      </c>
      <c r="BP1467" t="s">
        <v>3332</v>
      </c>
      <c r="BQ1467" t="s">
        <v>3347</v>
      </c>
      <c r="BR1467" t="s">
        <v>3348</v>
      </c>
      <c r="BS1467" t="s">
        <v>86</v>
      </c>
      <c r="BU1467" t="s">
        <v>2962</v>
      </c>
      <c r="BV1467" t="s">
        <v>87</v>
      </c>
    </row>
    <row r="1468" spans="1:74" x14ac:dyDescent="0.2">
      <c r="A1468" t="s">
        <v>4364</v>
      </c>
      <c r="B1468" t="s">
        <v>4364</v>
      </c>
      <c r="C1468" t="s">
        <v>4365</v>
      </c>
      <c r="E1468" t="s">
        <v>397</v>
      </c>
      <c r="I1468" t="s">
        <v>3336</v>
      </c>
      <c r="M1468" t="s">
        <v>3329</v>
      </c>
      <c r="BJ1468" t="s">
        <v>2962</v>
      </c>
      <c r="BL1468" t="s">
        <v>3337</v>
      </c>
      <c r="BM1468" t="s">
        <v>83</v>
      </c>
      <c r="BO1468" t="s">
        <v>3338</v>
      </c>
      <c r="BP1468" t="s">
        <v>3332</v>
      </c>
      <c r="BQ1468" t="s">
        <v>3337</v>
      </c>
      <c r="BR1468" t="s">
        <v>3338</v>
      </c>
      <c r="BS1468" t="s">
        <v>86</v>
      </c>
      <c r="BU1468" t="s">
        <v>2962</v>
      </c>
      <c r="BV1468" t="s">
        <v>3339</v>
      </c>
    </row>
    <row r="1469" spans="1:74" x14ac:dyDescent="0.2">
      <c r="A1469" t="s">
        <v>4366</v>
      </c>
      <c r="B1469" t="s">
        <v>4366</v>
      </c>
      <c r="C1469" t="s">
        <v>4367</v>
      </c>
      <c r="E1469" t="s">
        <v>397</v>
      </c>
      <c r="I1469" t="s">
        <v>3336</v>
      </c>
      <c r="M1469" t="s">
        <v>3329</v>
      </c>
      <c r="BJ1469" t="s">
        <v>2962</v>
      </c>
      <c r="BL1469" t="s">
        <v>3337</v>
      </c>
      <c r="BM1469" t="s">
        <v>83</v>
      </c>
      <c r="BO1469" t="s">
        <v>3338</v>
      </c>
      <c r="BP1469" t="s">
        <v>3332</v>
      </c>
      <c r="BQ1469" t="s">
        <v>3337</v>
      </c>
      <c r="BR1469" t="s">
        <v>3338</v>
      </c>
      <c r="BS1469" t="s">
        <v>86</v>
      </c>
      <c r="BU1469" t="s">
        <v>2962</v>
      </c>
      <c r="BV1469" t="s">
        <v>3339</v>
      </c>
    </row>
    <row r="1470" spans="1:74" x14ac:dyDescent="0.2">
      <c r="A1470" t="s">
        <v>4368</v>
      </c>
      <c r="B1470" t="s">
        <v>4368</v>
      </c>
      <c r="D1470" t="s">
        <v>76</v>
      </c>
      <c r="E1470" t="s">
        <v>397</v>
      </c>
      <c r="I1470" t="s">
        <v>3563</v>
      </c>
      <c r="J1470" t="s">
        <v>3428</v>
      </c>
      <c r="M1470" t="s">
        <v>3329</v>
      </c>
      <c r="BJ1470" t="s">
        <v>81</v>
      </c>
      <c r="BL1470" t="s">
        <v>3429</v>
      </c>
      <c r="BM1470" t="s">
        <v>83</v>
      </c>
      <c r="BN1470" t="s">
        <v>2953</v>
      </c>
      <c r="BO1470" t="s">
        <v>3564</v>
      </c>
      <c r="BP1470" t="s">
        <v>3332</v>
      </c>
      <c r="BQ1470" t="s">
        <v>3429</v>
      </c>
      <c r="BR1470" t="s">
        <v>3564</v>
      </c>
      <c r="BS1470" t="s">
        <v>86</v>
      </c>
      <c r="BU1470" t="s">
        <v>81</v>
      </c>
      <c r="BV1470" t="s">
        <v>3362</v>
      </c>
    </row>
    <row r="1471" spans="1:74" x14ac:dyDescent="0.2">
      <c r="A1471" t="s">
        <v>4369</v>
      </c>
      <c r="B1471" t="s">
        <v>4369</v>
      </c>
      <c r="C1471" t="s">
        <v>4370</v>
      </c>
      <c r="E1471" t="s">
        <v>397</v>
      </c>
      <c r="I1471" t="s">
        <v>3336</v>
      </c>
      <c r="M1471" t="s">
        <v>3329</v>
      </c>
      <c r="BJ1471" t="s">
        <v>2962</v>
      </c>
      <c r="BL1471" t="s">
        <v>3337</v>
      </c>
      <c r="BM1471" t="s">
        <v>83</v>
      </c>
      <c r="BO1471" t="s">
        <v>3338</v>
      </c>
      <c r="BP1471" t="s">
        <v>3332</v>
      </c>
      <c r="BQ1471" t="s">
        <v>3337</v>
      </c>
      <c r="BR1471" t="s">
        <v>3338</v>
      </c>
      <c r="BS1471" t="s">
        <v>86</v>
      </c>
      <c r="BU1471" t="s">
        <v>2962</v>
      </c>
      <c r="BV1471" t="s">
        <v>3339</v>
      </c>
    </row>
    <row r="1472" spans="1:74" x14ac:dyDescent="0.2">
      <c r="A1472" t="s">
        <v>4371</v>
      </c>
      <c r="B1472" t="s">
        <v>4371</v>
      </c>
      <c r="C1472" t="s">
        <v>4372</v>
      </c>
      <c r="D1472" t="s">
        <v>76</v>
      </c>
      <c r="E1472" t="s">
        <v>77</v>
      </c>
      <c r="H1472" t="s">
        <v>4373</v>
      </c>
      <c r="I1472" t="s">
        <v>3353</v>
      </c>
      <c r="J1472" t="s">
        <v>3354</v>
      </c>
      <c r="M1472" t="s">
        <v>3329</v>
      </c>
      <c r="BJ1472" t="s">
        <v>81</v>
      </c>
      <c r="BL1472" t="s">
        <v>3347</v>
      </c>
      <c r="BM1472" t="s">
        <v>83</v>
      </c>
      <c r="BN1472" t="s">
        <v>84</v>
      </c>
      <c r="BO1472" t="s">
        <v>3355</v>
      </c>
      <c r="BP1472" t="s">
        <v>3332</v>
      </c>
      <c r="BQ1472" t="s">
        <v>3347</v>
      </c>
      <c r="BR1472" t="s">
        <v>3355</v>
      </c>
      <c r="BS1472" t="s">
        <v>86</v>
      </c>
      <c r="BU1472" t="s">
        <v>81</v>
      </c>
      <c r="BV1472" t="s">
        <v>3356</v>
      </c>
    </row>
    <row r="1473" spans="1:74" x14ac:dyDescent="0.2">
      <c r="A1473" t="s">
        <v>4374</v>
      </c>
      <c r="B1473" t="s">
        <v>4374</v>
      </c>
      <c r="C1473" t="s">
        <v>4375</v>
      </c>
      <c r="D1473" t="s">
        <v>76</v>
      </c>
      <c r="E1473" t="s">
        <v>77</v>
      </c>
      <c r="H1473" t="s">
        <v>4376</v>
      </c>
      <c r="I1473" t="s">
        <v>3359</v>
      </c>
      <c r="J1473" t="s">
        <v>3354</v>
      </c>
      <c r="M1473" t="s">
        <v>3329</v>
      </c>
      <c r="BJ1473" t="s">
        <v>81</v>
      </c>
      <c r="BL1473" t="s">
        <v>3360</v>
      </c>
      <c r="BM1473" t="s">
        <v>83</v>
      </c>
      <c r="BN1473" t="s">
        <v>2953</v>
      </c>
      <c r="BO1473" t="s">
        <v>3361</v>
      </c>
      <c r="BP1473" t="s">
        <v>3332</v>
      </c>
      <c r="BQ1473" t="s">
        <v>3360</v>
      </c>
      <c r="BR1473" t="s">
        <v>3361</v>
      </c>
      <c r="BS1473" t="s">
        <v>86</v>
      </c>
      <c r="BU1473" t="s">
        <v>81</v>
      </c>
      <c r="BV1473" t="s">
        <v>3362</v>
      </c>
    </row>
    <row r="1474" spans="1:74" x14ac:dyDescent="0.2">
      <c r="A1474" t="s">
        <v>4377</v>
      </c>
      <c r="B1474" t="s">
        <v>4377</v>
      </c>
      <c r="C1474" t="s">
        <v>4378</v>
      </c>
      <c r="D1474" t="s">
        <v>76</v>
      </c>
      <c r="E1474" t="s">
        <v>77</v>
      </c>
      <c r="H1474" t="s">
        <v>4379</v>
      </c>
      <c r="I1474" t="s">
        <v>3693</v>
      </c>
      <c r="J1474" t="s">
        <v>3354</v>
      </c>
      <c r="M1474" t="s">
        <v>3329</v>
      </c>
      <c r="BJ1474" t="s">
        <v>2962</v>
      </c>
      <c r="BL1474" t="s">
        <v>3360</v>
      </c>
      <c r="BM1474" t="s">
        <v>83</v>
      </c>
      <c r="BN1474" t="s">
        <v>84</v>
      </c>
      <c r="BO1474" t="s">
        <v>3694</v>
      </c>
      <c r="BP1474" t="s">
        <v>3332</v>
      </c>
      <c r="BQ1474" t="s">
        <v>3360</v>
      </c>
      <c r="BR1474" t="s">
        <v>3694</v>
      </c>
      <c r="BS1474" t="s">
        <v>86</v>
      </c>
      <c r="BU1474" t="s">
        <v>2962</v>
      </c>
      <c r="BV1474" t="s">
        <v>3695</v>
      </c>
    </row>
    <row r="1475" spans="1:74" x14ac:dyDescent="0.2">
      <c r="A1475" t="s">
        <v>4380</v>
      </c>
      <c r="B1475" t="s">
        <v>4380</v>
      </c>
      <c r="C1475" t="s">
        <v>3795</v>
      </c>
      <c r="E1475" t="s">
        <v>397</v>
      </c>
      <c r="I1475" t="s">
        <v>3336</v>
      </c>
      <c r="M1475" t="s">
        <v>3329</v>
      </c>
      <c r="BJ1475" t="s">
        <v>2962</v>
      </c>
      <c r="BL1475" t="s">
        <v>3337</v>
      </c>
      <c r="BM1475" t="s">
        <v>83</v>
      </c>
      <c r="BO1475" t="s">
        <v>3338</v>
      </c>
      <c r="BP1475" t="s">
        <v>3332</v>
      </c>
      <c r="BQ1475" t="s">
        <v>3337</v>
      </c>
      <c r="BR1475" t="s">
        <v>3338</v>
      </c>
      <c r="BS1475" t="s">
        <v>86</v>
      </c>
      <c r="BU1475" t="s">
        <v>2962</v>
      </c>
      <c r="BV1475" t="s">
        <v>3339</v>
      </c>
    </row>
    <row r="1476" spans="1:74" x14ac:dyDescent="0.2">
      <c r="A1476" t="s">
        <v>4381</v>
      </c>
      <c r="B1476" t="s">
        <v>4381</v>
      </c>
      <c r="C1476" t="s">
        <v>4382</v>
      </c>
      <c r="E1476" t="s">
        <v>397</v>
      </c>
      <c r="I1476" t="s">
        <v>3336</v>
      </c>
      <c r="M1476" t="s">
        <v>3329</v>
      </c>
      <c r="BJ1476" t="s">
        <v>2962</v>
      </c>
      <c r="BL1476" t="s">
        <v>3337</v>
      </c>
      <c r="BM1476" t="s">
        <v>83</v>
      </c>
      <c r="BO1476" t="s">
        <v>3338</v>
      </c>
      <c r="BP1476" t="s">
        <v>3332</v>
      </c>
      <c r="BQ1476" t="s">
        <v>3337</v>
      </c>
      <c r="BR1476" t="s">
        <v>3338</v>
      </c>
      <c r="BS1476" t="s">
        <v>86</v>
      </c>
      <c r="BU1476" t="s">
        <v>2962</v>
      </c>
      <c r="BV1476" t="s">
        <v>3339</v>
      </c>
    </row>
    <row r="1477" spans="1:74" x14ac:dyDescent="0.2">
      <c r="A1477" t="s">
        <v>4383</v>
      </c>
      <c r="B1477" t="s">
        <v>4383</v>
      </c>
      <c r="C1477" t="s">
        <v>1508</v>
      </c>
      <c r="D1477" t="s">
        <v>76</v>
      </c>
      <c r="E1477" t="s">
        <v>77</v>
      </c>
      <c r="G1477" t="s">
        <v>4384</v>
      </c>
      <c r="I1477" t="s">
        <v>3346</v>
      </c>
      <c r="J1477" t="s">
        <v>146</v>
      </c>
      <c r="M1477" t="s">
        <v>3329</v>
      </c>
      <c r="BJ1477" t="s">
        <v>2962</v>
      </c>
      <c r="BL1477" t="s">
        <v>3347</v>
      </c>
      <c r="BM1477" t="s">
        <v>83</v>
      </c>
      <c r="BN1477" t="s">
        <v>84</v>
      </c>
      <c r="BO1477" t="s">
        <v>3348</v>
      </c>
      <c r="BP1477" t="s">
        <v>3332</v>
      </c>
      <c r="BQ1477" t="s">
        <v>3347</v>
      </c>
      <c r="BR1477" t="s">
        <v>3348</v>
      </c>
      <c r="BS1477" t="s">
        <v>86</v>
      </c>
      <c r="BU1477" t="s">
        <v>2962</v>
      </c>
      <c r="BV1477" t="s">
        <v>87</v>
      </c>
    </row>
    <row r="1478" spans="1:74" x14ac:dyDescent="0.2">
      <c r="A1478" t="s">
        <v>4385</v>
      </c>
      <c r="B1478" t="s">
        <v>4385</v>
      </c>
      <c r="C1478" t="s">
        <v>4386</v>
      </c>
      <c r="E1478" t="s">
        <v>397</v>
      </c>
      <c r="F1478" t="s">
        <v>4387</v>
      </c>
      <c r="I1478" t="s">
        <v>3336</v>
      </c>
      <c r="M1478" t="s">
        <v>3329</v>
      </c>
      <c r="BJ1478" t="s">
        <v>2962</v>
      </c>
      <c r="BL1478" t="s">
        <v>3337</v>
      </c>
      <c r="BM1478" t="s">
        <v>83</v>
      </c>
      <c r="BO1478" t="s">
        <v>3338</v>
      </c>
      <c r="BP1478" t="s">
        <v>3332</v>
      </c>
      <c r="BQ1478" t="s">
        <v>3337</v>
      </c>
      <c r="BR1478" t="s">
        <v>3338</v>
      </c>
      <c r="BS1478" t="s">
        <v>86</v>
      </c>
      <c r="BU1478" t="s">
        <v>2962</v>
      </c>
      <c r="BV1478" t="s">
        <v>3339</v>
      </c>
    </row>
    <row r="1479" spans="1:74" x14ac:dyDescent="0.2">
      <c r="A1479" t="s">
        <v>4388</v>
      </c>
      <c r="B1479" t="s">
        <v>4388</v>
      </c>
      <c r="C1479" t="s">
        <v>4389</v>
      </c>
      <c r="D1479" t="s">
        <v>76</v>
      </c>
      <c r="E1479" t="s">
        <v>77</v>
      </c>
      <c r="F1479" t="s">
        <v>3712</v>
      </c>
      <c r="H1479" t="s">
        <v>4390</v>
      </c>
      <c r="I1479" t="s">
        <v>3388</v>
      </c>
      <c r="J1479" t="s">
        <v>3354</v>
      </c>
      <c r="M1479" t="s">
        <v>3329</v>
      </c>
      <c r="BJ1479" t="s">
        <v>81</v>
      </c>
      <c r="BL1479" t="s">
        <v>3347</v>
      </c>
      <c r="BM1479" t="s">
        <v>83</v>
      </c>
      <c r="BN1479" t="s">
        <v>84</v>
      </c>
      <c r="BO1479" t="s">
        <v>3389</v>
      </c>
      <c r="BP1479" t="s">
        <v>3332</v>
      </c>
      <c r="BQ1479" t="s">
        <v>3347</v>
      </c>
      <c r="BR1479" t="s">
        <v>3389</v>
      </c>
      <c r="BS1479" t="s">
        <v>86</v>
      </c>
      <c r="BU1479" t="s">
        <v>81</v>
      </c>
      <c r="BV1479" t="s">
        <v>3362</v>
      </c>
    </row>
    <row r="1480" spans="1:74" x14ac:dyDescent="0.2">
      <c r="A1480" t="s">
        <v>4391</v>
      </c>
      <c r="B1480" t="s">
        <v>4391</v>
      </c>
      <c r="C1480" t="s">
        <v>4392</v>
      </c>
      <c r="D1480" t="s">
        <v>76</v>
      </c>
      <c r="E1480" t="s">
        <v>77</v>
      </c>
      <c r="F1480" t="s">
        <v>3620</v>
      </c>
      <c r="H1480" t="s">
        <v>4393</v>
      </c>
      <c r="I1480" t="s">
        <v>4394</v>
      </c>
      <c r="J1480" t="s">
        <v>3328</v>
      </c>
      <c r="M1480" t="s">
        <v>3329</v>
      </c>
      <c r="BJ1480" t="s">
        <v>2962</v>
      </c>
      <c r="BL1480" t="s">
        <v>3360</v>
      </c>
      <c r="BM1480" t="s">
        <v>83</v>
      </c>
      <c r="BN1480" t="s">
        <v>84</v>
      </c>
      <c r="BO1480" t="s">
        <v>4395</v>
      </c>
      <c r="BP1480" t="s">
        <v>3332</v>
      </c>
      <c r="BQ1480" t="s">
        <v>3360</v>
      </c>
      <c r="BR1480" t="s">
        <v>4395</v>
      </c>
      <c r="BS1480" t="s">
        <v>86</v>
      </c>
      <c r="BU1480" t="s">
        <v>2962</v>
      </c>
      <c r="BV1480" t="s">
        <v>3333</v>
      </c>
    </row>
    <row r="1481" spans="1:74" x14ac:dyDescent="0.2">
      <c r="A1481" t="s">
        <v>4396</v>
      </c>
      <c r="B1481" t="s">
        <v>4396</v>
      </c>
      <c r="C1481" t="s">
        <v>4397</v>
      </c>
      <c r="D1481" t="s">
        <v>76</v>
      </c>
      <c r="E1481" t="s">
        <v>77</v>
      </c>
      <c r="I1481" t="s">
        <v>3359</v>
      </c>
      <c r="J1481" t="s">
        <v>3354</v>
      </c>
      <c r="M1481" t="s">
        <v>3329</v>
      </c>
      <c r="BJ1481" t="s">
        <v>81</v>
      </c>
      <c r="BL1481" t="s">
        <v>3360</v>
      </c>
      <c r="BM1481" t="s">
        <v>83</v>
      </c>
      <c r="BN1481" t="s">
        <v>84</v>
      </c>
      <c r="BO1481" t="s">
        <v>3361</v>
      </c>
      <c r="BP1481" t="s">
        <v>3332</v>
      </c>
      <c r="BQ1481" t="s">
        <v>3360</v>
      </c>
      <c r="BR1481" t="s">
        <v>3361</v>
      </c>
      <c r="BS1481" t="s">
        <v>86</v>
      </c>
      <c r="BU1481" t="s">
        <v>81</v>
      </c>
      <c r="BV1481" t="s">
        <v>3362</v>
      </c>
    </row>
    <row r="1482" spans="1:74" x14ac:dyDescent="0.2">
      <c r="A1482" t="s">
        <v>4398</v>
      </c>
      <c r="B1482" t="s">
        <v>4398</v>
      </c>
      <c r="C1482" t="s">
        <v>4399</v>
      </c>
      <c r="E1482" t="s">
        <v>397</v>
      </c>
      <c r="I1482" t="s">
        <v>3336</v>
      </c>
      <c r="M1482" t="s">
        <v>3329</v>
      </c>
      <c r="BJ1482" t="s">
        <v>2962</v>
      </c>
      <c r="BL1482" t="s">
        <v>3337</v>
      </c>
      <c r="BM1482" t="s">
        <v>83</v>
      </c>
      <c r="BO1482" t="s">
        <v>3338</v>
      </c>
      <c r="BP1482" t="s">
        <v>3332</v>
      </c>
      <c r="BQ1482" t="s">
        <v>3337</v>
      </c>
      <c r="BR1482" t="s">
        <v>3338</v>
      </c>
      <c r="BS1482" t="s">
        <v>86</v>
      </c>
      <c r="BU1482" t="s">
        <v>2962</v>
      </c>
      <c r="BV1482" t="s">
        <v>3339</v>
      </c>
    </row>
    <row r="1483" spans="1:74" x14ac:dyDescent="0.2">
      <c r="A1483" t="s">
        <v>4400</v>
      </c>
      <c r="B1483" t="s">
        <v>4400</v>
      </c>
      <c r="C1483" t="s">
        <v>4401</v>
      </c>
      <c r="D1483" t="s">
        <v>76</v>
      </c>
      <c r="E1483" t="s">
        <v>77</v>
      </c>
      <c r="I1483" t="s">
        <v>3679</v>
      </c>
      <c r="J1483" t="s">
        <v>3354</v>
      </c>
      <c r="M1483" t="s">
        <v>3329</v>
      </c>
      <c r="BJ1483" t="s">
        <v>81</v>
      </c>
      <c r="BL1483" t="s">
        <v>3347</v>
      </c>
      <c r="BM1483" t="s">
        <v>83</v>
      </c>
      <c r="BN1483" t="s">
        <v>84</v>
      </c>
      <c r="BO1483" t="s">
        <v>3680</v>
      </c>
      <c r="BP1483" t="s">
        <v>3332</v>
      </c>
      <c r="BQ1483" t="s">
        <v>3347</v>
      </c>
      <c r="BR1483" t="s">
        <v>3680</v>
      </c>
      <c r="BS1483" t="s">
        <v>86</v>
      </c>
      <c r="BU1483" t="s">
        <v>81</v>
      </c>
      <c r="BV1483" t="s">
        <v>3356</v>
      </c>
    </row>
    <row r="1484" spans="1:74" x14ac:dyDescent="0.2">
      <c r="A1484" t="s">
        <v>4402</v>
      </c>
      <c r="B1484" t="s">
        <v>4402</v>
      </c>
      <c r="C1484" t="s">
        <v>4403</v>
      </c>
      <c r="E1484" t="s">
        <v>397</v>
      </c>
      <c r="F1484" t="s">
        <v>3487</v>
      </c>
      <c r="I1484" t="s">
        <v>3336</v>
      </c>
      <c r="M1484" t="s">
        <v>3329</v>
      </c>
      <c r="BJ1484" t="s">
        <v>2962</v>
      </c>
      <c r="BL1484" t="s">
        <v>3337</v>
      </c>
      <c r="BM1484" t="s">
        <v>83</v>
      </c>
      <c r="BO1484" t="s">
        <v>3338</v>
      </c>
      <c r="BP1484" t="s">
        <v>3332</v>
      </c>
      <c r="BQ1484" t="s">
        <v>3337</v>
      </c>
      <c r="BR1484" t="s">
        <v>3338</v>
      </c>
      <c r="BS1484" t="s">
        <v>86</v>
      </c>
      <c r="BU1484" t="s">
        <v>2962</v>
      </c>
      <c r="BV1484" t="s">
        <v>3339</v>
      </c>
    </row>
    <row r="1485" spans="1:74" x14ac:dyDescent="0.2">
      <c r="A1485" t="s">
        <v>4404</v>
      </c>
      <c r="B1485" t="s">
        <v>4404</v>
      </c>
      <c r="C1485" t="s">
        <v>4405</v>
      </c>
      <c r="D1485" t="s">
        <v>76</v>
      </c>
      <c r="E1485" t="s">
        <v>77</v>
      </c>
      <c r="I1485" t="s">
        <v>3359</v>
      </c>
      <c r="J1485" t="s">
        <v>3428</v>
      </c>
      <c r="M1485" t="s">
        <v>3329</v>
      </c>
      <c r="BJ1485" t="s">
        <v>81</v>
      </c>
      <c r="BL1485" t="s">
        <v>3360</v>
      </c>
      <c r="BM1485" t="s">
        <v>83</v>
      </c>
      <c r="BN1485" t="s">
        <v>84</v>
      </c>
      <c r="BO1485" t="s">
        <v>3361</v>
      </c>
      <c r="BP1485" t="s">
        <v>3332</v>
      </c>
      <c r="BQ1485" t="s">
        <v>3360</v>
      </c>
      <c r="BR1485" t="s">
        <v>3361</v>
      </c>
      <c r="BS1485" t="s">
        <v>86</v>
      </c>
      <c r="BU1485" t="s">
        <v>81</v>
      </c>
      <c r="BV1485" t="s">
        <v>3362</v>
      </c>
    </row>
    <row r="1486" spans="1:74" x14ac:dyDescent="0.2">
      <c r="A1486" t="s">
        <v>4406</v>
      </c>
      <c r="B1486" t="s">
        <v>4406</v>
      </c>
      <c r="C1486" t="s">
        <v>4407</v>
      </c>
      <c r="E1486" t="s">
        <v>397</v>
      </c>
      <c r="F1486" t="s">
        <v>4387</v>
      </c>
      <c r="I1486" t="s">
        <v>3336</v>
      </c>
      <c r="M1486" t="s">
        <v>3329</v>
      </c>
      <c r="BJ1486" t="s">
        <v>2962</v>
      </c>
      <c r="BL1486" t="s">
        <v>3337</v>
      </c>
      <c r="BM1486" t="s">
        <v>83</v>
      </c>
      <c r="BO1486" t="s">
        <v>3338</v>
      </c>
      <c r="BP1486" t="s">
        <v>3332</v>
      </c>
      <c r="BQ1486" t="s">
        <v>3337</v>
      </c>
      <c r="BR1486" t="s">
        <v>3338</v>
      </c>
      <c r="BS1486" t="s">
        <v>86</v>
      </c>
      <c r="BU1486" t="s">
        <v>2962</v>
      </c>
      <c r="BV1486" t="s">
        <v>3339</v>
      </c>
    </row>
    <row r="1487" spans="1:74" x14ac:dyDescent="0.2">
      <c r="A1487" t="s">
        <v>4408</v>
      </c>
      <c r="B1487" t="s">
        <v>4408</v>
      </c>
      <c r="C1487" t="s">
        <v>4409</v>
      </c>
      <c r="E1487" t="s">
        <v>397</v>
      </c>
      <c r="F1487" t="s">
        <v>3742</v>
      </c>
      <c r="I1487" t="s">
        <v>3336</v>
      </c>
      <c r="M1487" t="s">
        <v>3329</v>
      </c>
      <c r="BJ1487" t="s">
        <v>2962</v>
      </c>
      <c r="BL1487" t="s">
        <v>3337</v>
      </c>
      <c r="BM1487" t="s">
        <v>83</v>
      </c>
      <c r="BO1487" t="s">
        <v>3338</v>
      </c>
      <c r="BP1487" t="s">
        <v>3332</v>
      </c>
      <c r="BQ1487" t="s">
        <v>3337</v>
      </c>
      <c r="BR1487" t="s">
        <v>3338</v>
      </c>
      <c r="BS1487" t="s">
        <v>86</v>
      </c>
      <c r="BU1487" t="s">
        <v>2962</v>
      </c>
      <c r="BV1487" t="s">
        <v>3339</v>
      </c>
    </row>
    <row r="1488" spans="1:74" x14ac:dyDescent="0.2">
      <c r="A1488" t="s">
        <v>4410</v>
      </c>
      <c r="B1488" t="s">
        <v>4410</v>
      </c>
      <c r="C1488" t="s">
        <v>4411</v>
      </c>
      <c r="E1488" t="s">
        <v>397</v>
      </c>
      <c r="F1488" t="s">
        <v>4412</v>
      </c>
      <c r="I1488" t="s">
        <v>3336</v>
      </c>
      <c r="M1488" t="s">
        <v>3329</v>
      </c>
      <c r="BJ1488" t="s">
        <v>2962</v>
      </c>
      <c r="BL1488" t="s">
        <v>3337</v>
      </c>
      <c r="BM1488" t="s">
        <v>83</v>
      </c>
      <c r="BO1488" t="s">
        <v>3338</v>
      </c>
      <c r="BP1488" t="s">
        <v>3332</v>
      </c>
      <c r="BQ1488" t="s">
        <v>3337</v>
      </c>
      <c r="BR1488" t="s">
        <v>3338</v>
      </c>
      <c r="BS1488" t="s">
        <v>86</v>
      </c>
      <c r="BU1488" t="s">
        <v>2962</v>
      </c>
      <c r="BV1488" t="s">
        <v>3339</v>
      </c>
    </row>
    <row r="1489" spans="1:74" x14ac:dyDescent="0.2">
      <c r="A1489" t="s">
        <v>4413</v>
      </c>
      <c r="B1489" t="s">
        <v>4413</v>
      </c>
      <c r="C1489" t="s">
        <v>4414</v>
      </c>
      <c r="E1489" t="s">
        <v>397</v>
      </c>
      <c r="I1489" t="s">
        <v>3336</v>
      </c>
      <c r="M1489" t="s">
        <v>3329</v>
      </c>
      <c r="BJ1489" t="s">
        <v>2962</v>
      </c>
      <c r="BL1489" t="s">
        <v>3337</v>
      </c>
      <c r="BM1489" t="s">
        <v>83</v>
      </c>
      <c r="BO1489" t="s">
        <v>3338</v>
      </c>
      <c r="BP1489" t="s">
        <v>3332</v>
      </c>
      <c r="BQ1489" t="s">
        <v>3337</v>
      </c>
      <c r="BR1489" t="s">
        <v>3338</v>
      </c>
      <c r="BS1489" t="s">
        <v>86</v>
      </c>
      <c r="BU1489" t="s">
        <v>2962</v>
      </c>
      <c r="BV1489" t="s">
        <v>3339</v>
      </c>
    </row>
    <row r="1490" spans="1:74" x14ac:dyDescent="0.2">
      <c r="A1490" t="s">
        <v>4415</v>
      </c>
      <c r="B1490" t="s">
        <v>4415</v>
      </c>
      <c r="C1490" t="s">
        <v>4416</v>
      </c>
      <c r="D1490" t="s">
        <v>76</v>
      </c>
      <c r="E1490" t="s">
        <v>77</v>
      </c>
      <c r="I1490" t="s">
        <v>4070</v>
      </c>
      <c r="J1490" t="s">
        <v>3428</v>
      </c>
      <c r="M1490" t="s">
        <v>3329</v>
      </c>
      <c r="BJ1490" t="s">
        <v>81</v>
      </c>
      <c r="BL1490" t="s">
        <v>3360</v>
      </c>
      <c r="BM1490" t="s">
        <v>83</v>
      </c>
      <c r="BN1490" t="s">
        <v>84</v>
      </c>
      <c r="BO1490" t="s">
        <v>4071</v>
      </c>
      <c r="BP1490" t="s">
        <v>3332</v>
      </c>
      <c r="BQ1490" t="s">
        <v>3360</v>
      </c>
      <c r="BR1490" t="s">
        <v>4071</v>
      </c>
      <c r="BS1490" t="s">
        <v>86</v>
      </c>
      <c r="BU1490" t="s">
        <v>81</v>
      </c>
      <c r="BV1490" t="s">
        <v>3362</v>
      </c>
    </row>
    <row r="1491" spans="1:74" x14ac:dyDescent="0.2">
      <c r="A1491" t="s">
        <v>537</v>
      </c>
      <c r="B1491" t="s">
        <v>537</v>
      </c>
      <c r="C1491" t="s">
        <v>539</v>
      </c>
      <c r="D1491" t="s">
        <v>76</v>
      </c>
      <c r="E1491" t="s">
        <v>77</v>
      </c>
      <c r="G1491" t="s">
        <v>4417</v>
      </c>
      <c r="I1491" t="s">
        <v>3346</v>
      </c>
      <c r="J1491" t="s">
        <v>146</v>
      </c>
      <c r="M1491" t="s">
        <v>3329</v>
      </c>
      <c r="BJ1491" t="s">
        <v>2962</v>
      </c>
      <c r="BL1491" t="s">
        <v>3347</v>
      </c>
      <c r="BM1491" t="s">
        <v>83</v>
      </c>
      <c r="BN1491" t="s">
        <v>84</v>
      </c>
      <c r="BO1491" t="s">
        <v>3348</v>
      </c>
      <c r="BP1491" t="s">
        <v>3332</v>
      </c>
      <c r="BQ1491" t="s">
        <v>3347</v>
      </c>
      <c r="BR1491" t="s">
        <v>3348</v>
      </c>
      <c r="BS1491" t="s">
        <v>86</v>
      </c>
      <c r="BU1491" t="s">
        <v>2962</v>
      </c>
      <c r="BV1491" t="s">
        <v>87</v>
      </c>
    </row>
    <row r="1492" spans="1:74" x14ac:dyDescent="0.2">
      <c r="A1492" t="s">
        <v>4418</v>
      </c>
      <c r="B1492" t="s">
        <v>4418</v>
      </c>
      <c r="C1492" t="s">
        <v>4419</v>
      </c>
      <c r="E1492" t="s">
        <v>397</v>
      </c>
      <c r="I1492" t="s">
        <v>3336</v>
      </c>
      <c r="M1492" t="s">
        <v>3329</v>
      </c>
      <c r="BJ1492" t="s">
        <v>2962</v>
      </c>
      <c r="BL1492" t="s">
        <v>3337</v>
      </c>
      <c r="BM1492" t="s">
        <v>83</v>
      </c>
      <c r="BO1492" t="s">
        <v>3338</v>
      </c>
      <c r="BP1492" t="s">
        <v>3332</v>
      </c>
      <c r="BQ1492" t="s">
        <v>3337</v>
      </c>
      <c r="BR1492" t="s">
        <v>3338</v>
      </c>
      <c r="BS1492" t="s">
        <v>86</v>
      </c>
      <c r="BU1492" t="s">
        <v>2962</v>
      </c>
      <c r="BV1492" t="s">
        <v>3339</v>
      </c>
    </row>
    <row r="1493" spans="1:74" x14ac:dyDescent="0.2">
      <c r="A1493" t="s">
        <v>4420</v>
      </c>
      <c r="B1493" t="s">
        <v>4420</v>
      </c>
      <c r="C1493" t="s">
        <v>4421</v>
      </c>
      <c r="E1493" t="s">
        <v>397</v>
      </c>
      <c r="I1493" t="s">
        <v>3336</v>
      </c>
      <c r="M1493" t="s">
        <v>3329</v>
      </c>
      <c r="BJ1493" t="s">
        <v>2962</v>
      </c>
      <c r="BL1493" t="s">
        <v>3337</v>
      </c>
      <c r="BM1493" t="s">
        <v>83</v>
      </c>
      <c r="BO1493" t="s">
        <v>3338</v>
      </c>
      <c r="BP1493" t="s">
        <v>3332</v>
      </c>
      <c r="BQ1493" t="s">
        <v>3337</v>
      </c>
      <c r="BR1493" t="s">
        <v>3338</v>
      </c>
      <c r="BS1493" t="s">
        <v>86</v>
      </c>
      <c r="BU1493" t="s">
        <v>2962</v>
      </c>
      <c r="BV1493" t="s">
        <v>3339</v>
      </c>
    </row>
    <row r="1494" spans="1:74" x14ac:dyDescent="0.2">
      <c r="A1494" t="s">
        <v>4422</v>
      </c>
      <c r="B1494" t="s">
        <v>4422</v>
      </c>
      <c r="D1494" t="s">
        <v>76</v>
      </c>
      <c r="E1494" t="s">
        <v>397</v>
      </c>
      <c r="I1494" t="s">
        <v>3563</v>
      </c>
      <c r="J1494" t="s">
        <v>3428</v>
      </c>
      <c r="M1494" t="s">
        <v>3329</v>
      </c>
      <c r="BJ1494" t="s">
        <v>81</v>
      </c>
      <c r="BL1494" t="s">
        <v>3429</v>
      </c>
      <c r="BM1494" t="s">
        <v>83</v>
      </c>
      <c r="BN1494" t="s">
        <v>2953</v>
      </c>
      <c r="BO1494" t="s">
        <v>3564</v>
      </c>
      <c r="BP1494" t="s">
        <v>3332</v>
      </c>
      <c r="BQ1494" t="s">
        <v>3429</v>
      </c>
      <c r="BR1494" t="s">
        <v>3564</v>
      </c>
      <c r="BS1494" t="s">
        <v>86</v>
      </c>
      <c r="BU1494" t="s">
        <v>81</v>
      </c>
      <c r="BV1494" t="s">
        <v>3362</v>
      </c>
    </row>
    <row r="1495" spans="1:74" x14ac:dyDescent="0.2">
      <c r="A1495" t="s">
        <v>4423</v>
      </c>
      <c r="B1495" t="s">
        <v>4423</v>
      </c>
      <c r="C1495" t="s">
        <v>4424</v>
      </c>
      <c r="E1495" t="s">
        <v>397</v>
      </c>
      <c r="F1495" t="s">
        <v>4425</v>
      </c>
      <c r="I1495" t="s">
        <v>3336</v>
      </c>
      <c r="M1495" t="s">
        <v>3329</v>
      </c>
      <c r="BJ1495" t="s">
        <v>2962</v>
      </c>
      <c r="BL1495" t="s">
        <v>3337</v>
      </c>
      <c r="BM1495" t="s">
        <v>83</v>
      </c>
      <c r="BO1495" t="s">
        <v>3338</v>
      </c>
      <c r="BP1495" t="s">
        <v>3332</v>
      </c>
      <c r="BQ1495" t="s">
        <v>3337</v>
      </c>
      <c r="BR1495" t="s">
        <v>3338</v>
      </c>
      <c r="BS1495" t="s">
        <v>86</v>
      </c>
      <c r="BU1495" t="s">
        <v>2962</v>
      </c>
      <c r="BV1495" t="s">
        <v>3339</v>
      </c>
    </row>
    <row r="1496" spans="1:74" x14ac:dyDescent="0.2">
      <c r="A1496" t="s">
        <v>1529</v>
      </c>
      <c r="B1496" t="s">
        <v>1529</v>
      </c>
      <c r="C1496" t="s">
        <v>1531</v>
      </c>
      <c r="D1496" t="s">
        <v>76</v>
      </c>
      <c r="E1496" t="s">
        <v>77</v>
      </c>
      <c r="G1496" t="s">
        <v>4426</v>
      </c>
      <c r="I1496" t="s">
        <v>3346</v>
      </c>
      <c r="J1496" t="s">
        <v>146</v>
      </c>
      <c r="M1496" t="s">
        <v>3329</v>
      </c>
      <c r="BJ1496" t="s">
        <v>2962</v>
      </c>
      <c r="BL1496" t="s">
        <v>3347</v>
      </c>
      <c r="BM1496" t="s">
        <v>83</v>
      </c>
      <c r="BN1496" t="s">
        <v>84</v>
      </c>
      <c r="BO1496" t="s">
        <v>3348</v>
      </c>
      <c r="BP1496" t="s">
        <v>3332</v>
      </c>
      <c r="BQ1496" t="s">
        <v>3347</v>
      </c>
      <c r="BR1496" t="s">
        <v>3348</v>
      </c>
      <c r="BS1496" t="s">
        <v>86</v>
      </c>
      <c r="BU1496" t="s">
        <v>2962</v>
      </c>
      <c r="BV1496" t="s">
        <v>87</v>
      </c>
    </row>
    <row r="1497" spans="1:74" x14ac:dyDescent="0.2">
      <c r="A1497" t="s">
        <v>4427</v>
      </c>
      <c r="B1497" t="s">
        <v>4427</v>
      </c>
      <c r="C1497" t="s">
        <v>4428</v>
      </c>
      <c r="D1497" t="s">
        <v>76</v>
      </c>
      <c r="E1497" t="s">
        <v>77</v>
      </c>
      <c r="F1497" t="s">
        <v>4055</v>
      </c>
      <c r="H1497" t="s">
        <v>4429</v>
      </c>
      <c r="I1497" t="s">
        <v>3359</v>
      </c>
      <c r="J1497" t="s">
        <v>3428</v>
      </c>
      <c r="M1497" t="s">
        <v>3329</v>
      </c>
      <c r="BJ1497" t="s">
        <v>81</v>
      </c>
      <c r="BL1497" t="s">
        <v>3360</v>
      </c>
      <c r="BM1497" t="s">
        <v>83</v>
      </c>
      <c r="BN1497" t="s">
        <v>84</v>
      </c>
      <c r="BO1497" t="s">
        <v>3361</v>
      </c>
      <c r="BP1497" t="s">
        <v>3332</v>
      </c>
      <c r="BQ1497" t="s">
        <v>3360</v>
      </c>
      <c r="BR1497" t="s">
        <v>3361</v>
      </c>
      <c r="BS1497" t="s">
        <v>86</v>
      </c>
      <c r="BU1497" t="s">
        <v>81</v>
      </c>
      <c r="BV1497" t="s">
        <v>3362</v>
      </c>
    </row>
    <row r="1498" spans="1:74" x14ac:dyDescent="0.2">
      <c r="A1498" t="s">
        <v>4430</v>
      </c>
      <c r="B1498" t="s">
        <v>4430</v>
      </c>
      <c r="C1498" t="s">
        <v>4431</v>
      </c>
      <c r="D1498" t="s">
        <v>76</v>
      </c>
      <c r="E1498" t="s">
        <v>77</v>
      </c>
      <c r="I1498" t="s">
        <v>3359</v>
      </c>
      <c r="J1498" t="s">
        <v>3354</v>
      </c>
      <c r="M1498" t="s">
        <v>3329</v>
      </c>
      <c r="BJ1498" t="s">
        <v>81</v>
      </c>
      <c r="BL1498" t="s">
        <v>3360</v>
      </c>
      <c r="BM1498" t="s">
        <v>83</v>
      </c>
      <c r="BN1498" t="s">
        <v>84</v>
      </c>
      <c r="BO1498" t="s">
        <v>3361</v>
      </c>
      <c r="BP1498" t="s">
        <v>3332</v>
      </c>
      <c r="BQ1498" t="s">
        <v>3360</v>
      </c>
      <c r="BR1498" t="s">
        <v>3361</v>
      </c>
      <c r="BS1498" t="s">
        <v>86</v>
      </c>
      <c r="BU1498" t="s">
        <v>81</v>
      </c>
      <c r="BV1498" t="s">
        <v>3362</v>
      </c>
    </row>
    <row r="1499" spans="1:74" x14ac:dyDescent="0.2">
      <c r="A1499" t="s">
        <v>4432</v>
      </c>
      <c r="B1499" t="s">
        <v>4432</v>
      </c>
      <c r="C1499" t="s">
        <v>2214</v>
      </c>
      <c r="D1499" t="s">
        <v>76</v>
      </c>
      <c r="E1499" t="s">
        <v>77</v>
      </c>
      <c r="G1499" t="s">
        <v>4433</v>
      </c>
      <c r="I1499" t="s">
        <v>3346</v>
      </c>
      <c r="J1499" t="s">
        <v>146</v>
      </c>
      <c r="M1499" t="s">
        <v>3329</v>
      </c>
      <c r="BJ1499" t="s">
        <v>2962</v>
      </c>
      <c r="BL1499" t="s">
        <v>3347</v>
      </c>
      <c r="BM1499" t="s">
        <v>83</v>
      </c>
      <c r="BN1499" t="s">
        <v>84</v>
      </c>
      <c r="BO1499" t="s">
        <v>3348</v>
      </c>
      <c r="BP1499" t="s">
        <v>3332</v>
      </c>
      <c r="BQ1499" t="s">
        <v>3347</v>
      </c>
      <c r="BR1499" t="s">
        <v>3348</v>
      </c>
      <c r="BS1499" t="s">
        <v>86</v>
      </c>
      <c r="BU1499" t="s">
        <v>2962</v>
      </c>
      <c r="BV1499" t="s">
        <v>87</v>
      </c>
    </row>
    <row r="1500" spans="1:74" x14ac:dyDescent="0.2">
      <c r="A1500" t="s">
        <v>4434</v>
      </c>
      <c r="B1500" t="s">
        <v>4434</v>
      </c>
      <c r="C1500" t="s">
        <v>4435</v>
      </c>
      <c r="E1500" t="s">
        <v>397</v>
      </c>
      <c r="F1500" t="s">
        <v>4436</v>
      </c>
      <c r="I1500" t="s">
        <v>3336</v>
      </c>
      <c r="M1500" t="s">
        <v>3329</v>
      </c>
      <c r="BJ1500" t="s">
        <v>2962</v>
      </c>
      <c r="BL1500" t="s">
        <v>3337</v>
      </c>
      <c r="BM1500" t="s">
        <v>83</v>
      </c>
      <c r="BO1500" t="s">
        <v>3338</v>
      </c>
      <c r="BP1500" t="s">
        <v>3332</v>
      </c>
      <c r="BQ1500" t="s">
        <v>3337</v>
      </c>
      <c r="BR1500" t="s">
        <v>3338</v>
      </c>
      <c r="BS1500" t="s">
        <v>86</v>
      </c>
      <c r="BU1500" t="s">
        <v>2962</v>
      </c>
      <c r="BV1500" t="s">
        <v>3339</v>
      </c>
    </row>
    <row r="1501" spans="1:74" x14ac:dyDescent="0.2">
      <c r="A1501" t="s">
        <v>4437</v>
      </c>
      <c r="B1501" t="s">
        <v>4437</v>
      </c>
      <c r="C1501" t="s">
        <v>4438</v>
      </c>
      <c r="E1501" t="s">
        <v>397</v>
      </c>
      <c r="I1501" t="s">
        <v>3336</v>
      </c>
      <c r="M1501" t="s">
        <v>3329</v>
      </c>
      <c r="BJ1501" t="s">
        <v>2962</v>
      </c>
      <c r="BL1501" t="s">
        <v>3337</v>
      </c>
      <c r="BM1501" t="s">
        <v>83</v>
      </c>
      <c r="BO1501" t="s">
        <v>3338</v>
      </c>
      <c r="BP1501" t="s">
        <v>3332</v>
      </c>
      <c r="BQ1501" t="s">
        <v>3337</v>
      </c>
      <c r="BR1501" t="s">
        <v>3338</v>
      </c>
      <c r="BS1501" t="s">
        <v>86</v>
      </c>
      <c r="BU1501" t="s">
        <v>2962</v>
      </c>
      <c r="BV1501" t="s">
        <v>3339</v>
      </c>
    </row>
    <row r="1502" spans="1:74" x14ac:dyDescent="0.2">
      <c r="A1502" t="s">
        <v>4439</v>
      </c>
      <c r="B1502" t="s">
        <v>4439</v>
      </c>
      <c r="C1502" t="s">
        <v>4440</v>
      </c>
      <c r="D1502" t="s">
        <v>76</v>
      </c>
      <c r="E1502" t="s">
        <v>77</v>
      </c>
      <c r="I1502" t="s">
        <v>3327</v>
      </c>
      <c r="J1502" t="s">
        <v>3328</v>
      </c>
      <c r="M1502" t="s">
        <v>3329</v>
      </c>
      <c r="BJ1502" t="s">
        <v>2962</v>
      </c>
      <c r="BK1502" t="e">
        <f>Trev CXL / (Trev CXL + Trev Confirmed)</f>
        <v>#NAME?</v>
      </c>
      <c r="BL1502" t="s">
        <v>3330</v>
      </c>
      <c r="BM1502" t="s">
        <v>83</v>
      </c>
      <c r="BN1502" t="s">
        <v>2953</v>
      </c>
      <c r="BO1502" t="s">
        <v>3331</v>
      </c>
      <c r="BP1502" t="s">
        <v>3332</v>
      </c>
      <c r="BQ1502" t="s">
        <v>3330</v>
      </c>
      <c r="BR1502" t="s">
        <v>3331</v>
      </c>
      <c r="BS1502" t="s">
        <v>86</v>
      </c>
      <c r="BT1502" t="e">
        <f>Trev CXL / (Trev CXL + Trev Confirmed)</f>
        <v>#NAME?</v>
      </c>
      <c r="BU1502" t="s">
        <v>2962</v>
      </c>
      <c r="BV1502" t="s">
        <v>3333</v>
      </c>
    </row>
    <row r="1503" spans="1:74" x14ac:dyDescent="0.2">
      <c r="A1503" t="s">
        <v>4441</v>
      </c>
      <c r="B1503" t="s">
        <v>4441</v>
      </c>
      <c r="C1503" t="s">
        <v>1704</v>
      </c>
      <c r="D1503" t="s">
        <v>76</v>
      </c>
      <c r="E1503" t="s">
        <v>77</v>
      </c>
      <c r="G1503" t="s">
        <v>4442</v>
      </c>
      <c r="I1503" t="s">
        <v>3346</v>
      </c>
      <c r="J1503" t="s">
        <v>146</v>
      </c>
      <c r="M1503" t="s">
        <v>3329</v>
      </c>
      <c r="BJ1503" t="s">
        <v>2962</v>
      </c>
      <c r="BL1503" t="s">
        <v>3347</v>
      </c>
      <c r="BM1503" t="s">
        <v>83</v>
      </c>
      <c r="BN1503" t="s">
        <v>84</v>
      </c>
      <c r="BO1503" t="s">
        <v>3348</v>
      </c>
      <c r="BP1503" t="s">
        <v>3332</v>
      </c>
      <c r="BQ1503" t="s">
        <v>3347</v>
      </c>
      <c r="BR1503" t="s">
        <v>3348</v>
      </c>
      <c r="BS1503" t="s">
        <v>86</v>
      </c>
      <c r="BU1503" t="s">
        <v>2962</v>
      </c>
      <c r="BV1503" t="s">
        <v>87</v>
      </c>
    </row>
    <row r="1504" spans="1:74" x14ac:dyDescent="0.2">
      <c r="A1504" t="s">
        <v>4443</v>
      </c>
      <c r="B1504" t="s">
        <v>4443</v>
      </c>
      <c r="C1504" t="s">
        <v>4444</v>
      </c>
      <c r="D1504" t="s">
        <v>76</v>
      </c>
      <c r="E1504" t="s">
        <v>77</v>
      </c>
      <c r="H1504" t="s">
        <v>4443</v>
      </c>
      <c r="I1504" t="s">
        <v>3601</v>
      </c>
      <c r="J1504" t="s">
        <v>3602</v>
      </c>
      <c r="M1504" t="s">
        <v>3329</v>
      </c>
      <c r="BJ1504" t="s">
        <v>81</v>
      </c>
      <c r="BL1504" t="s">
        <v>3347</v>
      </c>
      <c r="BM1504" t="s">
        <v>83</v>
      </c>
      <c r="BN1504" t="s">
        <v>2953</v>
      </c>
      <c r="BO1504" t="s">
        <v>3603</v>
      </c>
      <c r="BP1504" t="s">
        <v>3332</v>
      </c>
      <c r="BQ1504" t="s">
        <v>3347</v>
      </c>
      <c r="BR1504" t="s">
        <v>3603</v>
      </c>
      <c r="BS1504" t="s">
        <v>86</v>
      </c>
      <c r="BU1504" t="s">
        <v>81</v>
      </c>
      <c r="BV1504" t="s">
        <v>87</v>
      </c>
    </row>
    <row r="1505" spans="1:74" x14ac:dyDescent="0.2">
      <c r="A1505" t="s">
        <v>4445</v>
      </c>
      <c r="B1505" t="s">
        <v>4445</v>
      </c>
      <c r="C1505" t="s">
        <v>2626</v>
      </c>
      <c r="D1505" t="s">
        <v>76</v>
      </c>
      <c r="E1505" t="s">
        <v>77</v>
      </c>
      <c r="G1505" t="s">
        <v>4446</v>
      </c>
      <c r="I1505" t="s">
        <v>3346</v>
      </c>
      <c r="J1505" t="s">
        <v>146</v>
      </c>
      <c r="M1505" t="s">
        <v>3329</v>
      </c>
      <c r="BJ1505" t="s">
        <v>2962</v>
      </c>
      <c r="BL1505" t="s">
        <v>3347</v>
      </c>
      <c r="BM1505" t="s">
        <v>83</v>
      </c>
      <c r="BN1505" t="s">
        <v>84</v>
      </c>
      <c r="BO1505" t="s">
        <v>3348</v>
      </c>
      <c r="BP1505" t="s">
        <v>3332</v>
      </c>
      <c r="BQ1505" t="s">
        <v>3347</v>
      </c>
      <c r="BR1505" t="s">
        <v>3348</v>
      </c>
      <c r="BS1505" t="s">
        <v>86</v>
      </c>
      <c r="BU1505" t="s">
        <v>2962</v>
      </c>
      <c r="BV1505" t="s">
        <v>87</v>
      </c>
    </row>
    <row r="1506" spans="1:74" x14ac:dyDescent="0.2">
      <c r="A1506" t="s">
        <v>4447</v>
      </c>
      <c r="B1506" t="s">
        <v>4447</v>
      </c>
      <c r="C1506" t="s">
        <v>1264</v>
      </c>
      <c r="D1506" t="s">
        <v>76</v>
      </c>
      <c r="E1506" t="s">
        <v>77</v>
      </c>
      <c r="G1506" t="s">
        <v>4448</v>
      </c>
      <c r="I1506" t="s">
        <v>3346</v>
      </c>
      <c r="J1506" t="s">
        <v>146</v>
      </c>
      <c r="M1506" t="s">
        <v>3329</v>
      </c>
      <c r="BJ1506" t="s">
        <v>2962</v>
      </c>
      <c r="BL1506" t="s">
        <v>3347</v>
      </c>
      <c r="BM1506" t="s">
        <v>83</v>
      </c>
      <c r="BN1506" t="s">
        <v>84</v>
      </c>
      <c r="BO1506" t="s">
        <v>3348</v>
      </c>
      <c r="BP1506" t="s">
        <v>3332</v>
      </c>
      <c r="BQ1506" t="s">
        <v>3347</v>
      </c>
      <c r="BR1506" t="s">
        <v>3348</v>
      </c>
      <c r="BS1506" t="s">
        <v>86</v>
      </c>
      <c r="BU1506" t="s">
        <v>2962</v>
      </c>
      <c r="BV1506" t="s">
        <v>87</v>
      </c>
    </row>
    <row r="1507" spans="1:74" x14ac:dyDescent="0.2">
      <c r="A1507" t="s">
        <v>4449</v>
      </c>
      <c r="B1507" t="s">
        <v>4449</v>
      </c>
      <c r="C1507" t="s">
        <v>4450</v>
      </c>
      <c r="D1507" t="s">
        <v>76</v>
      </c>
      <c r="E1507" t="s">
        <v>77</v>
      </c>
      <c r="F1507" t="s">
        <v>3539</v>
      </c>
      <c r="G1507" t="s">
        <v>4451</v>
      </c>
      <c r="I1507" t="s">
        <v>3346</v>
      </c>
      <c r="J1507" t="s">
        <v>146</v>
      </c>
      <c r="M1507" t="s">
        <v>3329</v>
      </c>
      <c r="BJ1507" t="s">
        <v>2962</v>
      </c>
      <c r="BL1507" t="s">
        <v>3347</v>
      </c>
      <c r="BM1507" t="s">
        <v>83</v>
      </c>
      <c r="BN1507" t="s">
        <v>84</v>
      </c>
      <c r="BO1507" t="s">
        <v>3348</v>
      </c>
      <c r="BP1507" t="s">
        <v>3332</v>
      </c>
      <c r="BQ1507" t="s">
        <v>3347</v>
      </c>
      <c r="BR1507" t="s">
        <v>3348</v>
      </c>
      <c r="BS1507" t="s">
        <v>86</v>
      </c>
      <c r="BU1507" t="s">
        <v>2962</v>
      </c>
      <c r="BV1507" t="s">
        <v>87</v>
      </c>
    </row>
    <row r="1508" spans="1:74" x14ac:dyDescent="0.2">
      <c r="A1508" t="s">
        <v>4452</v>
      </c>
      <c r="B1508" t="s">
        <v>4452</v>
      </c>
      <c r="C1508" t="s">
        <v>4453</v>
      </c>
      <c r="D1508" t="s">
        <v>76</v>
      </c>
      <c r="E1508" t="s">
        <v>77</v>
      </c>
      <c r="G1508" t="s">
        <v>4454</v>
      </c>
      <c r="H1508" t="s">
        <v>4265</v>
      </c>
      <c r="I1508" t="s">
        <v>3583</v>
      </c>
      <c r="J1508" t="s">
        <v>3919</v>
      </c>
      <c r="M1508" t="s">
        <v>3329</v>
      </c>
      <c r="BJ1508" t="s">
        <v>2962</v>
      </c>
      <c r="BK1508" t="e">
        <f>CXL%/tot. Individual reservations</f>
        <v>#NAME?</v>
      </c>
      <c r="BL1508" t="s">
        <v>3360</v>
      </c>
      <c r="BM1508" t="s">
        <v>83</v>
      </c>
      <c r="BN1508" t="s">
        <v>84</v>
      </c>
      <c r="BO1508" t="s">
        <v>3584</v>
      </c>
      <c r="BP1508" t="s">
        <v>3332</v>
      </c>
      <c r="BQ1508" t="s">
        <v>3360</v>
      </c>
      <c r="BR1508" t="s">
        <v>3584</v>
      </c>
      <c r="BS1508" t="s">
        <v>86</v>
      </c>
      <c r="BT1508" t="e">
        <f>CXL%/tot. Individual reservations</f>
        <v>#NAME?</v>
      </c>
      <c r="BU1508" t="s">
        <v>2962</v>
      </c>
      <c r="BV1508" t="s">
        <v>3585</v>
      </c>
    </row>
    <row r="1509" spans="1:74" x14ac:dyDescent="0.2">
      <c r="A1509" t="s">
        <v>4455</v>
      </c>
      <c r="B1509" t="s">
        <v>4455</v>
      </c>
      <c r="C1509" t="s">
        <v>4456</v>
      </c>
      <c r="E1509" t="s">
        <v>397</v>
      </c>
      <c r="F1509" t="s">
        <v>3399</v>
      </c>
      <c r="I1509" t="s">
        <v>3336</v>
      </c>
      <c r="M1509" t="s">
        <v>3329</v>
      </c>
      <c r="BJ1509" t="s">
        <v>2962</v>
      </c>
      <c r="BL1509" t="s">
        <v>3337</v>
      </c>
      <c r="BM1509" t="s">
        <v>83</v>
      </c>
      <c r="BO1509" t="s">
        <v>3338</v>
      </c>
      <c r="BP1509" t="s">
        <v>3332</v>
      </c>
      <c r="BQ1509" t="s">
        <v>3337</v>
      </c>
      <c r="BR1509" t="s">
        <v>3338</v>
      </c>
      <c r="BS1509" t="s">
        <v>86</v>
      </c>
      <c r="BU1509" t="s">
        <v>2962</v>
      </c>
      <c r="BV1509" t="s">
        <v>3339</v>
      </c>
    </row>
    <row r="1510" spans="1:74" x14ac:dyDescent="0.2">
      <c r="A1510" t="s">
        <v>4457</v>
      </c>
      <c r="B1510" t="s">
        <v>4457</v>
      </c>
      <c r="C1510" t="s">
        <v>4458</v>
      </c>
      <c r="E1510" t="s">
        <v>397</v>
      </c>
      <c r="I1510" t="s">
        <v>3336</v>
      </c>
      <c r="M1510" t="s">
        <v>3329</v>
      </c>
      <c r="BJ1510" t="s">
        <v>2962</v>
      </c>
      <c r="BL1510" t="s">
        <v>3337</v>
      </c>
      <c r="BM1510" t="s">
        <v>83</v>
      </c>
      <c r="BO1510" t="s">
        <v>3338</v>
      </c>
      <c r="BP1510" t="s">
        <v>3332</v>
      </c>
      <c r="BQ1510" t="s">
        <v>3337</v>
      </c>
      <c r="BR1510" t="s">
        <v>3338</v>
      </c>
      <c r="BS1510" t="s">
        <v>86</v>
      </c>
      <c r="BU1510" t="s">
        <v>2962</v>
      </c>
      <c r="BV1510" t="s">
        <v>3339</v>
      </c>
    </row>
    <row r="1511" spans="1:74" x14ac:dyDescent="0.2">
      <c r="A1511" t="s">
        <v>4071</v>
      </c>
      <c r="B1511" t="s">
        <v>4071</v>
      </c>
      <c r="C1511" t="s">
        <v>4459</v>
      </c>
      <c r="D1511" t="s">
        <v>76</v>
      </c>
      <c r="E1511" t="s">
        <v>77</v>
      </c>
      <c r="G1511" t="s">
        <v>4460</v>
      </c>
      <c r="I1511" t="s">
        <v>4070</v>
      </c>
      <c r="J1511" t="s">
        <v>3428</v>
      </c>
      <c r="M1511" t="s">
        <v>3329</v>
      </c>
      <c r="BJ1511" t="s">
        <v>81</v>
      </c>
      <c r="BL1511" t="s">
        <v>3360</v>
      </c>
      <c r="BM1511" t="s">
        <v>83</v>
      </c>
      <c r="BN1511" t="s">
        <v>84</v>
      </c>
      <c r="BO1511" t="s">
        <v>4071</v>
      </c>
      <c r="BP1511" t="s">
        <v>3332</v>
      </c>
      <c r="BQ1511" t="s">
        <v>3360</v>
      </c>
      <c r="BR1511" t="s">
        <v>4071</v>
      </c>
      <c r="BS1511" t="s">
        <v>86</v>
      </c>
      <c r="BU1511" t="s">
        <v>81</v>
      </c>
      <c r="BV1511" t="s">
        <v>3362</v>
      </c>
    </row>
    <row r="1512" spans="1:74" x14ac:dyDescent="0.2">
      <c r="A1512" t="s">
        <v>4461</v>
      </c>
      <c r="B1512" t="s">
        <v>4461</v>
      </c>
      <c r="C1512" t="s">
        <v>4462</v>
      </c>
      <c r="E1512" t="s">
        <v>397</v>
      </c>
      <c r="F1512" t="s">
        <v>4463</v>
      </c>
      <c r="I1512" t="s">
        <v>3336</v>
      </c>
      <c r="M1512" t="s">
        <v>3329</v>
      </c>
      <c r="BJ1512" t="s">
        <v>2962</v>
      </c>
      <c r="BL1512" t="s">
        <v>3337</v>
      </c>
      <c r="BM1512" t="s">
        <v>83</v>
      </c>
      <c r="BO1512" t="s">
        <v>3338</v>
      </c>
      <c r="BP1512" t="s">
        <v>3332</v>
      </c>
      <c r="BQ1512" t="s">
        <v>3337</v>
      </c>
      <c r="BR1512" t="s">
        <v>3338</v>
      </c>
      <c r="BS1512" t="s">
        <v>86</v>
      </c>
      <c r="BU1512" t="s">
        <v>2962</v>
      </c>
      <c r="BV1512" t="s">
        <v>3339</v>
      </c>
    </row>
    <row r="1513" spans="1:74" x14ac:dyDescent="0.2">
      <c r="A1513" t="s">
        <v>4464</v>
      </c>
      <c r="B1513" t="s">
        <v>4464</v>
      </c>
      <c r="D1513" t="s">
        <v>76</v>
      </c>
      <c r="E1513" t="s">
        <v>397</v>
      </c>
      <c r="I1513" t="s">
        <v>3551</v>
      </c>
      <c r="M1513" t="s">
        <v>3329</v>
      </c>
      <c r="BJ1513" t="s">
        <v>2962</v>
      </c>
      <c r="BL1513" t="s">
        <v>3360</v>
      </c>
      <c r="BM1513" t="s">
        <v>83</v>
      </c>
      <c r="BN1513" t="s">
        <v>84</v>
      </c>
      <c r="BO1513" t="s">
        <v>3552</v>
      </c>
      <c r="BP1513" t="s">
        <v>3332</v>
      </c>
      <c r="BQ1513" t="s">
        <v>3360</v>
      </c>
      <c r="BR1513" t="s">
        <v>3552</v>
      </c>
      <c r="BS1513" t="s">
        <v>86</v>
      </c>
      <c r="BU1513" t="s">
        <v>2962</v>
      </c>
      <c r="BV1513" t="s">
        <v>87</v>
      </c>
    </row>
    <row r="1514" spans="1:74" x14ac:dyDescent="0.2">
      <c r="A1514" t="s">
        <v>2812</v>
      </c>
      <c r="B1514" t="s">
        <v>2812</v>
      </c>
      <c r="C1514" t="s">
        <v>4465</v>
      </c>
      <c r="D1514" t="s">
        <v>76</v>
      </c>
      <c r="E1514" t="s">
        <v>77</v>
      </c>
      <c r="I1514" t="s">
        <v>3346</v>
      </c>
      <c r="J1514" t="s">
        <v>146</v>
      </c>
      <c r="M1514" t="s">
        <v>3329</v>
      </c>
      <c r="BJ1514" t="s">
        <v>2962</v>
      </c>
      <c r="BL1514" t="s">
        <v>3347</v>
      </c>
      <c r="BM1514" t="s">
        <v>83</v>
      </c>
      <c r="BN1514" t="s">
        <v>84</v>
      </c>
      <c r="BO1514" t="s">
        <v>3348</v>
      </c>
      <c r="BP1514" t="s">
        <v>3332</v>
      </c>
      <c r="BQ1514" t="s">
        <v>3347</v>
      </c>
      <c r="BR1514" t="s">
        <v>3348</v>
      </c>
      <c r="BS1514" t="s">
        <v>86</v>
      </c>
      <c r="BU1514" t="s">
        <v>2962</v>
      </c>
      <c r="BV1514" t="s">
        <v>87</v>
      </c>
    </row>
    <row r="1515" spans="1:74" x14ac:dyDescent="0.2">
      <c r="A1515" t="s">
        <v>740</v>
      </c>
      <c r="B1515" t="s">
        <v>740</v>
      </c>
      <c r="C1515" t="s">
        <v>742</v>
      </c>
      <c r="D1515" t="s">
        <v>76</v>
      </c>
      <c r="E1515" t="s">
        <v>77</v>
      </c>
      <c r="G1515" t="s">
        <v>4466</v>
      </c>
      <c r="I1515" t="s">
        <v>3346</v>
      </c>
      <c r="J1515" t="s">
        <v>146</v>
      </c>
      <c r="M1515" t="s">
        <v>3329</v>
      </c>
      <c r="BJ1515" t="s">
        <v>2962</v>
      </c>
      <c r="BL1515" t="s">
        <v>3347</v>
      </c>
      <c r="BM1515" t="s">
        <v>83</v>
      </c>
      <c r="BN1515" t="s">
        <v>84</v>
      </c>
      <c r="BO1515" t="s">
        <v>3348</v>
      </c>
      <c r="BP1515" t="s">
        <v>3332</v>
      </c>
      <c r="BQ1515" t="s">
        <v>3347</v>
      </c>
      <c r="BR1515" t="s">
        <v>3348</v>
      </c>
      <c r="BS1515" t="s">
        <v>86</v>
      </c>
      <c r="BU1515" t="s">
        <v>2962</v>
      </c>
      <c r="BV1515" t="s">
        <v>87</v>
      </c>
    </row>
    <row r="1516" spans="1:74" x14ac:dyDescent="0.2">
      <c r="A1516" t="s">
        <v>4467</v>
      </c>
      <c r="B1516" t="s">
        <v>4467</v>
      </c>
      <c r="C1516" t="s">
        <v>4468</v>
      </c>
      <c r="D1516" t="s">
        <v>76</v>
      </c>
      <c r="E1516" t="s">
        <v>77</v>
      </c>
      <c r="I1516" t="s">
        <v>4070</v>
      </c>
      <c r="J1516" t="s">
        <v>3428</v>
      </c>
      <c r="M1516" t="s">
        <v>3329</v>
      </c>
      <c r="BJ1516" t="s">
        <v>81</v>
      </c>
      <c r="BL1516" t="s">
        <v>3360</v>
      </c>
      <c r="BM1516" t="s">
        <v>83</v>
      </c>
      <c r="BN1516" t="s">
        <v>84</v>
      </c>
      <c r="BO1516" t="s">
        <v>4071</v>
      </c>
      <c r="BP1516" t="s">
        <v>3332</v>
      </c>
      <c r="BQ1516" t="s">
        <v>3360</v>
      </c>
      <c r="BR1516" t="s">
        <v>4071</v>
      </c>
      <c r="BS1516" t="s">
        <v>86</v>
      </c>
      <c r="BU1516" t="s">
        <v>81</v>
      </c>
      <c r="BV1516" t="s">
        <v>3362</v>
      </c>
    </row>
    <row r="1517" spans="1:74" x14ac:dyDescent="0.2">
      <c r="A1517" t="s">
        <v>4469</v>
      </c>
      <c r="B1517" t="s">
        <v>4469</v>
      </c>
      <c r="C1517" t="s">
        <v>4470</v>
      </c>
      <c r="E1517" t="s">
        <v>397</v>
      </c>
      <c r="I1517" t="s">
        <v>3336</v>
      </c>
      <c r="M1517" t="s">
        <v>3329</v>
      </c>
      <c r="BJ1517" t="s">
        <v>2962</v>
      </c>
      <c r="BL1517" t="s">
        <v>3337</v>
      </c>
      <c r="BM1517" t="s">
        <v>83</v>
      </c>
      <c r="BO1517" t="s">
        <v>3338</v>
      </c>
      <c r="BP1517" t="s">
        <v>3332</v>
      </c>
      <c r="BQ1517" t="s">
        <v>3337</v>
      </c>
      <c r="BR1517" t="s">
        <v>3338</v>
      </c>
      <c r="BS1517" t="s">
        <v>86</v>
      </c>
      <c r="BU1517" t="s">
        <v>2962</v>
      </c>
      <c r="BV1517" t="s">
        <v>3339</v>
      </c>
    </row>
    <row r="1518" spans="1:74" x14ac:dyDescent="0.2">
      <c r="A1518" t="s">
        <v>4471</v>
      </c>
      <c r="B1518" t="s">
        <v>4471</v>
      </c>
      <c r="C1518" t="s">
        <v>4472</v>
      </c>
      <c r="E1518" t="s">
        <v>397</v>
      </c>
      <c r="F1518" t="s">
        <v>4473</v>
      </c>
      <c r="I1518" t="s">
        <v>3336</v>
      </c>
      <c r="M1518" t="s">
        <v>3329</v>
      </c>
      <c r="BJ1518" t="s">
        <v>2962</v>
      </c>
      <c r="BL1518" t="s">
        <v>3337</v>
      </c>
      <c r="BM1518" t="s">
        <v>83</v>
      </c>
      <c r="BO1518" t="s">
        <v>3338</v>
      </c>
      <c r="BP1518" t="s">
        <v>3332</v>
      </c>
      <c r="BQ1518" t="s">
        <v>3337</v>
      </c>
      <c r="BR1518" t="s">
        <v>3338</v>
      </c>
      <c r="BS1518" t="s">
        <v>86</v>
      </c>
      <c r="BU1518" t="s">
        <v>2962</v>
      </c>
      <c r="BV1518" t="s">
        <v>3339</v>
      </c>
    </row>
    <row r="1519" spans="1:74" x14ac:dyDescent="0.2">
      <c r="A1519" t="s">
        <v>4474</v>
      </c>
      <c r="B1519" t="s">
        <v>4474</v>
      </c>
      <c r="C1519" t="s">
        <v>4475</v>
      </c>
      <c r="E1519" t="s">
        <v>397</v>
      </c>
      <c r="F1519" t="s">
        <v>4476</v>
      </c>
      <c r="I1519" t="s">
        <v>3336</v>
      </c>
      <c r="M1519" t="s">
        <v>3329</v>
      </c>
      <c r="BJ1519" t="s">
        <v>2962</v>
      </c>
      <c r="BL1519" t="s">
        <v>3337</v>
      </c>
      <c r="BM1519" t="s">
        <v>83</v>
      </c>
      <c r="BO1519" t="s">
        <v>3338</v>
      </c>
      <c r="BP1519" t="s">
        <v>3332</v>
      </c>
      <c r="BQ1519" t="s">
        <v>3337</v>
      </c>
      <c r="BR1519" t="s">
        <v>3338</v>
      </c>
      <c r="BS1519" t="s">
        <v>86</v>
      </c>
      <c r="BU1519" t="s">
        <v>2962</v>
      </c>
      <c r="BV1519" t="s">
        <v>3339</v>
      </c>
    </row>
    <row r="1520" spans="1:74" x14ac:dyDescent="0.2">
      <c r="A1520" t="s">
        <v>4477</v>
      </c>
      <c r="B1520" t="s">
        <v>4477</v>
      </c>
      <c r="C1520" t="s">
        <v>2135</v>
      </c>
      <c r="D1520" t="s">
        <v>76</v>
      </c>
      <c r="E1520" t="s">
        <v>77</v>
      </c>
      <c r="G1520" t="s">
        <v>4478</v>
      </c>
      <c r="I1520" t="s">
        <v>3346</v>
      </c>
      <c r="J1520" t="s">
        <v>146</v>
      </c>
      <c r="M1520" t="s">
        <v>3329</v>
      </c>
      <c r="BJ1520" t="s">
        <v>2962</v>
      </c>
      <c r="BL1520" t="s">
        <v>3347</v>
      </c>
      <c r="BM1520" t="s">
        <v>83</v>
      </c>
      <c r="BN1520" t="s">
        <v>84</v>
      </c>
      <c r="BO1520" t="s">
        <v>3348</v>
      </c>
      <c r="BP1520" t="s">
        <v>3332</v>
      </c>
      <c r="BQ1520" t="s">
        <v>3347</v>
      </c>
      <c r="BR1520" t="s">
        <v>3348</v>
      </c>
      <c r="BS1520" t="s">
        <v>86</v>
      </c>
      <c r="BU1520" t="s">
        <v>2962</v>
      </c>
      <c r="BV1520" t="s">
        <v>87</v>
      </c>
    </row>
    <row r="1521" spans="1:74" x14ac:dyDescent="0.2">
      <c r="A1521" t="s">
        <v>4479</v>
      </c>
      <c r="B1521" t="s">
        <v>4479</v>
      </c>
      <c r="C1521" t="s">
        <v>4480</v>
      </c>
      <c r="E1521" t="s">
        <v>397</v>
      </c>
      <c r="F1521" t="s">
        <v>3487</v>
      </c>
      <c r="I1521" t="s">
        <v>3336</v>
      </c>
      <c r="M1521" t="s">
        <v>3329</v>
      </c>
      <c r="BJ1521" t="s">
        <v>2962</v>
      </c>
      <c r="BL1521" t="s">
        <v>3337</v>
      </c>
      <c r="BM1521" t="s">
        <v>83</v>
      </c>
      <c r="BO1521" t="s">
        <v>3338</v>
      </c>
      <c r="BP1521" t="s">
        <v>3332</v>
      </c>
      <c r="BQ1521" t="s">
        <v>3337</v>
      </c>
      <c r="BR1521" t="s">
        <v>3338</v>
      </c>
      <c r="BS1521" t="s">
        <v>86</v>
      </c>
      <c r="BU1521" t="s">
        <v>2962</v>
      </c>
      <c r="BV1521" t="s">
        <v>3339</v>
      </c>
    </row>
    <row r="1522" spans="1:74" x14ac:dyDescent="0.2">
      <c r="A1522" t="s">
        <v>4481</v>
      </c>
      <c r="B1522" t="s">
        <v>4481</v>
      </c>
      <c r="C1522" t="s">
        <v>4482</v>
      </c>
      <c r="D1522" t="s">
        <v>76</v>
      </c>
      <c r="E1522" t="s">
        <v>77</v>
      </c>
      <c r="I1522" t="s">
        <v>3359</v>
      </c>
      <c r="J1522" t="s">
        <v>3428</v>
      </c>
      <c r="M1522" t="s">
        <v>3329</v>
      </c>
      <c r="BJ1522" t="s">
        <v>81</v>
      </c>
      <c r="BL1522" t="s">
        <v>3360</v>
      </c>
      <c r="BM1522" t="s">
        <v>83</v>
      </c>
      <c r="BN1522" t="s">
        <v>84</v>
      </c>
      <c r="BO1522" t="s">
        <v>3361</v>
      </c>
      <c r="BP1522" t="s">
        <v>3332</v>
      </c>
      <c r="BQ1522" t="s">
        <v>3360</v>
      </c>
      <c r="BR1522" t="s">
        <v>3361</v>
      </c>
      <c r="BS1522" t="s">
        <v>86</v>
      </c>
      <c r="BU1522" t="s">
        <v>81</v>
      </c>
      <c r="BV1522" t="s">
        <v>3362</v>
      </c>
    </row>
    <row r="1523" spans="1:74" x14ac:dyDescent="0.2">
      <c r="A1523" t="s">
        <v>4483</v>
      </c>
      <c r="B1523" t="s">
        <v>4483</v>
      </c>
      <c r="C1523" t="s">
        <v>4484</v>
      </c>
      <c r="D1523" t="s">
        <v>76</v>
      </c>
      <c r="E1523" t="s">
        <v>77</v>
      </c>
      <c r="H1523" t="s">
        <v>4485</v>
      </c>
      <c r="I1523" t="s">
        <v>3359</v>
      </c>
      <c r="J1523" t="s">
        <v>3354</v>
      </c>
      <c r="M1523" t="s">
        <v>3329</v>
      </c>
      <c r="BJ1523" t="s">
        <v>81</v>
      </c>
      <c r="BL1523" t="s">
        <v>3360</v>
      </c>
      <c r="BM1523" t="s">
        <v>83</v>
      </c>
      <c r="BN1523" t="s">
        <v>84</v>
      </c>
      <c r="BO1523" t="s">
        <v>3361</v>
      </c>
      <c r="BP1523" t="s">
        <v>3332</v>
      </c>
      <c r="BQ1523" t="s">
        <v>3360</v>
      </c>
      <c r="BR1523" t="s">
        <v>3361</v>
      </c>
      <c r="BS1523" t="s">
        <v>86</v>
      </c>
      <c r="BU1523" t="s">
        <v>81</v>
      </c>
      <c r="BV1523" t="s">
        <v>3362</v>
      </c>
    </row>
    <row r="1524" spans="1:74" x14ac:dyDescent="0.2">
      <c r="A1524" t="s">
        <v>4486</v>
      </c>
      <c r="B1524" t="s">
        <v>4486</v>
      </c>
      <c r="C1524" t="s">
        <v>4487</v>
      </c>
      <c r="E1524" t="s">
        <v>397</v>
      </c>
      <c r="F1524" t="s">
        <v>4176</v>
      </c>
      <c r="I1524" t="s">
        <v>3336</v>
      </c>
      <c r="M1524" t="s">
        <v>3329</v>
      </c>
      <c r="BJ1524" t="s">
        <v>2962</v>
      </c>
      <c r="BL1524" t="s">
        <v>3337</v>
      </c>
      <c r="BM1524" t="s">
        <v>83</v>
      </c>
      <c r="BO1524" t="s">
        <v>3338</v>
      </c>
      <c r="BP1524" t="s">
        <v>3332</v>
      </c>
      <c r="BQ1524" t="s">
        <v>3337</v>
      </c>
      <c r="BR1524" t="s">
        <v>3338</v>
      </c>
      <c r="BS1524" t="s">
        <v>86</v>
      </c>
      <c r="BU1524" t="s">
        <v>2962</v>
      </c>
      <c r="BV1524" t="s">
        <v>3339</v>
      </c>
    </row>
    <row r="1525" spans="1:74" x14ac:dyDescent="0.2">
      <c r="A1525" t="s">
        <v>4488</v>
      </c>
      <c r="B1525" t="s">
        <v>4488</v>
      </c>
      <c r="C1525" t="s">
        <v>4489</v>
      </c>
      <c r="E1525" t="s">
        <v>397</v>
      </c>
      <c r="F1525" t="s">
        <v>4490</v>
      </c>
      <c r="I1525" t="s">
        <v>3336</v>
      </c>
      <c r="M1525" t="s">
        <v>3329</v>
      </c>
      <c r="BJ1525" t="s">
        <v>2962</v>
      </c>
      <c r="BL1525" t="s">
        <v>3337</v>
      </c>
      <c r="BM1525" t="s">
        <v>83</v>
      </c>
      <c r="BO1525" t="s">
        <v>3338</v>
      </c>
      <c r="BP1525" t="s">
        <v>3332</v>
      </c>
      <c r="BQ1525" t="s">
        <v>3337</v>
      </c>
      <c r="BR1525" t="s">
        <v>3338</v>
      </c>
      <c r="BS1525" t="s">
        <v>86</v>
      </c>
      <c r="BU1525" t="s">
        <v>2962</v>
      </c>
      <c r="BV1525" t="s">
        <v>3339</v>
      </c>
    </row>
    <row r="1526" spans="1:74" x14ac:dyDescent="0.2">
      <c r="A1526" t="s">
        <v>4491</v>
      </c>
      <c r="B1526" t="s">
        <v>4491</v>
      </c>
      <c r="C1526" t="s">
        <v>4492</v>
      </c>
      <c r="E1526" t="s">
        <v>397</v>
      </c>
      <c r="F1526" t="s">
        <v>4493</v>
      </c>
      <c r="I1526" t="s">
        <v>3336</v>
      </c>
      <c r="M1526" t="s">
        <v>3329</v>
      </c>
      <c r="BJ1526" t="s">
        <v>2962</v>
      </c>
      <c r="BL1526" t="s">
        <v>3337</v>
      </c>
      <c r="BM1526" t="s">
        <v>83</v>
      </c>
      <c r="BO1526" t="s">
        <v>3338</v>
      </c>
      <c r="BP1526" t="s">
        <v>3332</v>
      </c>
      <c r="BQ1526" t="s">
        <v>3337</v>
      </c>
      <c r="BR1526" t="s">
        <v>3338</v>
      </c>
      <c r="BS1526" t="s">
        <v>86</v>
      </c>
      <c r="BU1526" t="s">
        <v>2962</v>
      </c>
      <c r="BV1526" t="s">
        <v>3339</v>
      </c>
    </row>
    <row r="1527" spans="1:74" x14ac:dyDescent="0.2">
      <c r="A1527" t="s">
        <v>4494</v>
      </c>
      <c r="B1527" t="s">
        <v>4494</v>
      </c>
      <c r="C1527" t="s">
        <v>4495</v>
      </c>
      <c r="D1527" t="s">
        <v>76</v>
      </c>
      <c r="E1527" t="s">
        <v>77</v>
      </c>
      <c r="H1527" t="s">
        <v>4496</v>
      </c>
      <c r="I1527" t="s">
        <v>3601</v>
      </c>
      <c r="J1527" t="s">
        <v>3602</v>
      </c>
      <c r="M1527" t="s">
        <v>3329</v>
      </c>
      <c r="BJ1527" t="s">
        <v>2962</v>
      </c>
      <c r="BL1527" t="s">
        <v>3347</v>
      </c>
      <c r="BM1527" t="s">
        <v>83</v>
      </c>
      <c r="BN1527" t="s">
        <v>84</v>
      </c>
      <c r="BO1527" t="s">
        <v>3603</v>
      </c>
      <c r="BP1527" t="s">
        <v>3332</v>
      </c>
      <c r="BQ1527" t="s">
        <v>3347</v>
      </c>
      <c r="BR1527" t="s">
        <v>3603</v>
      </c>
      <c r="BS1527" t="s">
        <v>86</v>
      </c>
      <c r="BU1527" t="s">
        <v>2962</v>
      </c>
      <c r="BV1527" t="s">
        <v>87</v>
      </c>
    </row>
    <row r="1528" spans="1:74" x14ac:dyDescent="0.2">
      <c r="A1528" t="s">
        <v>4497</v>
      </c>
      <c r="B1528" t="s">
        <v>4497</v>
      </c>
      <c r="C1528" t="s">
        <v>4498</v>
      </c>
      <c r="E1528" t="s">
        <v>397</v>
      </c>
      <c r="I1528" t="s">
        <v>3336</v>
      </c>
      <c r="M1528" t="s">
        <v>3329</v>
      </c>
      <c r="BJ1528" t="s">
        <v>2962</v>
      </c>
      <c r="BL1528" t="s">
        <v>3337</v>
      </c>
      <c r="BM1528" t="s">
        <v>83</v>
      </c>
      <c r="BO1528" t="s">
        <v>3338</v>
      </c>
      <c r="BP1528" t="s">
        <v>3332</v>
      </c>
      <c r="BQ1528" t="s">
        <v>3337</v>
      </c>
      <c r="BR1528" t="s">
        <v>3338</v>
      </c>
      <c r="BS1528" t="s">
        <v>86</v>
      </c>
      <c r="BU1528" t="s">
        <v>2962</v>
      </c>
      <c r="BV1528" t="s">
        <v>3339</v>
      </c>
    </row>
    <row r="1529" spans="1:74" x14ac:dyDescent="0.2">
      <c r="A1529" t="s">
        <v>4499</v>
      </c>
      <c r="B1529" t="s">
        <v>4499</v>
      </c>
      <c r="C1529" t="s">
        <v>4500</v>
      </c>
      <c r="E1529" t="s">
        <v>397</v>
      </c>
      <c r="I1529" t="s">
        <v>3336</v>
      </c>
      <c r="M1529" t="s">
        <v>3329</v>
      </c>
      <c r="BJ1529" t="s">
        <v>2962</v>
      </c>
      <c r="BL1529" t="s">
        <v>3337</v>
      </c>
      <c r="BM1529" t="s">
        <v>83</v>
      </c>
      <c r="BO1529" t="s">
        <v>3338</v>
      </c>
      <c r="BP1529" t="s">
        <v>3332</v>
      </c>
      <c r="BQ1529" t="s">
        <v>3337</v>
      </c>
      <c r="BR1529" t="s">
        <v>3338</v>
      </c>
      <c r="BS1529" t="s">
        <v>86</v>
      </c>
      <c r="BU1529" t="s">
        <v>2962</v>
      </c>
      <c r="BV1529" t="s">
        <v>3339</v>
      </c>
    </row>
    <row r="1530" spans="1:74" x14ac:dyDescent="0.2">
      <c r="A1530" t="s">
        <v>4501</v>
      </c>
      <c r="B1530" t="s">
        <v>4501</v>
      </c>
      <c r="C1530" t="s">
        <v>4502</v>
      </c>
      <c r="D1530" t="s">
        <v>76</v>
      </c>
      <c r="E1530" t="s">
        <v>77</v>
      </c>
      <c r="F1530" t="s">
        <v>3712</v>
      </c>
      <c r="H1530" t="s">
        <v>4503</v>
      </c>
      <c r="I1530" t="s">
        <v>3388</v>
      </c>
      <c r="J1530" t="s">
        <v>3354</v>
      </c>
      <c r="M1530" t="s">
        <v>3329</v>
      </c>
      <c r="BJ1530" t="s">
        <v>81</v>
      </c>
      <c r="BL1530" t="s">
        <v>3347</v>
      </c>
      <c r="BM1530" t="s">
        <v>83</v>
      </c>
      <c r="BN1530" t="s">
        <v>84</v>
      </c>
      <c r="BO1530" t="s">
        <v>3389</v>
      </c>
      <c r="BP1530" t="s">
        <v>3332</v>
      </c>
      <c r="BQ1530" t="s">
        <v>3347</v>
      </c>
      <c r="BR1530" t="s">
        <v>3389</v>
      </c>
      <c r="BS1530" t="s">
        <v>86</v>
      </c>
      <c r="BU1530" t="s">
        <v>81</v>
      </c>
      <c r="BV1530" t="s">
        <v>3362</v>
      </c>
    </row>
    <row r="1531" spans="1:74" x14ac:dyDescent="0.2">
      <c r="A1531" t="s">
        <v>4504</v>
      </c>
      <c r="B1531" t="s">
        <v>4504</v>
      </c>
      <c r="C1531" t="s">
        <v>4505</v>
      </c>
      <c r="D1531" t="s">
        <v>76</v>
      </c>
      <c r="E1531" t="s">
        <v>397</v>
      </c>
      <c r="I1531" t="s">
        <v>3990</v>
      </c>
      <c r="J1531" t="s">
        <v>3354</v>
      </c>
      <c r="M1531" t="s">
        <v>3329</v>
      </c>
      <c r="BJ1531" t="s">
        <v>81</v>
      </c>
      <c r="BL1531" t="s">
        <v>3360</v>
      </c>
      <c r="BM1531" t="s">
        <v>83</v>
      </c>
      <c r="BN1531" t="s">
        <v>84</v>
      </c>
      <c r="BO1531" t="s">
        <v>3991</v>
      </c>
      <c r="BP1531" t="s">
        <v>3332</v>
      </c>
      <c r="BQ1531" t="s">
        <v>3360</v>
      </c>
      <c r="BR1531" t="s">
        <v>3991</v>
      </c>
      <c r="BS1531" t="s">
        <v>86</v>
      </c>
      <c r="BU1531" t="s">
        <v>81</v>
      </c>
      <c r="BV1531" t="s">
        <v>3585</v>
      </c>
    </row>
    <row r="1532" spans="1:74" x14ac:dyDescent="0.2">
      <c r="A1532" t="s">
        <v>84</v>
      </c>
      <c r="B1532" t="s">
        <v>84</v>
      </c>
      <c r="C1532" t="s">
        <v>4506</v>
      </c>
      <c r="D1532" t="s">
        <v>76</v>
      </c>
      <c r="E1532" t="s">
        <v>77</v>
      </c>
      <c r="F1532" t="s">
        <v>3712</v>
      </c>
      <c r="H1532" t="s">
        <v>4373</v>
      </c>
      <c r="I1532" t="s">
        <v>3388</v>
      </c>
      <c r="J1532" t="s">
        <v>3354</v>
      </c>
      <c r="M1532" t="s">
        <v>3329</v>
      </c>
      <c r="BJ1532" t="s">
        <v>2962</v>
      </c>
      <c r="BL1532" t="s">
        <v>3347</v>
      </c>
      <c r="BM1532" t="s">
        <v>83</v>
      </c>
      <c r="BN1532" t="s">
        <v>84</v>
      </c>
      <c r="BO1532" t="s">
        <v>3389</v>
      </c>
      <c r="BP1532" t="s">
        <v>3332</v>
      </c>
      <c r="BQ1532" t="s">
        <v>3347</v>
      </c>
      <c r="BR1532" t="s">
        <v>3389</v>
      </c>
      <c r="BS1532" t="s">
        <v>86</v>
      </c>
      <c r="BU1532" t="s">
        <v>2962</v>
      </c>
      <c r="BV1532" t="s">
        <v>3362</v>
      </c>
    </row>
    <row r="1533" spans="1:74" x14ac:dyDescent="0.2">
      <c r="A1533" t="s">
        <v>4507</v>
      </c>
      <c r="B1533" t="s">
        <v>4507</v>
      </c>
      <c r="C1533" t="s">
        <v>4508</v>
      </c>
      <c r="E1533" t="s">
        <v>397</v>
      </c>
      <c r="F1533" t="s">
        <v>4509</v>
      </c>
      <c r="I1533" t="s">
        <v>3336</v>
      </c>
      <c r="M1533" t="s">
        <v>3329</v>
      </c>
      <c r="BJ1533" t="s">
        <v>2962</v>
      </c>
      <c r="BL1533" t="s">
        <v>3337</v>
      </c>
      <c r="BM1533" t="s">
        <v>83</v>
      </c>
      <c r="BO1533" t="s">
        <v>3338</v>
      </c>
      <c r="BP1533" t="s">
        <v>3332</v>
      </c>
      <c r="BQ1533" t="s">
        <v>3337</v>
      </c>
      <c r="BR1533" t="s">
        <v>3338</v>
      </c>
      <c r="BS1533" t="s">
        <v>86</v>
      </c>
      <c r="BU1533" t="s">
        <v>2962</v>
      </c>
      <c r="BV1533" t="s">
        <v>3339</v>
      </c>
    </row>
    <row r="1534" spans="1:74" x14ac:dyDescent="0.2">
      <c r="A1534" t="s">
        <v>4510</v>
      </c>
      <c r="B1534" t="s">
        <v>4510</v>
      </c>
      <c r="C1534" t="s">
        <v>4511</v>
      </c>
      <c r="E1534" t="s">
        <v>397</v>
      </c>
      <c r="F1534" t="s">
        <v>4512</v>
      </c>
      <c r="I1534" t="s">
        <v>3336</v>
      </c>
      <c r="M1534" t="s">
        <v>3329</v>
      </c>
      <c r="BJ1534" t="s">
        <v>2962</v>
      </c>
      <c r="BL1534" t="s">
        <v>3337</v>
      </c>
      <c r="BM1534" t="s">
        <v>83</v>
      </c>
      <c r="BO1534" t="s">
        <v>3338</v>
      </c>
      <c r="BP1534" t="s">
        <v>3332</v>
      </c>
      <c r="BQ1534" t="s">
        <v>3337</v>
      </c>
      <c r="BR1534" t="s">
        <v>3338</v>
      </c>
      <c r="BS1534" t="s">
        <v>86</v>
      </c>
      <c r="BU1534" t="s">
        <v>2962</v>
      </c>
      <c r="BV1534" t="s">
        <v>3339</v>
      </c>
    </row>
    <row r="1535" spans="1:74" x14ac:dyDescent="0.2">
      <c r="A1535" t="s">
        <v>4513</v>
      </c>
      <c r="B1535" t="s">
        <v>4513</v>
      </c>
      <c r="C1535" t="s">
        <v>4514</v>
      </c>
      <c r="E1535" t="s">
        <v>397</v>
      </c>
      <c r="F1535" t="s">
        <v>3376</v>
      </c>
      <c r="I1535" t="s">
        <v>3336</v>
      </c>
      <c r="M1535" t="s">
        <v>3329</v>
      </c>
      <c r="BJ1535" t="s">
        <v>2962</v>
      </c>
      <c r="BL1535" t="s">
        <v>3337</v>
      </c>
      <c r="BM1535" t="s">
        <v>83</v>
      </c>
      <c r="BO1535" t="s">
        <v>3338</v>
      </c>
      <c r="BP1535" t="s">
        <v>3332</v>
      </c>
      <c r="BQ1535" t="s">
        <v>3337</v>
      </c>
      <c r="BR1535" t="s">
        <v>3338</v>
      </c>
      <c r="BS1535" t="s">
        <v>86</v>
      </c>
      <c r="BU1535" t="s">
        <v>2962</v>
      </c>
      <c r="BV1535" t="s">
        <v>3339</v>
      </c>
    </row>
    <row r="1536" spans="1:74" x14ac:dyDescent="0.2">
      <c r="A1536" t="s">
        <v>4515</v>
      </c>
      <c r="B1536" t="s">
        <v>4515</v>
      </c>
      <c r="C1536" t="s">
        <v>4516</v>
      </c>
      <c r="D1536" t="s">
        <v>76</v>
      </c>
      <c r="E1536" t="s">
        <v>77</v>
      </c>
      <c r="H1536" t="s">
        <v>4517</v>
      </c>
      <c r="I1536" t="s">
        <v>3473</v>
      </c>
      <c r="J1536" t="s">
        <v>3474</v>
      </c>
      <c r="M1536" t="s">
        <v>3329</v>
      </c>
      <c r="BJ1536" t="s">
        <v>2962</v>
      </c>
      <c r="BK1536" t="s">
        <v>4518</v>
      </c>
      <c r="BL1536" t="s">
        <v>3360</v>
      </c>
      <c r="BM1536" t="s">
        <v>83</v>
      </c>
      <c r="BN1536" t="s">
        <v>2953</v>
      </c>
      <c r="BO1536" t="s">
        <v>3475</v>
      </c>
      <c r="BP1536" t="s">
        <v>3332</v>
      </c>
      <c r="BQ1536" t="s">
        <v>3360</v>
      </c>
      <c r="BR1536" t="s">
        <v>3475</v>
      </c>
      <c r="BS1536" t="s">
        <v>86</v>
      </c>
      <c r="BT1536" t="s">
        <v>4518</v>
      </c>
      <c r="BU1536" t="s">
        <v>2962</v>
      </c>
      <c r="BV1536" t="s">
        <v>3476</v>
      </c>
    </row>
    <row r="1537" spans="1:74" x14ac:dyDescent="0.2">
      <c r="A1537" t="s">
        <v>4519</v>
      </c>
      <c r="B1537" t="s">
        <v>4519</v>
      </c>
      <c r="C1537" t="s">
        <v>273</v>
      </c>
      <c r="D1537" t="s">
        <v>76</v>
      </c>
      <c r="E1537" t="s">
        <v>77</v>
      </c>
      <c r="G1537" t="s">
        <v>4520</v>
      </c>
      <c r="I1537" t="s">
        <v>3346</v>
      </c>
      <c r="J1537" t="s">
        <v>146</v>
      </c>
      <c r="M1537" t="s">
        <v>3329</v>
      </c>
      <c r="BJ1537" t="s">
        <v>2962</v>
      </c>
      <c r="BL1537" t="s">
        <v>3347</v>
      </c>
      <c r="BM1537" t="s">
        <v>83</v>
      </c>
      <c r="BN1537" t="s">
        <v>84</v>
      </c>
      <c r="BO1537" t="s">
        <v>3348</v>
      </c>
      <c r="BP1537" t="s">
        <v>3332</v>
      </c>
      <c r="BQ1537" t="s">
        <v>3347</v>
      </c>
      <c r="BR1537" t="s">
        <v>3348</v>
      </c>
      <c r="BS1537" t="s">
        <v>86</v>
      </c>
      <c r="BU1537" t="s">
        <v>2962</v>
      </c>
      <c r="BV1537" t="s">
        <v>87</v>
      </c>
    </row>
    <row r="1538" spans="1:74" x14ac:dyDescent="0.2">
      <c r="A1538" t="s">
        <v>3355</v>
      </c>
      <c r="B1538" t="s">
        <v>3355</v>
      </c>
      <c r="C1538" t="s">
        <v>4521</v>
      </c>
      <c r="D1538" t="s">
        <v>76</v>
      </c>
      <c r="E1538" t="s">
        <v>397</v>
      </c>
      <c r="G1538" t="s">
        <v>4522</v>
      </c>
      <c r="I1538" t="s">
        <v>3353</v>
      </c>
      <c r="J1538" t="s">
        <v>3354</v>
      </c>
      <c r="M1538" t="s">
        <v>3329</v>
      </c>
      <c r="BJ1538" t="s">
        <v>81</v>
      </c>
      <c r="BL1538" t="s">
        <v>3347</v>
      </c>
      <c r="BM1538" t="s">
        <v>83</v>
      </c>
      <c r="BN1538" t="s">
        <v>84</v>
      </c>
      <c r="BO1538" t="s">
        <v>3355</v>
      </c>
      <c r="BP1538" t="s">
        <v>3332</v>
      </c>
      <c r="BQ1538" t="s">
        <v>3347</v>
      </c>
      <c r="BR1538" t="s">
        <v>3355</v>
      </c>
      <c r="BS1538" t="s">
        <v>86</v>
      </c>
      <c r="BU1538" t="s">
        <v>81</v>
      </c>
      <c r="BV1538" t="s">
        <v>3356</v>
      </c>
    </row>
    <row r="1539" spans="1:74" x14ac:dyDescent="0.2">
      <c r="A1539" t="s">
        <v>4523</v>
      </c>
      <c r="B1539" t="s">
        <v>4523</v>
      </c>
      <c r="C1539" t="s">
        <v>4524</v>
      </c>
      <c r="E1539" t="s">
        <v>397</v>
      </c>
      <c r="F1539" t="s">
        <v>3536</v>
      </c>
      <c r="I1539" t="s">
        <v>3336</v>
      </c>
      <c r="M1539" t="s">
        <v>3329</v>
      </c>
      <c r="BJ1539" t="s">
        <v>2962</v>
      </c>
      <c r="BL1539" t="s">
        <v>3337</v>
      </c>
      <c r="BM1539" t="s">
        <v>83</v>
      </c>
      <c r="BO1539" t="s">
        <v>3338</v>
      </c>
      <c r="BP1539" t="s">
        <v>3332</v>
      </c>
      <c r="BQ1539" t="s">
        <v>3337</v>
      </c>
      <c r="BR1539" t="s">
        <v>3338</v>
      </c>
      <c r="BS1539" t="s">
        <v>86</v>
      </c>
      <c r="BU1539" t="s">
        <v>2962</v>
      </c>
      <c r="BV1539" t="s">
        <v>3339</v>
      </c>
    </row>
    <row r="1540" spans="1:74" x14ac:dyDescent="0.2">
      <c r="A1540" t="s">
        <v>186</v>
      </c>
      <c r="B1540" t="s">
        <v>186</v>
      </c>
      <c r="C1540" t="s">
        <v>188</v>
      </c>
      <c r="D1540" t="s">
        <v>76</v>
      </c>
      <c r="E1540" t="s">
        <v>77</v>
      </c>
      <c r="G1540" t="s">
        <v>4525</v>
      </c>
      <c r="I1540" t="s">
        <v>3346</v>
      </c>
      <c r="J1540" t="s">
        <v>146</v>
      </c>
      <c r="M1540" t="s">
        <v>3329</v>
      </c>
      <c r="BJ1540" t="s">
        <v>2962</v>
      </c>
      <c r="BL1540" t="s">
        <v>3347</v>
      </c>
      <c r="BM1540" t="s">
        <v>83</v>
      </c>
      <c r="BN1540" t="s">
        <v>84</v>
      </c>
      <c r="BO1540" t="s">
        <v>3348</v>
      </c>
      <c r="BP1540" t="s">
        <v>3332</v>
      </c>
      <c r="BQ1540" t="s">
        <v>3347</v>
      </c>
      <c r="BR1540" t="s">
        <v>3348</v>
      </c>
      <c r="BS1540" t="s">
        <v>86</v>
      </c>
      <c r="BU1540" t="s">
        <v>2962</v>
      </c>
      <c r="BV1540" t="s">
        <v>87</v>
      </c>
    </row>
    <row r="1541" spans="1:74" x14ac:dyDescent="0.2">
      <c r="A1541" t="s">
        <v>4526</v>
      </c>
      <c r="B1541" t="s">
        <v>4526</v>
      </c>
      <c r="C1541" t="s">
        <v>4527</v>
      </c>
      <c r="D1541" t="s">
        <v>76</v>
      </c>
      <c r="E1541" t="s">
        <v>77</v>
      </c>
      <c r="F1541" t="s">
        <v>4528</v>
      </c>
      <c r="G1541" t="s">
        <v>4529</v>
      </c>
      <c r="H1541" t="s">
        <v>4530</v>
      </c>
      <c r="I1541" t="s">
        <v>3551</v>
      </c>
      <c r="J1541" t="s">
        <v>146</v>
      </c>
      <c r="M1541" t="s">
        <v>3329</v>
      </c>
      <c r="BJ1541" t="s">
        <v>81</v>
      </c>
      <c r="BL1541" t="s">
        <v>3360</v>
      </c>
      <c r="BM1541" t="s">
        <v>83</v>
      </c>
      <c r="BN1541" t="s">
        <v>84</v>
      </c>
      <c r="BO1541" t="s">
        <v>3552</v>
      </c>
      <c r="BP1541" t="s">
        <v>3332</v>
      </c>
      <c r="BQ1541" t="s">
        <v>3360</v>
      </c>
      <c r="BR1541" t="s">
        <v>3552</v>
      </c>
      <c r="BS1541" t="s">
        <v>86</v>
      </c>
      <c r="BU1541" t="s">
        <v>81</v>
      </c>
      <c r="BV1541" t="s">
        <v>87</v>
      </c>
    </row>
    <row r="1542" spans="1:74" x14ac:dyDescent="0.2">
      <c r="A1542" t="s">
        <v>4531</v>
      </c>
      <c r="B1542" t="s">
        <v>4531</v>
      </c>
      <c r="C1542" t="s">
        <v>4532</v>
      </c>
      <c r="E1542" t="s">
        <v>397</v>
      </c>
      <c r="F1542" t="s">
        <v>3376</v>
      </c>
      <c r="I1542" t="s">
        <v>3336</v>
      </c>
      <c r="M1542" t="s">
        <v>3329</v>
      </c>
      <c r="BJ1542" t="s">
        <v>2962</v>
      </c>
      <c r="BL1542" t="s">
        <v>3337</v>
      </c>
      <c r="BM1542" t="s">
        <v>83</v>
      </c>
      <c r="BO1542" t="s">
        <v>3338</v>
      </c>
      <c r="BP1542" t="s">
        <v>3332</v>
      </c>
      <c r="BQ1542" t="s">
        <v>3337</v>
      </c>
      <c r="BR1542" t="s">
        <v>3338</v>
      </c>
      <c r="BS1542" t="s">
        <v>86</v>
      </c>
      <c r="BU1542" t="s">
        <v>2962</v>
      </c>
      <c r="BV1542" t="s">
        <v>3339</v>
      </c>
    </row>
    <row r="1543" spans="1:74" x14ac:dyDescent="0.2">
      <c r="A1543" t="s">
        <v>4533</v>
      </c>
      <c r="B1543" t="s">
        <v>4533</v>
      </c>
      <c r="D1543" t="s">
        <v>76</v>
      </c>
      <c r="E1543" t="s">
        <v>397</v>
      </c>
      <c r="I1543" t="s">
        <v>3514</v>
      </c>
      <c r="J1543" t="s">
        <v>3428</v>
      </c>
      <c r="M1543" t="s">
        <v>3329</v>
      </c>
      <c r="BJ1543" t="s">
        <v>81</v>
      </c>
      <c r="BL1543" t="s">
        <v>3515</v>
      </c>
      <c r="BM1543" t="s">
        <v>83</v>
      </c>
      <c r="BN1543" t="s">
        <v>84</v>
      </c>
      <c r="BO1543" t="s">
        <v>3516</v>
      </c>
      <c r="BP1543" t="s">
        <v>3332</v>
      </c>
      <c r="BQ1543" t="s">
        <v>3515</v>
      </c>
      <c r="BR1543" t="s">
        <v>3516</v>
      </c>
      <c r="BS1543" t="s">
        <v>86</v>
      </c>
      <c r="BU1543" t="s">
        <v>81</v>
      </c>
      <c r="BV1543" t="s">
        <v>3362</v>
      </c>
    </row>
    <row r="1544" spans="1:74" x14ac:dyDescent="0.2">
      <c r="A1544" t="s">
        <v>1947</v>
      </c>
      <c r="B1544" t="s">
        <v>1947</v>
      </c>
      <c r="C1544" t="s">
        <v>1949</v>
      </c>
      <c r="D1544" t="s">
        <v>76</v>
      </c>
      <c r="E1544" t="s">
        <v>77</v>
      </c>
      <c r="G1544" t="s">
        <v>4534</v>
      </c>
      <c r="I1544" t="s">
        <v>3346</v>
      </c>
      <c r="J1544" t="s">
        <v>146</v>
      </c>
      <c r="M1544" t="s">
        <v>3329</v>
      </c>
      <c r="BJ1544" t="s">
        <v>2962</v>
      </c>
      <c r="BL1544" t="s">
        <v>3347</v>
      </c>
      <c r="BM1544" t="s">
        <v>83</v>
      </c>
      <c r="BN1544" t="s">
        <v>84</v>
      </c>
      <c r="BO1544" t="s">
        <v>3348</v>
      </c>
      <c r="BP1544" t="s">
        <v>3332</v>
      </c>
      <c r="BQ1544" t="s">
        <v>3347</v>
      </c>
      <c r="BR1544" t="s">
        <v>3348</v>
      </c>
      <c r="BS1544" t="s">
        <v>86</v>
      </c>
      <c r="BU1544" t="s">
        <v>2962</v>
      </c>
      <c r="BV1544" t="s">
        <v>87</v>
      </c>
    </row>
    <row r="1545" spans="1:74" x14ac:dyDescent="0.2">
      <c r="A1545" t="s">
        <v>4535</v>
      </c>
      <c r="B1545" t="s">
        <v>4535</v>
      </c>
      <c r="C1545" t="s">
        <v>4536</v>
      </c>
      <c r="D1545" t="s">
        <v>76</v>
      </c>
      <c r="E1545" t="s">
        <v>77</v>
      </c>
      <c r="F1545" t="s">
        <v>4537</v>
      </c>
      <c r="G1545" t="s">
        <v>4538</v>
      </c>
      <c r="I1545" t="s">
        <v>3693</v>
      </c>
      <c r="J1545" t="s">
        <v>3354</v>
      </c>
      <c r="M1545" t="s">
        <v>3329</v>
      </c>
      <c r="BJ1545" t="s">
        <v>2962</v>
      </c>
      <c r="BL1545" t="s">
        <v>3360</v>
      </c>
      <c r="BM1545" t="s">
        <v>83</v>
      </c>
      <c r="BN1545" t="s">
        <v>84</v>
      </c>
      <c r="BO1545" t="s">
        <v>3694</v>
      </c>
      <c r="BP1545" t="s">
        <v>3332</v>
      </c>
      <c r="BQ1545" t="s">
        <v>3360</v>
      </c>
      <c r="BR1545" t="s">
        <v>3694</v>
      </c>
      <c r="BS1545" t="s">
        <v>86</v>
      </c>
      <c r="BU1545" t="s">
        <v>2962</v>
      </c>
      <c r="BV1545" t="s">
        <v>3695</v>
      </c>
    </row>
    <row r="1546" spans="1:74" x14ac:dyDescent="0.2">
      <c r="A1546" t="s">
        <v>4539</v>
      </c>
      <c r="B1546" t="s">
        <v>4539</v>
      </c>
      <c r="C1546" t="s">
        <v>4540</v>
      </c>
      <c r="E1546" t="s">
        <v>397</v>
      </c>
      <c r="F1546" t="s">
        <v>4541</v>
      </c>
      <c r="I1546" t="s">
        <v>3336</v>
      </c>
      <c r="M1546" t="s">
        <v>3329</v>
      </c>
      <c r="BJ1546" t="s">
        <v>2962</v>
      </c>
      <c r="BL1546" t="s">
        <v>3337</v>
      </c>
      <c r="BM1546" t="s">
        <v>83</v>
      </c>
      <c r="BO1546" t="s">
        <v>3338</v>
      </c>
      <c r="BP1546" t="s">
        <v>3332</v>
      </c>
      <c r="BQ1546" t="s">
        <v>3337</v>
      </c>
      <c r="BR1546" t="s">
        <v>3338</v>
      </c>
      <c r="BS1546" t="s">
        <v>86</v>
      </c>
      <c r="BU1546" t="s">
        <v>2962</v>
      </c>
      <c r="BV1546" t="s">
        <v>3339</v>
      </c>
    </row>
    <row r="1547" spans="1:74" x14ac:dyDescent="0.2">
      <c r="A1547" t="s">
        <v>4542</v>
      </c>
      <c r="B1547" t="s">
        <v>4542</v>
      </c>
      <c r="C1547" t="s">
        <v>4543</v>
      </c>
      <c r="E1547" t="s">
        <v>397</v>
      </c>
      <c r="F1547" t="s">
        <v>4544</v>
      </c>
      <c r="I1547" t="s">
        <v>3336</v>
      </c>
      <c r="M1547" t="s">
        <v>3329</v>
      </c>
      <c r="BJ1547" t="s">
        <v>2962</v>
      </c>
      <c r="BL1547" t="s">
        <v>3337</v>
      </c>
      <c r="BM1547" t="s">
        <v>83</v>
      </c>
      <c r="BO1547" t="s">
        <v>3338</v>
      </c>
      <c r="BP1547" t="s">
        <v>3332</v>
      </c>
      <c r="BQ1547" t="s">
        <v>3337</v>
      </c>
      <c r="BR1547" t="s">
        <v>3338</v>
      </c>
      <c r="BS1547" t="s">
        <v>86</v>
      </c>
      <c r="BU1547" t="s">
        <v>2962</v>
      </c>
      <c r="BV1547" t="s">
        <v>3339</v>
      </c>
    </row>
    <row r="1548" spans="1:74" x14ac:dyDescent="0.2">
      <c r="A1548" t="s">
        <v>1959</v>
      </c>
      <c r="B1548" t="s">
        <v>1959</v>
      </c>
      <c r="C1548" t="s">
        <v>1961</v>
      </c>
      <c r="D1548" t="s">
        <v>76</v>
      </c>
      <c r="E1548" t="s">
        <v>77</v>
      </c>
      <c r="G1548" t="s">
        <v>4545</v>
      </c>
      <c r="I1548" t="s">
        <v>3346</v>
      </c>
      <c r="J1548" t="s">
        <v>146</v>
      </c>
      <c r="M1548" t="s">
        <v>3329</v>
      </c>
      <c r="BJ1548" t="s">
        <v>2962</v>
      </c>
      <c r="BL1548" t="s">
        <v>3347</v>
      </c>
      <c r="BM1548" t="s">
        <v>83</v>
      </c>
      <c r="BN1548" t="s">
        <v>84</v>
      </c>
      <c r="BO1548" t="s">
        <v>3348</v>
      </c>
      <c r="BP1548" t="s">
        <v>3332</v>
      </c>
      <c r="BQ1548" t="s">
        <v>3347</v>
      </c>
      <c r="BR1548" t="s">
        <v>3348</v>
      </c>
      <c r="BS1548" t="s">
        <v>86</v>
      </c>
      <c r="BU1548" t="s">
        <v>2962</v>
      </c>
      <c r="BV1548" t="s">
        <v>87</v>
      </c>
    </row>
    <row r="1549" spans="1:74" x14ac:dyDescent="0.2">
      <c r="A1549" t="s">
        <v>4546</v>
      </c>
      <c r="B1549" t="s">
        <v>4546</v>
      </c>
      <c r="D1549" t="s">
        <v>76</v>
      </c>
      <c r="E1549" t="s">
        <v>397</v>
      </c>
      <c r="F1549" t="s">
        <v>4547</v>
      </c>
      <c r="I1549" t="s">
        <v>4548</v>
      </c>
      <c r="J1549" t="s">
        <v>3428</v>
      </c>
      <c r="M1549" t="s">
        <v>3329</v>
      </c>
      <c r="BJ1549" t="s">
        <v>81</v>
      </c>
      <c r="BL1549" t="s">
        <v>3849</v>
      </c>
      <c r="BM1549" t="s">
        <v>83</v>
      </c>
      <c r="BN1549" t="s">
        <v>2953</v>
      </c>
      <c r="BO1549" t="s">
        <v>4549</v>
      </c>
      <c r="BP1549" t="s">
        <v>3332</v>
      </c>
      <c r="BQ1549" t="s">
        <v>3849</v>
      </c>
      <c r="BR1549" t="s">
        <v>4549</v>
      </c>
      <c r="BS1549" t="s">
        <v>86</v>
      </c>
      <c r="BU1549" t="s">
        <v>81</v>
      </c>
      <c r="BV1549" t="s">
        <v>3851</v>
      </c>
    </row>
    <row r="1550" spans="1:74" x14ac:dyDescent="0.2">
      <c r="A1550" t="s">
        <v>4550</v>
      </c>
      <c r="B1550" t="s">
        <v>4550</v>
      </c>
      <c r="C1550" t="s">
        <v>4551</v>
      </c>
      <c r="D1550" t="s">
        <v>76</v>
      </c>
      <c r="E1550" t="s">
        <v>77</v>
      </c>
      <c r="F1550" t="s">
        <v>4552</v>
      </c>
      <c r="I1550" t="s">
        <v>3551</v>
      </c>
      <c r="J1550" t="s">
        <v>146</v>
      </c>
      <c r="M1550" t="s">
        <v>3329</v>
      </c>
      <c r="BJ1550" t="s">
        <v>2962</v>
      </c>
      <c r="BK1550" t="e">
        <f>Meeting Room Revenue + Meeting Audiovisual + Meeting Other Revenues</f>
        <v>#NAME?</v>
      </c>
      <c r="BL1550" t="s">
        <v>3360</v>
      </c>
      <c r="BM1550" t="s">
        <v>83</v>
      </c>
      <c r="BN1550" t="s">
        <v>84</v>
      </c>
      <c r="BO1550" t="s">
        <v>3552</v>
      </c>
      <c r="BP1550" t="s">
        <v>3332</v>
      </c>
      <c r="BQ1550" t="s">
        <v>3360</v>
      </c>
      <c r="BR1550" t="s">
        <v>3552</v>
      </c>
      <c r="BS1550" t="s">
        <v>86</v>
      </c>
      <c r="BT1550" t="e">
        <f>Meeting Room Revenue + Meeting Audiovisual + Meeting Other Revenues</f>
        <v>#NAME?</v>
      </c>
      <c r="BU1550" t="s">
        <v>2962</v>
      </c>
      <c r="BV1550" t="s">
        <v>87</v>
      </c>
    </row>
    <row r="1551" spans="1:74" x14ac:dyDescent="0.2">
      <c r="A1551" t="s">
        <v>1237</v>
      </c>
      <c r="B1551" t="s">
        <v>1237</v>
      </c>
      <c r="C1551" t="s">
        <v>1239</v>
      </c>
      <c r="D1551" t="s">
        <v>76</v>
      </c>
      <c r="E1551" t="s">
        <v>77</v>
      </c>
      <c r="G1551" t="s">
        <v>4553</v>
      </c>
      <c r="I1551" t="s">
        <v>3346</v>
      </c>
      <c r="J1551" t="s">
        <v>146</v>
      </c>
      <c r="M1551" t="s">
        <v>3329</v>
      </c>
      <c r="BJ1551" t="s">
        <v>2962</v>
      </c>
      <c r="BL1551" t="s">
        <v>3347</v>
      </c>
      <c r="BM1551" t="s">
        <v>83</v>
      </c>
      <c r="BN1551" t="s">
        <v>84</v>
      </c>
      <c r="BO1551" t="s">
        <v>3348</v>
      </c>
      <c r="BP1551" t="s">
        <v>3332</v>
      </c>
      <c r="BQ1551" t="s">
        <v>3347</v>
      </c>
      <c r="BR1551" t="s">
        <v>3348</v>
      </c>
      <c r="BS1551" t="s">
        <v>86</v>
      </c>
      <c r="BU1551" t="s">
        <v>2962</v>
      </c>
      <c r="BV1551" t="s">
        <v>87</v>
      </c>
    </row>
    <row r="1552" spans="1:74" x14ac:dyDescent="0.2">
      <c r="A1552" t="s">
        <v>4554</v>
      </c>
      <c r="B1552" t="s">
        <v>4554</v>
      </c>
      <c r="C1552" t="s">
        <v>4555</v>
      </c>
      <c r="D1552" t="s">
        <v>76</v>
      </c>
      <c r="E1552" t="s">
        <v>77</v>
      </c>
      <c r="H1552" t="s">
        <v>4556</v>
      </c>
      <c r="I1552" t="s">
        <v>3583</v>
      </c>
      <c r="J1552" t="s">
        <v>3428</v>
      </c>
      <c r="M1552" t="s">
        <v>3329</v>
      </c>
      <c r="BJ1552" t="s">
        <v>2962</v>
      </c>
      <c r="BL1552" t="s">
        <v>3360</v>
      </c>
      <c r="BM1552" t="s">
        <v>83</v>
      </c>
      <c r="BN1552" t="s">
        <v>84</v>
      </c>
      <c r="BO1552" t="s">
        <v>3584</v>
      </c>
      <c r="BP1552" t="s">
        <v>3332</v>
      </c>
      <c r="BQ1552" t="s">
        <v>3360</v>
      </c>
      <c r="BR1552" t="s">
        <v>3584</v>
      </c>
      <c r="BS1552" t="s">
        <v>86</v>
      </c>
      <c r="BU1552" t="s">
        <v>2962</v>
      </c>
      <c r="BV1552" t="s">
        <v>3585</v>
      </c>
    </row>
    <row r="1553" spans="1:74" x14ac:dyDescent="0.2">
      <c r="A1553" t="s">
        <v>4557</v>
      </c>
      <c r="B1553" t="s">
        <v>4557</v>
      </c>
      <c r="C1553" t="s">
        <v>4558</v>
      </c>
      <c r="D1553" t="s">
        <v>76</v>
      </c>
      <c r="E1553" t="s">
        <v>77</v>
      </c>
      <c r="I1553" t="s">
        <v>3327</v>
      </c>
      <c r="J1553" t="s">
        <v>3328</v>
      </c>
      <c r="M1553" t="s">
        <v>3329</v>
      </c>
      <c r="BJ1553" t="s">
        <v>2962</v>
      </c>
      <c r="BK1553" t="s">
        <v>4559</v>
      </c>
      <c r="BL1553" t="s">
        <v>3330</v>
      </c>
      <c r="BM1553" t="s">
        <v>83</v>
      </c>
      <c r="BN1553" t="s">
        <v>84</v>
      </c>
      <c r="BO1553" t="s">
        <v>3331</v>
      </c>
      <c r="BP1553" t="s">
        <v>3332</v>
      </c>
      <c r="BQ1553" t="s">
        <v>3330</v>
      </c>
      <c r="BR1553" t="s">
        <v>3331</v>
      </c>
      <c r="BS1553" t="s">
        <v>86</v>
      </c>
      <c r="BT1553" t="s">
        <v>4559</v>
      </c>
      <c r="BU1553" t="s">
        <v>2962</v>
      </c>
      <c r="BV1553" t="s">
        <v>3333</v>
      </c>
    </row>
    <row r="1554" spans="1:74" x14ac:dyDescent="0.2">
      <c r="A1554" t="s">
        <v>4560</v>
      </c>
      <c r="B1554" t="s">
        <v>4560</v>
      </c>
      <c r="C1554" t="s">
        <v>4561</v>
      </c>
      <c r="D1554" t="s">
        <v>76</v>
      </c>
      <c r="E1554" t="s">
        <v>77</v>
      </c>
      <c r="I1554" t="s">
        <v>3473</v>
      </c>
      <c r="J1554" t="s">
        <v>3474</v>
      </c>
      <c r="M1554" t="s">
        <v>3329</v>
      </c>
      <c r="BJ1554" t="s">
        <v>2962</v>
      </c>
      <c r="BL1554" t="s">
        <v>3360</v>
      </c>
      <c r="BM1554" t="s">
        <v>83</v>
      </c>
      <c r="BN1554" t="s">
        <v>84</v>
      </c>
      <c r="BO1554" t="s">
        <v>3475</v>
      </c>
      <c r="BP1554" t="s">
        <v>3332</v>
      </c>
      <c r="BQ1554" t="s">
        <v>3360</v>
      </c>
      <c r="BR1554" t="s">
        <v>3475</v>
      </c>
      <c r="BS1554" t="s">
        <v>86</v>
      </c>
      <c r="BU1554" t="s">
        <v>2962</v>
      </c>
      <c r="BV1554" t="s">
        <v>3476</v>
      </c>
    </row>
    <row r="1555" spans="1:74" x14ac:dyDescent="0.2">
      <c r="A1555" t="s">
        <v>4562</v>
      </c>
      <c r="B1555" t="s">
        <v>4562</v>
      </c>
      <c r="C1555" t="s">
        <v>4563</v>
      </c>
      <c r="E1555" t="s">
        <v>397</v>
      </c>
      <c r="F1555" t="s">
        <v>4564</v>
      </c>
      <c r="I1555" t="s">
        <v>3336</v>
      </c>
      <c r="M1555" t="s">
        <v>3329</v>
      </c>
      <c r="BJ1555" t="s">
        <v>2962</v>
      </c>
      <c r="BL1555" t="s">
        <v>3337</v>
      </c>
      <c r="BM1555" t="s">
        <v>83</v>
      </c>
      <c r="BO1555" t="s">
        <v>3338</v>
      </c>
      <c r="BP1555" t="s">
        <v>3332</v>
      </c>
      <c r="BQ1555" t="s">
        <v>3337</v>
      </c>
      <c r="BR1555" t="s">
        <v>3338</v>
      </c>
      <c r="BS1555" t="s">
        <v>86</v>
      </c>
      <c r="BU1555" t="s">
        <v>2962</v>
      </c>
      <c r="BV1555" t="s">
        <v>3339</v>
      </c>
    </row>
    <row r="1556" spans="1:74" x14ac:dyDescent="0.2">
      <c r="A1556" t="s">
        <v>4565</v>
      </c>
      <c r="B1556" t="s">
        <v>4565</v>
      </c>
      <c r="E1556" t="s">
        <v>397</v>
      </c>
      <c r="F1556" t="s">
        <v>3628</v>
      </c>
      <c r="I1556" t="s">
        <v>3336</v>
      </c>
      <c r="M1556" t="s">
        <v>3329</v>
      </c>
      <c r="BJ1556" t="s">
        <v>2962</v>
      </c>
      <c r="BL1556" t="s">
        <v>3337</v>
      </c>
      <c r="BM1556" t="s">
        <v>83</v>
      </c>
      <c r="BO1556" t="s">
        <v>3338</v>
      </c>
      <c r="BP1556" t="s">
        <v>3332</v>
      </c>
      <c r="BQ1556" t="s">
        <v>3337</v>
      </c>
      <c r="BR1556" t="s">
        <v>3338</v>
      </c>
      <c r="BS1556" t="s">
        <v>86</v>
      </c>
      <c r="BU1556" t="s">
        <v>2962</v>
      </c>
      <c r="BV1556" t="s">
        <v>3339</v>
      </c>
    </row>
    <row r="1557" spans="1:74" x14ac:dyDescent="0.2">
      <c r="A1557" t="s">
        <v>4566</v>
      </c>
      <c r="B1557" t="s">
        <v>4566</v>
      </c>
      <c r="C1557" t="s">
        <v>4567</v>
      </c>
      <c r="D1557" t="s">
        <v>76</v>
      </c>
      <c r="E1557" t="s">
        <v>77</v>
      </c>
      <c r="F1557" t="s">
        <v>4055</v>
      </c>
      <c r="H1557" t="s">
        <v>4566</v>
      </c>
      <c r="I1557" t="s">
        <v>3359</v>
      </c>
      <c r="J1557" t="s">
        <v>3354</v>
      </c>
      <c r="M1557" t="s">
        <v>3329</v>
      </c>
      <c r="BJ1557" t="s">
        <v>81</v>
      </c>
      <c r="BL1557" t="s">
        <v>3360</v>
      </c>
      <c r="BM1557" t="s">
        <v>83</v>
      </c>
      <c r="BN1557" t="s">
        <v>84</v>
      </c>
      <c r="BO1557" t="s">
        <v>3361</v>
      </c>
      <c r="BP1557" t="s">
        <v>3332</v>
      </c>
      <c r="BQ1557" t="s">
        <v>3360</v>
      </c>
      <c r="BR1557" t="s">
        <v>3361</v>
      </c>
      <c r="BS1557" t="s">
        <v>86</v>
      </c>
      <c r="BU1557" t="s">
        <v>81</v>
      </c>
      <c r="BV1557" t="s">
        <v>3362</v>
      </c>
    </row>
    <row r="1558" spans="1:74" x14ac:dyDescent="0.2">
      <c r="A1558" t="s">
        <v>4568</v>
      </c>
      <c r="B1558" t="s">
        <v>4568</v>
      </c>
      <c r="C1558" t="s">
        <v>4569</v>
      </c>
      <c r="E1558" t="s">
        <v>397</v>
      </c>
      <c r="I1558" t="s">
        <v>3336</v>
      </c>
      <c r="M1558" t="s">
        <v>3329</v>
      </c>
      <c r="BJ1558" t="s">
        <v>2962</v>
      </c>
      <c r="BL1558" t="s">
        <v>3337</v>
      </c>
      <c r="BM1558" t="s">
        <v>83</v>
      </c>
      <c r="BO1558" t="s">
        <v>3338</v>
      </c>
      <c r="BP1558" t="s">
        <v>3332</v>
      </c>
      <c r="BQ1558" t="s">
        <v>3337</v>
      </c>
      <c r="BR1558" t="s">
        <v>3338</v>
      </c>
      <c r="BS1558" t="s">
        <v>86</v>
      </c>
      <c r="BU1558" t="s">
        <v>2962</v>
      </c>
      <c r="BV1558" t="s">
        <v>3339</v>
      </c>
    </row>
    <row r="1559" spans="1:74" x14ac:dyDescent="0.2">
      <c r="A1559" t="s">
        <v>4570</v>
      </c>
      <c r="B1559" t="s">
        <v>4570</v>
      </c>
      <c r="C1559" t="s">
        <v>1864</v>
      </c>
      <c r="D1559" t="s">
        <v>76</v>
      </c>
      <c r="E1559" t="s">
        <v>77</v>
      </c>
      <c r="F1559" t="s">
        <v>3539</v>
      </c>
      <c r="G1559" t="s">
        <v>4571</v>
      </c>
      <c r="I1559" t="s">
        <v>3346</v>
      </c>
      <c r="J1559" t="s">
        <v>146</v>
      </c>
      <c r="M1559" t="s">
        <v>3329</v>
      </c>
      <c r="BJ1559" t="s">
        <v>2962</v>
      </c>
      <c r="BL1559" t="s">
        <v>3347</v>
      </c>
      <c r="BM1559" t="s">
        <v>83</v>
      </c>
      <c r="BN1559" t="s">
        <v>84</v>
      </c>
      <c r="BO1559" t="s">
        <v>3348</v>
      </c>
      <c r="BP1559" t="s">
        <v>3332</v>
      </c>
      <c r="BQ1559" t="s">
        <v>3347</v>
      </c>
      <c r="BR1559" t="s">
        <v>3348</v>
      </c>
      <c r="BS1559" t="s">
        <v>86</v>
      </c>
      <c r="BU1559" t="s">
        <v>2962</v>
      </c>
      <c r="BV1559" t="s">
        <v>87</v>
      </c>
    </row>
    <row r="1560" spans="1:74" x14ac:dyDescent="0.2">
      <c r="A1560" t="s">
        <v>942</v>
      </c>
      <c r="B1560" t="s">
        <v>942</v>
      </c>
      <c r="C1560" t="s">
        <v>944</v>
      </c>
      <c r="D1560" t="s">
        <v>76</v>
      </c>
      <c r="E1560" t="s">
        <v>77</v>
      </c>
      <c r="G1560" t="s">
        <v>4572</v>
      </c>
      <c r="I1560" t="s">
        <v>3346</v>
      </c>
      <c r="J1560" t="s">
        <v>146</v>
      </c>
      <c r="M1560" t="s">
        <v>3329</v>
      </c>
      <c r="BJ1560" t="s">
        <v>2962</v>
      </c>
      <c r="BL1560" t="s">
        <v>3347</v>
      </c>
      <c r="BM1560" t="s">
        <v>83</v>
      </c>
      <c r="BN1560" t="s">
        <v>84</v>
      </c>
      <c r="BO1560" t="s">
        <v>3348</v>
      </c>
      <c r="BP1560" t="s">
        <v>3332</v>
      </c>
      <c r="BQ1560" t="s">
        <v>3347</v>
      </c>
      <c r="BR1560" t="s">
        <v>3348</v>
      </c>
      <c r="BS1560" t="s">
        <v>86</v>
      </c>
      <c r="BU1560" t="s">
        <v>2962</v>
      </c>
      <c r="BV1560" t="s">
        <v>87</v>
      </c>
    </row>
    <row r="1561" spans="1:74" x14ac:dyDescent="0.2">
      <c r="A1561" t="s">
        <v>4573</v>
      </c>
      <c r="B1561" t="s">
        <v>4573</v>
      </c>
      <c r="C1561" t="s">
        <v>4574</v>
      </c>
      <c r="E1561" t="s">
        <v>397</v>
      </c>
      <c r="I1561" t="s">
        <v>3336</v>
      </c>
      <c r="M1561" t="s">
        <v>3329</v>
      </c>
      <c r="BJ1561" t="s">
        <v>2962</v>
      </c>
      <c r="BL1561" t="s">
        <v>3337</v>
      </c>
      <c r="BM1561" t="s">
        <v>83</v>
      </c>
      <c r="BO1561" t="s">
        <v>3338</v>
      </c>
      <c r="BP1561" t="s">
        <v>3332</v>
      </c>
      <c r="BQ1561" t="s">
        <v>3337</v>
      </c>
      <c r="BR1561" t="s">
        <v>3338</v>
      </c>
      <c r="BS1561" t="s">
        <v>86</v>
      </c>
      <c r="BU1561" t="s">
        <v>2962</v>
      </c>
      <c r="BV1561" t="s">
        <v>3339</v>
      </c>
    </row>
    <row r="1562" spans="1:74" x14ac:dyDescent="0.2">
      <c r="A1562" t="s">
        <v>4575</v>
      </c>
      <c r="B1562" t="s">
        <v>4575</v>
      </c>
      <c r="C1562" t="s">
        <v>4576</v>
      </c>
      <c r="E1562" t="s">
        <v>397</v>
      </c>
      <c r="I1562" t="s">
        <v>3336</v>
      </c>
      <c r="M1562" t="s">
        <v>3329</v>
      </c>
      <c r="BJ1562" t="s">
        <v>2962</v>
      </c>
      <c r="BL1562" t="s">
        <v>3337</v>
      </c>
      <c r="BM1562" t="s">
        <v>83</v>
      </c>
      <c r="BO1562" t="s">
        <v>3338</v>
      </c>
      <c r="BP1562" t="s">
        <v>3332</v>
      </c>
      <c r="BQ1562" t="s">
        <v>3337</v>
      </c>
      <c r="BR1562" t="s">
        <v>3338</v>
      </c>
      <c r="BS1562" t="s">
        <v>86</v>
      </c>
      <c r="BU1562" t="s">
        <v>2962</v>
      </c>
      <c r="BV1562" t="s">
        <v>3339</v>
      </c>
    </row>
    <row r="1563" spans="1:74" x14ac:dyDescent="0.2">
      <c r="A1563" t="s">
        <v>2753</v>
      </c>
      <c r="B1563" t="s">
        <v>2753</v>
      </c>
      <c r="C1563" t="s">
        <v>2755</v>
      </c>
      <c r="D1563" t="s">
        <v>76</v>
      </c>
      <c r="E1563" t="s">
        <v>77</v>
      </c>
      <c r="G1563" t="s">
        <v>4577</v>
      </c>
      <c r="I1563" t="s">
        <v>3346</v>
      </c>
      <c r="J1563" t="s">
        <v>146</v>
      </c>
      <c r="M1563" t="s">
        <v>3329</v>
      </c>
      <c r="BJ1563" t="s">
        <v>2962</v>
      </c>
      <c r="BL1563" t="s">
        <v>3347</v>
      </c>
      <c r="BM1563" t="s">
        <v>83</v>
      </c>
      <c r="BN1563" t="s">
        <v>84</v>
      </c>
      <c r="BO1563" t="s">
        <v>3348</v>
      </c>
      <c r="BP1563" t="s">
        <v>3332</v>
      </c>
      <c r="BQ1563" t="s">
        <v>3347</v>
      </c>
      <c r="BR1563" t="s">
        <v>3348</v>
      </c>
      <c r="BS1563" t="s">
        <v>86</v>
      </c>
      <c r="BU1563" t="s">
        <v>2962</v>
      </c>
      <c r="BV1563" t="s">
        <v>87</v>
      </c>
    </row>
    <row r="1564" spans="1:74" x14ac:dyDescent="0.2">
      <c r="A1564" t="s">
        <v>4578</v>
      </c>
      <c r="B1564" t="s">
        <v>4578</v>
      </c>
      <c r="C1564" t="s">
        <v>4579</v>
      </c>
      <c r="E1564" t="s">
        <v>397</v>
      </c>
      <c r="I1564" t="s">
        <v>3336</v>
      </c>
      <c r="M1564" t="s">
        <v>3329</v>
      </c>
      <c r="BJ1564" t="s">
        <v>2962</v>
      </c>
      <c r="BL1564" t="s">
        <v>3337</v>
      </c>
      <c r="BM1564" t="s">
        <v>83</v>
      </c>
      <c r="BO1564" t="s">
        <v>3338</v>
      </c>
      <c r="BP1564" t="s">
        <v>3332</v>
      </c>
      <c r="BQ1564" t="s">
        <v>3337</v>
      </c>
      <c r="BR1564" t="s">
        <v>3338</v>
      </c>
      <c r="BS1564" t="s">
        <v>86</v>
      </c>
      <c r="BU1564" t="s">
        <v>2962</v>
      </c>
      <c r="BV1564" t="s">
        <v>3339</v>
      </c>
    </row>
    <row r="1565" spans="1:74" x14ac:dyDescent="0.2">
      <c r="A1565" t="s">
        <v>4580</v>
      </c>
      <c r="B1565" t="s">
        <v>4580</v>
      </c>
      <c r="C1565" t="s">
        <v>856</v>
      </c>
      <c r="D1565" t="s">
        <v>76</v>
      </c>
      <c r="E1565" t="s">
        <v>77</v>
      </c>
      <c r="F1565" t="s">
        <v>3539</v>
      </c>
      <c r="G1565" t="s">
        <v>4581</v>
      </c>
      <c r="I1565" t="s">
        <v>3346</v>
      </c>
      <c r="J1565" t="s">
        <v>146</v>
      </c>
      <c r="M1565" t="s">
        <v>3329</v>
      </c>
      <c r="BJ1565" t="s">
        <v>2962</v>
      </c>
      <c r="BL1565" t="s">
        <v>3347</v>
      </c>
      <c r="BM1565" t="s">
        <v>83</v>
      </c>
      <c r="BN1565" t="s">
        <v>84</v>
      </c>
      <c r="BO1565" t="s">
        <v>3348</v>
      </c>
      <c r="BP1565" t="s">
        <v>3332</v>
      </c>
      <c r="BQ1565" t="s">
        <v>3347</v>
      </c>
      <c r="BR1565" t="s">
        <v>3348</v>
      </c>
      <c r="BS1565" t="s">
        <v>86</v>
      </c>
      <c r="BU1565" t="s">
        <v>2962</v>
      </c>
      <c r="BV1565" t="s">
        <v>87</v>
      </c>
    </row>
    <row r="1566" spans="1:74" x14ac:dyDescent="0.2">
      <c r="A1566" t="s">
        <v>4024</v>
      </c>
      <c r="B1566" t="s">
        <v>4024</v>
      </c>
      <c r="C1566" t="s">
        <v>4582</v>
      </c>
      <c r="D1566" t="s">
        <v>76</v>
      </c>
      <c r="E1566" t="s">
        <v>77</v>
      </c>
      <c r="F1566" t="s">
        <v>3470</v>
      </c>
      <c r="I1566" t="s">
        <v>3359</v>
      </c>
      <c r="J1566" t="s">
        <v>3428</v>
      </c>
      <c r="M1566" t="s">
        <v>3329</v>
      </c>
      <c r="BJ1566" t="s">
        <v>81</v>
      </c>
      <c r="BL1566" t="s">
        <v>3360</v>
      </c>
      <c r="BM1566" t="s">
        <v>83</v>
      </c>
      <c r="BN1566" t="s">
        <v>84</v>
      </c>
      <c r="BO1566" t="s">
        <v>3361</v>
      </c>
      <c r="BP1566" t="s">
        <v>3332</v>
      </c>
      <c r="BQ1566" t="s">
        <v>3360</v>
      </c>
      <c r="BR1566" t="s">
        <v>3361</v>
      </c>
      <c r="BS1566" t="s">
        <v>86</v>
      </c>
      <c r="BU1566" t="s">
        <v>81</v>
      </c>
      <c r="BV1566" t="s">
        <v>3362</v>
      </c>
    </row>
    <row r="1567" spans="1:74" x14ac:dyDescent="0.2">
      <c r="A1567" t="s">
        <v>2716</v>
      </c>
      <c r="B1567" t="s">
        <v>2716</v>
      </c>
      <c r="C1567" t="s">
        <v>2718</v>
      </c>
      <c r="D1567" t="s">
        <v>76</v>
      </c>
      <c r="E1567" t="s">
        <v>77</v>
      </c>
      <c r="G1567" t="s">
        <v>4583</v>
      </c>
      <c r="I1567" t="s">
        <v>3346</v>
      </c>
      <c r="J1567" t="s">
        <v>146</v>
      </c>
      <c r="M1567" t="s">
        <v>3329</v>
      </c>
      <c r="BJ1567" t="s">
        <v>2962</v>
      </c>
      <c r="BL1567" t="s">
        <v>3347</v>
      </c>
      <c r="BM1567" t="s">
        <v>83</v>
      </c>
      <c r="BN1567" t="s">
        <v>84</v>
      </c>
      <c r="BO1567" t="s">
        <v>3348</v>
      </c>
      <c r="BP1567" t="s">
        <v>3332</v>
      </c>
      <c r="BQ1567" t="s">
        <v>3347</v>
      </c>
      <c r="BR1567" t="s">
        <v>3348</v>
      </c>
      <c r="BS1567" t="s">
        <v>86</v>
      </c>
      <c r="BU1567" t="s">
        <v>2962</v>
      </c>
      <c r="BV1567" t="s">
        <v>87</v>
      </c>
    </row>
    <row r="1568" spans="1:74" x14ac:dyDescent="0.2">
      <c r="A1568" t="s">
        <v>4584</v>
      </c>
      <c r="B1568" t="s">
        <v>4584</v>
      </c>
      <c r="C1568" t="s">
        <v>2613</v>
      </c>
      <c r="D1568" t="s">
        <v>76</v>
      </c>
      <c r="E1568" t="s">
        <v>77</v>
      </c>
      <c r="G1568" t="s">
        <v>4585</v>
      </c>
      <c r="I1568" t="s">
        <v>3346</v>
      </c>
      <c r="J1568" t="s">
        <v>146</v>
      </c>
      <c r="M1568" t="s">
        <v>3329</v>
      </c>
      <c r="BJ1568" t="s">
        <v>2962</v>
      </c>
      <c r="BL1568" t="s">
        <v>3347</v>
      </c>
      <c r="BM1568" t="s">
        <v>83</v>
      </c>
      <c r="BN1568" t="s">
        <v>84</v>
      </c>
      <c r="BO1568" t="s">
        <v>3348</v>
      </c>
      <c r="BP1568" t="s">
        <v>3332</v>
      </c>
      <c r="BQ1568" t="s">
        <v>3347</v>
      </c>
      <c r="BR1568" t="s">
        <v>3348</v>
      </c>
      <c r="BS1568" t="s">
        <v>86</v>
      </c>
      <c r="BU1568" t="s">
        <v>2962</v>
      </c>
      <c r="BV1568" t="s">
        <v>87</v>
      </c>
    </row>
    <row r="1569" spans="1:74" x14ac:dyDescent="0.2">
      <c r="A1569" t="s">
        <v>4586</v>
      </c>
      <c r="B1569" t="s">
        <v>4586</v>
      </c>
      <c r="C1569" t="s">
        <v>4587</v>
      </c>
      <c r="D1569" t="s">
        <v>76</v>
      </c>
      <c r="E1569" t="s">
        <v>77</v>
      </c>
      <c r="I1569" t="s">
        <v>3583</v>
      </c>
      <c r="J1569" t="s">
        <v>3919</v>
      </c>
      <c r="M1569" t="s">
        <v>3329</v>
      </c>
      <c r="BJ1569" t="s">
        <v>2962</v>
      </c>
      <c r="BL1569" t="s">
        <v>3360</v>
      </c>
      <c r="BM1569" t="s">
        <v>83</v>
      </c>
      <c r="BN1569" t="s">
        <v>84</v>
      </c>
      <c r="BO1569" t="s">
        <v>3584</v>
      </c>
      <c r="BP1569" t="s">
        <v>3332</v>
      </c>
      <c r="BQ1569" t="s">
        <v>3360</v>
      </c>
      <c r="BR1569" t="s">
        <v>3584</v>
      </c>
      <c r="BS1569" t="s">
        <v>86</v>
      </c>
      <c r="BU1569" t="s">
        <v>2962</v>
      </c>
      <c r="BV1569" t="s">
        <v>3585</v>
      </c>
    </row>
    <row r="1570" spans="1:74" x14ac:dyDescent="0.2">
      <c r="A1570" t="s">
        <v>4588</v>
      </c>
      <c r="B1570" t="s">
        <v>4588</v>
      </c>
      <c r="C1570" t="s">
        <v>4589</v>
      </c>
      <c r="E1570" t="s">
        <v>397</v>
      </c>
      <c r="F1570" t="s">
        <v>4590</v>
      </c>
      <c r="I1570" t="s">
        <v>3336</v>
      </c>
      <c r="M1570" t="s">
        <v>3329</v>
      </c>
      <c r="BJ1570" t="s">
        <v>2962</v>
      </c>
      <c r="BL1570" t="s">
        <v>3337</v>
      </c>
      <c r="BM1570" t="s">
        <v>83</v>
      </c>
      <c r="BO1570" t="s">
        <v>3338</v>
      </c>
      <c r="BP1570" t="s">
        <v>3332</v>
      </c>
      <c r="BQ1570" t="s">
        <v>3337</v>
      </c>
      <c r="BR1570" t="s">
        <v>3338</v>
      </c>
      <c r="BS1570" t="s">
        <v>86</v>
      </c>
      <c r="BU1570" t="s">
        <v>2962</v>
      </c>
      <c r="BV1570" t="s">
        <v>3339</v>
      </c>
    </row>
    <row r="1571" spans="1:74" x14ac:dyDescent="0.2">
      <c r="A1571" t="s">
        <v>4591</v>
      </c>
      <c r="B1571" t="s">
        <v>4591</v>
      </c>
      <c r="C1571" t="s">
        <v>4592</v>
      </c>
      <c r="E1571" t="s">
        <v>397</v>
      </c>
      <c r="F1571" t="s">
        <v>3376</v>
      </c>
      <c r="I1571" t="s">
        <v>3336</v>
      </c>
      <c r="M1571" t="s">
        <v>3329</v>
      </c>
      <c r="BJ1571" t="s">
        <v>2962</v>
      </c>
      <c r="BL1571" t="s">
        <v>3337</v>
      </c>
      <c r="BM1571" t="s">
        <v>83</v>
      </c>
      <c r="BO1571" t="s">
        <v>3338</v>
      </c>
      <c r="BP1571" t="s">
        <v>3332</v>
      </c>
      <c r="BQ1571" t="s">
        <v>3337</v>
      </c>
      <c r="BR1571" t="s">
        <v>3338</v>
      </c>
      <c r="BS1571" t="s">
        <v>86</v>
      </c>
      <c r="BU1571" t="s">
        <v>2962</v>
      </c>
      <c r="BV1571" t="s">
        <v>3339</v>
      </c>
    </row>
    <row r="1572" spans="1:74" x14ac:dyDescent="0.2">
      <c r="A1572" t="s">
        <v>4593</v>
      </c>
      <c r="B1572" t="s">
        <v>4593</v>
      </c>
      <c r="C1572" t="s">
        <v>4594</v>
      </c>
      <c r="E1572" t="s">
        <v>397</v>
      </c>
      <c r="F1572" t="s">
        <v>4595</v>
      </c>
      <c r="I1572" t="s">
        <v>3336</v>
      </c>
      <c r="M1572" t="s">
        <v>3329</v>
      </c>
      <c r="BJ1572" t="s">
        <v>2962</v>
      </c>
      <c r="BL1572" t="s">
        <v>3337</v>
      </c>
      <c r="BM1572" t="s">
        <v>83</v>
      </c>
      <c r="BO1572" t="s">
        <v>3338</v>
      </c>
      <c r="BP1572" t="s">
        <v>3332</v>
      </c>
      <c r="BQ1572" t="s">
        <v>3337</v>
      </c>
      <c r="BR1572" t="s">
        <v>3338</v>
      </c>
      <c r="BS1572" t="s">
        <v>86</v>
      </c>
      <c r="BU1572" t="s">
        <v>2962</v>
      </c>
      <c r="BV1572" t="s">
        <v>3339</v>
      </c>
    </row>
    <row r="1573" spans="1:74" x14ac:dyDescent="0.2">
      <c r="A1573" t="s">
        <v>4596</v>
      </c>
      <c r="B1573" t="s">
        <v>4596</v>
      </c>
      <c r="C1573" t="s">
        <v>4597</v>
      </c>
      <c r="E1573" t="s">
        <v>397</v>
      </c>
      <c r="I1573" t="s">
        <v>3336</v>
      </c>
      <c r="M1573" t="s">
        <v>3329</v>
      </c>
      <c r="BJ1573" t="s">
        <v>2962</v>
      </c>
      <c r="BL1573" t="s">
        <v>3337</v>
      </c>
      <c r="BM1573" t="s">
        <v>83</v>
      </c>
      <c r="BO1573" t="s">
        <v>3338</v>
      </c>
      <c r="BP1573" t="s">
        <v>3332</v>
      </c>
      <c r="BQ1573" t="s">
        <v>3337</v>
      </c>
      <c r="BR1573" t="s">
        <v>3338</v>
      </c>
      <c r="BS1573" t="s">
        <v>86</v>
      </c>
      <c r="BU1573" t="s">
        <v>2962</v>
      </c>
      <c r="BV1573" t="s">
        <v>3339</v>
      </c>
    </row>
    <row r="1574" spans="1:74" x14ac:dyDescent="0.2">
      <c r="A1574" t="s">
        <v>4598</v>
      </c>
      <c r="B1574" t="s">
        <v>4598</v>
      </c>
      <c r="C1574" t="s">
        <v>4599</v>
      </c>
      <c r="E1574" t="s">
        <v>397</v>
      </c>
      <c r="F1574" t="s">
        <v>4600</v>
      </c>
      <c r="I1574" t="s">
        <v>3336</v>
      </c>
      <c r="M1574" t="s">
        <v>3329</v>
      </c>
      <c r="BJ1574" t="s">
        <v>2962</v>
      </c>
      <c r="BL1574" t="s">
        <v>3337</v>
      </c>
      <c r="BM1574" t="s">
        <v>83</v>
      </c>
      <c r="BO1574" t="s">
        <v>3338</v>
      </c>
      <c r="BP1574" t="s">
        <v>3332</v>
      </c>
      <c r="BQ1574" t="s">
        <v>3337</v>
      </c>
      <c r="BR1574" t="s">
        <v>3338</v>
      </c>
      <c r="BS1574" t="s">
        <v>86</v>
      </c>
      <c r="BU1574" t="s">
        <v>2962</v>
      </c>
      <c r="BV1574" t="s">
        <v>3339</v>
      </c>
    </row>
    <row r="1575" spans="1:74" x14ac:dyDescent="0.2">
      <c r="A1575" t="s">
        <v>4601</v>
      </c>
      <c r="B1575" t="s">
        <v>4601</v>
      </c>
      <c r="C1575" t="s">
        <v>3529</v>
      </c>
      <c r="E1575" t="s">
        <v>397</v>
      </c>
      <c r="I1575" t="s">
        <v>3336</v>
      </c>
      <c r="M1575" t="s">
        <v>3329</v>
      </c>
      <c r="BJ1575" t="s">
        <v>2962</v>
      </c>
      <c r="BL1575" t="s">
        <v>3337</v>
      </c>
      <c r="BM1575" t="s">
        <v>83</v>
      </c>
      <c r="BO1575" t="s">
        <v>3338</v>
      </c>
      <c r="BP1575" t="s">
        <v>3332</v>
      </c>
      <c r="BQ1575" t="s">
        <v>3337</v>
      </c>
      <c r="BR1575" t="s">
        <v>3338</v>
      </c>
      <c r="BS1575" t="s">
        <v>86</v>
      </c>
      <c r="BU1575" t="s">
        <v>2962</v>
      </c>
      <c r="BV1575" t="s">
        <v>3339</v>
      </c>
    </row>
    <row r="1576" spans="1:74" x14ac:dyDescent="0.2">
      <c r="A1576" t="s">
        <v>4602</v>
      </c>
      <c r="B1576" t="s">
        <v>4602</v>
      </c>
      <c r="C1576" t="s">
        <v>876</v>
      </c>
      <c r="D1576" t="s">
        <v>76</v>
      </c>
      <c r="E1576" t="s">
        <v>77</v>
      </c>
      <c r="G1576" t="s">
        <v>4603</v>
      </c>
      <c r="I1576" t="s">
        <v>3346</v>
      </c>
      <c r="J1576" t="s">
        <v>146</v>
      </c>
      <c r="M1576" t="s">
        <v>3329</v>
      </c>
      <c r="BJ1576" t="s">
        <v>2962</v>
      </c>
      <c r="BL1576" t="s">
        <v>3347</v>
      </c>
      <c r="BM1576" t="s">
        <v>83</v>
      </c>
      <c r="BN1576" t="s">
        <v>84</v>
      </c>
      <c r="BO1576" t="s">
        <v>3348</v>
      </c>
      <c r="BP1576" t="s">
        <v>3332</v>
      </c>
      <c r="BQ1576" t="s">
        <v>3347</v>
      </c>
      <c r="BR1576" t="s">
        <v>3348</v>
      </c>
      <c r="BS1576" t="s">
        <v>86</v>
      </c>
      <c r="BU1576" t="s">
        <v>2962</v>
      </c>
      <c r="BV1576" t="s">
        <v>87</v>
      </c>
    </row>
    <row r="1577" spans="1:74" x14ac:dyDescent="0.2">
      <c r="A1577" t="s">
        <v>4604</v>
      </c>
      <c r="B1577" t="s">
        <v>4604</v>
      </c>
      <c r="E1577" t="s">
        <v>397</v>
      </c>
      <c r="F1577" t="s">
        <v>3865</v>
      </c>
      <c r="I1577" t="s">
        <v>3336</v>
      </c>
      <c r="M1577" t="s">
        <v>3329</v>
      </c>
      <c r="BJ1577" t="s">
        <v>2962</v>
      </c>
      <c r="BL1577" t="s">
        <v>3337</v>
      </c>
      <c r="BM1577" t="s">
        <v>83</v>
      </c>
      <c r="BO1577" t="s">
        <v>3338</v>
      </c>
      <c r="BP1577" t="s">
        <v>3332</v>
      </c>
      <c r="BQ1577" t="s">
        <v>3337</v>
      </c>
      <c r="BR1577" t="s">
        <v>3338</v>
      </c>
      <c r="BS1577" t="s">
        <v>86</v>
      </c>
      <c r="BU1577" t="s">
        <v>2962</v>
      </c>
      <c r="BV1577" t="s">
        <v>3339</v>
      </c>
    </row>
    <row r="1578" spans="1:74" x14ac:dyDescent="0.2">
      <c r="A1578" t="s">
        <v>4605</v>
      </c>
      <c r="B1578" t="s">
        <v>4605</v>
      </c>
      <c r="C1578" t="s">
        <v>4606</v>
      </c>
      <c r="D1578" t="s">
        <v>76</v>
      </c>
      <c r="E1578" t="s">
        <v>77</v>
      </c>
      <c r="I1578" t="s">
        <v>3427</v>
      </c>
      <c r="J1578" t="s">
        <v>3428</v>
      </c>
      <c r="M1578" t="s">
        <v>3329</v>
      </c>
      <c r="BJ1578" t="s">
        <v>81</v>
      </c>
      <c r="BL1578" t="s">
        <v>3429</v>
      </c>
      <c r="BM1578" t="s">
        <v>83</v>
      </c>
      <c r="BN1578" t="s">
        <v>2953</v>
      </c>
      <c r="BO1578" t="s">
        <v>3430</v>
      </c>
      <c r="BP1578" t="s">
        <v>3332</v>
      </c>
      <c r="BQ1578" t="s">
        <v>3429</v>
      </c>
      <c r="BR1578" t="s">
        <v>3430</v>
      </c>
      <c r="BS1578" t="s">
        <v>86</v>
      </c>
      <c r="BU1578" t="s">
        <v>81</v>
      </c>
      <c r="BV1578" t="s">
        <v>3362</v>
      </c>
    </row>
    <row r="1579" spans="1:74" x14ac:dyDescent="0.2">
      <c r="A1579" t="s">
        <v>4607</v>
      </c>
      <c r="B1579" t="s">
        <v>4607</v>
      </c>
      <c r="C1579" t="s">
        <v>4608</v>
      </c>
      <c r="E1579" t="s">
        <v>397</v>
      </c>
      <c r="F1579" t="s">
        <v>3376</v>
      </c>
      <c r="I1579" t="s">
        <v>3336</v>
      </c>
      <c r="M1579" t="s">
        <v>3329</v>
      </c>
      <c r="BJ1579" t="s">
        <v>2962</v>
      </c>
      <c r="BL1579" t="s">
        <v>3337</v>
      </c>
      <c r="BM1579" t="s">
        <v>83</v>
      </c>
      <c r="BO1579" t="s">
        <v>3338</v>
      </c>
      <c r="BP1579" t="s">
        <v>3332</v>
      </c>
      <c r="BQ1579" t="s">
        <v>3337</v>
      </c>
      <c r="BR1579" t="s">
        <v>3338</v>
      </c>
      <c r="BS1579" t="s">
        <v>86</v>
      </c>
      <c r="BU1579" t="s">
        <v>2962</v>
      </c>
      <c r="BV1579" t="s">
        <v>3339</v>
      </c>
    </row>
    <row r="1580" spans="1:74" x14ac:dyDescent="0.2">
      <c r="A1580" t="s">
        <v>4609</v>
      </c>
      <c r="B1580" t="s">
        <v>4609</v>
      </c>
      <c r="C1580" t="s">
        <v>4610</v>
      </c>
      <c r="D1580" t="s">
        <v>76</v>
      </c>
      <c r="E1580" t="s">
        <v>77</v>
      </c>
      <c r="G1580" t="s">
        <v>4611</v>
      </c>
      <c r="I1580" t="s">
        <v>3693</v>
      </c>
      <c r="J1580" t="s">
        <v>3354</v>
      </c>
      <c r="M1580" t="s">
        <v>3329</v>
      </c>
      <c r="BJ1580" t="s">
        <v>2962</v>
      </c>
      <c r="BL1580" t="s">
        <v>3360</v>
      </c>
      <c r="BM1580" t="s">
        <v>83</v>
      </c>
      <c r="BN1580" t="s">
        <v>84</v>
      </c>
      <c r="BO1580" t="s">
        <v>3694</v>
      </c>
      <c r="BP1580" t="s">
        <v>3332</v>
      </c>
      <c r="BQ1580" t="s">
        <v>3360</v>
      </c>
      <c r="BR1580" t="s">
        <v>3694</v>
      </c>
      <c r="BS1580" t="s">
        <v>86</v>
      </c>
      <c r="BU1580" t="s">
        <v>2962</v>
      </c>
      <c r="BV1580" t="s">
        <v>3695</v>
      </c>
    </row>
    <row r="1581" spans="1:74" x14ac:dyDescent="0.2">
      <c r="A1581" t="s">
        <v>4612</v>
      </c>
      <c r="B1581" t="s">
        <v>4612</v>
      </c>
      <c r="C1581" t="s">
        <v>4613</v>
      </c>
      <c r="E1581" t="s">
        <v>397</v>
      </c>
      <c r="F1581" t="s">
        <v>4614</v>
      </c>
      <c r="I1581" t="s">
        <v>3336</v>
      </c>
      <c r="M1581" t="s">
        <v>3329</v>
      </c>
      <c r="BJ1581" t="s">
        <v>2962</v>
      </c>
      <c r="BL1581" t="s">
        <v>3337</v>
      </c>
      <c r="BM1581" t="s">
        <v>83</v>
      </c>
      <c r="BO1581" t="s">
        <v>3338</v>
      </c>
      <c r="BP1581" t="s">
        <v>3332</v>
      </c>
      <c r="BQ1581" t="s">
        <v>3337</v>
      </c>
      <c r="BR1581" t="s">
        <v>3338</v>
      </c>
      <c r="BS1581" t="s">
        <v>86</v>
      </c>
      <c r="BU1581" t="s">
        <v>2962</v>
      </c>
      <c r="BV1581" t="s">
        <v>3339</v>
      </c>
    </row>
    <row r="1582" spans="1:74" x14ac:dyDescent="0.2">
      <c r="A1582" t="s">
        <v>4615</v>
      </c>
      <c r="B1582" t="s">
        <v>4615</v>
      </c>
      <c r="C1582" t="s">
        <v>948</v>
      </c>
      <c r="D1582" t="s">
        <v>76</v>
      </c>
      <c r="E1582" t="s">
        <v>77</v>
      </c>
      <c r="G1582" t="s">
        <v>4616</v>
      </c>
      <c r="I1582" t="s">
        <v>3346</v>
      </c>
      <c r="J1582" t="s">
        <v>146</v>
      </c>
      <c r="M1582" t="s">
        <v>3329</v>
      </c>
      <c r="BJ1582" t="s">
        <v>2962</v>
      </c>
      <c r="BL1582" t="s">
        <v>3347</v>
      </c>
      <c r="BM1582" t="s">
        <v>83</v>
      </c>
      <c r="BN1582" t="s">
        <v>84</v>
      </c>
      <c r="BO1582" t="s">
        <v>3348</v>
      </c>
      <c r="BP1582" t="s">
        <v>3332</v>
      </c>
      <c r="BQ1582" t="s">
        <v>3347</v>
      </c>
      <c r="BR1582" t="s">
        <v>3348</v>
      </c>
      <c r="BS1582" t="s">
        <v>86</v>
      </c>
      <c r="BU1582" t="s">
        <v>2962</v>
      </c>
      <c r="BV1582" t="s">
        <v>87</v>
      </c>
    </row>
    <row r="1583" spans="1:74" x14ac:dyDescent="0.2">
      <c r="A1583" t="s">
        <v>986</v>
      </c>
      <c r="B1583" t="s">
        <v>986</v>
      </c>
      <c r="C1583" t="s">
        <v>988</v>
      </c>
      <c r="D1583" t="s">
        <v>76</v>
      </c>
      <c r="E1583" t="s">
        <v>77</v>
      </c>
      <c r="G1583" t="s">
        <v>4617</v>
      </c>
      <c r="I1583" t="s">
        <v>3346</v>
      </c>
      <c r="J1583" t="s">
        <v>146</v>
      </c>
      <c r="M1583" t="s">
        <v>3329</v>
      </c>
      <c r="BJ1583" t="s">
        <v>2962</v>
      </c>
      <c r="BL1583" t="s">
        <v>3347</v>
      </c>
      <c r="BM1583" t="s">
        <v>83</v>
      </c>
      <c r="BN1583" t="s">
        <v>84</v>
      </c>
      <c r="BO1583" t="s">
        <v>3348</v>
      </c>
      <c r="BP1583" t="s">
        <v>3332</v>
      </c>
      <c r="BQ1583" t="s">
        <v>3347</v>
      </c>
      <c r="BR1583" t="s">
        <v>3348</v>
      </c>
      <c r="BS1583" t="s">
        <v>86</v>
      </c>
      <c r="BU1583" t="s">
        <v>2962</v>
      </c>
      <c r="BV1583" t="s">
        <v>87</v>
      </c>
    </row>
    <row r="1584" spans="1:74" x14ac:dyDescent="0.2">
      <c r="A1584" t="s">
        <v>4618</v>
      </c>
      <c r="B1584" t="s">
        <v>4618</v>
      </c>
      <c r="C1584" t="s">
        <v>4619</v>
      </c>
      <c r="E1584" t="s">
        <v>397</v>
      </c>
      <c r="F1584" t="s">
        <v>4620</v>
      </c>
      <c r="I1584" t="s">
        <v>3336</v>
      </c>
      <c r="M1584" t="s">
        <v>3329</v>
      </c>
      <c r="BJ1584" t="s">
        <v>2962</v>
      </c>
      <c r="BL1584" t="s">
        <v>3337</v>
      </c>
      <c r="BM1584" t="s">
        <v>83</v>
      </c>
      <c r="BO1584" t="s">
        <v>3338</v>
      </c>
      <c r="BP1584" t="s">
        <v>3332</v>
      </c>
      <c r="BQ1584" t="s">
        <v>3337</v>
      </c>
      <c r="BR1584" t="s">
        <v>3338</v>
      </c>
      <c r="BS1584" t="s">
        <v>86</v>
      </c>
      <c r="BU1584" t="s">
        <v>2962</v>
      </c>
      <c r="BV1584" t="s">
        <v>3339</v>
      </c>
    </row>
    <row r="1585" spans="1:74" x14ac:dyDescent="0.2">
      <c r="A1585" t="s">
        <v>4621</v>
      </c>
      <c r="B1585" t="s">
        <v>4621</v>
      </c>
      <c r="C1585" t="s">
        <v>4622</v>
      </c>
      <c r="D1585" t="s">
        <v>76</v>
      </c>
      <c r="E1585" t="s">
        <v>77</v>
      </c>
      <c r="I1585" t="s">
        <v>3327</v>
      </c>
      <c r="J1585" t="s">
        <v>3328</v>
      </c>
      <c r="M1585" t="s">
        <v>3329</v>
      </c>
      <c r="BJ1585" t="s">
        <v>2962</v>
      </c>
      <c r="BK1585" t="e">
        <f>BF Confirmed / BF Demand in %</f>
        <v>#NAME?</v>
      </c>
      <c r="BL1585" t="s">
        <v>3330</v>
      </c>
      <c r="BM1585" t="s">
        <v>83</v>
      </c>
      <c r="BN1585" t="s">
        <v>84</v>
      </c>
      <c r="BO1585" t="s">
        <v>3331</v>
      </c>
      <c r="BP1585" t="s">
        <v>3332</v>
      </c>
      <c r="BQ1585" t="s">
        <v>3330</v>
      </c>
      <c r="BR1585" t="s">
        <v>3331</v>
      </c>
      <c r="BS1585" t="s">
        <v>86</v>
      </c>
      <c r="BT1585" t="e">
        <f>BF Confirmed / BF Demand in %</f>
        <v>#NAME?</v>
      </c>
      <c r="BU1585" t="s">
        <v>2962</v>
      </c>
      <c r="BV1585" t="s">
        <v>3333</v>
      </c>
    </row>
    <row r="1586" spans="1:74" x14ac:dyDescent="0.2">
      <c r="A1586" t="s">
        <v>4623</v>
      </c>
      <c r="B1586" t="s">
        <v>4623</v>
      </c>
      <c r="C1586" t="s">
        <v>4624</v>
      </c>
      <c r="D1586" t="s">
        <v>76</v>
      </c>
      <c r="E1586" t="s">
        <v>77</v>
      </c>
      <c r="G1586" t="s">
        <v>4537</v>
      </c>
      <c r="H1586" t="s">
        <v>4625</v>
      </c>
      <c r="I1586" t="s">
        <v>3693</v>
      </c>
      <c r="J1586" t="s">
        <v>3354</v>
      </c>
      <c r="M1586" t="s">
        <v>3329</v>
      </c>
      <c r="BJ1586" t="s">
        <v>2962</v>
      </c>
      <c r="BL1586" t="s">
        <v>3360</v>
      </c>
      <c r="BM1586" t="s">
        <v>83</v>
      </c>
      <c r="BN1586" t="s">
        <v>84</v>
      </c>
      <c r="BO1586" t="s">
        <v>3694</v>
      </c>
      <c r="BP1586" t="s">
        <v>3332</v>
      </c>
      <c r="BQ1586" t="s">
        <v>3360</v>
      </c>
      <c r="BR1586" t="s">
        <v>3694</v>
      </c>
      <c r="BS1586" t="s">
        <v>86</v>
      </c>
      <c r="BU1586" t="s">
        <v>2962</v>
      </c>
      <c r="BV1586" t="s">
        <v>3695</v>
      </c>
    </row>
    <row r="1587" spans="1:74" x14ac:dyDescent="0.2">
      <c r="A1587" t="s">
        <v>4626</v>
      </c>
      <c r="B1587" t="s">
        <v>4626</v>
      </c>
      <c r="C1587" t="s">
        <v>4627</v>
      </c>
      <c r="D1587" t="s">
        <v>76</v>
      </c>
      <c r="E1587" t="s">
        <v>77</v>
      </c>
      <c r="I1587" t="s">
        <v>3327</v>
      </c>
      <c r="J1587" t="s">
        <v>3328</v>
      </c>
      <c r="M1587" t="s">
        <v>3329</v>
      </c>
      <c r="BJ1587" t="s">
        <v>2962</v>
      </c>
      <c r="BK1587" t="e">
        <f>(Trev CXL + Trev REJ + Trev LOS) / Trev created in %</f>
        <v>#NAME?</v>
      </c>
      <c r="BL1587" t="s">
        <v>3330</v>
      </c>
      <c r="BM1587" t="s">
        <v>83</v>
      </c>
      <c r="BN1587" t="s">
        <v>2953</v>
      </c>
      <c r="BO1587" t="s">
        <v>3331</v>
      </c>
      <c r="BP1587" t="s">
        <v>3332</v>
      </c>
      <c r="BQ1587" t="s">
        <v>3330</v>
      </c>
      <c r="BR1587" t="s">
        <v>3331</v>
      </c>
      <c r="BS1587" t="s">
        <v>86</v>
      </c>
      <c r="BT1587" t="e">
        <f>(Trev CXL + Trev REJ + Trev LOS) / Trev created in %</f>
        <v>#NAME?</v>
      </c>
      <c r="BU1587" t="s">
        <v>2962</v>
      </c>
      <c r="BV1587" t="s">
        <v>3333</v>
      </c>
    </row>
    <row r="1588" spans="1:74" x14ac:dyDescent="0.2">
      <c r="A1588" t="s">
        <v>4628</v>
      </c>
      <c r="B1588" t="s">
        <v>4628</v>
      </c>
      <c r="C1588" t="s">
        <v>4170</v>
      </c>
      <c r="E1588" t="s">
        <v>397</v>
      </c>
      <c r="I1588" t="s">
        <v>3336</v>
      </c>
      <c r="M1588" t="s">
        <v>3329</v>
      </c>
      <c r="BJ1588" t="s">
        <v>2962</v>
      </c>
      <c r="BL1588" t="s">
        <v>3337</v>
      </c>
      <c r="BM1588" t="s">
        <v>83</v>
      </c>
      <c r="BO1588" t="s">
        <v>3338</v>
      </c>
      <c r="BP1588" t="s">
        <v>3332</v>
      </c>
      <c r="BQ1588" t="s">
        <v>3337</v>
      </c>
      <c r="BR1588" t="s">
        <v>3338</v>
      </c>
      <c r="BS1588" t="s">
        <v>86</v>
      </c>
      <c r="BU1588" t="s">
        <v>2962</v>
      </c>
      <c r="BV1588" t="s">
        <v>3339</v>
      </c>
    </row>
    <row r="1589" spans="1:74" x14ac:dyDescent="0.2">
      <c r="A1589" t="s">
        <v>4629</v>
      </c>
      <c r="B1589" t="s">
        <v>4629</v>
      </c>
      <c r="C1589" t="s">
        <v>2668</v>
      </c>
      <c r="D1589" t="s">
        <v>76</v>
      </c>
      <c r="E1589" t="s">
        <v>77</v>
      </c>
      <c r="G1589" t="s">
        <v>4630</v>
      </c>
      <c r="I1589" t="s">
        <v>3346</v>
      </c>
      <c r="J1589" t="s">
        <v>146</v>
      </c>
      <c r="M1589" t="s">
        <v>3329</v>
      </c>
      <c r="BJ1589" t="s">
        <v>2962</v>
      </c>
      <c r="BL1589" t="s">
        <v>3347</v>
      </c>
      <c r="BM1589" t="s">
        <v>83</v>
      </c>
      <c r="BN1589" t="s">
        <v>84</v>
      </c>
      <c r="BO1589" t="s">
        <v>3348</v>
      </c>
      <c r="BP1589" t="s">
        <v>3332</v>
      </c>
      <c r="BQ1589" t="s">
        <v>3347</v>
      </c>
      <c r="BR1589" t="s">
        <v>3348</v>
      </c>
      <c r="BS1589" t="s">
        <v>86</v>
      </c>
      <c r="BU1589" t="s">
        <v>2962</v>
      </c>
      <c r="BV1589" t="s">
        <v>87</v>
      </c>
    </row>
    <row r="1590" spans="1:74" x14ac:dyDescent="0.2">
      <c r="A1590" t="s">
        <v>4631</v>
      </c>
      <c r="B1590" t="s">
        <v>4631</v>
      </c>
      <c r="C1590" t="s">
        <v>4357</v>
      </c>
      <c r="D1590" t="s">
        <v>76</v>
      </c>
      <c r="E1590" t="s">
        <v>77</v>
      </c>
      <c r="G1590" t="s">
        <v>4632</v>
      </c>
      <c r="H1590" t="s">
        <v>4633</v>
      </c>
      <c r="I1590" t="s">
        <v>3601</v>
      </c>
      <c r="J1590" t="s">
        <v>3602</v>
      </c>
      <c r="M1590" t="s">
        <v>3329</v>
      </c>
      <c r="BJ1590" t="s">
        <v>81</v>
      </c>
      <c r="BL1590" t="s">
        <v>3347</v>
      </c>
      <c r="BM1590" t="s">
        <v>83</v>
      </c>
      <c r="BN1590" t="s">
        <v>84</v>
      </c>
      <c r="BO1590" t="s">
        <v>3603</v>
      </c>
      <c r="BP1590" t="s">
        <v>3332</v>
      </c>
      <c r="BQ1590" t="s">
        <v>3347</v>
      </c>
      <c r="BR1590" t="s">
        <v>3603</v>
      </c>
      <c r="BS1590" t="s">
        <v>86</v>
      </c>
      <c r="BU1590" t="s">
        <v>81</v>
      </c>
      <c r="BV1590" t="s">
        <v>87</v>
      </c>
    </row>
    <row r="1591" spans="1:74" x14ac:dyDescent="0.2">
      <c r="A1591" t="s">
        <v>4634</v>
      </c>
      <c r="B1591" t="s">
        <v>4634</v>
      </c>
      <c r="C1591" t="s">
        <v>4635</v>
      </c>
      <c r="E1591" t="s">
        <v>397</v>
      </c>
      <c r="F1591" t="s">
        <v>3915</v>
      </c>
      <c r="I1591" t="s">
        <v>3336</v>
      </c>
      <c r="M1591" t="s">
        <v>3329</v>
      </c>
      <c r="BJ1591" t="s">
        <v>2962</v>
      </c>
      <c r="BL1591" t="s">
        <v>3337</v>
      </c>
      <c r="BM1591" t="s">
        <v>83</v>
      </c>
      <c r="BO1591" t="s">
        <v>3338</v>
      </c>
      <c r="BP1591" t="s">
        <v>3332</v>
      </c>
      <c r="BQ1591" t="s">
        <v>3337</v>
      </c>
      <c r="BR1591" t="s">
        <v>3338</v>
      </c>
      <c r="BS1591" t="s">
        <v>86</v>
      </c>
      <c r="BU1591" t="s">
        <v>2962</v>
      </c>
      <c r="BV1591" t="s">
        <v>3339</v>
      </c>
    </row>
    <row r="1592" spans="1:74" x14ac:dyDescent="0.2">
      <c r="A1592" t="s">
        <v>4636</v>
      </c>
      <c r="B1592" t="s">
        <v>4636</v>
      </c>
      <c r="C1592" t="s">
        <v>912</v>
      </c>
      <c r="D1592" t="s">
        <v>76</v>
      </c>
      <c r="E1592" t="s">
        <v>77</v>
      </c>
      <c r="G1592" t="s">
        <v>4637</v>
      </c>
      <c r="I1592" t="s">
        <v>3346</v>
      </c>
      <c r="J1592" t="s">
        <v>146</v>
      </c>
      <c r="M1592" t="s">
        <v>3329</v>
      </c>
      <c r="BJ1592" t="s">
        <v>2962</v>
      </c>
      <c r="BL1592" t="s">
        <v>3347</v>
      </c>
      <c r="BM1592" t="s">
        <v>83</v>
      </c>
      <c r="BN1592" t="s">
        <v>84</v>
      </c>
      <c r="BO1592" t="s">
        <v>3348</v>
      </c>
      <c r="BP1592" t="s">
        <v>3332</v>
      </c>
      <c r="BQ1592" t="s">
        <v>3347</v>
      </c>
      <c r="BR1592" t="s">
        <v>3348</v>
      </c>
      <c r="BS1592" t="s">
        <v>86</v>
      </c>
      <c r="BU1592" t="s">
        <v>2962</v>
      </c>
      <c r="BV1592" t="s">
        <v>87</v>
      </c>
    </row>
    <row r="1593" spans="1:74" x14ac:dyDescent="0.2">
      <c r="A1593" t="s">
        <v>4638</v>
      </c>
      <c r="B1593" t="s">
        <v>4638</v>
      </c>
      <c r="C1593" t="s">
        <v>4639</v>
      </c>
      <c r="D1593" t="s">
        <v>76</v>
      </c>
      <c r="E1593" t="s">
        <v>77</v>
      </c>
      <c r="F1593" t="s">
        <v>4640</v>
      </c>
      <c r="I1593" t="s">
        <v>3551</v>
      </c>
      <c r="J1593" t="s">
        <v>146</v>
      </c>
      <c r="M1593" t="s">
        <v>3329</v>
      </c>
      <c r="BJ1593" t="s">
        <v>2962</v>
      </c>
      <c r="BL1593" t="s">
        <v>3360</v>
      </c>
      <c r="BM1593" t="s">
        <v>83</v>
      </c>
      <c r="BN1593" t="s">
        <v>84</v>
      </c>
      <c r="BO1593" t="s">
        <v>3552</v>
      </c>
      <c r="BP1593" t="s">
        <v>3332</v>
      </c>
      <c r="BQ1593" t="s">
        <v>3360</v>
      </c>
      <c r="BR1593" t="s">
        <v>3552</v>
      </c>
      <c r="BS1593" t="s">
        <v>86</v>
      </c>
      <c r="BU1593" t="s">
        <v>2962</v>
      </c>
      <c r="BV1593" t="s">
        <v>87</v>
      </c>
    </row>
    <row r="1594" spans="1:74" x14ac:dyDescent="0.2">
      <c r="A1594" t="s">
        <v>2857</v>
      </c>
      <c r="B1594" t="s">
        <v>2857</v>
      </c>
      <c r="C1594" t="s">
        <v>2859</v>
      </c>
      <c r="D1594" t="s">
        <v>76</v>
      </c>
      <c r="E1594" t="s">
        <v>77</v>
      </c>
      <c r="G1594" t="s">
        <v>4641</v>
      </c>
      <c r="I1594" t="s">
        <v>3346</v>
      </c>
      <c r="J1594" t="s">
        <v>146</v>
      </c>
      <c r="M1594" t="s">
        <v>3329</v>
      </c>
      <c r="BJ1594" t="s">
        <v>2962</v>
      </c>
      <c r="BL1594" t="s">
        <v>3347</v>
      </c>
      <c r="BM1594" t="s">
        <v>83</v>
      </c>
      <c r="BN1594" t="s">
        <v>84</v>
      </c>
      <c r="BO1594" t="s">
        <v>3348</v>
      </c>
      <c r="BP1594" t="s">
        <v>3332</v>
      </c>
      <c r="BQ1594" t="s">
        <v>3347</v>
      </c>
      <c r="BR1594" t="s">
        <v>3348</v>
      </c>
      <c r="BS1594" t="s">
        <v>86</v>
      </c>
      <c r="BU1594" t="s">
        <v>2962</v>
      </c>
      <c r="BV1594" t="s">
        <v>87</v>
      </c>
    </row>
    <row r="1595" spans="1:74" x14ac:dyDescent="0.2">
      <c r="A1595" t="s">
        <v>4642</v>
      </c>
      <c r="B1595" t="s">
        <v>4642</v>
      </c>
      <c r="C1595" t="s">
        <v>4643</v>
      </c>
      <c r="E1595" t="s">
        <v>397</v>
      </c>
      <c r="F1595" t="s">
        <v>4644</v>
      </c>
      <c r="I1595" t="s">
        <v>3336</v>
      </c>
      <c r="M1595" t="s">
        <v>3329</v>
      </c>
      <c r="BJ1595" t="s">
        <v>2962</v>
      </c>
      <c r="BL1595" t="s">
        <v>3337</v>
      </c>
      <c r="BM1595" t="s">
        <v>83</v>
      </c>
      <c r="BO1595" t="s">
        <v>3338</v>
      </c>
      <c r="BP1595" t="s">
        <v>3332</v>
      </c>
      <c r="BQ1595" t="s">
        <v>3337</v>
      </c>
      <c r="BR1595" t="s">
        <v>3338</v>
      </c>
      <c r="BS1595" t="s">
        <v>86</v>
      </c>
      <c r="BU1595" t="s">
        <v>2962</v>
      </c>
      <c r="BV1595" t="s">
        <v>3339</v>
      </c>
    </row>
    <row r="1596" spans="1:74" x14ac:dyDescent="0.2">
      <c r="A1596" t="s">
        <v>4645</v>
      </c>
      <c r="B1596" t="s">
        <v>4645</v>
      </c>
      <c r="C1596" t="s">
        <v>4646</v>
      </c>
      <c r="D1596" t="s">
        <v>76</v>
      </c>
      <c r="E1596" t="s">
        <v>77</v>
      </c>
      <c r="I1596" t="s">
        <v>3427</v>
      </c>
      <c r="J1596" t="s">
        <v>3428</v>
      </c>
      <c r="M1596" t="s">
        <v>3329</v>
      </c>
      <c r="BJ1596" t="s">
        <v>81</v>
      </c>
      <c r="BL1596" t="s">
        <v>3429</v>
      </c>
      <c r="BM1596" t="s">
        <v>83</v>
      </c>
      <c r="BN1596" t="s">
        <v>84</v>
      </c>
      <c r="BO1596" t="s">
        <v>3430</v>
      </c>
      <c r="BP1596" t="s">
        <v>3332</v>
      </c>
      <c r="BQ1596" t="s">
        <v>3429</v>
      </c>
      <c r="BR1596" t="s">
        <v>3430</v>
      </c>
      <c r="BS1596" t="s">
        <v>86</v>
      </c>
      <c r="BU1596" t="s">
        <v>81</v>
      </c>
      <c r="BV1596" t="s">
        <v>3362</v>
      </c>
    </row>
    <row r="1597" spans="1:74" x14ac:dyDescent="0.2">
      <c r="A1597" t="s">
        <v>4647</v>
      </c>
      <c r="B1597" t="s">
        <v>4647</v>
      </c>
      <c r="C1597" t="s">
        <v>4648</v>
      </c>
      <c r="E1597" t="s">
        <v>397</v>
      </c>
      <c r="I1597" t="s">
        <v>3336</v>
      </c>
      <c r="M1597" t="s">
        <v>3329</v>
      </c>
      <c r="BJ1597" t="s">
        <v>2962</v>
      </c>
      <c r="BL1597" t="s">
        <v>3337</v>
      </c>
      <c r="BM1597" t="s">
        <v>83</v>
      </c>
      <c r="BO1597" t="s">
        <v>3338</v>
      </c>
      <c r="BP1597" t="s">
        <v>3332</v>
      </c>
      <c r="BQ1597" t="s">
        <v>3337</v>
      </c>
      <c r="BR1597" t="s">
        <v>3338</v>
      </c>
      <c r="BS1597" t="s">
        <v>86</v>
      </c>
      <c r="BU1597" t="s">
        <v>2962</v>
      </c>
      <c r="BV1597" t="s">
        <v>3339</v>
      </c>
    </row>
    <row r="1598" spans="1:74" x14ac:dyDescent="0.2">
      <c r="A1598" t="s">
        <v>4649</v>
      </c>
      <c r="B1598" t="s">
        <v>4649</v>
      </c>
      <c r="C1598" t="s">
        <v>4650</v>
      </c>
      <c r="E1598" t="s">
        <v>397</v>
      </c>
      <c r="I1598" t="s">
        <v>3336</v>
      </c>
      <c r="M1598" t="s">
        <v>3329</v>
      </c>
      <c r="BJ1598" t="s">
        <v>2962</v>
      </c>
      <c r="BL1598" t="s">
        <v>3337</v>
      </c>
      <c r="BM1598" t="s">
        <v>83</v>
      </c>
      <c r="BO1598" t="s">
        <v>3338</v>
      </c>
      <c r="BP1598" t="s">
        <v>3332</v>
      </c>
      <c r="BQ1598" t="s">
        <v>3337</v>
      </c>
      <c r="BR1598" t="s">
        <v>3338</v>
      </c>
      <c r="BS1598" t="s">
        <v>86</v>
      </c>
      <c r="BU1598" t="s">
        <v>2962</v>
      </c>
      <c r="BV1598" t="s">
        <v>3339</v>
      </c>
    </row>
    <row r="1599" spans="1:74" x14ac:dyDescent="0.2">
      <c r="A1599" t="s">
        <v>4651</v>
      </c>
      <c r="B1599" t="s">
        <v>4651</v>
      </c>
      <c r="C1599" t="s">
        <v>1139</v>
      </c>
      <c r="D1599" t="s">
        <v>76</v>
      </c>
      <c r="E1599" t="s">
        <v>77</v>
      </c>
      <c r="G1599" t="s">
        <v>4652</v>
      </c>
      <c r="I1599" t="s">
        <v>3346</v>
      </c>
      <c r="J1599" t="s">
        <v>146</v>
      </c>
      <c r="M1599" t="s">
        <v>3329</v>
      </c>
      <c r="BJ1599" t="s">
        <v>2962</v>
      </c>
      <c r="BL1599" t="s">
        <v>3347</v>
      </c>
      <c r="BM1599" t="s">
        <v>83</v>
      </c>
      <c r="BN1599" t="s">
        <v>84</v>
      </c>
      <c r="BO1599" t="s">
        <v>3348</v>
      </c>
      <c r="BP1599" t="s">
        <v>3332</v>
      </c>
      <c r="BQ1599" t="s">
        <v>3347</v>
      </c>
      <c r="BR1599" t="s">
        <v>3348</v>
      </c>
      <c r="BS1599" t="s">
        <v>86</v>
      </c>
      <c r="BU1599" t="s">
        <v>2962</v>
      </c>
      <c r="BV1599" t="s">
        <v>87</v>
      </c>
    </row>
    <row r="1600" spans="1:74" x14ac:dyDescent="0.2">
      <c r="A1600" t="s">
        <v>4653</v>
      </c>
      <c r="B1600" t="s">
        <v>4653</v>
      </c>
      <c r="C1600" t="s">
        <v>4273</v>
      </c>
      <c r="D1600" t="s">
        <v>76</v>
      </c>
      <c r="E1600" t="s">
        <v>397</v>
      </c>
      <c r="G1600" t="s">
        <v>4654</v>
      </c>
      <c r="I1600" t="s">
        <v>3473</v>
      </c>
      <c r="J1600" t="s">
        <v>3474</v>
      </c>
      <c r="M1600" t="s">
        <v>3329</v>
      </c>
      <c r="BJ1600" t="s">
        <v>81</v>
      </c>
      <c r="BL1600" t="s">
        <v>3360</v>
      </c>
      <c r="BM1600" t="s">
        <v>83</v>
      </c>
      <c r="BN1600" t="s">
        <v>84</v>
      </c>
      <c r="BO1600" t="s">
        <v>3475</v>
      </c>
      <c r="BP1600" t="s">
        <v>3332</v>
      </c>
      <c r="BQ1600" t="s">
        <v>3360</v>
      </c>
      <c r="BR1600" t="s">
        <v>3475</v>
      </c>
      <c r="BS1600" t="s">
        <v>86</v>
      </c>
      <c r="BU1600" t="s">
        <v>81</v>
      </c>
      <c r="BV1600" t="s">
        <v>3476</v>
      </c>
    </row>
    <row r="1601" spans="1:74" x14ac:dyDescent="0.2">
      <c r="A1601" t="s">
        <v>4655</v>
      </c>
      <c r="B1601" t="s">
        <v>4655</v>
      </c>
      <c r="C1601" t="s">
        <v>4656</v>
      </c>
      <c r="D1601" t="s">
        <v>76</v>
      </c>
      <c r="E1601" t="s">
        <v>77</v>
      </c>
      <c r="H1601" t="s">
        <v>4655</v>
      </c>
      <c r="I1601" t="s">
        <v>3693</v>
      </c>
      <c r="J1601" t="s">
        <v>3354</v>
      </c>
      <c r="M1601" t="s">
        <v>3329</v>
      </c>
      <c r="BJ1601" t="s">
        <v>2962</v>
      </c>
      <c r="BK1601" t="e">
        <f>CY numbers vs LY/SPIT in terms of Trev</f>
        <v>#NAME?</v>
      </c>
      <c r="BL1601" t="s">
        <v>3360</v>
      </c>
      <c r="BM1601" t="s">
        <v>83</v>
      </c>
      <c r="BN1601" t="s">
        <v>84</v>
      </c>
      <c r="BO1601" t="s">
        <v>3694</v>
      </c>
      <c r="BP1601" t="s">
        <v>3332</v>
      </c>
      <c r="BQ1601" t="s">
        <v>3360</v>
      </c>
      <c r="BR1601" t="s">
        <v>3694</v>
      </c>
      <c r="BS1601" t="s">
        <v>86</v>
      </c>
      <c r="BT1601" t="e">
        <f>CY numbers vs LY/SPIT in terms of Trev</f>
        <v>#NAME?</v>
      </c>
      <c r="BU1601" t="s">
        <v>2962</v>
      </c>
      <c r="BV1601" t="s">
        <v>3695</v>
      </c>
    </row>
    <row r="1602" spans="1:74" x14ac:dyDescent="0.2">
      <c r="A1602" t="s">
        <v>4657</v>
      </c>
      <c r="B1602" t="s">
        <v>4657</v>
      </c>
      <c r="C1602" t="s">
        <v>4658</v>
      </c>
      <c r="E1602" t="s">
        <v>397</v>
      </c>
      <c r="I1602" t="s">
        <v>3336</v>
      </c>
      <c r="M1602" t="s">
        <v>3329</v>
      </c>
      <c r="BJ1602" t="s">
        <v>2962</v>
      </c>
      <c r="BL1602" t="s">
        <v>3337</v>
      </c>
      <c r="BM1602" t="s">
        <v>83</v>
      </c>
      <c r="BO1602" t="s">
        <v>3338</v>
      </c>
      <c r="BP1602" t="s">
        <v>3332</v>
      </c>
      <c r="BQ1602" t="s">
        <v>3337</v>
      </c>
      <c r="BR1602" t="s">
        <v>3338</v>
      </c>
      <c r="BS1602" t="s">
        <v>86</v>
      </c>
      <c r="BU1602" t="s">
        <v>2962</v>
      </c>
      <c r="BV1602" t="s">
        <v>3339</v>
      </c>
    </row>
    <row r="1603" spans="1:74" x14ac:dyDescent="0.2">
      <c r="A1603" t="s">
        <v>4659</v>
      </c>
      <c r="B1603" t="s">
        <v>4659</v>
      </c>
      <c r="C1603" t="s">
        <v>4660</v>
      </c>
      <c r="E1603" t="s">
        <v>397</v>
      </c>
      <c r="I1603" t="s">
        <v>3336</v>
      </c>
      <c r="M1603" t="s">
        <v>3329</v>
      </c>
      <c r="BJ1603" t="s">
        <v>2962</v>
      </c>
      <c r="BL1603" t="s">
        <v>3337</v>
      </c>
      <c r="BM1603" t="s">
        <v>83</v>
      </c>
      <c r="BO1603" t="s">
        <v>3338</v>
      </c>
      <c r="BP1603" t="s">
        <v>3332</v>
      </c>
      <c r="BQ1603" t="s">
        <v>3337</v>
      </c>
      <c r="BR1603" t="s">
        <v>3338</v>
      </c>
      <c r="BS1603" t="s">
        <v>86</v>
      </c>
      <c r="BU1603" t="s">
        <v>2962</v>
      </c>
      <c r="BV1603" t="s">
        <v>3339</v>
      </c>
    </row>
    <row r="1604" spans="1:74" x14ac:dyDescent="0.2">
      <c r="A1604" t="s">
        <v>4661</v>
      </c>
      <c r="B1604" t="s">
        <v>4661</v>
      </c>
      <c r="C1604" t="s">
        <v>4662</v>
      </c>
      <c r="E1604" t="s">
        <v>397</v>
      </c>
      <c r="F1604" t="s">
        <v>4663</v>
      </c>
      <c r="I1604" t="s">
        <v>3336</v>
      </c>
      <c r="M1604" t="s">
        <v>3329</v>
      </c>
      <c r="BJ1604" t="s">
        <v>2962</v>
      </c>
      <c r="BL1604" t="s">
        <v>3337</v>
      </c>
      <c r="BM1604" t="s">
        <v>83</v>
      </c>
      <c r="BO1604" t="s">
        <v>3338</v>
      </c>
      <c r="BP1604" t="s">
        <v>3332</v>
      </c>
      <c r="BQ1604" t="s">
        <v>3337</v>
      </c>
      <c r="BR1604" t="s">
        <v>3338</v>
      </c>
      <c r="BS1604" t="s">
        <v>86</v>
      </c>
      <c r="BU1604" t="s">
        <v>2962</v>
      </c>
      <c r="BV1604" t="s">
        <v>3339</v>
      </c>
    </row>
    <row r="1605" spans="1:74" x14ac:dyDescent="0.2">
      <c r="A1605" t="s">
        <v>4664</v>
      </c>
      <c r="B1605" t="s">
        <v>4664</v>
      </c>
      <c r="C1605" t="s">
        <v>4665</v>
      </c>
      <c r="E1605" t="s">
        <v>397</v>
      </c>
      <c r="F1605" t="s">
        <v>4122</v>
      </c>
      <c r="I1605" t="s">
        <v>3336</v>
      </c>
      <c r="M1605" t="s">
        <v>3329</v>
      </c>
      <c r="BJ1605" t="s">
        <v>2962</v>
      </c>
      <c r="BL1605" t="s">
        <v>3337</v>
      </c>
      <c r="BM1605" t="s">
        <v>83</v>
      </c>
      <c r="BO1605" t="s">
        <v>3338</v>
      </c>
      <c r="BP1605" t="s">
        <v>3332</v>
      </c>
      <c r="BQ1605" t="s">
        <v>3337</v>
      </c>
      <c r="BR1605" t="s">
        <v>3338</v>
      </c>
      <c r="BS1605" t="s">
        <v>86</v>
      </c>
      <c r="BU1605" t="s">
        <v>2962</v>
      </c>
      <c r="BV1605" t="s">
        <v>3339</v>
      </c>
    </row>
    <row r="1606" spans="1:74" x14ac:dyDescent="0.2">
      <c r="A1606" t="s">
        <v>1576</v>
      </c>
      <c r="B1606" t="s">
        <v>1576</v>
      </c>
      <c r="C1606" t="s">
        <v>1578</v>
      </c>
      <c r="D1606" t="s">
        <v>76</v>
      </c>
      <c r="E1606" t="s">
        <v>77</v>
      </c>
      <c r="G1606" t="s">
        <v>4666</v>
      </c>
      <c r="I1606" t="s">
        <v>3346</v>
      </c>
      <c r="J1606" t="s">
        <v>146</v>
      </c>
      <c r="M1606" t="s">
        <v>3329</v>
      </c>
      <c r="BJ1606" t="s">
        <v>2962</v>
      </c>
      <c r="BL1606" t="s">
        <v>3347</v>
      </c>
      <c r="BM1606" t="s">
        <v>83</v>
      </c>
      <c r="BN1606" t="s">
        <v>84</v>
      </c>
      <c r="BO1606" t="s">
        <v>3348</v>
      </c>
      <c r="BP1606" t="s">
        <v>3332</v>
      </c>
      <c r="BQ1606" t="s">
        <v>3347</v>
      </c>
      <c r="BR1606" t="s">
        <v>3348</v>
      </c>
      <c r="BS1606" t="s">
        <v>86</v>
      </c>
      <c r="BU1606" t="s">
        <v>2962</v>
      </c>
      <c r="BV1606" t="s">
        <v>87</v>
      </c>
    </row>
    <row r="1607" spans="1:74" x14ac:dyDescent="0.2">
      <c r="A1607" t="s">
        <v>2506</v>
      </c>
      <c r="B1607" t="s">
        <v>2506</v>
      </c>
      <c r="C1607" t="s">
        <v>4667</v>
      </c>
      <c r="D1607" t="s">
        <v>76</v>
      </c>
      <c r="E1607" t="s">
        <v>77</v>
      </c>
      <c r="G1607" t="s">
        <v>4668</v>
      </c>
      <c r="I1607" t="s">
        <v>3346</v>
      </c>
      <c r="J1607" t="s">
        <v>146</v>
      </c>
      <c r="M1607" t="s">
        <v>3329</v>
      </c>
      <c r="BJ1607" t="s">
        <v>2962</v>
      </c>
      <c r="BL1607" t="s">
        <v>3347</v>
      </c>
      <c r="BM1607" t="s">
        <v>83</v>
      </c>
      <c r="BN1607" t="s">
        <v>84</v>
      </c>
      <c r="BO1607" t="s">
        <v>3348</v>
      </c>
      <c r="BP1607" t="s">
        <v>3332</v>
      </c>
      <c r="BQ1607" t="s">
        <v>3347</v>
      </c>
      <c r="BR1607" t="s">
        <v>3348</v>
      </c>
      <c r="BS1607" t="s">
        <v>86</v>
      </c>
      <c r="BU1607" t="s">
        <v>2962</v>
      </c>
      <c r="BV1607" t="s">
        <v>87</v>
      </c>
    </row>
    <row r="1608" spans="1:74" x14ac:dyDescent="0.2">
      <c r="A1608" t="s">
        <v>4669</v>
      </c>
      <c r="B1608" t="s">
        <v>4669</v>
      </c>
      <c r="C1608" t="s">
        <v>4670</v>
      </c>
      <c r="E1608" t="s">
        <v>397</v>
      </c>
      <c r="F1608" t="s">
        <v>4671</v>
      </c>
      <c r="I1608" t="s">
        <v>3336</v>
      </c>
      <c r="M1608" t="s">
        <v>3329</v>
      </c>
      <c r="BJ1608" t="s">
        <v>2962</v>
      </c>
      <c r="BL1608" t="s">
        <v>3337</v>
      </c>
      <c r="BM1608" t="s">
        <v>83</v>
      </c>
      <c r="BO1608" t="s">
        <v>3338</v>
      </c>
      <c r="BP1608" t="s">
        <v>3332</v>
      </c>
      <c r="BQ1608" t="s">
        <v>3337</v>
      </c>
      <c r="BR1608" t="s">
        <v>3338</v>
      </c>
      <c r="BS1608" t="s">
        <v>86</v>
      </c>
      <c r="BU1608" t="s">
        <v>2962</v>
      </c>
      <c r="BV1608" t="s">
        <v>3339</v>
      </c>
    </row>
    <row r="1609" spans="1:74" x14ac:dyDescent="0.2">
      <c r="A1609" t="s">
        <v>4672</v>
      </c>
      <c r="B1609" t="s">
        <v>4672</v>
      </c>
      <c r="C1609" t="s">
        <v>4673</v>
      </c>
      <c r="D1609" t="s">
        <v>76</v>
      </c>
      <c r="E1609" t="s">
        <v>77</v>
      </c>
      <c r="H1609" t="s">
        <v>4674</v>
      </c>
      <c r="I1609" t="s">
        <v>3327</v>
      </c>
      <c r="J1609" t="s">
        <v>3328</v>
      </c>
      <c r="M1609" t="s">
        <v>3329</v>
      </c>
      <c r="BJ1609" t="s">
        <v>81</v>
      </c>
      <c r="BL1609" t="s">
        <v>3330</v>
      </c>
      <c r="BM1609" t="s">
        <v>83</v>
      </c>
      <c r="BN1609" t="s">
        <v>2953</v>
      </c>
      <c r="BO1609" t="s">
        <v>3331</v>
      </c>
      <c r="BP1609" t="s">
        <v>3332</v>
      </c>
      <c r="BQ1609" t="s">
        <v>3330</v>
      </c>
      <c r="BR1609" t="s">
        <v>3331</v>
      </c>
      <c r="BS1609" t="s">
        <v>86</v>
      </c>
      <c r="BU1609" t="s">
        <v>81</v>
      </c>
      <c r="BV1609" t="s">
        <v>3333</v>
      </c>
    </row>
    <row r="1610" spans="1:74" x14ac:dyDescent="0.2">
      <c r="A1610" t="s">
        <v>4675</v>
      </c>
      <c r="B1610" t="s">
        <v>4675</v>
      </c>
      <c r="D1610" t="s">
        <v>76</v>
      </c>
      <c r="E1610" t="s">
        <v>397</v>
      </c>
      <c r="I1610" t="s">
        <v>3359</v>
      </c>
      <c r="J1610" t="s">
        <v>3354</v>
      </c>
      <c r="M1610" t="s">
        <v>3329</v>
      </c>
      <c r="BJ1610" t="s">
        <v>81</v>
      </c>
      <c r="BL1610" t="s">
        <v>3360</v>
      </c>
      <c r="BM1610" t="s">
        <v>83</v>
      </c>
      <c r="BN1610" t="s">
        <v>84</v>
      </c>
      <c r="BO1610" t="s">
        <v>3361</v>
      </c>
      <c r="BP1610" t="s">
        <v>3332</v>
      </c>
      <c r="BQ1610" t="s">
        <v>3360</v>
      </c>
      <c r="BR1610" t="s">
        <v>3361</v>
      </c>
      <c r="BS1610" t="s">
        <v>86</v>
      </c>
      <c r="BU1610" t="s">
        <v>81</v>
      </c>
      <c r="BV1610" t="s">
        <v>3362</v>
      </c>
    </row>
    <row r="1611" spans="1:74" x14ac:dyDescent="0.2">
      <c r="A1611" t="s">
        <v>4676</v>
      </c>
      <c r="B1611" t="s">
        <v>4676</v>
      </c>
      <c r="C1611" t="s">
        <v>4677</v>
      </c>
      <c r="D1611" t="s">
        <v>76</v>
      </c>
      <c r="E1611" t="s">
        <v>77</v>
      </c>
      <c r="I1611" t="s">
        <v>3327</v>
      </c>
      <c r="J1611" t="s">
        <v>3328</v>
      </c>
      <c r="M1611" t="s">
        <v>3329</v>
      </c>
      <c r="BJ1611" t="s">
        <v>2962</v>
      </c>
      <c r="BL1611" t="s">
        <v>3330</v>
      </c>
      <c r="BM1611" t="s">
        <v>83</v>
      </c>
      <c r="BN1611" t="s">
        <v>84</v>
      </c>
      <c r="BO1611" t="s">
        <v>3331</v>
      </c>
      <c r="BP1611" t="s">
        <v>3332</v>
      </c>
      <c r="BQ1611" t="s">
        <v>3330</v>
      </c>
      <c r="BR1611" t="s">
        <v>3331</v>
      </c>
      <c r="BS1611" t="s">
        <v>86</v>
      </c>
      <c r="BU1611" t="s">
        <v>2962</v>
      </c>
      <c r="BV1611" t="s">
        <v>3333</v>
      </c>
    </row>
    <row r="1612" spans="1:74" x14ac:dyDescent="0.2">
      <c r="A1612" t="s">
        <v>4678</v>
      </c>
      <c r="B1612" t="s">
        <v>4678</v>
      </c>
      <c r="C1612" t="s">
        <v>2865</v>
      </c>
      <c r="D1612" t="s">
        <v>76</v>
      </c>
      <c r="E1612" t="s">
        <v>77</v>
      </c>
      <c r="G1612" t="s">
        <v>4679</v>
      </c>
      <c r="I1612" t="s">
        <v>3346</v>
      </c>
      <c r="J1612" t="s">
        <v>146</v>
      </c>
      <c r="M1612" t="s">
        <v>3329</v>
      </c>
      <c r="BJ1612" t="s">
        <v>2962</v>
      </c>
      <c r="BL1612" t="s">
        <v>3347</v>
      </c>
      <c r="BM1612" t="s">
        <v>83</v>
      </c>
      <c r="BN1612" t="s">
        <v>84</v>
      </c>
      <c r="BO1612" t="s">
        <v>3348</v>
      </c>
      <c r="BP1612" t="s">
        <v>3332</v>
      </c>
      <c r="BQ1612" t="s">
        <v>3347</v>
      </c>
      <c r="BR1612" t="s">
        <v>3348</v>
      </c>
      <c r="BS1612" t="s">
        <v>86</v>
      </c>
      <c r="BU1612" t="s">
        <v>2962</v>
      </c>
      <c r="BV1612" t="s">
        <v>87</v>
      </c>
    </row>
    <row r="1613" spans="1:74" x14ac:dyDescent="0.2">
      <c r="A1613" t="s">
        <v>4680</v>
      </c>
      <c r="B1613" t="s">
        <v>4680</v>
      </c>
      <c r="C1613" t="s">
        <v>4681</v>
      </c>
      <c r="E1613" t="s">
        <v>397</v>
      </c>
      <c r="I1613" t="s">
        <v>3336</v>
      </c>
      <c r="M1613" t="s">
        <v>3329</v>
      </c>
      <c r="BJ1613" t="s">
        <v>2962</v>
      </c>
      <c r="BL1613" t="s">
        <v>3337</v>
      </c>
      <c r="BM1613" t="s">
        <v>83</v>
      </c>
      <c r="BO1613" t="s">
        <v>3338</v>
      </c>
      <c r="BP1613" t="s">
        <v>3332</v>
      </c>
      <c r="BQ1613" t="s">
        <v>3337</v>
      </c>
      <c r="BR1613" t="s">
        <v>3338</v>
      </c>
      <c r="BS1613" t="s">
        <v>86</v>
      </c>
      <c r="BU1613" t="s">
        <v>2962</v>
      </c>
      <c r="BV1613" t="s">
        <v>3339</v>
      </c>
    </row>
    <row r="1614" spans="1:74" x14ac:dyDescent="0.2">
      <c r="A1614" t="s">
        <v>4682</v>
      </c>
      <c r="B1614" t="s">
        <v>4682</v>
      </c>
      <c r="C1614" t="s">
        <v>4683</v>
      </c>
      <c r="D1614" t="s">
        <v>76</v>
      </c>
      <c r="E1614" t="s">
        <v>397</v>
      </c>
      <c r="F1614" t="s">
        <v>4684</v>
      </c>
      <c r="I1614" t="s">
        <v>3563</v>
      </c>
      <c r="J1614" t="s">
        <v>3428</v>
      </c>
      <c r="M1614" t="s">
        <v>3329</v>
      </c>
      <c r="BJ1614" t="s">
        <v>81</v>
      </c>
      <c r="BL1614" t="s">
        <v>3429</v>
      </c>
      <c r="BM1614" t="s">
        <v>83</v>
      </c>
      <c r="BN1614" t="s">
        <v>84</v>
      </c>
      <c r="BO1614" t="s">
        <v>3564</v>
      </c>
      <c r="BP1614" t="s">
        <v>3332</v>
      </c>
      <c r="BQ1614" t="s">
        <v>3429</v>
      </c>
      <c r="BR1614" t="s">
        <v>3564</v>
      </c>
      <c r="BS1614" t="s">
        <v>86</v>
      </c>
      <c r="BU1614" t="s">
        <v>81</v>
      </c>
      <c r="BV1614" t="s">
        <v>3362</v>
      </c>
    </row>
    <row r="1615" spans="1:74" x14ac:dyDescent="0.2">
      <c r="A1615" t="s">
        <v>4685</v>
      </c>
      <c r="B1615" t="s">
        <v>4685</v>
      </c>
      <c r="C1615" t="s">
        <v>2726</v>
      </c>
      <c r="D1615" t="s">
        <v>76</v>
      </c>
      <c r="E1615" t="s">
        <v>77</v>
      </c>
      <c r="G1615" t="s">
        <v>4686</v>
      </c>
      <c r="I1615" t="s">
        <v>3346</v>
      </c>
      <c r="J1615" t="s">
        <v>146</v>
      </c>
      <c r="M1615" t="s">
        <v>3329</v>
      </c>
      <c r="BJ1615" t="s">
        <v>2962</v>
      </c>
      <c r="BL1615" t="s">
        <v>3347</v>
      </c>
      <c r="BM1615" t="s">
        <v>83</v>
      </c>
      <c r="BN1615" t="s">
        <v>84</v>
      </c>
      <c r="BO1615" t="s">
        <v>3348</v>
      </c>
      <c r="BP1615" t="s">
        <v>3332</v>
      </c>
      <c r="BQ1615" t="s">
        <v>3347</v>
      </c>
      <c r="BR1615" t="s">
        <v>3348</v>
      </c>
      <c r="BS1615" t="s">
        <v>86</v>
      </c>
      <c r="BU1615" t="s">
        <v>2962</v>
      </c>
      <c r="BV1615" t="s">
        <v>87</v>
      </c>
    </row>
    <row r="1616" spans="1:74" x14ac:dyDescent="0.2">
      <c r="A1616" t="s">
        <v>4687</v>
      </c>
      <c r="B1616" t="s">
        <v>4687</v>
      </c>
      <c r="C1616" t="s">
        <v>4688</v>
      </c>
      <c r="E1616" t="s">
        <v>397</v>
      </c>
      <c r="I1616" t="s">
        <v>3336</v>
      </c>
      <c r="M1616" t="s">
        <v>3329</v>
      </c>
      <c r="BJ1616" t="s">
        <v>2962</v>
      </c>
      <c r="BL1616" t="s">
        <v>3337</v>
      </c>
      <c r="BM1616" t="s">
        <v>83</v>
      </c>
      <c r="BO1616" t="s">
        <v>3338</v>
      </c>
      <c r="BP1616" t="s">
        <v>3332</v>
      </c>
      <c r="BQ1616" t="s">
        <v>3337</v>
      </c>
      <c r="BR1616" t="s">
        <v>3338</v>
      </c>
      <c r="BS1616" t="s">
        <v>86</v>
      </c>
      <c r="BU1616" t="s">
        <v>2962</v>
      </c>
      <c r="BV1616" t="s">
        <v>3339</v>
      </c>
    </row>
    <row r="1617" spans="1:74" x14ac:dyDescent="0.2">
      <c r="A1617" t="s">
        <v>4689</v>
      </c>
      <c r="B1617" t="s">
        <v>4689</v>
      </c>
      <c r="C1617" t="s">
        <v>4690</v>
      </c>
      <c r="E1617" t="s">
        <v>397</v>
      </c>
      <c r="I1617" t="s">
        <v>3336</v>
      </c>
      <c r="M1617" t="s">
        <v>3329</v>
      </c>
      <c r="BJ1617" t="s">
        <v>2962</v>
      </c>
      <c r="BL1617" t="s">
        <v>3337</v>
      </c>
      <c r="BM1617" t="s">
        <v>83</v>
      </c>
      <c r="BO1617" t="s">
        <v>3338</v>
      </c>
      <c r="BP1617" t="s">
        <v>3332</v>
      </c>
      <c r="BQ1617" t="s">
        <v>3337</v>
      </c>
      <c r="BR1617" t="s">
        <v>3338</v>
      </c>
      <c r="BS1617" t="s">
        <v>86</v>
      </c>
      <c r="BU1617" t="s">
        <v>2962</v>
      </c>
      <c r="BV1617" t="s">
        <v>3339</v>
      </c>
    </row>
    <row r="1618" spans="1:74" x14ac:dyDescent="0.2">
      <c r="A1618" t="s">
        <v>4691</v>
      </c>
      <c r="B1618" t="s">
        <v>4691</v>
      </c>
      <c r="C1618" t="s">
        <v>4692</v>
      </c>
      <c r="E1618" t="s">
        <v>397</v>
      </c>
      <c r="F1618" t="s">
        <v>4693</v>
      </c>
      <c r="I1618" t="s">
        <v>3336</v>
      </c>
      <c r="M1618" t="s">
        <v>3329</v>
      </c>
      <c r="BJ1618" t="s">
        <v>2962</v>
      </c>
      <c r="BL1618" t="s">
        <v>3337</v>
      </c>
      <c r="BM1618" t="s">
        <v>83</v>
      </c>
      <c r="BO1618" t="s">
        <v>3338</v>
      </c>
      <c r="BP1618" t="s">
        <v>3332</v>
      </c>
      <c r="BQ1618" t="s">
        <v>3337</v>
      </c>
      <c r="BR1618" t="s">
        <v>3338</v>
      </c>
      <c r="BS1618" t="s">
        <v>86</v>
      </c>
      <c r="BU1618" t="s">
        <v>2962</v>
      </c>
      <c r="BV1618" t="s">
        <v>3339</v>
      </c>
    </row>
    <row r="1619" spans="1:74" x14ac:dyDescent="0.2">
      <c r="A1619" t="s">
        <v>4694</v>
      </c>
      <c r="B1619" t="s">
        <v>4694</v>
      </c>
      <c r="C1619" t="s">
        <v>4695</v>
      </c>
      <c r="D1619" t="s">
        <v>76</v>
      </c>
      <c r="E1619" t="s">
        <v>397</v>
      </c>
      <c r="H1619" t="s">
        <v>4696</v>
      </c>
      <c r="I1619" t="s">
        <v>3388</v>
      </c>
      <c r="J1619" t="s">
        <v>3354</v>
      </c>
      <c r="M1619" t="s">
        <v>3329</v>
      </c>
      <c r="BJ1619" t="s">
        <v>81</v>
      </c>
      <c r="BL1619" t="s">
        <v>3347</v>
      </c>
      <c r="BM1619" t="s">
        <v>83</v>
      </c>
      <c r="BN1619" t="s">
        <v>84</v>
      </c>
      <c r="BO1619" t="s">
        <v>3389</v>
      </c>
      <c r="BP1619" t="s">
        <v>3332</v>
      </c>
      <c r="BQ1619" t="s">
        <v>3347</v>
      </c>
      <c r="BR1619" t="s">
        <v>3389</v>
      </c>
      <c r="BS1619" t="s">
        <v>86</v>
      </c>
      <c r="BU1619" t="s">
        <v>81</v>
      </c>
      <c r="BV1619" t="s">
        <v>3362</v>
      </c>
    </row>
    <row r="1620" spans="1:74" x14ac:dyDescent="0.2">
      <c r="A1620" t="s">
        <v>4697</v>
      </c>
      <c r="B1620" t="s">
        <v>4697</v>
      </c>
      <c r="C1620" t="s">
        <v>2418</v>
      </c>
      <c r="D1620" t="s">
        <v>76</v>
      </c>
      <c r="E1620" t="s">
        <v>77</v>
      </c>
      <c r="G1620" t="s">
        <v>4698</v>
      </c>
      <c r="I1620" t="s">
        <v>3346</v>
      </c>
      <c r="J1620" t="s">
        <v>146</v>
      </c>
      <c r="M1620" t="s">
        <v>3329</v>
      </c>
      <c r="BJ1620" t="s">
        <v>2962</v>
      </c>
      <c r="BL1620" t="s">
        <v>3347</v>
      </c>
      <c r="BM1620" t="s">
        <v>83</v>
      </c>
      <c r="BN1620" t="s">
        <v>84</v>
      </c>
      <c r="BO1620" t="s">
        <v>3348</v>
      </c>
      <c r="BP1620" t="s">
        <v>3332</v>
      </c>
      <c r="BQ1620" t="s">
        <v>3347</v>
      </c>
      <c r="BR1620" t="s">
        <v>3348</v>
      </c>
      <c r="BS1620" t="s">
        <v>86</v>
      </c>
      <c r="BU1620" t="s">
        <v>2962</v>
      </c>
      <c r="BV1620" t="s">
        <v>87</v>
      </c>
    </row>
    <row r="1621" spans="1:74" x14ac:dyDescent="0.2">
      <c r="A1621" t="s">
        <v>4699</v>
      </c>
      <c r="B1621" t="s">
        <v>4699</v>
      </c>
      <c r="C1621" t="s">
        <v>4700</v>
      </c>
      <c r="D1621" t="s">
        <v>76</v>
      </c>
      <c r="E1621" t="s">
        <v>77</v>
      </c>
      <c r="F1621" t="s">
        <v>4055</v>
      </c>
      <c r="H1621" t="s">
        <v>4701</v>
      </c>
      <c r="I1621" t="s">
        <v>3359</v>
      </c>
      <c r="J1621" t="s">
        <v>3354</v>
      </c>
      <c r="M1621" t="s">
        <v>3329</v>
      </c>
      <c r="BJ1621" t="s">
        <v>81</v>
      </c>
      <c r="BL1621" t="s">
        <v>3360</v>
      </c>
      <c r="BM1621" t="s">
        <v>83</v>
      </c>
      <c r="BN1621" t="s">
        <v>84</v>
      </c>
      <c r="BO1621" t="s">
        <v>3361</v>
      </c>
      <c r="BP1621" t="s">
        <v>3332</v>
      </c>
      <c r="BQ1621" t="s">
        <v>3360</v>
      </c>
      <c r="BR1621" t="s">
        <v>3361</v>
      </c>
      <c r="BS1621" t="s">
        <v>86</v>
      </c>
      <c r="BU1621" t="s">
        <v>81</v>
      </c>
      <c r="BV1621" t="s">
        <v>3362</v>
      </c>
    </row>
    <row r="1622" spans="1:74" x14ac:dyDescent="0.2">
      <c r="A1622" t="s">
        <v>4702</v>
      </c>
      <c r="B1622" t="s">
        <v>4702</v>
      </c>
      <c r="C1622" t="s">
        <v>1824</v>
      </c>
      <c r="D1622" t="s">
        <v>76</v>
      </c>
      <c r="E1622" t="s">
        <v>77</v>
      </c>
      <c r="G1622" t="s">
        <v>4703</v>
      </c>
      <c r="I1622" t="s">
        <v>3346</v>
      </c>
      <c r="J1622" t="s">
        <v>146</v>
      </c>
      <c r="M1622" t="s">
        <v>3329</v>
      </c>
      <c r="BJ1622" t="s">
        <v>2962</v>
      </c>
      <c r="BL1622" t="s">
        <v>3347</v>
      </c>
      <c r="BM1622" t="s">
        <v>83</v>
      </c>
      <c r="BN1622" t="s">
        <v>84</v>
      </c>
      <c r="BO1622" t="s">
        <v>3348</v>
      </c>
      <c r="BP1622" t="s">
        <v>3332</v>
      </c>
      <c r="BQ1622" t="s">
        <v>3347</v>
      </c>
      <c r="BR1622" t="s">
        <v>3348</v>
      </c>
      <c r="BS1622" t="s">
        <v>86</v>
      </c>
      <c r="BU1622" t="s">
        <v>2962</v>
      </c>
      <c r="BV1622" t="s">
        <v>87</v>
      </c>
    </row>
    <row r="1623" spans="1:74" x14ac:dyDescent="0.2">
      <c r="A1623" t="s">
        <v>4704</v>
      </c>
      <c r="B1623" t="s">
        <v>4704</v>
      </c>
      <c r="C1623" t="s">
        <v>4705</v>
      </c>
      <c r="D1623" t="s">
        <v>76</v>
      </c>
      <c r="E1623" t="s">
        <v>77</v>
      </c>
      <c r="G1623" t="s">
        <v>4706</v>
      </c>
      <c r="H1623" t="s">
        <v>4707</v>
      </c>
      <c r="I1623" t="s">
        <v>3693</v>
      </c>
      <c r="J1623" t="s">
        <v>3354</v>
      </c>
      <c r="M1623" t="s">
        <v>3329</v>
      </c>
      <c r="BJ1623" t="s">
        <v>2962</v>
      </c>
      <c r="BL1623" t="s">
        <v>3360</v>
      </c>
      <c r="BM1623" t="s">
        <v>83</v>
      </c>
      <c r="BN1623" t="s">
        <v>84</v>
      </c>
      <c r="BO1623" t="s">
        <v>3694</v>
      </c>
      <c r="BP1623" t="s">
        <v>3332</v>
      </c>
      <c r="BQ1623" t="s">
        <v>3360</v>
      </c>
      <c r="BR1623" t="s">
        <v>3694</v>
      </c>
      <c r="BS1623" t="s">
        <v>86</v>
      </c>
      <c r="BU1623" t="s">
        <v>2962</v>
      </c>
      <c r="BV1623" t="s">
        <v>3695</v>
      </c>
    </row>
    <row r="1624" spans="1:74" x14ac:dyDescent="0.2">
      <c r="A1624" t="s">
        <v>4708</v>
      </c>
      <c r="B1624" t="s">
        <v>4708</v>
      </c>
      <c r="C1624" t="s">
        <v>4709</v>
      </c>
      <c r="D1624" t="s">
        <v>76</v>
      </c>
      <c r="E1624" t="s">
        <v>77</v>
      </c>
      <c r="G1624" t="s">
        <v>4710</v>
      </c>
      <c r="I1624" t="s">
        <v>3346</v>
      </c>
      <c r="J1624" t="s">
        <v>146</v>
      </c>
      <c r="M1624" t="s">
        <v>3329</v>
      </c>
      <c r="BJ1624" t="s">
        <v>2962</v>
      </c>
      <c r="BL1624" t="s">
        <v>3347</v>
      </c>
      <c r="BM1624" t="s">
        <v>83</v>
      </c>
      <c r="BN1624" t="s">
        <v>84</v>
      </c>
      <c r="BO1624" t="s">
        <v>3348</v>
      </c>
      <c r="BP1624" t="s">
        <v>3332</v>
      </c>
      <c r="BQ1624" t="s">
        <v>3347</v>
      </c>
      <c r="BR1624" t="s">
        <v>3348</v>
      </c>
      <c r="BS1624" t="s">
        <v>86</v>
      </c>
      <c r="BU1624" t="s">
        <v>2962</v>
      </c>
      <c r="BV1624" t="s">
        <v>87</v>
      </c>
    </row>
    <row r="1625" spans="1:74" x14ac:dyDescent="0.2">
      <c r="A1625" t="s">
        <v>4711</v>
      </c>
      <c r="B1625" t="s">
        <v>4711</v>
      </c>
      <c r="C1625" t="s">
        <v>4712</v>
      </c>
      <c r="D1625" t="s">
        <v>76</v>
      </c>
      <c r="E1625" t="s">
        <v>77</v>
      </c>
      <c r="I1625" t="s">
        <v>3583</v>
      </c>
      <c r="J1625" t="s">
        <v>4088</v>
      </c>
      <c r="M1625" t="s">
        <v>3329</v>
      </c>
      <c r="BJ1625" t="s">
        <v>2962</v>
      </c>
      <c r="BL1625" t="s">
        <v>3360</v>
      </c>
      <c r="BM1625" t="s">
        <v>83</v>
      </c>
      <c r="BN1625" t="s">
        <v>84</v>
      </c>
      <c r="BO1625" t="s">
        <v>3584</v>
      </c>
      <c r="BP1625" t="s">
        <v>3332</v>
      </c>
      <c r="BQ1625" t="s">
        <v>3360</v>
      </c>
      <c r="BR1625" t="s">
        <v>3584</v>
      </c>
      <c r="BS1625" t="s">
        <v>86</v>
      </c>
      <c r="BU1625" t="s">
        <v>2962</v>
      </c>
      <c r="BV1625" t="s">
        <v>3585</v>
      </c>
    </row>
    <row r="1626" spans="1:74" x14ac:dyDescent="0.2">
      <c r="A1626" t="s">
        <v>4713</v>
      </c>
      <c r="B1626" t="s">
        <v>4713</v>
      </c>
      <c r="C1626" t="s">
        <v>4714</v>
      </c>
      <c r="E1626" t="s">
        <v>397</v>
      </c>
      <c r="F1626" t="s">
        <v>4715</v>
      </c>
      <c r="I1626" t="s">
        <v>3336</v>
      </c>
      <c r="M1626" t="s">
        <v>3329</v>
      </c>
      <c r="BJ1626" t="s">
        <v>2962</v>
      </c>
      <c r="BL1626" t="s">
        <v>3337</v>
      </c>
      <c r="BM1626" t="s">
        <v>83</v>
      </c>
      <c r="BO1626" t="s">
        <v>3338</v>
      </c>
      <c r="BP1626" t="s">
        <v>3332</v>
      </c>
      <c r="BQ1626" t="s">
        <v>3337</v>
      </c>
      <c r="BR1626" t="s">
        <v>3338</v>
      </c>
      <c r="BS1626" t="s">
        <v>86</v>
      </c>
      <c r="BU1626" t="s">
        <v>2962</v>
      </c>
      <c r="BV1626" t="s">
        <v>3339</v>
      </c>
    </row>
    <row r="1627" spans="1:74" x14ac:dyDescent="0.2">
      <c r="A1627" t="s">
        <v>4716</v>
      </c>
      <c r="B1627" t="s">
        <v>4716</v>
      </c>
      <c r="C1627" t="s">
        <v>4717</v>
      </c>
      <c r="E1627" t="s">
        <v>397</v>
      </c>
      <c r="F1627" t="s">
        <v>3376</v>
      </c>
      <c r="I1627" t="s">
        <v>3336</v>
      </c>
      <c r="M1627" t="s">
        <v>3329</v>
      </c>
      <c r="BJ1627" t="s">
        <v>2962</v>
      </c>
      <c r="BL1627" t="s">
        <v>3337</v>
      </c>
      <c r="BM1627" t="s">
        <v>83</v>
      </c>
      <c r="BO1627" t="s">
        <v>3338</v>
      </c>
      <c r="BP1627" t="s">
        <v>3332</v>
      </c>
      <c r="BQ1627" t="s">
        <v>3337</v>
      </c>
      <c r="BR1627" t="s">
        <v>3338</v>
      </c>
      <c r="BS1627" t="s">
        <v>86</v>
      </c>
      <c r="BU1627" t="s">
        <v>2962</v>
      </c>
      <c r="BV1627" t="s">
        <v>3339</v>
      </c>
    </row>
    <row r="1628" spans="1:74" x14ac:dyDescent="0.2">
      <c r="A1628" t="s">
        <v>4718</v>
      </c>
      <c r="B1628" t="s">
        <v>4718</v>
      </c>
      <c r="C1628" t="s">
        <v>1670</v>
      </c>
      <c r="D1628" t="s">
        <v>76</v>
      </c>
      <c r="E1628" t="s">
        <v>77</v>
      </c>
      <c r="G1628" t="s">
        <v>4719</v>
      </c>
      <c r="I1628" t="s">
        <v>3346</v>
      </c>
      <c r="J1628" t="s">
        <v>146</v>
      </c>
      <c r="M1628" t="s">
        <v>3329</v>
      </c>
      <c r="BJ1628" t="s">
        <v>2962</v>
      </c>
      <c r="BL1628" t="s">
        <v>3347</v>
      </c>
      <c r="BM1628" t="s">
        <v>83</v>
      </c>
      <c r="BN1628" t="s">
        <v>84</v>
      </c>
      <c r="BO1628" t="s">
        <v>3348</v>
      </c>
      <c r="BP1628" t="s">
        <v>3332</v>
      </c>
      <c r="BQ1628" t="s">
        <v>3347</v>
      </c>
      <c r="BR1628" t="s">
        <v>3348</v>
      </c>
      <c r="BS1628" t="s">
        <v>86</v>
      </c>
      <c r="BU1628" t="s">
        <v>2962</v>
      </c>
      <c r="BV1628" t="s">
        <v>87</v>
      </c>
    </row>
    <row r="1629" spans="1:74" x14ac:dyDescent="0.2">
      <c r="A1629" t="s">
        <v>4720</v>
      </c>
      <c r="B1629" t="s">
        <v>4720</v>
      </c>
      <c r="C1629" t="s">
        <v>4721</v>
      </c>
      <c r="E1629" t="s">
        <v>397</v>
      </c>
      <c r="F1629" t="s">
        <v>4722</v>
      </c>
      <c r="I1629" t="s">
        <v>3336</v>
      </c>
      <c r="M1629" t="s">
        <v>3329</v>
      </c>
      <c r="BJ1629" t="s">
        <v>2962</v>
      </c>
      <c r="BL1629" t="s">
        <v>3337</v>
      </c>
      <c r="BM1629" t="s">
        <v>83</v>
      </c>
      <c r="BO1629" t="s">
        <v>3338</v>
      </c>
      <c r="BP1629" t="s">
        <v>3332</v>
      </c>
      <c r="BQ1629" t="s">
        <v>3337</v>
      </c>
      <c r="BR1629" t="s">
        <v>3338</v>
      </c>
      <c r="BS1629" t="s">
        <v>86</v>
      </c>
      <c r="BU1629" t="s">
        <v>2962</v>
      </c>
      <c r="BV1629" t="s">
        <v>3339</v>
      </c>
    </row>
    <row r="1630" spans="1:74" x14ac:dyDescent="0.2">
      <c r="A1630" t="s">
        <v>4723</v>
      </c>
      <c r="B1630" t="s">
        <v>4723</v>
      </c>
      <c r="C1630" t="s">
        <v>4724</v>
      </c>
      <c r="E1630" t="s">
        <v>397</v>
      </c>
      <c r="I1630" t="s">
        <v>3336</v>
      </c>
      <c r="M1630" t="s">
        <v>3329</v>
      </c>
      <c r="BJ1630" t="s">
        <v>2962</v>
      </c>
      <c r="BL1630" t="s">
        <v>3337</v>
      </c>
      <c r="BM1630" t="s">
        <v>83</v>
      </c>
      <c r="BO1630" t="s">
        <v>3338</v>
      </c>
      <c r="BP1630" t="s">
        <v>3332</v>
      </c>
      <c r="BQ1630" t="s">
        <v>3337</v>
      </c>
      <c r="BR1630" t="s">
        <v>3338</v>
      </c>
      <c r="BS1630" t="s">
        <v>86</v>
      </c>
      <c r="BU1630" t="s">
        <v>2962</v>
      </c>
      <c r="BV1630" t="s">
        <v>3339</v>
      </c>
    </row>
    <row r="1631" spans="1:74" x14ac:dyDescent="0.2">
      <c r="A1631" t="s">
        <v>4725</v>
      </c>
      <c r="B1631" t="s">
        <v>4725</v>
      </c>
      <c r="C1631" t="s">
        <v>4726</v>
      </c>
      <c r="E1631" t="s">
        <v>397</v>
      </c>
      <c r="F1631" t="s">
        <v>4352</v>
      </c>
      <c r="I1631" t="s">
        <v>3336</v>
      </c>
      <c r="M1631" t="s">
        <v>3329</v>
      </c>
      <c r="BJ1631" t="s">
        <v>2962</v>
      </c>
      <c r="BL1631" t="s">
        <v>3337</v>
      </c>
      <c r="BM1631" t="s">
        <v>83</v>
      </c>
      <c r="BO1631" t="s">
        <v>3338</v>
      </c>
      <c r="BP1631" t="s">
        <v>3332</v>
      </c>
      <c r="BQ1631" t="s">
        <v>3337</v>
      </c>
      <c r="BR1631" t="s">
        <v>3338</v>
      </c>
      <c r="BS1631" t="s">
        <v>86</v>
      </c>
      <c r="BU1631" t="s">
        <v>2962</v>
      </c>
      <c r="BV1631" t="s">
        <v>3339</v>
      </c>
    </row>
    <row r="1632" spans="1:74" x14ac:dyDescent="0.2">
      <c r="A1632" t="s">
        <v>4727</v>
      </c>
      <c r="B1632" t="s">
        <v>4727</v>
      </c>
      <c r="C1632" t="s">
        <v>4728</v>
      </c>
      <c r="E1632" t="s">
        <v>397</v>
      </c>
      <c r="I1632" t="s">
        <v>3336</v>
      </c>
      <c r="M1632" t="s">
        <v>3329</v>
      </c>
      <c r="BJ1632" t="s">
        <v>2962</v>
      </c>
      <c r="BL1632" t="s">
        <v>3337</v>
      </c>
      <c r="BM1632" t="s">
        <v>83</v>
      </c>
      <c r="BO1632" t="s">
        <v>3338</v>
      </c>
      <c r="BP1632" t="s">
        <v>3332</v>
      </c>
      <c r="BQ1632" t="s">
        <v>3337</v>
      </c>
      <c r="BR1632" t="s">
        <v>3338</v>
      </c>
      <c r="BS1632" t="s">
        <v>86</v>
      </c>
      <c r="BU1632" t="s">
        <v>2962</v>
      </c>
      <c r="BV1632" t="s">
        <v>3339</v>
      </c>
    </row>
    <row r="1633" spans="1:74" x14ac:dyDescent="0.2">
      <c r="A1633" t="s">
        <v>4729</v>
      </c>
      <c r="B1633" t="s">
        <v>4729</v>
      </c>
      <c r="C1633" t="s">
        <v>4730</v>
      </c>
      <c r="D1633" t="s">
        <v>76</v>
      </c>
      <c r="E1633" t="s">
        <v>77</v>
      </c>
      <c r="H1633" t="s">
        <v>4731</v>
      </c>
      <c r="I1633" t="s">
        <v>4023</v>
      </c>
      <c r="J1633" t="s">
        <v>3428</v>
      </c>
      <c r="M1633" t="s">
        <v>3329</v>
      </c>
      <c r="BJ1633" t="s">
        <v>81</v>
      </c>
      <c r="BL1633" t="s">
        <v>4024</v>
      </c>
      <c r="BM1633" t="s">
        <v>83</v>
      </c>
      <c r="BN1633" t="s">
        <v>84</v>
      </c>
      <c r="BO1633" t="s">
        <v>4025</v>
      </c>
      <c r="BP1633" t="s">
        <v>3332</v>
      </c>
      <c r="BQ1633" t="s">
        <v>4024</v>
      </c>
      <c r="BR1633" t="s">
        <v>4025</v>
      </c>
      <c r="BS1633" t="s">
        <v>86</v>
      </c>
      <c r="BU1633" t="s">
        <v>81</v>
      </c>
      <c r="BV1633" t="s">
        <v>3362</v>
      </c>
    </row>
    <row r="1634" spans="1:74" x14ac:dyDescent="0.2">
      <c r="A1634" t="s">
        <v>4732</v>
      </c>
      <c r="B1634" t="s">
        <v>4732</v>
      </c>
      <c r="C1634" t="s">
        <v>4733</v>
      </c>
      <c r="D1634" t="s">
        <v>76</v>
      </c>
      <c r="E1634" t="s">
        <v>77</v>
      </c>
      <c r="F1634" t="s">
        <v>4734</v>
      </c>
      <c r="H1634" t="s">
        <v>4735</v>
      </c>
      <c r="I1634" t="s">
        <v>3473</v>
      </c>
      <c r="J1634" t="s">
        <v>3474</v>
      </c>
      <c r="M1634" t="s">
        <v>3329</v>
      </c>
      <c r="BJ1634" t="s">
        <v>2962</v>
      </c>
      <c r="BL1634" t="s">
        <v>3360</v>
      </c>
      <c r="BM1634" t="s">
        <v>83</v>
      </c>
      <c r="BN1634" t="s">
        <v>84</v>
      </c>
      <c r="BO1634" t="s">
        <v>3475</v>
      </c>
      <c r="BP1634" t="s">
        <v>3332</v>
      </c>
      <c r="BQ1634" t="s">
        <v>3360</v>
      </c>
      <c r="BR1634" t="s">
        <v>3475</v>
      </c>
      <c r="BS1634" t="s">
        <v>86</v>
      </c>
      <c r="BU1634" t="s">
        <v>2962</v>
      </c>
      <c r="BV1634" t="s">
        <v>3476</v>
      </c>
    </row>
    <row r="1635" spans="1:74" x14ac:dyDescent="0.2">
      <c r="A1635" t="s">
        <v>324</v>
      </c>
      <c r="B1635" t="s">
        <v>324</v>
      </c>
      <c r="C1635" t="s">
        <v>326</v>
      </c>
      <c r="D1635" t="s">
        <v>76</v>
      </c>
      <c r="E1635" t="s">
        <v>77</v>
      </c>
      <c r="G1635" t="s">
        <v>4736</v>
      </c>
      <c r="I1635" t="s">
        <v>3346</v>
      </c>
      <c r="J1635" t="s">
        <v>146</v>
      </c>
      <c r="M1635" t="s">
        <v>3329</v>
      </c>
      <c r="BJ1635" t="s">
        <v>2962</v>
      </c>
      <c r="BL1635" t="s">
        <v>3347</v>
      </c>
      <c r="BM1635" t="s">
        <v>83</v>
      </c>
      <c r="BN1635" t="s">
        <v>84</v>
      </c>
      <c r="BO1635" t="s">
        <v>3348</v>
      </c>
      <c r="BP1635" t="s">
        <v>3332</v>
      </c>
      <c r="BQ1635" t="s">
        <v>3347</v>
      </c>
      <c r="BR1635" t="s">
        <v>3348</v>
      </c>
      <c r="BS1635" t="s">
        <v>86</v>
      </c>
      <c r="BU1635" t="s">
        <v>2962</v>
      </c>
      <c r="BV1635" t="s">
        <v>87</v>
      </c>
    </row>
    <row r="1636" spans="1:74" x14ac:dyDescent="0.2">
      <c r="A1636" t="s">
        <v>4737</v>
      </c>
      <c r="B1636" t="s">
        <v>4737</v>
      </c>
      <c r="C1636" t="s">
        <v>4738</v>
      </c>
      <c r="E1636" t="s">
        <v>397</v>
      </c>
      <c r="I1636" t="s">
        <v>3336</v>
      </c>
      <c r="M1636" t="s">
        <v>3329</v>
      </c>
      <c r="BJ1636" t="s">
        <v>2962</v>
      </c>
      <c r="BL1636" t="s">
        <v>3337</v>
      </c>
      <c r="BM1636" t="s">
        <v>83</v>
      </c>
      <c r="BO1636" t="s">
        <v>3338</v>
      </c>
      <c r="BP1636" t="s">
        <v>3332</v>
      </c>
      <c r="BQ1636" t="s">
        <v>3337</v>
      </c>
      <c r="BR1636" t="s">
        <v>3338</v>
      </c>
      <c r="BS1636" t="s">
        <v>86</v>
      </c>
      <c r="BU1636" t="s">
        <v>2962</v>
      </c>
      <c r="BV1636" t="s">
        <v>3339</v>
      </c>
    </row>
    <row r="1637" spans="1:74" x14ac:dyDescent="0.2">
      <c r="A1637" t="s">
        <v>4739</v>
      </c>
      <c r="B1637" t="s">
        <v>4739</v>
      </c>
      <c r="C1637" t="s">
        <v>4740</v>
      </c>
      <c r="D1637" t="s">
        <v>76</v>
      </c>
      <c r="E1637" t="s">
        <v>77</v>
      </c>
      <c r="F1637" t="s">
        <v>4706</v>
      </c>
      <c r="G1637" t="s">
        <v>4741</v>
      </c>
      <c r="H1637" t="s">
        <v>4739</v>
      </c>
      <c r="I1637" t="s">
        <v>3679</v>
      </c>
      <c r="J1637" t="s">
        <v>3354</v>
      </c>
      <c r="M1637" t="s">
        <v>3329</v>
      </c>
      <c r="BJ1637" t="s">
        <v>2962</v>
      </c>
      <c r="BL1637" t="s">
        <v>3347</v>
      </c>
      <c r="BM1637" t="s">
        <v>83</v>
      </c>
      <c r="BN1637" t="s">
        <v>2953</v>
      </c>
      <c r="BO1637" t="s">
        <v>3680</v>
      </c>
      <c r="BP1637" t="s">
        <v>3332</v>
      </c>
      <c r="BQ1637" t="s">
        <v>3347</v>
      </c>
      <c r="BR1637" t="s">
        <v>3680</v>
      </c>
      <c r="BS1637" t="s">
        <v>86</v>
      </c>
      <c r="BU1637" t="s">
        <v>2962</v>
      </c>
      <c r="BV1637" t="s">
        <v>3356</v>
      </c>
    </row>
    <row r="1638" spans="1:74" x14ac:dyDescent="0.2">
      <c r="A1638" t="s">
        <v>4742</v>
      </c>
      <c r="B1638" t="s">
        <v>4742</v>
      </c>
      <c r="C1638" t="s">
        <v>143</v>
      </c>
      <c r="D1638" t="s">
        <v>76</v>
      </c>
      <c r="E1638" t="s">
        <v>77</v>
      </c>
      <c r="G1638" t="s">
        <v>4743</v>
      </c>
      <c r="I1638" t="s">
        <v>3346</v>
      </c>
      <c r="J1638" t="s">
        <v>146</v>
      </c>
      <c r="M1638" t="s">
        <v>3329</v>
      </c>
      <c r="BJ1638" t="s">
        <v>2962</v>
      </c>
      <c r="BL1638" t="s">
        <v>3347</v>
      </c>
      <c r="BM1638" t="s">
        <v>83</v>
      </c>
      <c r="BN1638" t="s">
        <v>84</v>
      </c>
      <c r="BO1638" t="s">
        <v>3348</v>
      </c>
      <c r="BP1638" t="s">
        <v>3332</v>
      </c>
      <c r="BQ1638" t="s">
        <v>3347</v>
      </c>
      <c r="BR1638" t="s">
        <v>3348</v>
      </c>
      <c r="BS1638" t="s">
        <v>86</v>
      </c>
      <c r="BU1638" t="s">
        <v>2962</v>
      </c>
      <c r="BV1638" t="s">
        <v>87</v>
      </c>
    </row>
    <row r="1639" spans="1:74" x14ac:dyDescent="0.2">
      <c r="A1639" t="s">
        <v>4744</v>
      </c>
      <c r="B1639" t="s">
        <v>4744</v>
      </c>
      <c r="C1639" t="s">
        <v>4745</v>
      </c>
      <c r="E1639" t="s">
        <v>397</v>
      </c>
      <c r="F1639" t="s">
        <v>3839</v>
      </c>
      <c r="I1639" t="s">
        <v>3336</v>
      </c>
      <c r="M1639" t="s">
        <v>3329</v>
      </c>
      <c r="BJ1639" t="s">
        <v>2962</v>
      </c>
      <c r="BL1639" t="s">
        <v>3337</v>
      </c>
      <c r="BM1639" t="s">
        <v>83</v>
      </c>
      <c r="BO1639" t="s">
        <v>3338</v>
      </c>
      <c r="BP1639" t="s">
        <v>3332</v>
      </c>
      <c r="BQ1639" t="s">
        <v>3337</v>
      </c>
      <c r="BR1639" t="s">
        <v>3338</v>
      </c>
      <c r="BS1639" t="s">
        <v>86</v>
      </c>
      <c r="BU1639" t="s">
        <v>2962</v>
      </c>
      <c r="BV1639" t="s">
        <v>3339</v>
      </c>
    </row>
    <row r="1640" spans="1:74" x14ac:dyDescent="0.2">
      <c r="A1640" t="s">
        <v>4746</v>
      </c>
      <c r="B1640" t="s">
        <v>4746</v>
      </c>
      <c r="C1640" t="s">
        <v>4747</v>
      </c>
      <c r="E1640" t="s">
        <v>397</v>
      </c>
      <c r="F1640" t="s">
        <v>4748</v>
      </c>
      <c r="I1640" t="s">
        <v>3336</v>
      </c>
      <c r="M1640" t="s">
        <v>3329</v>
      </c>
      <c r="BJ1640" t="s">
        <v>2962</v>
      </c>
      <c r="BL1640" t="s">
        <v>3337</v>
      </c>
      <c r="BM1640" t="s">
        <v>83</v>
      </c>
      <c r="BO1640" t="s">
        <v>3338</v>
      </c>
      <c r="BP1640" t="s">
        <v>3332</v>
      </c>
      <c r="BQ1640" t="s">
        <v>3337</v>
      </c>
      <c r="BR1640" t="s">
        <v>3338</v>
      </c>
      <c r="BS1640" t="s">
        <v>86</v>
      </c>
      <c r="BU1640" t="s">
        <v>2962</v>
      </c>
      <c r="BV1640" t="s">
        <v>3339</v>
      </c>
    </row>
    <row r="1641" spans="1:74" x14ac:dyDescent="0.2">
      <c r="A1641" t="s">
        <v>4749</v>
      </c>
      <c r="B1641" t="s">
        <v>4749</v>
      </c>
      <c r="C1641" t="s">
        <v>3706</v>
      </c>
      <c r="E1641" t="s">
        <v>397</v>
      </c>
      <c r="I1641" t="s">
        <v>3336</v>
      </c>
      <c r="M1641" t="s">
        <v>3329</v>
      </c>
      <c r="BJ1641" t="s">
        <v>2962</v>
      </c>
      <c r="BL1641" t="s">
        <v>3337</v>
      </c>
      <c r="BM1641" t="s">
        <v>83</v>
      </c>
      <c r="BO1641" t="s">
        <v>3338</v>
      </c>
      <c r="BP1641" t="s">
        <v>3332</v>
      </c>
      <c r="BQ1641" t="s">
        <v>3337</v>
      </c>
      <c r="BR1641" t="s">
        <v>3338</v>
      </c>
      <c r="BS1641" t="s">
        <v>86</v>
      </c>
      <c r="BU1641" t="s">
        <v>2962</v>
      </c>
      <c r="BV1641" t="s">
        <v>3339</v>
      </c>
    </row>
    <row r="1642" spans="1:74" x14ac:dyDescent="0.2">
      <c r="A1642" t="s">
        <v>4750</v>
      </c>
      <c r="B1642" t="s">
        <v>4750</v>
      </c>
      <c r="D1642" t="s">
        <v>76</v>
      </c>
      <c r="E1642" t="s">
        <v>397</v>
      </c>
      <c r="I1642" t="s">
        <v>4751</v>
      </c>
      <c r="J1642" t="s">
        <v>3428</v>
      </c>
      <c r="M1642" t="s">
        <v>3329</v>
      </c>
      <c r="BJ1642" t="s">
        <v>81</v>
      </c>
      <c r="BL1642" t="s">
        <v>3429</v>
      </c>
      <c r="BM1642" t="s">
        <v>83</v>
      </c>
      <c r="BN1642" t="s">
        <v>84</v>
      </c>
      <c r="BO1642" t="s">
        <v>4752</v>
      </c>
      <c r="BP1642" t="s">
        <v>3332</v>
      </c>
      <c r="BQ1642" t="s">
        <v>3429</v>
      </c>
      <c r="BR1642" t="s">
        <v>4752</v>
      </c>
      <c r="BS1642" t="s">
        <v>86</v>
      </c>
      <c r="BU1642" t="s">
        <v>81</v>
      </c>
      <c r="BV1642" t="s">
        <v>3362</v>
      </c>
    </row>
    <row r="1643" spans="1:74" x14ac:dyDescent="0.2">
      <c r="A1643" t="s">
        <v>4753</v>
      </c>
      <c r="B1643" t="s">
        <v>4753</v>
      </c>
      <c r="C1643" t="s">
        <v>4754</v>
      </c>
      <c r="E1643" t="s">
        <v>397</v>
      </c>
      <c r="F1643" t="s">
        <v>3828</v>
      </c>
      <c r="I1643" t="s">
        <v>3336</v>
      </c>
      <c r="M1643" t="s">
        <v>3329</v>
      </c>
      <c r="BJ1643" t="s">
        <v>2962</v>
      </c>
      <c r="BL1643" t="s">
        <v>3337</v>
      </c>
      <c r="BM1643" t="s">
        <v>83</v>
      </c>
      <c r="BO1643" t="s">
        <v>3338</v>
      </c>
      <c r="BP1643" t="s">
        <v>3332</v>
      </c>
      <c r="BQ1643" t="s">
        <v>3337</v>
      </c>
      <c r="BR1643" t="s">
        <v>3338</v>
      </c>
      <c r="BS1643" t="s">
        <v>86</v>
      </c>
      <c r="BU1643" t="s">
        <v>2962</v>
      </c>
      <c r="BV1643" t="s">
        <v>3339</v>
      </c>
    </row>
    <row r="1644" spans="1:74" x14ac:dyDescent="0.2">
      <c r="A1644" t="s">
        <v>4755</v>
      </c>
      <c r="B1644" t="s">
        <v>4755</v>
      </c>
      <c r="C1644" t="s">
        <v>4756</v>
      </c>
      <c r="D1644" t="s">
        <v>76</v>
      </c>
      <c r="E1644" t="s">
        <v>77</v>
      </c>
      <c r="F1644" t="s">
        <v>4757</v>
      </c>
      <c r="H1644" t="s">
        <v>4758</v>
      </c>
      <c r="I1644" t="s">
        <v>3359</v>
      </c>
      <c r="J1644" t="s">
        <v>3428</v>
      </c>
      <c r="M1644" t="s">
        <v>3329</v>
      </c>
      <c r="BJ1644" t="s">
        <v>2962</v>
      </c>
      <c r="BL1644" t="s">
        <v>3360</v>
      </c>
      <c r="BM1644" t="s">
        <v>83</v>
      </c>
      <c r="BN1644" t="s">
        <v>84</v>
      </c>
      <c r="BO1644" t="s">
        <v>3361</v>
      </c>
      <c r="BP1644" t="s">
        <v>3332</v>
      </c>
      <c r="BQ1644" t="s">
        <v>3360</v>
      </c>
      <c r="BR1644" t="s">
        <v>3361</v>
      </c>
      <c r="BS1644" t="s">
        <v>86</v>
      </c>
      <c r="BU1644" t="s">
        <v>2962</v>
      </c>
      <c r="BV1644" t="s">
        <v>3362</v>
      </c>
    </row>
    <row r="1645" spans="1:74" x14ac:dyDescent="0.2">
      <c r="A1645" t="s">
        <v>195</v>
      </c>
      <c r="B1645" t="s">
        <v>195</v>
      </c>
      <c r="C1645" t="s">
        <v>197</v>
      </c>
      <c r="D1645" t="s">
        <v>76</v>
      </c>
      <c r="E1645" t="s">
        <v>77</v>
      </c>
      <c r="G1645" t="s">
        <v>4759</v>
      </c>
      <c r="I1645" t="s">
        <v>3346</v>
      </c>
      <c r="J1645" t="s">
        <v>146</v>
      </c>
      <c r="M1645" t="s">
        <v>3329</v>
      </c>
      <c r="BJ1645" t="s">
        <v>2962</v>
      </c>
      <c r="BL1645" t="s">
        <v>3347</v>
      </c>
      <c r="BM1645" t="s">
        <v>83</v>
      </c>
      <c r="BN1645" t="s">
        <v>84</v>
      </c>
      <c r="BO1645" t="s">
        <v>3348</v>
      </c>
      <c r="BP1645" t="s">
        <v>3332</v>
      </c>
      <c r="BQ1645" t="s">
        <v>3347</v>
      </c>
      <c r="BR1645" t="s">
        <v>3348</v>
      </c>
      <c r="BS1645" t="s">
        <v>86</v>
      </c>
      <c r="BU1645" t="s">
        <v>2962</v>
      </c>
      <c r="BV1645" t="s">
        <v>87</v>
      </c>
    </row>
    <row r="1646" spans="1:74" x14ac:dyDescent="0.2">
      <c r="A1646" t="s">
        <v>1463</v>
      </c>
      <c r="B1646" t="s">
        <v>1463</v>
      </c>
      <c r="C1646" t="s">
        <v>1463</v>
      </c>
      <c r="D1646" t="s">
        <v>76</v>
      </c>
      <c r="E1646" t="s">
        <v>77</v>
      </c>
      <c r="G1646" t="s">
        <v>4760</v>
      </c>
      <c r="I1646" t="s">
        <v>3346</v>
      </c>
      <c r="J1646" t="s">
        <v>146</v>
      </c>
      <c r="M1646" t="s">
        <v>3329</v>
      </c>
      <c r="BJ1646" t="s">
        <v>2962</v>
      </c>
      <c r="BL1646" t="s">
        <v>3347</v>
      </c>
      <c r="BM1646" t="s">
        <v>83</v>
      </c>
      <c r="BN1646" t="s">
        <v>84</v>
      </c>
      <c r="BO1646" t="s">
        <v>3348</v>
      </c>
      <c r="BP1646" t="s">
        <v>3332</v>
      </c>
      <c r="BQ1646" t="s">
        <v>3347</v>
      </c>
      <c r="BR1646" t="s">
        <v>3348</v>
      </c>
      <c r="BS1646" t="s">
        <v>86</v>
      </c>
      <c r="BU1646" t="s">
        <v>2962</v>
      </c>
      <c r="BV1646" t="s">
        <v>87</v>
      </c>
    </row>
    <row r="1647" spans="1:74" x14ac:dyDescent="0.2">
      <c r="A1647" t="s">
        <v>4761</v>
      </c>
      <c r="B1647" t="s">
        <v>4761</v>
      </c>
      <c r="C1647" t="s">
        <v>4762</v>
      </c>
      <c r="D1647" t="s">
        <v>76</v>
      </c>
      <c r="E1647" t="s">
        <v>77</v>
      </c>
      <c r="F1647" t="s">
        <v>3594</v>
      </c>
      <c r="H1647" t="s">
        <v>4763</v>
      </c>
      <c r="I1647" t="s">
        <v>3353</v>
      </c>
      <c r="J1647" t="s">
        <v>3354</v>
      </c>
      <c r="M1647" t="s">
        <v>3329</v>
      </c>
      <c r="BJ1647" t="s">
        <v>81</v>
      </c>
      <c r="BL1647" t="s">
        <v>3347</v>
      </c>
      <c r="BM1647" t="s">
        <v>83</v>
      </c>
      <c r="BN1647" t="s">
        <v>84</v>
      </c>
      <c r="BO1647" t="s">
        <v>3355</v>
      </c>
      <c r="BP1647" t="s">
        <v>3332</v>
      </c>
      <c r="BQ1647" t="s">
        <v>3347</v>
      </c>
      <c r="BR1647" t="s">
        <v>3355</v>
      </c>
      <c r="BS1647" t="s">
        <v>86</v>
      </c>
      <c r="BU1647" t="s">
        <v>81</v>
      </c>
      <c r="BV1647" t="s">
        <v>3356</v>
      </c>
    </row>
    <row r="1648" spans="1:74" x14ac:dyDescent="0.2">
      <c r="A1648" t="s">
        <v>4764</v>
      </c>
      <c r="B1648" t="s">
        <v>4764</v>
      </c>
      <c r="C1648" t="s">
        <v>4765</v>
      </c>
      <c r="D1648" t="s">
        <v>76</v>
      </c>
      <c r="E1648" t="s">
        <v>77</v>
      </c>
      <c r="G1648" t="s">
        <v>4766</v>
      </c>
      <c r="I1648" t="s">
        <v>3693</v>
      </c>
      <c r="J1648" t="s">
        <v>3428</v>
      </c>
      <c r="M1648" t="s">
        <v>3329</v>
      </c>
      <c r="BJ1648" t="s">
        <v>81</v>
      </c>
      <c r="BL1648" t="s">
        <v>3360</v>
      </c>
      <c r="BM1648" t="s">
        <v>83</v>
      </c>
      <c r="BN1648" t="s">
        <v>84</v>
      </c>
      <c r="BO1648" t="s">
        <v>3694</v>
      </c>
      <c r="BP1648" t="s">
        <v>3332</v>
      </c>
      <c r="BQ1648" t="s">
        <v>3360</v>
      </c>
      <c r="BR1648" t="s">
        <v>3694</v>
      </c>
      <c r="BS1648" t="s">
        <v>86</v>
      </c>
      <c r="BU1648" t="s">
        <v>81</v>
      </c>
      <c r="BV1648" t="s">
        <v>3695</v>
      </c>
    </row>
    <row r="1649" spans="1:74" x14ac:dyDescent="0.2">
      <c r="A1649" t="s">
        <v>4767</v>
      </c>
      <c r="B1649" t="s">
        <v>4767</v>
      </c>
      <c r="C1649" t="s">
        <v>4765</v>
      </c>
      <c r="D1649" t="s">
        <v>76</v>
      </c>
      <c r="E1649" t="s">
        <v>77</v>
      </c>
      <c r="G1649" t="s">
        <v>4768</v>
      </c>
      <c r="I1649" t="s">
        <v>3693</v>
      </c>
      <c r="J1649" t="s">
        <v>3428</v>
      </c>
      <c r="M1649" t="s">
        <v>3329</v>
      </c>
      <c r="BJ1649" t="s">
        <v>81</v>
      </c>
      <c r="BL1649" t="s">
        <v>3360</v>
      </c>
      <c r="BM1649" t="s">
        <v>83</v>
      </c>
      <c r="BN1649" t="s">
        <v>84</v>
      </c>
      <c r="BO1649" t="s">
        <v>3694</v>
      </c>
      <c r="BP1649" t="s">
        <v>3332</v>
      </c>
      <c r="BQ1649" t="s">
        <v>3360</v>
      </c>
      <c r="BR1649" t="s">
        <v>3694</v>
      </c>
      <c r="BS1649" t="s">
        <v>86</v>
      </c>
      <c r="BU1649" t="s">
        <v>81</v>
      </c>
      <c r="BV1649" t="s">
        <v>3695</v>
      </c>
    </row>
    <row r="1650" spans="1:74" x14ac:dyDescent="0.2">
      <c r="A1650" t="s">
        <v>3389</v>
      </c>
      <c r="B1650" t="s">
        <v>3389</v>
      </c>
      <c r="C1650" t="s">
        <v>4769</v>
      </c>
      <c r="D1650" t="s">
        <v>76</v>
      </c>
      <c r="E1650" t="s">
        <v>77</v>
      </c>
      <c r="F1650" t="s">
        <v>4770</v>
      </c>
      <c r="G1650" t="s">
        <v>4771</v>
      </c>
      <c r="I1650" t="s">
        <v>3388</v>
      </c>
      <c r="J1650" t="s">
        <v>3354</v>
      </c>
      <c r="M1650" t="s">
        <v>3329</v>
      </c>
      <c r="BJ1650" t="s">
        <v>81</v>
      </c>
      <c r="BL1650" t="s">
        <v>3347</v>
      </c>
      <c r="BM1650" t="s">
        <v>83</v>
      </c>
      <c r="BN1650" t="s">
        <v>84</v>
      </c>
      <c r="BO1650" t="s">
        <v>3389</v>
      </c>
      <c r="BP1650" t="s">
        <v>3332</v>
      </c>
      <c r="BQ1650" t="s">
        <v>3347</v>
      </c>
      <c r="BR1650" t="s">
        <v>3389</v>
      </c>
      <c r="BS1650" t="s">
        <v>86</v>
      </c>
      <c r="BU1650" t="s">
        <v>81</v>
      </c>
      <c r="BV1650" t="s">
        <v>3362</v>
      </c>
    </row>
    <row r="1651" spans="1:74" x14ac:dyDescent="0.2">
      <c r="A1651" t="s">
        <v>4772</v>
      </c>
      <c r="B1651" t="s">
        <v>4772</v>
      </c>
      <c r="C1651" t="s">
        <v>4773</v>
      </c>
      <c r="E1651" t="s">
        <v>397</v>
      </c>
      <c r="I1651" t="s">
        <v>3336</v>
      </c>
      <c r="M1651" t="s">
        <v>3329</v>
      </c>
      <c r="BJ1651" t="s">
        <v>2962</v>
      </c>
      <c r="BL1651" t="s">
        <v>3337</v>
      </c>
      <c r="BM1651" t="s">
        <v>83</v>
      </c>
      <c r="BO1651" t="s">
        <v>3338</v>
      </c>
      <c r="BP1651" t="s">
        <v>3332</v>
      </c>
      <c r="BQ1651" t="s">
        <v>3337</v>
      </c>
      <c r="BR1651" t="s">
        <v>3338</v>
      </c>
      <c r="BS1651" t="s">
        <v>86</v>
      </c>
      <c r="BU1651" t="s">
        <v>2962</v>
      </c>
      <c r="BV1651" t="s">
        <v>3339</v>
      </c>
    </row>
    <row r="1652" spans="1:74" x14ac:dyDescent="0.2">
      <c r="A1652" t="s">
        <v>4774</v>
      </c>
      <c r="B1652" t="s">
        <v>4774</v>
      </c>
      <c r="C1652" t="s">
        <v>4775</v>
      </c>
      <c r="D1652" t="s">
        <v>76</v>
      </c>
      <c r="E1652" t="s">
        <v>77</v>
      </c>
      <c r="H1652" t="s">
        <v>4776</v>
      </c>
      <c r="I1652" t="s">
        <v>3679</v>
      </c>
      <c r="J1652" t="s">
        <v>3354</v>
      </c>
      <c r="M1652" t="s">
        <v>3329</v>
      </c>
      <c r="BJ1652" t="s">
        <v>2962</v>
      </c>
      <c r="BK1652" t="e">
        <f>OTB-(Yesterday OTB)</f>
        <v>#NAME?</v>
      </c>
      <c r="BL1652" t="s">
        <v>3347</v>
      </c>
      <c r="BM1652" t="s">
        <v>83</v>
      </c>
      <c r="BN1652" t="s">
        <v>2953</v>
      </c>
      <c r="BO1652" t="s">
        <v>3680</v>
      </c>
      <c r="BP1652" t="s">
        <v>3332</v>
      </c>
      <c r="BQ1652" t="s">
        <v>3347</v>
      </c>
      <c r="BR1652" t="s">
        <v>3680</v>
      </c>
      <c r="BS1652" t="s">
        <v>86</v>
      </c>
      <c r="BT1652" t="e">
        <f>OTB-(Yesterday OTB)</f>
        <v>#NAME?</v>
      </c>
      <c r="BU1652" t="s">
        <v>2962</v>
      </c>
      <c r="BV1652" t="s">
        <v>3356</v>
      </c>
    </row>
    <row r="1653" spans="1:74" x14ac:dyDescent="0.2">
      <c r="A1653" t="s">
        <v>4777</v>
      </c>
      <c r="B1653" t="s">
        <v>4777</v>
      </c>
      <c r="C1653" t="s">
        <v>4778</v>
      </c>
      <c r="D1653" t="s">
        <v>76</v>
      </c>
      <c r="E1653" t="s">
        <v>77</v>
      </c>
      <c r="H1653" t="s">
        <v>4779</v>
      </c>
      <c r="I1653" t="s">
        <v>3353</v>
      </c>
      <c r="J1653" t="s">
        <v>3354</v>
      </c>
      <c r="M1653" t="s">
        <v>3329</v>
      </c>
      <c r="BJ1653" t="s">
        <v>81</v>
      </c>
      <c r="BL1653" t="s">
        <v>3347</v>
      </c>
      <c r="BM1653" t="s">
        <v>83</v>
      </c>
      <c r="BN1653" t="s">
        <v>84</v>
      </c>
      <c r="BO1653" t="s">
        <v>3355</v>
      </c>
      <c r="BP1653" t="s">
        <v>3332</v>
      </c>
      <c r="BQ1653" t="s">
        <v>3347</v>
      </c>
      <c r="BR1653" t="s">
        <v>3355</v>
      </c>
      <c r="BS1653" t="s">
        <v>86</v>
      </c>
      <c r="BU1653" t="s">
        <v>81</v>
      </c>
      <c r="BV1653" t="s">
        <v>3356</v>
      </c>
    </row>
    <row r="1654" spans="1:74" x14ac:dyDescent="0.2">
      <c r="A1654" t="s">
        <v>4780</v>
      </c>
      <c r="B1654" t="s">
        <v>4780</v>
      </c>
      <c r="C1654" t="s">
        <v>2117</v>
      </c>
      <c r="D1654" t="s">
        <v>76</v>
      </c>
      <c r="E1654" t="s">
        <v>77</v>
      </c>
      <c r="G1654" t="s">
        <v>4781</v>
      </c>
      <c r="I1654" t="s">
        <v>3346</v>
      </c>
      <c r="J1654" t="s">
        <v>146</v>
      </c>
      <c r="M1654" t="s">
        <v>3329</v>
      </c>
      <c r="BJ1654" t="s">
        <v>2962</v>
      </c>
      <c r="BL1654" t="s">
        <v>3347</v>
      </c>
      <c r="BM1654" t="s">
        <v>83</v>
      </c>
      <c r="BN1654" t="s">
        <v>84</v>
      </c>
      <c r="BO1654" t="s">
        <v>3348</v>
      </c>
      <c r="BP1654" t="s">
        <v>3332</v>
      </c>
      <c r="BQ1654" t="s">
        <v>3347</v>
      </c>
      <c r="BR1654" t="s">
        <v>3348</v>
      </c>
      <c r="BS1654" t="s">
        <v>86</v>
      </c>
      <c r="BU1654" t="s">
        <v>2962</v>
      </c>
      <c r="BV1654" t="s">
        <v>87</v>
      </c>
    </row>
    <row r="1655" spans="1:74" x14ac:dyDescent="0.2">
      <c r="A1655" t="s">
        <v>4782</v>
      </c>
      <c r="B1655" t="s">
        <v>4782</v>
      </c>
      <c r="E1655" t="s">
        <v>397</v>
      </c>
      <c r="F1655" t="s">
        <v>4783</v>
      </c>
      <c r="I1655" t="s">
        <v>3551</v>
      </c>
      <c r="J1655" t="s">
        <v>146</v>
      </c>
      <c r="M1655" t="s">
        <v>3329</v>
      </c>
      <c r="BL1655" t="s">
        <v>3360</v>
      </c>
      <c r="BM1655" t="s">
        <v>83</v>
      </c>
      <c r="BN1655" t="s">
        <v>84</v>
      </c>
      <c r="BO1655" t="s">
        <v>3552</v>
      </c>
      <c r="BP1655" t="s">
        <v>3332</v>
      </c>
      <c r="BQ1655" t="s">
        <v>3360</v>
      </c>
      <c r="BR1655" t="s">
        <v>3552</v>
      </c>
      <c r="BS1655" t="s">
        <v>86</v>
      </c>
      <c r="BV1655" t="s">
        <v>87</v>
      </c>
    </row>
    <row r="1656" spans="1:74" x14ac:dyDescent="0.2">
      <c r="A1656" t="s">
        <v>4784</v>
      </c>
      <c r="B1656" t="s">
        <v>4784</v>
      </c>
      <c r="C1656" t="s">
        <v>4785</v>
      </c>
      <c r="D1656" t="s">
        <v>76</v>
      </c>
      <c r="E1656" t="s">
        <v>397</v>
      </c>
      <c r="F1656" t="s">
        <v>4786</v>
      </c>
      <c r="I1656" t="s">
        <v>3848</v>
      </c>
      <c r="J1656" t="s">
        <v>3428</v>
      </c>
      <c r="M1656" t="s">
        <v>3329</v>
      </c>
      <c r="BJ1656" t="s">
        <v>81</v>
      </c>
      <c r="BL1656" t="s">
        <v>3849</v>
      </c>
      <c r="BM1656" t="s">
        <v>83</v>
      </c>
      <c r="BN1656" t="s">
        <v>2953</v>
      </c>
      <c r="BO1656" t="s">
        <v>3850</v>
      </c>
      <c r="BP1656" t="s">
        <v>3332</v>
      </c>
      <c r="BQ1656" t="s">
        <v>3849</v>
      </c>
      <c r="BR1656" t="s">
        <v>3850</v>
      </c>
      <c r="BS1656" t="s">
        <v>86</v>
      </c>
      <c r="BU1656" t="s">
        <v>81</v>
      </c>
      <c r="BV1656" t="s">
        <v>3851</v>
      </c>
    </row>
    <row r="1657" spans="1:74" x14ac:dyDescent="0.2">
      <c r="A1657" t="s">
        <v>4787</v>
      </c>
      <c r="B1657" t="s">
        <v>4787</v>
      </c>
      <c r="C1657" t="s">
        <v>4788</v>
      </c>
      <c r="E1657" t="s">
        <v>397</v>
      </c>
      <c r="I1657" t="s">
        <v>3336</v>
      </c>
      <c r="M1657" t="s">
        <v>3329</v>
      </c>
      <c r="BJ1657" t="s">
        <v>2962</v>
      </c>
      <c r="BL1657" t="s">
        <v>3337</v>
      </c>
      <c r="BM1657" t="s">
        <v>83</v>
      </c>
      <c r="BO1657" t="s">
        <v>3338</v>
      </c>
      <c r="BP1657" t="s">
        <v>3332</v>
      </c>
      <c r="BQ1657" t="s">
        <v>3337</v>
      </c>
      <c r="BR1657" t="s">
        <v>3338</v>
      </c>
      <c r="BS1657" t="s">
        <v>86</v>
      </c>
      <c r="BU1657" t="s">
        <v>2962</v>
      </c>
      <c r="BV1657" t="s">
        <v>3339</v>
      </c>
    </row>
    <row r="1658" spans="1:74" x14ac:dyDescent="0.2">
      <c r="A1658" t="s">
        <v>4789</v>
      </c>
      <c r="B1658" t="s">
        <v>4789</v>
      </c>
      <c r="C1658" t="s">
        <v>4610</v>
      </c>
      <c r="D1658" t="s">
        <v>76</v>
      </c>
      <c r="E1658" t="s">
        <v>77</v>
      </c>
      <c r="G1658" t="s">
        <v>4790</v>
      </c>
      <c r="I1658" t="s">
        <v>3693</v>
      </c>
      <c r="J1658" t="s">
        <v>3354</v>
      </c>
      <c r="M1658" t="s">
        <v>3329</v>
      </c>
      <c r="BJ1658" t="s">
        <v>2962</v>
      </c>
      <c r="BL1658" t="s">
        <v>3360</v>
      </c>
      <c r="BM1658" t="s">
        <v>83</v>
      </c>
      <c r="BN1658" t="s">
        <v>84</v>
      </c>
      <c r="BO1658" t="s">
        <v>3694</v>
      </c>
      <c r="BP1658" t="s">
        <v>3332</v>
      </c>
      <c r="BQ1658" t="s">
        <v>3360</v>
      </c>
      <c r="BR1658" t="s">
        <v>3694</v>
      </c>
      <c r="BS1658" t="s">
        <v>86</v>
      </c>
      <c r="BU1658" t="s">
        <v>2962</v>
      </c>
      <c r="BV1658" t="s">
        <v>3695</v>
      </c>
    </row>
    <row r="1659" spans="1:74" x14ac:dyDescent="0.2">
      <c r="A1659" t="s">
        <v>4791</v>
      </c>
      <c r="B1659" t="s">
        <v>4791</v>
      </c>
      <c r="C1659" t="s">
        <v>4792</v>
      </c>
      <c r="E1659" t="s">
        <v>397</v>
      </c>
      <c r="F1659" t="s">
        <v>3977</v>
      </c>
      <c r="I1659" t="s">
        <v>3336</v>
      </c>
      <c r="M1659" t="s">
        <v>3329</v>
      </c>
      <c r="BJ1659" t="s">
        <v>2962</v>
      </c>
      <c r="BL1659" t="s">
        <v>3337</v>
      </c>
      <c r="BM1659" t="s">
        <v>83</v>
      </c>
      <c r="BO1659" t="s">
        <v>3338</v>
      </c>
      <c r="BP1659" t="s">
        <v>3332</v>
      </c>
      <c r="BQ1659" t="s">
        <v>3337</v>
      </c>
      <c r="BR1659" t="s">
        <v>3338</v>
      </c>
      <c r="BS1659" t="s">
        <v>86</v>
      </c>
      <c r="BU1659" t="s">
        <v>2962</v>
      </c>
      <c r="BV1659" t="s">
        <v>3339</v>
      </c>
    </row>
    <row r="1660" spans="1:74" x14ac:dyDescent="0.2">
      <c r="A1660" t="s">
        <v>4793</v>
      </c>
      <c r="B1660" t="s">
        <v>4793</v>
      </c>
      <c r="C1660" t="s">
        <v>4794</v>
      </c>
      <c r="E1660" t="s">
        <v>397</v>
      </c>
      <c r="F1660" t="s">
        <v>4412</v>
      </c>
      <c r="I1660" t="s">
        <v>3336</v>
      </c>
      <c r="M1660" t="s">
        <v>3329</v>
      </c>
      <c r="BJ1660" t="s">
        <v>2962</v>
      </c>
      <c r="BL1660" t="s">
        <v>3337</v>
      </c>
      <c r="BM1660" t="s">
        <v>83</v>
      </c>
      <c r="BO1660" t="s">
        <v>3338</v>
      </c>
      <c r="BP1660" t="s">
        <v>3332</v>
      </c>
      <c r="BQ1660" t="s">
        <v>3337</v>
      </c>
      <c r="BR1660" t="s">
        <v>3338</v>
      </c>
      <c r="BS1660" t="s">
        <v>86</v>
      </c>
      <c r="BU1660" t="s">
        <v>2962</v>
      </c>
      <c r="BV1660" t="s">
        <v>3339</v>
      </c>
    </row>
    <row r="1661" spans="1:74" x14ac:dyDescent="0.2">
      <c r="A1661" t="s">
        <v>489</v>
      </c>
      <c r="B1661" t="s">
        <v>489</v>
      </c>
      <c r="C1661" t="s">
        <v>489</v>
      </c>
      <c r="D1661" t="s">
        <v>76</v>
      </c>
      <c r="E1661" t="s">
        <v>77</v>
      </c>
      <c r="G1661" t="s">
        <v>4795</v>
      </c>
      <c r="I1661" t="s">
        <v>3346</v>
      </c>
      <c r="J1661" t="s">
        <v>146</v>
      </c>
      <c r="M1661" t="s">
        <v>3329</v>
      </c>
      <c r="BJ1661" t="s">
        <v>2962</v>
      </c>
      <c r="BL1661" t="s">
        <v>3347</v>
      </c>
      <c r="BM1661" t="s">
        <v>83</v>
      </c>
      <c r="BN1661" t="s">
        <v>84</v>
      </c>
      <c r="BO1661" t="s">
        <v>3348</v>
      </c>
      <c r="BP1661" t="s">
        <v>3332</v>
      </c>
      <c r="BQ1661" t="s">
        <v>3347</v>
      </c>
      <c r="BR1661" t="s">
        <v>3348</v>
      </c>
      <c r="BS1661" t="s">
        <v>86</v>
      </c>
      <c r="BU1661" t="s">
        <v>2962</v>
      </c>
      <c r="BV1661" t="s">
        <v>87</v>
      </c>
    </row>
    <row r="1662" spans="1:74" x14ac:dyDescent="0.2">
      <c r="A1662" t="s">
        <v>2119</v>
      </c>
      <c r="B1662" t="s">
        <v>2119</v>
      </c>
      <c r="C1662" t="s">
        <v>2121</v>
      </c>
      <c r="D1662" t="s">
        <v>76</v>
      </c>
      <c r="E1662" t="s">
        <v>77</v>
      </c>
      <c r="G1662" t="s">
        <v>4796</v>
      </c>
      <c r="I1662" t="s">
        <v>3346</v>
      </c>
      <c r="J1662" t="s">
        <v>146</v>
      </c>
      <c r="M1662" t="s">
        <v>3329</v>
      </c>
      <c r="BJ1662" t="s">
        <v>2962</v>
      </c>
      <c r="BL1662" t="s">
        <v>3347</v>
      </c>
      <c r="BM1662" t="s">
        <v>83</v>
      </c>
      <c r="BN1662" t="s">
        <v>84</v>
      </c>
      <c r="BO1662" t="s">
        <v>3348</v>
      </c>
      <c r="BP1662" t="s">
        <v>3332</v>
      </c>
      <c r="BQ1662" t="s">
        <v>3347</v>
      </c>
      <c r="BR1662" t="s">
        <v>3348</v>
      </c>
      <c r="BS1662" t="s">
        <v>86</v>
      </c>
      <c r="BU1662" t="s">
        <v>2962</v>
      </c>
      <c r="BV1662" t="s">
        <v>87</v>
      </c>
    </row>
    <row r="1663" spans="1:74" x14ac:dyDescent="0.2">
      <c r="A1663" t="s">
        <v>4797</v>
      </c>
      <c r="B1663" t="s">
        <v>4797</v>
      </c>
      <c r="C1663" t="s">
        <v>465</v>
      </c>
      <c r="D1663" t="s">
        <v>76</v>
      </c>
      <c r="E1663" t="s">
        <v>77</v>
      </c>
      <c r="G1663" t="s">
        <v>4798</v>
      </c>
      <c r="I1663" t="s">
        <v>3346</v>
      </c>
      <c r="J1663" t="s">
        <v>146</v>
      </c>
      <c r="M1663" t="s">
        <v>3329</v>
      </c>
      <c r="BJ1663" t="s">
        <v>2962</v>
      </c>
      <c r="BL1663" t="s">
        <v>3347</v>
      </c>
      <c r="BM1663" t="s">
        <v>83</v>
      </c>
      <c r="BN1663" t="s">
        <v>84</v>
      </c>
      <c r="BO1663" t="s">
        <v>3348</v>
      </c>
      <c r="BP1663" t="s">
        <v>3332</v>
      </c>
      <c r="BQ1663" t="s">
        <v>3347</v>
      </c>
      <c r="BR1663" t="s">
        <v>3348</v>
      </c>
      <c r="BS1663" t="s">
        <v>86</v>
      </c>
      <c r="BU1663" t="s">
        <v>2962</v>
      </c>
      <c r="BV1663" t="s">
        <v>87</v>
      </c>
    </row>
    <row r="1664" spans="1:74" x14ac:dyDescent="0.2">
      <c r="A1664" t="s">
        <v>4799</v>
      </c>
      <c r="B1664" t="s">
        <v>4799</v>
      </c>
      <c r="C1664" t="s">
        <v>4800</v>
      </c>
      <c r="D1664" t="s">
        <v>76</v>
      </c>
      <c r="E1664" t="s">
        <v>77</v>
      </c>
      <c r="H1664" t="s">
        <v>4801</v>
      </c>
      <c r="I1664" t="s">
        <v>3327</v>
      </c>
      <c r="J1664" t="s">
        <v>3328</v>
      </c>
      <c r="M1664" t="s">
        <v>3329</v>
      </c>
      <c r="BJ1664" t="s">
        <v>81</v>
      </c>
      <c r="BL1664" t="s">
        <v>3330</v>
      </c>
      <c r="BM1664" t="s">
        <v>83</v>
      </c>
      <c r="BN1664" t="s">
        <v>2953</v>
      </c>
      <c r="BO1664" t="s">
        <v>3331</v>
      </c>
      <c r="BP1664" t="s">
        <v>3332</v>
      </c>
      <c r="BQ1664" t="s">
        <v>3330</v>
      </c>
      <c r="BR1664" t="s">
        <v>3331</v>
      </c>
      <c r="BS1664" t="s">
        <v>86</v>
      </c>
      <c r="BU1664" t="s">
        <v>81</v>
      </c>
      <c r="BV1664" t="s">
        <v>3333</v>
      </c>
    </row>
    <row r="1665" spans="1:74" x14ac:dyDescent="0.2">
      <c r="A1665" t="s">
        <v>4802</v>
      </c>
      <c r="B1665" t="s">
        <v>4802</v>
      </c>
      <c r="C1665" t="s">
        <v>4803</v>
      </c>
      <c r="D1665" t="s">
        <v>76</v>
      </c>
      <c r="E1665" t="s">
        <v>77</v>
      </c>
      <c r="H1665" t="s">
        <v>4804</v>
      </c>
      <c r="I1665" t="s">
        <v>3990</v>
      </c>
      <c r="J1665" t="s">
        <v>3354</v>
      </c>
      <c r="M1665" t="s">
        <v>3329</v>
      </c>
      <c r="BJ1665" t="s">
        <v>2962</v>
      </c>
      <c r="BL1665" t="s">
        <v>3360</v>
      </c>
      <c r="BM1665" t="s">
        <v>83</v>
      </c>
      <c r="BN1665" t="s">
        <v>84</v>
      </c>
      <c r="BO1665" t="s">
        <v>3991</v>
      </c>
      <c r="BP1665" t="s">
        <v>3332</v>
      </c>
      <c r="BQ1665" t="s">
        <v>3360</v>
      </c>
      <c r="BR1665" t="s">
        <v>3991</v>
      </c>
      <c r="BS1665" t="s">
        <v>86</v>
      </c>
      <c r="BU1665" t="s">
        <v>2962</v>
      </c>
      <c r="BV1665" t="s">
        <v>3585</v>
      </c>
    </row>
    <row r="1666" spans="1:74" x14ac:dyDescent="0.2">
      <c r="A1666" t="s">
        <v>4805</v>
      </c>
      <c r="B1666" t="s">
        <v>4805</v>
      </c>
      <c r="C1666" t="s">
        <v>4806</v>
      </c>
      <c r="E1666" t="s">
        <v>397</v>
      </c>
      <c r="F1666" t="s">
        <v>4807</v>
      </c>
      <c r="I1666" t="s">
        <v>3336</v>
      </c>
      <c r="M1666" t="s">
        <v>3329</v>
      </c>
      <c r="BJ1666" t="s">
        <v>2962</v>
      </c>
      <c r="BL1666" t="s">
        <v>3337</v>
      </c>
      <c r="BM1666" t="s">
        <v>83</v>
      </c>
      <c r="BO1666" t="s">
        <v>3338</v>
      </c>
      <c r="BP1666" t="s">
        <v>3332</v>
      </c>
      <c r="BQ1666" t="s">
        <v>3337</v>
      </c>
      <c r="BR1666" t="s">
        <v>3338</v>
      </c>
      <c r="BS1666" t="s">
        <v>86</v>
      </c>
      <c r="BU1666" t="s">
        <v>2962</v>
      </c>
      <c r="BV1666" t="s">
        <v>3339</v>
      </c>
    </row>
    <row r="1667" spans="1:74" x14ac:dyDescent="0.2">
      <c r="A1667" t="s">
        <v>4808</v>
      </c>
      <c r="B1667" t="s">
        <v>4808</v>
      </c>
      <c r="C1667" t="s">
        <v>4809</v>
      </c>
      <c r="D1667" t="s">
        <v>76</v>
      </c>
      <c r="E1667" t="s">
        <v>397</v>
      </c>
      <c r="I1667" t="s">
        <v>3563</v>
      </c>
      <c r="J1667" t="s">
        <v>3428</v>
      </c>
      <c r="M1667" t="s">
        <v>3329</v>
      </c>
      <c r="BJ1667" t="s">
        <v>81</v>
      </c>
      <c r="BL1667" t="s">
        <v>3429</v>
      </c>
      <c r="BM1667" t="s">
        <v>83</v>
      </c>
      <c r="BN1667" t="s">
        <v>84</v>
      </c>
      <c r="BO1667" t="s">
        <v>3564</v>
      </c>
      <c r="BP1667" t="s">
        <v>3332</v>
      </c>
      <c r="BQ1667" t="s">
        <v>3429</v>
      </c>
      <c r="BR1667" t="s">
        <v>3564</v>
      </c>
      <c r="BS1667" t="s">
        <v>86</v>
      </c>
      <c r="BU1667" t="s">
        <v>81</v>
      </c>
      <c r="BV1667" t="s">
        <v>3362</v>
      </c>
    </row>
    <row r="1668" spans="1:74" x14ac:dyDescent="0.2">
      <c r="A1668" t="s">
        <v>4810</v>
      </c>
      <c r="B1668" t="s">
        <v>4810</v>
      </c>
      <c r="C1668" t="s">
        <v>4811</v>
      </c>
      <c r="E1668" t="s">
        <v>397</v>
      </c>
      <c r="F1668" t="s">
        <v>4812</v>
      </c>
      <c r="I1668" t="s">
        <v>3336</v>
      </c>
      <c r="M1668" t="s">
        <v>3329</v>
      </c>
      <c r="BJ1668" t="s">
        <v>2962</v>
      </c>
      <c r="BL1668" t="s">
        <v>3337</v>
      </c>
      <c r="BM1668" t="s">
        <v>83</v>
      </c>
      <c r="BO1668" t="s">
        <v>3338</v>
      </c>
      <c r="BP1668" t="s">
        <v>3332</v>
      </c>
      <c r="BQ1668" t="s">
        <v>3337</v>
      </c>
      <c r="BR1668" t="s">
        <v>3338</v>
      </c>
      <c r="BS1668" t="s">
        <v>86</v>
      </c>
      <c r="BU1668" t="s">
        <v>2962</v>
      </c>
      <c r="BV1668" t="s">
        <v>3339</v>
      </c>
    </row>
    <row r="1669" spans="1:74" x14ac:dyDescent="0.2">
      <c r="A1669" t="s">
        <v>4813</v>
      </c>
      <c r="B1669" t="s">
        <v>4813</v>
      </c>
      <c r="C1669" t="s">
        <v>4814</v>
      </c>
      <c r="D1669" t="s">
        <v>76</v>
      </c>
      <c r="E1669" t="s">
        <v>77</v>
      </c>
      <c r="F1669" t="s">
        <v>4815</v>
      </c>
      <c r="H1669" t="s">
        <v>4813</v>
      </c>
      <c r="I1669" t="s">
        <v>3359</v>
      </c>
      <c r="J1669" t="s">
        <v>3428</v>
      </c>
      <c r="M1669" t="s">
        <v>3329</v>
      </c>
      <c r="BJ1669" t="s">
        <v>81</v>
      </c>
      <c r="BL1669" t="s">
        <v>3360</v>
      </c>
      <c r="BM1669" t="s">
        <v>83</v>
      </c>
      <c r="BN1669" t="s">
        <v>84</v>
      </c>
      <c r="BO1669" t="s">
        <v>3361</v>
      </c>
      <c r="BP1669" t="s">
        <v>3332</v>
      </c>
      <c r="BQ1669" t="s">
        <v>3360</v>
      </c>
      <c r="BR1669" t="s">
        <v>3361</v>
      </c>
      <c r="BS1669" t="s">
        <v>86</v>
      </c>
      <c r="BU1669" t="s">
        <v>81</v>
      </c>
      <c r="BV1669" t="s">
        <v>3362</v>
      </c>
    </row>
    <row r="1670" spans="1:74" x14ac:dyDescent="0.2">
      <c r="A1670" t="s">
        <v>4816</v>
      </c>
      <c r="B1670" t="s">
        <v>4816</v>
      </c>
      <c r="C1670" t="s">
        <v>4817</v>
      </c>
      <c r="D1670" t="s">
        <v>76</v>
      </c>
      <c r="E1670" t="s">
        <v>397</v>
      </c>
      <c r="F1670" t="s">
        <v>4786</v>
      </c>
      <c r="I1670" t="s">
        <v>3848</v>
      </c>
      <c r="J1670" t="s">
        <v>3428</v>
      </c>
      <c r="M1670" t="s">
        <v>3329</v>
      </c>
      <c r="BJ1670" t="s">
        <v>81</v>
      </c>
      <c r="BL1670" t="s">
        <v>3849</v>
      </c>
      <c r="BM1670" t="s">
        <v>83</v>
      </c>
      <c r="BN1670" t="s">
        <v>2953</v>
      </c>
      <c r="BO1670" t="s">
        <v>3850</v>
      </c>
      <c r="BP1670" t="s">
        <v>3332</v>
      </c>
      <c r="BQ1670" t="s">
        <v>3849</v>
      </c>
      <c r="BR1670" t="s">
        <v>3850</v>
      </c>
      <c r="BS1670" t="s">
        <v>86</v>
      </c>
      <c r="BU1670" t="s">
        <v>81</v>
      </c>
      <c r="BV1670" t="s">
        <v>3851</v>
      </c>
    </row>
    <row r="1671" spans="1:74" x14ac:dyDescent="0.2">
      <c r="A1671" t="s">
        <v>4818</v>
      </c>
      <c r="B1671" t="s">
        <v>4818</v>
      </c>
      <c r="C1671" t="s">
        <v>4819</v>
      </c>
      <c r="D1671" t="s">
        <v>76</v>
      </c>
      <c r="E1671" t="s">
        <v>77</v>
      </c>
      <c r="F1671" t="s">
        <v>3712</v>
      </c>
      <c r="H1671" t="s">
        <v>4820</v>
      </c>
      <c r="I1671" t="s">
        <v>3388</v>
      </c>
      <c r="J1671" t="s">
        <v>3354</v>
      </c>
      <c r="M1671" t="s">
        <v>3329</v>
      </c>
      <c r="BJ1671" t="s">
        <v>81</v>
      </c>
      <c r="BL1671" t="s">
        <v>3347</v>
      </c>
      <c r="BM1671" t="s">
        <v>83</v>
      </c>
      <c r="BN1671" t="s">
        <v>84</v>
      </c>
      <c r="BO1671" t="s">
        <v>3389</v>
      </c>
      <c r="BP1671" t="s">
        <v>3332</v>
      </c>
      <c r="BQ1671" t="s">
        <v>3347</v>
      </c>
      <c r="BR1671" t="s">
        <v>3389</v>
      </c>
      <c r="BS1671" t="s">
        <v>86</v>
      </c>
      <c r="BU1671" t="s">
        <v>81</v>
      </c>
      <c r="BV1671" t="s">
        <v>3362</v>
      </c>
    </row>
    <row r="1672" spans="1:74" x14ac:dyDescent="0.2">
      <c r="A1672" t="s">
        <v>4821</v>
      </c>
      <c r="B1672" t="s">
        <v>4821</v>
      </c>
      <c r="C1672" t="s">
        <v>767</v>
      </c>
      <c r="D1672" t="s">
        <v>76</v>
      </c>
      <c r="E1672" t="s">
        <v>77</v>
      </c>
      <c r="G1672" t="s">
        <v>4822</v>
      </c>
      <c r="I1672" t="s">
        <v>3346</v>
      </c>
      <c r="J1672" t="s">
        <v>146</v>
      </c>
      <c r="M1672" t="s">
        <v>3329</v>
      </c>
      <c r="BJ1672" t="s">
        <v>2962</v>
      </c>
      <c r="BL1672" t="s">
        <v>3347</v>
      </c>
      <c r="BM1672" t="s">
        <v>83</v>
      </c>
      <c r="BN1672" t="s">
        <v>84</v>
      </c>
      <c r="BO1672" t="s">
        <v>3348</v>
      </c>
      <c r="BP1672" t="s">
        <v>3332</v>
      </c>
      <c r="BQ1672" t="s">
        <v>3347</v>
      </c>
      <c r="BR1672" t="s">
        <v>3348</v>
      </c>
      <c r="BS1672" t="s">
        <v>86</v>
      </c>
      <c r="BU1672" t="s">
        <v>2962</v>
      </c>
      <c r="BV1672" t="s">
        <v>87</v>
      </c>
    </row>
    <row r="1673" spans="1:74" x14ac:dyDescent="0.2">
      <c r="A1673" t="s">
        <v>4823</v>
      </c>
      <c r="B1673" t="s">
        <v>4823</v>
      </c>
      <c r="C1673" t="s">
        <v>4824</v>
      </c>
      <c r="E1673" t="s">
        <v>397</v>
      </c>
      <c r="I1673" t="s">
        <v>3336</v>
      </c>
      <c r="M1673" t="s">
        <v>3329</v>
      </c>
      <c r="BJ1673" t="s">
        <v>2962</v>
      </c>
      <c r="BL1673" t="s">
        <v>3337</v>
      </c>
      <c r="BM1673" t="s">
        <v>83</v>
      </c>
      <c r="BO1673" t="s">
        <v>3338</v>
      </c>
      <c r="BP1673" t="s">
        <v>3332</v>
      </c>
      <c r="BQ1673" t="s">
        <v>3337</v>
      </c>
      <c r="BR1673" t="s">
        <v>3338</v>
      </c>
      <c r="BS1673" t="s">
        <v>86</v>
      </c>
      <c r="BU1673" t="s">
        <v>2962</v>
      </c>
      <c r="BV1673" t="s">
        <v>3339</v>
      </c>
    </row>
    <row r="1674" spans="1:74" x14ac:dyDescent="0.2">
      <c r="A1674" t="s">
        <v>4825</v>
      </c>
      <c r="B1674" t="s">
        <v>4825</v>
      </c>
      <c r="C1674" t="s">
        <v>4826</v>
      </c>
      <c r="E1674" t="s">
        <v>397</v>
      </c>
      <c r="F1674" t="s">
        <v>4827</v>
      </c>
      <c r="I1674" t="s">
        <v>3336</v>
      </c>
      <c r="M1674" t="s">
        <v>3329</v>
      </c>
      <c r="BJ1674" t="s">
        <v>2962</v>
      </c>
      <c r="BL1674" t="s">
        <v>3337</v>
      </c>
      <c r="BM1674" t="s">
        <v>83</v>
      </c>
      <c r="BO1674" t="s">
        <v>3338</v>
      </c>
      <c r="BP1674" t="s">
        <v>3332</v>
      </c>
      <c r="BQ1674" t="s">
        <v>3337</v>
      </c>
      <c r="BR1674" t="s">
        <v>3338</v>
      </c>
      <c r="BS1674" t="s">
        <v>86</v>
      </c>
      <c r="BU1674" t="s">
        <v>2962</v>
      </c>
      <c r="BV1674" t="s">
        <v>3339</v>
      </c>
    </row>
    <row r="1675" spans="1:74" x14ac:dyDescent="0.2">
      <c r="A1675" t="s">
        <v>1781</v>
      </c>
      <c r="B1675" t="s">
        <v>1781</v>
      </c>
      <c r="C1675" t="s">
        <v>4828</v>
      </c>
      <c r="D1675" t="s">
        <v>76</v>
      </c>
      <c r="E1675" t="s">
        <v>77</v>
      </c>
      <c r="F1675" t="s">
        <v>3732</v>
      </c>
      <c r="H1675" t="s">
        <v>4829</v>
      </c>
      <c r="I1675" t="s">
        <v>3551</v>
      </c>
      <c r="J1675" t="s">
        <v>146</v>
      </c>
      <c r="M1675" t="s">
        <v>3329</v>
      </c>
      <c r="BJ1675" t="s">
        <v>81</v>
      </c>
      <c r="BL1675" t="s">
        <v>3360</v>
      </c>
      <c r="BM1675" t="s">
        <v>83</v>
      </c>
      <c r="BN1675" t="s">
        <v>84</v>
      </c>
      <c r="BO1675" t="s">
        <v>3552</v>
      </c>
      <c r="BP1675" t="s">
        <v>3332</v>
      </c>
      <c r="BQ1675" t="s">
        <v>3360</v>
      </c>
      <c r="BR1675" t="s">
        <v>3552</v>
      </c>
      <c r="BS1675" t="s">
        <v>86</v>
      </c>
      <c r="BU1675" t="s">
        <v>81</v>
      </c>
      <c r="BV1675" t="s">
        <v>87</v>
      </c>
    </row>
    <row r="1676" spans="1:74" x14ac:dyDescent="0.2">
      <c r="A1676" t="s">
        <v>4830</v>
      </c>
      <c r="B1676" t="s">
        <v>4830</v>
      </c>
      <c r="C1676" t="s">
        <v>4831</v>
      </c>
      <c r="D1676" t="s">
        <v>76</v>
      </c>
      <c r="E1676" t="s">
        <v>77</v>
      </c>
      <c r="H1676" t="s">
        <v>4832</v>
      </c>
      <c r="I1676" t="s">
        <v>3388</v>
      </c>
      <c r="J1676" t="s">
        <v>3354</v>
      </c>
      <c r="M1676" t="s">
        <v>3329</v>
      </c>
      <c r="BJ1676" t="s">
        <v>81</v>
      </c>
      <c r="BL1676" t="s">
        <v>3347</v>
      </c>
      <c r="BM1676" t="s">
        <v>83</v>
      </c>
      <c r="BN1676" t="s">
        <v>84</v>
      </c>
      <c r="BO1676" t="s">
        <v>3389</v>
      </c>
      <c r="BP1676" t="s">
        <v>3332</v>
      </c>
      <c r="BQ1676" t="s">
        <v>3347</v>
      </c>
      <c r="BR1676" t="s">
        <v>3389</v>
      </c>
      <c r="BS1676" t="s">
        <v>86</v>
      </c>
      <c r="BU1676" t="s">
        <v>81</v>
      </c>
      <c r="BV1676" t="s">
        <v>3362</v>
      </c>
    </row>
    <row r="1677" spans="1:74" x14ac:dyDescent="0.2">
      <c r="A1677" t="s">
        <v>4833</v>
      </c>
      <c r="B1677" t="s">
        <v>4833</v>
      </c>
      <c r="C1677" t="s">
        <v>4834</v>
      </c>
      <c r="D1677" t="s">
        <v>76</v>
      </c>
      <c r="E1677" t="s">
        <v>77</v>
      </c>
      <c r="I1677" t="s">
        <v>3359</v>
      </c>
      <c r="J1677" t="s">
        <v>3354</v>
      </c>
      <c r="M1677" t="s">
        <v>3329</v>
      </c>
      <c r="BJ1677" t="s">
        <v>81</v>
      </c>
      <c r="BL1677" t="s">
        <v>3360</v>
      </c>
      <c r="BM1677" t="s">
        <v>83</v>
      </c>
      <c r="BN1677" t="s">
        <v>84</v>
      </c>
      <c r="BO1677" t="s">
        <v>3361</v>
      </c>
      <c r="BP1677" t="s">
        <v>3332</v>
      </c>
      <c r="BQ1677" t="s">
        <v>3360</v>
      </c>
      <c r="BR1677" t="s">
        <v>3361</v>
      </c>
      <c r="BS1677" t="s">
        <v>86</v>
      </c>
      <c r="BU1677" t="s">
        <v>81</v>
      </c>
      <c r="BV1677" t="s">
        <v>3362</v>
      </c>
    </row>
    <row r="1678" spans="1:74" x14ac:dyDescent="0.2">
      <c r="A1678" t="s">
        <v>4835</v>
      </c>
      <c r="B1678" t="s">
        <v>4835</v>
      </c>
      <c r="C1678" t="s">
        <v>4836</v>
      </c>
      <c r="E1678" t="s">
        <v>397</v>
      </c>
      <c r="F1678" t="s">
        <v>4239</v>
      </c>
      <c r="I1678" t="s">
        <v>3336</v>
      </c>
      <c r="M1678" t="s">
        <v>3329</v>
      </c>
      <c r="BJ1678" t="s">
        <v>2962</v>
      </c>
      <c r="BL1678" t="s">
        <v>3337</v>
      </c>
      <c r="BM1678" t="s">
        <v>83</v>
      </c>
      <c r="BO1678" t="s">
        <v>3338</v>
      </c>
      <c r="BP1678" t="s">
        <v>3332</v>
      </c>
      <c r="BQ1678" t="s">
        <v>3337</v>
      </c>
      <c r="BR1678" t="s">
        <v>3338</v>
      </c>
      <c r="BS1678" t="s">
        <v>86</v>
      </c>
      <c r="BU1678" t="s">
        <v>2962</v>
      </c>
      <c r="BV1678" t="s">
        <v>3339</v>
      </c>
    </row>
    <row r="1679" spans="1:74" x14ac:dyDescent="0.2">
      <c r="A1679" t="s">
        <v>4837</v>
      </c>
      <c r="B1679" t="s">
        <v>4837</v>
      </c>
      <c r="C1679" t="s">
        <v>542</v>
      </c>
      <c r="D1679" t="s">
        <v>76</v>
      </c>
      <c r="E1679" t="s">
        <v>77</v>
      </c>
      <c r="G1679" t="s">
        <v>4838</v>
      </c>
      <c r="I1679" t="s">
        <v>3346</v>
      </c>
      <c r="J1679" t="s">
        <v>146</v>
      </c>
      <c r="M1679" t="s">
        <v>3329</v>
      </c>
      <c r="BJ1679" t="s">
        <v>2962</v>
      </c>
      <c r="BL1679" t="s">
        <v>3347</v>
      </c>
      <c r="BM1679" t="s">
        <v>83</v>
      </c>
      <c r="BN1679" t="s">
        <v>84</v>
      </c>
      <c r="BO1679" t="s">
        <v>3348</v>
      </c>
      <c r="BP1679" t="s">
        <v>3332</v>
      </c>
      <c r="BQ1679" t="s">
        <v>3347</v>
      </c>
      <c r="BR1679" t="s">
        <v>3348</v>
      </c>
      <c r="BS1679" t="s">
        <v>86</v>
      </c>
      <c r="BU1679" t="s">
        <v>2962</v>
      </c>
      <c r="BV1679" t="s">
        <v>87</v>
      </c>
    </row>
    <row r="1680" spans="1:74" x14ac:dyDescent="0.2">
      <c r="A1680" t="s">
        <v>4839</v>
      </c>
      <c r="B1680" t="s">
        <v>4839</v>
      </c>
      <c r="C1680" t="s">
        <v>4840</v>
      </c>
      <c r="E1680" t="s">
        <v>397</v>
      </c>
      <c r="F1680" t="s">
        <v>3373</v>
      </c>
      <c r="I1680" t="s">
        <v>3336</v>
      </c>
      <c r="M1680" t="s">
        <v>3329</v>
      </c>
      <c r="BJ1680" t="s">
        <v>2962</v>
      </c>
      <c r="BL1680" t="s">
        <v>3337</v>
      </c>
      <c r="BM1680" t="s">
        <v>83</v>
      </c>
      <c r="BO1680" t="s">
        <v>3338</v>
      </c>
      <c r="BP1680" t="s">
        <v>3332</v>
      </c>
      <c r="BQ1680" t="s">
        <v>3337</v>
      </c>
      <c r="BR1680" t="s">
        <v>3338</v>
      </c>
      <c r="BS1680" t="s">
        <v>86</v>
      </c>
      <c r="BU1680" t="s">
        <v>2962</v>
      </c>
      <c r="BV1680" t="s">
        <v>3339</v>
      </c>
    </row>
    <row r="1681" spans="1:74" x14ac:dyDescent="0.2">
      <c r="A1681" t="s">
        <v>4841</v>
      </c>
      <c r="B1681" t="s">
        <v>4841</v>
      </c>
      <c r="E1681" t="s">
        <v>397</v>
      </c>
      <c r="F1681" t="s">
        <v>4317</v>
      </c>
      <c r="I1681" t="s">
        <v>3336</v>
      </c>
      <c r="M1681" t="s">
        <v>3329</v>
      </c>
      <c r="BJ1681" t="s">
        <v>2962</v>
      </c>
      <c r="BL1681" t="s">
        <v>3337</v>
      </c>
      <c r="BM1681" t="s">
        <v>83</v>
      </c>
      <c r="BO1681" t="s">
        <v>3338</v>
      </c>
      <c r="BP1681" t="s">
        <v>3332</v>
      </c>
      <c r="BQ1681" t="s">
        <v>3337</v>
      </c>
      <c r="BR1681" t="s">
        <v>3338</v>
      </c>
      <c r="BS1681" t="s">
        <v>86</v>
      </c>
      <c r="BU1681" t="s">
        <v>2962</v>
      </c>
      <c r="BV1681" t="s">
        <v>3339</v>
      </c>
    </row>
    <row r="1682" spans="1:74" x14ac:dyDescent="0.2">
      <c r="A1682" t="s">
        <v>4842</v>
      </c>
      <c r="B1682" t="s">
        <v>4842</v>
      </c>
      <c r="C1682" t="s">
        <v>4843</v>
      </c>
      <c r="D1682" t="s">
        <v>76</v>
      </c>
      <c r="E1682" t="s">
        <v>77</v>
      </c>
      <c r="I1682" t="s">
        <v>3547</v>
      </c>
      <c r="J1682" t="s">
        <v>3354</v>
      </c>
      <c r="M1682" t="s">
        <v>3329</v>
      </c>
      <c r="BJ1682" t="s">
        <v>81</v>
      </c>
      <c r="BL1682" t="s">
        <v>3347</v>
      </c>
      <c r="BM1682" t="s">
        <v>83</v>
      </c>
      <c r="BN1682" t="s">
        <v>2953</v>
      </c>
      <c r="BO1682" t="s">
        <v>3548</v>
      </c>
      <c r="BP1682" t="s">
        <v>3332</v>
      </c>
      <c r="BQ1682" t="s">
        <v>3347</v>
      </c>
      <c r="BR1682" t="s">
        <v>3548</v>
      </c>
      <c r="BS1682" t="s">
        <v>86</v>
      </c>
      <c r="BU1682" t="s">
        <v>81</v>
      </c>
      <c r="BV1682" t="s">
        <v>3356</v>
      </c>
    </row>
    <row r="1683" spans="1:74" x14ac:dyDescent="0.2">
      <c r="A1683" t="s">
        <v>4844</v>
      </c>
      <c r="B1683" t="s">
        <v>4844</v>
      </c>
      <c r="C1683" t="s">
        <v>4845</v>
      </c>
      <c r="E1683" t="s">
        <v>397</v>
      </c>
      <c r="F1683" t="s">
        <v>4846</v>
      </c>
      <c r="I1683" t="s">
        <v>3336</v>
      </c>
      <c r="M1683" t="s">
        <v>3329</v>
      </c>
      <c r="BJ1683" t="s">
        <v>2962</v>
      </c>
      <c r="BL1683" t="s">
        <v>3337</v>
      </c>
      <c r="BM1683" t="s">
        <v>83</v>
      </c>
      <c r="BO1683" t="s">
        <v>3338</v>
      </c>
      <c r="BP1683" t="s">
        <v>3332</v>
      </c>
      <c r="BQ1683" t="s">
        <v>3337</v>
      </c>
      <c r="BR1683" t="s">
        <v>3338</v>
      </c>
      <c r="BS1683" t="s">
        <v>86</v>
      </c>
      <c r="BU1683" t="s">
        <v>2962</v>
      </c>
      <c r="BV1683" t="s">
        <v>3339</v>
      </c>
    </row>
    <row r="1684" spans="1:74" x14ac:dyDescent="0.2">
      <c r="A1684" t="s">
        <v>4847</v>
      </c>
      <c r="B1684" t="s">
        <v>4847</v>
      </c>
      <c r="C1684" t="s">
        <v>4848</v>
      </c>
      <c r="E1684" t="s">
        <v>397</v>
      </c>
      <c r="I1684" t="s">
        <v>3336</v>
      </c>
      <c r="M1684" t="s">
        <v>3329</v>
      </c>
      <c r="BJ1684" t="s">
        <v>2962</v>
      </c>
      <c r="BL1684" t="s">
        <v>3337</v>
      </c>
      <c r="BM1684" t="s">
        <v>83</v>
      </c>
      <c r="BO1684" t="s">
        <v>3338</v>
      </c>
      <c r="BP1684" t="s">
        <v>3332</v>
      </c>
      <c r="BQ1684" t="s">
        <v>3337</v>
      </c>
      <c r="BR1684" t="s">
        <v>3338</v>
      </c>
      <c r="BS1684" t="s">
        <v>86</v>
      </c>
      <c r="BU1684" t="s">
        <v>2962</v>
      </c>
      <c r="BV1684" t="s">
        <v>3339</v>
      </c>
    </row>
    <row r="1685" spans="1:74" x14ac:dyDescent="0.2">
      <c r="A1685" t="s">
        <v>4849</v>
      </c>
      <c r="B1685" t="s">
        <v>4849</v>
      </c>
      <c r="C1685" t="s">
        <v>2677</v>
      </c>
      <c r="D1685" t="s">
        <v>76</v>
      </c>
      <c r="E1685" t="s">
        <v>77</v>
      </c>
      <c r="G1685" t="s">
        <v>4850</v>
      </c>
      <c r="I1685" t="s">
        <v>3346</v>
      </c>
      <c r="J1685" t="s">
        <v>146</v>
      </c>
      <c r="M1685" t="s">
        <v>3329</v>
      </c>
      <c r="BJ1685" t="s">
        <v>2962</v>
      </c>
      <c r="BL1685" t="s">
        <v>3347</v>
      </c>
      <c r="BM1685" t="s">
        <v>83</v>
      </c>
      <c r="BN1685" t="s">
        <v>84</v>
      </c>
      <c r="BO1685" t="s">
        <v>3348</v>
      </c>
      <c r="BP1685" t="s">
        <v>3332</v>
      </c>
      <c r="BQ1685" t="s">
        <v>3347</v>
      </c>
      <c r="BR1685" t="s">
        <v>3348</v>
      </c>
      <c r="BS1685" t="s">
        <v>86</v>
      </c>
      <c r="BU1685" t="s">
        <v>2962</v>
      </c>
      <c r="BV1685" t="s">
        <v>87</v>
      </c>
    </row>
    <row r="1686" spans="1:74" x14ac:dyDescent="0.2">
      <c r="A1686" t="s">
        <v>4851</v>
      </c>
      <c r="B1686" t="s">
        <v>4851</v>
      </c>
      <c r="C1686" t="s">
        <v>4036</v>
      </c>
      <c r="E1686" t="s">
        <v>397</v>
      </c>
      <c r="F1686" t="s">
        <v>4037</v>
      </c>
      <c r="I1686" t="s">
        <v>3336</v>
      </c>
      <c r="M1686" t="s">
        <v>3329</v>
      </c>
      <c r="BJ1686" t="s">
        <v>2962</v>
      </c>
      <c r="BL1686" t="s">
        <v>3337</v>
      </c>
      <c r="BM1686" t="s">
        <v>83</v>
      </c>
      <c r="BO1686" t="s">
        <v>3338</v>
      </c>
      <c r="BP1686" t="s">
        <v>3332</v>
      </c>
      <c r="BQ1686" t="s">
        <v>3337</v>
      </c>
      <c r="BR1686" t="s">
        <v>3338</v>
      </c>
      <c r="BS1686" t="s">
        <v>86</v>
      </c>
      <c r="BU1686" t="s">
        <v>2962</v>
      </c>
      <c r="BV1686" t="s">
        <v>3339</v>
      </c>
    </row>
    <row r="1687" spans="1:74" x14ac:dyDescent="0.2">
      <c r="A1687" t="s">
        <v>4852</v>
      </c>
      <c r="B1687" t="s">
        <v>4852</v>
      </c>
      <c r="C1687" t="s">
        <v>4853</v>
      </c>
      <c r="E1687" t="s">
        <v>397</v>
      </c>
      <c r="F1687" t="s">
        <v>3536</v>
      </c>
      <c r="I1687" t="s">
        <v>3336</v>
      </c>
      <c r="M1687" t="s">
        <v>3329</v>
      </c>
      <c r="BJ1687" t="s">
        <v>2962</v>
      </c>
      <c r="BL1687" t="s">
        <v>3337</v>
      </c>
      <c r="BM1687" t="s">
        <v>83</v>
      </c>
      <c r="BO1687" t="s">
        <v>3338</v>
      </c>
      <c r="BP1687" t="s">
        <v>3332</v>
      </c>
      <c r="BQ1687" t="s">
        <v>3337</v>
      </c>
      <c r="BR1687" t="s">
        <v>3338</v>
      </c>
      <c r="BS1687" t="s">
        <v>86</v>
      </c>
      <c r="BU1687" t="s">
        <v>2962</v>
      </c>
      <c r="BV1687" t="s">
        <v>3339</v>
      </c>
    </row>
    <row r="1688" spans="1:74" x14ac:dyDescent="0.2">
      <c r="A1688" t="s">
        <v>4854</v>
      </c>
      <c r="B1688" t="s">
        <v>4854</v>
      </c>
      <c r="C1688" t="s">
        <v>4855</v>
      </c>
      <c r="E1688" t="s">
        <v>397</v>
      </c>
      <c r="I1688" t="s">
        <v>3336</v>
      </c>
      <c r="M1688" t="s">
        <v>3329</v>
      </c>
      <c r="BJ1688" t="s">
        <v>2962</v>
      </c>
      <c r="BL1688" t="s">
        <v>3337</v>
      </c>
      <c r="BM1688" t="s">
        <v>83</v>
      </c>
      <c r="BO1688" t="s">
        <v>3338</v>
      </c>
      <c r="BP1688" t="s">
        <v>3332</v>
      </c>
      <c r="BQ1688" t="s">
        <v>3337</v>
      </c>
      <c r="BR1688" t="s">
        <v>3338</v>
      </c>
      <c r="BS1688" t="s">
        <v>86</v>
      </c>
      <c r="BU1688" t="s">
        <v>2962</v>
      </c>
      <c r="BV1688" t="s">
        <v>3339</v>
      </c>
    </row>
    <row r="1689" spans="1:74" x14ac:dyDescent="0.2">
      <c r="A1689" t="s">
        <v>485</v>
      </c>
      <c r="B1689" t="s">
        <v>485</v>
      </c>
      <c r="C1689" t="s">
        <v>487</v>
      </c>
      <c r="D1689" t="s">
        <v>76</v>
      </c>
      <c r="E1689" t="s">
        <v>77</v>
      </c>
      <c r="G1689" t="s">
        <v>4856</v>
      </c>
      <c r="I1689" t="s">
        <v>3346</v>
      </c>
      <c r="J1689" t="s">
        <v>146</v>
      </c>
      <c r="M1689" t="s">
        <v>3329</v>
      </c>
      <c r="BJ1689" t="s">
        <v>2962</v>
      </c>
      <c r="BL1689" t="s">
        <v>3347</v>
      </c>
      <c r="BM1689" t="s">
        <v>83</v>
      </c>
      <c r="BN1689" t="s">
        <v>84</v>
      </c>
      <c r="BO1689" t="s">
        <v>3348</v>
      </c>
      <c r="BP1689" t="s">
        <v>3332</v>
      </c>
      <c r="BQ1689" t="s">
        <v>3347</v>
      </c>
      <c r="BR1689" t="s">
        <v>3348</v>
      </c>
      <c r="BS1689" t="s">
        <v>86</v>
      </c>
      <c r="BU1689" t="s">
        <v>2962</v>
      </c>
      <c r="BV1689" t="s">
        <v>87</v>
      </c>
    </row>
    <row r="1690" spans="1:74" x14ac:dyDescent="0.2">
      <c r="A1690" t="s">
        <v>4857</v>
      </c>
      <c r="B1690" t="s">
        <v>4857</v>
      </c>
      <c r="C1690" t="s">
        <v>4858</v>
      </c>
      <c r="D1690" t="s">
        <v>76</v>
      </c>
      <c r="E1690" t="s">
        <v>77</v>
      </c>
      <c r="F1690" t="s">
        <v>4859</v>
      </c>
      <c r="H1690" t="s">
        <v>4860</v>
      </c>
      <c r="I1690" t="s">
        <v>3353</v>
      </c>
      <c r="J1690" t="s">
        <v>3354</v>
      </c>
      <c r="M1690" t="s">
        <v>3329</v>
      </c>
      <c r="BJ1690" t="s">
        <v>2962</v>
      </c>
      <c r="BL1690" t="s">
        <v>3347</v>
      </c>
      <c r="BM1690" t="s">
        <v>83</v>
      </c>
      <c r="BN1690" t="s">
        <v>84</v>
      </c>
      <c r="BO1690" t="s">
        <v>3355</v>
      </c>
      <c r="BP1690" t="s">
        <v>3332</v>
      </c>
      <c r="BQ1690" t="s">
        <v>3347</v>
      </c>
      <c r="BR1690" t="s">
        <v>3355</v>
      </c>
      <c r="BS1690" t="s">
        <v>86</v>
      </c>
      <c r="BU1690" t="s">
        <v>2962</v>
      </c>
      <c r="BV1690" t="s">
        <v>3356</v>
      </c>
    </row>
    <row r="1691" spans="1:74" x14ac:dyDescent="0.2">
      <c r="A1691" t="s">
        <v>4861</v>
      </c>
      <c r="B1691" t="s">
        <v>4861</v>
      </c>
      <c r="C1691" t="s">
        <v>1674</v>
      </c>
      <c r="D1691" t="s">
        <v>76</v>
      </c>
      <c r="E1691" t="s">
        <v>77</v>
      </c>
      <c r="G1691" t="s">
        <v>4862</v>
      </c>
      <c r="I1691" t="s">
        <v>3346</v>
      </c>
      <c r="J1691" t="s">
        <v>146</v>
      </c>
      <c r="M1691" t="s">
        <v>3329</v>
      </c>
      <c r="BJ1691" t="s">
        <v>2962</v>
      </c>
      <c r="BL1691" t="s">
        <v>3347</v>
      </c>
      <c r="BM1691" t="s">
        <v>83</v>
      </c>
      <c r="BN1691" t="s">
        <v>84</v>
      </c>
      <c r="BO1691" t="s">
        <v>3348</v>
      </c>
      <c r="BP1691" t="s">
        <v>3332</v>
      </c>
      <c r="BQ1691" t="s">
        <v>3347</v>
      </c>
      <c r="BR1691" t="s">
        <v>3348</v>
      </c>
      <c r="BS1691" t="s">
        <v>86</v>
      </c>
      <c r="BU1691" t="s">
        <v>2962</v>
      </c>
      <c r="BV1691" t="s">
        <v>87</v>
      </c>
    </row>
    <row r="1692" spans="1:74" x14ac:dyDescent="0.2">
      <c r="A1692" t="s">
        <v>4863</v>
      </c>
      <c r="B1692" t="s">
        <v>4863</v>
      </c>
      <c r="C1692" t="s">
        <v>4864</v>
      </c>
      <c r="E1692" t="s">
        <v>397</v>
      </c>
      <c r="F1692" t="s">
        <v>4865</v>
      </c>
      <c r="I1692" t="s">
        <v>3336</v>
      </c>
      <c r="M1692" t="s">
        <v>3329</v>
      </c>
      <c r="BJ1692" t="s">
        <v>2962</v>
      </c>
      <c r="BL1692" t="s">
        <v>3337</v>
      </c>
      <c r="BM1692" t="s">
        <v>83</v>
      </c>
      <c r="BO1692" t="s">
        <v>3338</v>
      </c>
      <c r="BP1692" t="s">
        <v>3332</v>
      </c>
      <c r="BQ1692" t="s">
        <v>3337</v>
      </c>
      <c r="BR1692" t="s">
        <v>3338</v>
      </c>
      <c r="BS1692" t="s">
        <v>86</v>
      </c>
      <c r="BU1692" t="s">
        <v>2962</v>
      </c>
      <c r="BV1692" t="s">
        <v>3339</v>
      </c>
    </row>
    <row r="1693" spans="1:74" x14ac:dyDescent="0.2">
      <c r="A1693" t="s">
        <v>4866</v>
      </c>
      <c r="B1693" t="s">
        <v>4866</v>
      </c>
      <c r="D1693" t="s">
        <v>76</v>
      </c>
      <c r="E1693" t="s">
        <v>397</v>
      </c>
      <c r="I1693" t="s">
        <v>3514</v>
      </c>
      <c r="J1693" t="s">
        <v>3428</v>
      </c>
      <c r="M1693" t="s">
        <v>3329</v>
      </c>
      <c r="BJ1693" t="s">
        <v>81</v>
      </c>
      <c r="BL1693" t="s">
        <v>3515</v>
      </c>
      <c r="BM1693" t="s">
        <v>83</v>
      </c>
      <c r="BN1693" t="s">
        <v>84</v>
      </c>
      <c r="BO1693" t="s">
        <v>3516</v>
      </c>
      <c r="BP1693" t="s">
        <v>3332</v>
      </c>
      <c r="BQ1693" t="s">
        <v>3515</v>
      </c>
      <c r="BR1693" t="s">
        <v>3516</v>
      </c>
      <c r="BS1693" t="s">
        <v>86</v>
      </c>
      <c r="BU1693" t="s">
        <v>81</v>
      </c>
      <c r="BV1693" t="s">
        <v>3362</v>
      </c>
    </row>
    <row r="1694" spans="1:74" x14ac:dyDescent="0.2">
      <c r="A1694" t="s">
        <v>3260</v>
      </c>
      <c r="B1694" t="s">
        <v>3260</v>
      </c>
      <c r="C1694" t="s">
        <v>4867</v>
      </c>
      <c r="D1694" t="s">
        <v>76</v>
      </c>
      <c r="E1694" t="s">
        <v>77</v>
      </c>
      <c r="H1694" t="s">
        <v>3260</v>
      </c>
      <c r="I1694" t="s">
        <v>3990</v>
      </c>
      <c r="J1694" t="s">
        <v>3354</v>
      </c>
      <c r="M1694" t="s">
        <v>3329</v>
      </c>
      <c r="BJ1694" t="s">
        <v>81</v>
      </c>
      <c r="BL1694" t="s">
        <v>3360</v>
      </c>
      <c r="BM1694" t="s">
        <v>83</v>
      </c>
      <c r="BN1694" t="s">
        <v>2953</v>
      </c>
      <c r="BO1694" t="s">
        <v>3991</v>
      </c>
      <c r="BP1694" t="s">
        <v>3332</v>
      </c>
      <c r="BQ1694" t="s">
        <v>3360</v>
      </c>
      <c r="BR1694" t="s">
        <v>3991</v>
      </c>
      <c r="BS1694" t="s">
        <v>86</v>
      </c>
      <c r="BU1694" t="s">
        <v>81</v>
      </c>
      <c r="BV1694" t="s">
        <v>3585</v>
      </c>
    </row>
    <row r="1695" spans="1:74" x14ac:dyDescent="0.2">
      <c r="A1695" t="s">
        <v>1652</v>
      </c>
      <c r="B1695" t="s">
        <v>1652</v>
      </c>
      <c r="C1695" t="s">
        <v>1654</v>
      </c>
      <c r="D1695" t="s">
        <v>76</v>
      </c>
      <c r="E1695" t="s">
        <v>77</v>
      </c>
      <c r="G1695" t="s">
        <v>4868</v>
      </c>
      <c r="I1695" t="s">
        <v>3346</v>
      </c>
      <c r="J1695" t="s">
        <v>146</v>
      </c>
      <c r="M1695" t="s">
        <v>3329</v>
      </c>
      <c r="BJ1695" t="s">
        <v>2962</v>
      </c>
      <c r="BL1695" t="s">
        <v>3347</v>
      </c>
      <c r="BM1695" t="s">
        <v>83</v>
      </c>
      <c r="BN1695" t="s">
        <v>84</v>
      </c>
      <c r="BO1695" t="s">
        <v>3348</v>
      </c>
      <c r="BP1695" t="s">
        <v>3332</v>
      </c>
      <c r="BQ1695" t="s">
        <v>3347</v>
      </c>
      <c r="BR1695" t="s">
        <v>3348</v>
      </c>
      <c r="BS1695" t="s">
        <v>86</v>
      </c>
      <c r="BU1695" t="s">
        <v>2962</v>
      </c>
      <c r="BV1695" t="s">
        <v>87</v>
      </c>
    </row>
    <row r="1696" spans="1:74" x14ac:dyDescent="0.2">
      <c r="A1696" t="s">
        <v>4869</v>
      </c>
      <c r="B1696" t="s">
        <v>4869</v>
      </c>
      <c r="C1696" t="s">
        <v>4870</v>
      </c>
      <c r="E1696" t="s">
        <v>397</v>
      </c>
      <c r="F1696" t="s">
        <v>4871</v>
      </c>
      <c r="I1696" t="s">
        <v>3336</v>
      </c>
      <c r="M1696" t="s">
        <v>3329</v>
      </c>
      <c r="BJ1696" t="s">
        <v>2962</v>
      </c>
      <c r="BL1696" t="s">
        <v>3337</v>
      </c>
      <c r="BM1696" t="s">
        <v>83</v>
      </c>
      <c r="BO1696" t="s">
        <v>3338</v>
      </c>
      <c r="BP1696" t="s">
        <v>3332</v>
      </c>
      <c r="BQ1696" t="s">
        <v>3337</v>
      </c>
      <c r="BR1696" t="s">
        <v>3338</v>
      </c>
      <c r="BS1696" t="s">
        <v>86</v>
      </c>
      <c r="BU1696" t="s">
        <v>2962</v>
      </c>
      <c r="BV1696" t="s">
        <v>3339</v>
      </c>
    </row>
    <row r="1697" spans="1:74" x14ac:dyDescent="0.2">
      <c r="A1697" t="s">
        <v>4872</v>
      </c>
      <c r="B1697" t="s">
        <v>4872</v>
      </c>
      <c r="C1697" t="s">
        <v>4873</v>
      </c>
      <c r="D1697" t="s">
        <v>76</v>
      </c>
      <c r="E1697" t="s">
        <v>77</v>
      </c>
      <c r="I1697" t="s">
        <v>3359</v>
      </c>
      <c r="J1697" t="s">
        <v>3354</v>
      </c>
      <c r="M1697" t="s">
        <v>3329</v>
      </c>
      <c r="BJ1697" t="s">
        <v>81</v>
      </c>
      <c r="BL1697" t="s">
        <v>3360</v>
      </c>
      <c r="BM1697" t="s">
        <v>83</v>
      </c>
      <c r="BN1697" t="s">
        <v>84</v>
      </c>
      <c r="BO1697" t="s">
        <v>3361</v>
      </c>
      <c r="BP1697" t="s">
        <v>3332</v>
      </c>
      <c r="BQ1697" t="s">
        <v>3360</v>
      </c>
      <c r="BR1697" t="s">
        <v>3361</v>
      </c>
      <c r="BS1697" t="s">
        <v>86</v>
      </c>
      <c r="BU1697" t="s">
        <v>81</v>
      </c>
      <c r="BV1697" t="s">
        <v>3362</v>
      </c>
    </row>
    <row r="1698" spans="1:74" x14ac:dyDescent="0.2">
      <c r="A1698" t="s">
        <v>4874</v>
      </c>
      <c r="B1698" t="s">
        <v>4874</v>
      </c>
      <c r="C1698" t="s">
        <v>4875</v>
      </c>
      <c r="E1698" t="s">
        <v>397</v>
      </c>
      <c r="I1698" t="s">
        <v>3336</v>
      </c>
      <c r="M1698" t="s">
        <v>3329</v>
      </c>
      <c r="BJ1698" t="s">
        <v>2962</v>
      </c>
      <c r="BL1698" t="s">
        <v>3337</v>
      </c>
      <c r="BM1698" t="s">
        <v>83</v>
      </c>
      <c r="BO1698" t="s">
        <v>3338</v>
      </c>
      <c r="BP1698" t="s">
        <v>3332</v>
      </c>
      <c r="BQ1698" t="s">
        <v>3337</v>
      </c>
      <c r="BR1698" t="s">
        <v>3338</v>
      </c>
      <c r="BS1698" t="s">
        <v>86</v>
      </c>
      <c r="BU1698" t="s">
        <v>2962</v>
      </c>
      <c r="BV1698" t="s">
        <v>3339</v>
      </c>
    </row>
    <row r="1699" spans="1:74" x14ac:dyDescent="0.2">
      <c r="A1699" t="s">
        <v>4876</v>
      </c>
      <c r="B1699" t="s">
        <v>4876</v>
      </c>
      <c r="C1699" t="s">
        <v>4877</v>
      </c>
      <c r="E1699" t="s">
        <v>397</v>
      </c>
      <c r="I1699" t="s">
        <v>3336</v>
      </c>
      <c r="M1699" t="s">
        <v>3329</v>
      </c>
      <c r="BJ1699" t="s">
        <v>2962</v>
      </c>
      <c r="BL1699" t="s">
        <v>3337</v>
      </c>
      <c r="BM1699" t="s">
        <v>83</v>
      </c>
      <c r="BO1699" t="s">
        <v>3338</v>
      </c>
      <c r="BP1699" t="s">
        <v>3332</v>
      </c>
      <c r="BQ1699" t="s">
        <v>3337</v>
      </c>
      <c r="BR1699" t="s">
        <v>3338</v>
      </c>
      <c r="BS1699" t="s">
        <v>86</v>
      </c>
      <c r="BU1699" t="s">
        <v>2962</v>
      </c>
      <c r="BV1699" t="s">
        <v>3339</v>
      </c>
    </row>
    <row r="1700" spans="1:74" x14ac:dyDescent="0.2">
      <c r="A1700" t="s">
        <v>4878</v>
      </c>
      <c r="B1700" t="s">
        <v>4878</v>
      </c>
      <c r="C1700" t="s">
        <v>3398</v>
      </c>
      <c r="E1700" t="s">
        <v>397</v>
      </c>
      <c r="F1700" t="s">
        <v>4879</v>
      </c>
      <c r="I1700" t="s">
        <v>3336</v>
      </c>
      <c r="M1700" t="s">
        <v>3329</v>
      </c>
      <c r="BJ1700" t="s">
        <v>2962</v>
      </c>
      <c r="BL1700" t="s">
        <v>3337</v>
      </c>
      <c r="BM1700" t="s">
        <v>83</v>
      </c>
      <c r="BO1700" t="s">
        <v>3338</v>
      </c>
      <c r="BP1700" t="s">
        <v>3332</v>
      </c>
      <c r="BQ1700" t="s">
        <v>3337</v>
      </c>
      <c r="BR1700" t="s">
        <v>3338</v>
      </c>
      <c r="BS1700" t="s">
        <v>86</v>
      </c>
      <c r="BU1700" t="s">
        <v>2962</v>
      </c>
      <c r="BV1700" t="s">
        <v>3339</v>
      </c>
    </row>
    <row r="1701" spans="1:74" x14ac:dyDescent="0.2">
      <c r="A1701" t="s">
        <v>4880</v>
      </c>
      <c r="B1701" t="s">
        <v>4880</v>
      </c>
      <c r="C1701" t="s">
        <v>4881</v>
      </c>
      <c r="D1701" t="s">
        <v>76</v>
      </c>
      <c r="E1701" t="s">
        <v>77</v>
      </c>
      <c r="F1701" t="s">
        <v>4882</v>
      </c>
      <c r="I1701" t="s">
        <v>3327</v>
      </c>
      <c r="J1701" t="s">
        <v>3328</v>
      </c>
      <c r="M1701" t="s">
        <v>3329</v>
      </c>
      <c r="BJ1701" t="s">
        <v>2962</v>
      </c>
      <c r="BL1701" t="s">
        <v>3330</v>
      </c>
      <c r="BM1701" t="s">
        <v>83</v>
      </c>
      <c r="BN1701" t="s">
        <v>84</v>
      </c>
      <c r="BO1701" t="s">
        <v>3331</v>
      </c>
      <c r="BP1701" t="s">
        <v>3332</v>
      </c>
      <c r="BQ1701" t="s">
        <v>3330</v>
      </c>
      <c r="BR1701" t="s">
        <v>3331</v>
      </c>
      <c r="BS1701" t="s">
        <v>86</v>
      </c>
      <c r="BU1701" t="s">
        <v>2962</v>
      </c>
      <c r="BV1701" t="s">
        <v>3333</v>
      </c>
    </row>
    <row r="1702" spans="1:74" x14ac:dyDescent="0.2">
      <c r="A1702" t="s">
        <v>4883</v>
      </c>
      <c r="B1702" t="s">
        <v>4883</v>
      </c>
      <c r="C1702" t="s">
        <v>4884</v>
      </c>
      <c r="E1702" t="s">
        <v>397</v>
      </c>
      <c r="I1702" t="s">
        <v>3336</v>
      </c>
      <c r="M1702" t="s">
        <v>3329</v>
      </c>
      <c r="BJ1702" t="s">
        <v>2962</v>
      </c>
      <c r="BL1702" t="s">
        <v>3337</v>
      </c>
      <c r="BM1702" t="s">
        <v>83</v>
      </c>
      <c r="BO1702" t="s">
        <v>3338</v>
      </c>
      <c r="BP1702" t="s">
        <v>3332</v>
      </c>
      <c r="BQ1702" t="s">
        <v>3337</v>
      </c>
      <c r="BR1702" t="s">
        <v>3338</v>
      </c>
      <c r="BS1702" t="s">
        <v>86</v>
      </c>
      <c r="BU1702" t="s">
        <v>2962</v>
      </c>
      <c r="BV1702" t="s">
        <v>3339</v>
      </c>
    </row>
    <row r="1703" spans="1:74" x14ac:dyDescent="0.2">
      <c r="A1703" t="s">
        <v>4885</v>
      </c>
      <c r="B1703" t="s">
        <v>4885</v>
      </c>
      <c r="C1703" t="s">
        <v>4886</v>
      </c>
      <c r="D1703" t="s">
        <v>76</v>
      </c>
      <c r="E1703" t="s">
        <v>77</v>
      </c>
      <c r="H1703" t="s">
        <v>4885</v>
      </c>
      <c r="I1703" t="s">
        <v>3473</v>
      </c>
      <c r="J1703" t="s">
        <v>3474</v>
      </c>
      <c r="M1703" t="s">
        <v>3329</v>
      </c>
      <c r="BJ1703" t="s">
        <v>2962</v>
      </c>
      <c r="BL1703" t="s">
        <v>3360</v>
      </c>
      <c r="BM1703" t="s">
        <v>83</v>
      </c>
      <c r="BN1703" t="s">
        <v>84</v>
      </c>
      <c r="BO1703" t="s">
        <v>3475</v>
      </c>
      <c r="BP1703" t="s">
        <v>3332</v>
      </c>
      <c r="BQ1703" t="s">
        <v>3360</v>
      </c>
      <c r="BR1703" t="s">
        <v>3475</v>
      </c>
      <c r="BS1703" t="s">
        <v>86</v>
      </c>
      <c r="BU1703" t="s">
        <v>2962</v>
      </c>
      <c r="BV1703" t="s">
        <v>3476</v>
      </c>
    </row>
    <row r="1704" spans="1:74" x14ac:dyDescent="0.2">
      <c r="A1704" t="s">
        <v>4887</v>
      </c>
      <c r="B1704" t="s">
        <v>4887</v>
      </c>
      <c r="C1704" t="s">
        <v>4888</v>
      </c>
      <c r="E1704" t="s">
        <v>397</v>
      </c>
      <c r="F1704" t="s">
        <v>3977</v>
      </c>
      <c r="I1704" t="s">
        <v>3336</v>
      </c>
      <c r="M1704" t="s">
        <v>3329</v>
      </c>
      <c r="BJ1704" t="s">
        <v>2962</v>
      </c>
      <c r="BL1704" t="s">
        <v>3337</v>
      </c>
      <c r="BM1704" t="s">
        <v>83</v>
      </c>
      <c r="BO1704" t="s">
        <v>3338</v>
      </c>
      <c r="BP1704" t="s">
        <v>3332</v>
      </c>
      <c r="BQ1704" t="s">
        <v>3337</v>
      </c>
      <c r="BR1704" t="s">
        <v>3338</v>
      </c>
      <c r="BS1704" t="s">
        <v>86</v>
      </c>
      <c r="BU1704" t="s">
        <v>2962</v>
      </c>
      <c r="BV1704" t="s">
        <v>3339</v>
      </c>
    </row>
    <row r="1705" spans="1:74" x14ac:dyDescent="0.2">
      <c r="A1705" t="s">
        <v>4889</v>
      </c>
      <c r="B1705" t="s">
        <v>4889</v>
      </c>
      <c r="C1705" t="s">
        <v>4890</v>
      </c>
      <c r="D1705" t="s">
        <v>76</v>
      </c>
      <c r="E1705" t="s">
        <v>77</v>
      </c>
      <c r="I1705" t="s">
        <v>3359</v>
      </c>
      <c r="J1705" t="s">
        <v>3354</v>
      </c>
      <c r="M1705" t="s">
        <v>3329</v>
      </c>
      <c r="BJ1705" t="s">
        <v>81</v>
      </c>
      <c r="BL1705" t="s">
        <v>3360</v>
      </c>
      <c r="BM1705" t="s">
        <v>83</v>
      </c>
      <c r="BN1705" t="s">
        <v>84</v>
      </c>
      <c r="BO1705" t="s">
        <v>3361</v>
      </c>
      <c r="BP1705" t="s">
        <v>3332</v>
      </c>
      <c r="BQ1705" t="s">
        <v>3360</v>
      </c>
      <c r="BR1705" t="s">
        <v>3361</v>
      </c>
      <c r="BS1705" t="s">
        <v>86</v>
      </c>
      <c r="BU1705" t="s">
        <v>81</v>
      </c>
      <c r="BV1705" t="s">
        <v>3362</v>
      </c>
    </row>
    <row r="1706" spans="1:74" x14ac:dyDescent="0.2">
      <c r="A1706" t="s">
        <v>4891</v>
      </c>
      <c r="B1706" t="s">
        <v>4891</v>
      </c>
      <c r="C1706" t="s">
        <v>4892</v>
      </c>
      <c r="D1706" t="s">
        <v>76</v>
      </c>
      <c r="E1706" t="s">
        <v>77</v>
      </c>
      <c r="H1706" t="s">
        <v>4893</v>
      </c>
      <c r="I1706" t="s">
        <v>3327</v>
      </c>
      <c r="J1706" t="s">
        <v>3328</v>
      </c>
      <c r="M1706" t="s">
        <v>3329</v>
      </c>
      <c r="BJ1706" t="s">
        <v>2962</v>
      </c>
      <c r="BK1706" t="e">
        <f>Trev Confirmed / Trev Demand in %</f>
        <v>#NAME?</v>
      </c>
      <c r="BL1706" t="s">
        <v>3330</v>
      </c>
      <c r="BM1706" t="s">
        <v>83</v>
      </c>
      <c r="BN1706" t="s">
        <v>84</v>
      </c>
      <c r="BO1706" t="s">
        <v>3331</v>
      </c>
      <c r="BP1706" t="s">
        <v>3332</v>
      </c>
      <c r="BQ1706" t="s">
        <v>3330</v>
      </c>
      <c r="BR1706" t="s">
        <v>3331</v>
      </c>
      <c r="BS1706" t="s">
        <v>86</v>
      </c>
      <c r="BT1706" t="e">
        <f>Trev Confirmed / Trev Demand in %</f>
        <v>#NAME?</v>
      </c>
      <c r="BU1706" t="s">
        <v>2962</v>
      </c>
      <c r="BV1706" t="s">
        <v>3333</v>
      </c>
    </row>
    <row r="1707" spans="1:74" x14ac:dyDescent="0.2">
      <c r="A1707" t="s">
        <v>4894</v>
      </c>
      <c r="B1707" t="s">
        <v>4894</v>
      </c>
      <c r="C1707" t="s">
        <v>4895</v>
      </c>
      <c r="D1707" t="s">
        <v>76</v>
      </c>
      <c r="E1707" t="s">
        <v>77</v>
      </c>
      <c r="H1707" t="s">
        <v>4896</v>
      </c>
      <c r="I1707" t="s">
        <v>3359</v>
      </c>
      <c r="J1707" t="s">
        <v>3354</v>
      </c>
      <c r="M1707" t="s">
        <v>3329</v>
      </c>
      <c r="BJ1707" t="s">
        <v>81</v>
      </c>
      <c r="BL1707" t="s">
        <v>3360</v>
      </c>
      <c r="BM1707" t="s">
        <v>83</v>
      </c>
      <c r="BN1707" t="s">
        <v>84</v>
      </c>
      <c r="BO1707" t="s">
        <v>3361</v>
      </c>
      <c r="BP1707" t="s">
        <v>3332</v>
      </c>
      <c r="BQ1707" t="s">
        <v>3360</v>
      </c>
      <c r="BR1707" t="s">
        <v>3361</v>
      </c>
      <c r="BS1707" t="s">
        <v>86</v>
      </c>
      <c r="BU1707" t="s">
        <v>81</v>
      </c>
      <c r="BV1707" t="s">
        <v>3362</v>
      </c>
    </row>
    <row r="1708" spans="1:74" x14ac:dyDescent="0.2">
      <c r="A1708" t="s">
        <v>4897</v>
      </c>
      <c r="B1708" t="s">
        <v>4897</v>
      </c>
      <c r="C1708" t="s">
        <v>4898</v>
      </c>
      <c r="E1708" t="s">
        <v>397</v>
      </c>
      <c r="F1708" t="s">
        <v>4722</v>
      </c>
      <c r="I1708" t="s">
        <v>3336</v>
      </c>
      <c r="M1708" t="s">
        <v>3329</v>
      </c>
      <c r="BJ1708" t="s">
        <v>2962</v>
      </c>
      <c r="BL1708" t="s">
        <v>3337</v>
      </c>
      <c r="BM1708" t="s">
        <v>83</v>
      </c>
      <c r="BO1708" t="s">
        <v>3338</v>
      </c>
      <c r="BP1708" t="s">
        <v>3332</v>
      </c>
      <c r="BQ1708" t="s">
        <v>3337</v>
      </c>
      <c r="BR1708" t="s">
        <v>3338</v>
      </c>
      <c r="BS1708" t="s">
        <v>86</v>
      </c>
      <c r="BU1708" t="s">
        <v>2962</v>
      </c>
      <c r="BV1708" t="s">
        <v>3339</v>
      </c>
    </row>
    <row r="1709" spans="1:74" x14ac:dyDescent="0.2">
      <c r="A1709" t="s">
        <v>4899</v>
      </c>
      <c r="B1709" t="s">
        <v>4899</v>
      </c>
      <c r="E1709" t="s">
        <v>397</v>
      </c>
      <c r="F1709" t="s">
        <v>3912</v>
      </c>
      <c r="I1709" t="s">
        <v>3336</v>
      </c>
      <c r="M1709" t="s">
        <v>3329</v>
      </c>
      <c r="BJ1709" t="s">
        <v>2962</v>
      </c>
      <c r="BL1709" t="s">
        <v>3337</v>
      </c>
      <c r="BM1709" t="s">
        <v>83</v>
      </c>
      <c r="BO1709" t="s">
        <v>3338</v>
      </c>
      <c r="BP1709" t="s">
        <v>3332</v>
      </c>
      <c r="BQ1709" t="s">
        <v>3337</v>
      </c>
      <c r="BR1709" t="s">
        <v>3338</v>
      </c>
      <c r="BS1709" t="s">
        <v>86</v>
      </c>
      <c r="BU1709" t="s">
        <v>2962</v>
      </c>
      <c r="BV1709" t="s">
        <v>3339</v>
      </c>
    </row>
    <row r="1710" spans="1:74" x14ac:dyDescent="0.2">
      <c r="A1710" t="s">
        <v>4900</v>
      </c>
      <c r="B1710" t="s">
        <v>4900</v>
      </c>
      <c r="C1710" t="s">
        <v>4901</v>
      </c>
      <c r="E1710" t="s">
        <v>397</v>
      </c>
      <c r="F1710" t="s">
        <v>4902</v>
      </c>
      <c r="I1710" t="s">
        <v>3336</v>
      </c>
      <c r="M1710" t="s">
        <v>3329</v>
      </c>
      <c r="BJ1710" t="s">
        <v>2962</v>
      </c>
      <c r="BL1710" t="s">
        <v>3337</v>
      </c>
      <c r="BM1710" t="s">
        <v>83</v>
      </c>
      <c r="BO1710" t="s">
        <v>3338</v>
      </c>
      <c r="BP1710" t="s">
        <v>3332</v>
      </c>
      <c r="BQ1710" t="s">
        <v>3337</v>
      </c>
      <c r="BR1710" t="s">
        <v>3338</v>
      </c>
      <c r="BS1710" t="s">
        <v>86</v>
      </c>
      <c r="BU1710" t="s">
        <v>2962</v>
      </c>
      <c r="BV1710" t="s">
        <v>3339</v>
      </c>
    </row>
    <row r="1711" spans="1:74" x14ac:dyDescent="0.2">
      <c r="A1711" t="s">
        <v>4903</v>
      </c>
      <c r="B1711" t="s">
        <v>4903</v>
      </c>
      <c r="C1711" t="s">
        <v>4904</v>
      </c>
      <c r="D1711" t="s">
        <v>76</v>
      </c>
      <c r="E1711" t="s">
        <v>77</v>
      </c>
      <c r="I1711" t="s">
        <v>3679</v>
      </c>
      <c r="J1711" t="s">
        <v>3354</v>
      </c>
      <c r="M1711" t="s">
        <v>3329</v>
      </c>
      <c r="BJ1711" t="s">
        <v>81</v>
      </c>
      <c r="BL1711" t="s">
        <v>3347</v>
      </c>
      <c r="BM1711" t="s">
        <v>83</v>
      </c>
      <c r="BN1711" t="s">
        <v>2953</v>
      </c>
      <c r="BO1711" t="s">
        <v>3680</v>
      </c>
      <c r="BP1711" t="s">
        <v>3332</v>
      </c>
      <c r="BQ1711" t="s">
        <v>3347</v>
      </c>
      <c r="BR1711" t="s">
        <v>3680</v>
      </c>
      <c r="BS1711" t="s">
        <v>86</v>
      </c>
      <c r="BU1711" t="s">
        <v>81</v>
      </c>
      <c r="BV1711" t="s">
        <v>3356</v>
      </c>
    </row>
    <row r="1712" spans="1:74" x14ac:dyDescent="0.2">
      <c r="A1712" t="s">
        <v>4905</v>
      </c>
      <c r="B1712" t="s">
        <v>4905</v>
      </c>
      <c r="C1712" t="s">
        <v>4906</v>
      </c>
      <c r="D1712" t="s">
        <v>76</v>
      </c>
      <c r="E1712" t="s">
        <v>77</v>
      </c>
      <c r="F1712" t="s">
        <v>4907</v>
      </c>
      <c r="H1712" t="s">
        <v>4908</v>
      </c>
      <c r="I1712" t="s">
        <v>3990</v>
      </c>
      <c r="J1712" t="s">
        <v>3328</v>
      </c>
      <c r="M1712" t="s">
        <v>3329</v>
      </c>
      <c r="BJ1712" t="s">
        <v>2962</v>
      </c>
      <c r="BL1712" t="s">
        <v>3360</v>
      </c>
      <c r="BM1712" t="s">
        <v>83</v>
      </c>
      <c r="BN1712" t="s">
        <v>2953</v>
      </c>
      <c r="BO1712" t="s">
        <v>3991</v>
      </c>
      <c r="BP1712" t="s">
        <v>3332</v>
      </c>
      <c r="BQ1712" t="s">
        <v>3360</v>
      </c>
      <c r="BR1712" t="s">
        <v>3991</v>
      </c>
      <c r="BS1712" t="s">
        <v>86</v>
      </c>
      <c r="BU1712" t="s">
        <v>2962</v>
      </c>
      <c r="BV1712" t="s">
        <v>3585</v>
      </c>
    </row>
    <row r="1713" spans="1:74" x14ac:dyDescent="0.2">
      <c r="A1713" t="s">
        <v>2102</v>
      </c>
      <c r="B1713" t="s">
        <v>2102</v>
      </c>
      <c r="C1713" t="s">
        <v>2103</v>
      </c>
      <c r="D1713" t="s">
        <v>76</v>
      </c>
      <c r="E1713" t="s">
        <v>77</v>
      </c>
      <c r="G1713" t="s">
        <v>4909</v>
      </c>
      <c r="I1713" t="s">
        <v>3346</v>
      </c>
      <c r="J1713" t="s">
        <v>146</v>
      </c>
      <c r="M1713" t="s">
        <v>3329</v>
      </c>
      <c r="BJ1713" t="s">
        <v>2962</v>
      </c>
      <c r="BL1713" t="s">
        <v>3347</v>
      </c>
      <c r="BM1713" t="s">
        <v>83</v>
      </c>
      <c r="BN1713" t="s">
        <v>84</v>
      </c>
      <c r="BO1713" t="s">
        <v>3348</v>
      </c>
      <c r="BP1713" t="s">
        <v>3332</v>
      </c>
      <c r="BQ1713" t="s">
        <v>3347</v>
      </c>
      <c r="BR1713" t="s">
        <v>3348</v>
      </c>
      <c r="BS1713" t="s">
        <v>86</v>
      </c>
      <c r="BU1713" t="s">
        <v>2962</v>
      </c>
      <c r="BV1713" t="s">
        <v>87</v>
      </c>
    </row>
    <row r="1714" spans="1:74" x14ac:dyDescent="0.2">
      <c r="A1714" t="s">
        <v>4910</v>
      </c>
      <c r="B1714" t="s">
        <v>4910</v>
      </c>
      <c r="C1714" t="s">
        <v>4911</v>
      </c>
      <c r="E1714" t="s">
        <v>397</v>
      </c>
      <c r="I1714" t="s">
        <v>3336</v>
      </c>
      <c r="M1714" t="s">
        <v>3329</v>
      </c>
      <c r="BJ1714" t="s">
        <v>2962</v>
      </c>
      <c r="BL1714" t="s">
        <v>3337</v>
      </c>
      <c r="BM1714" t="s">
        <v>83</v>
      </c>
      <c r="BO1714" t="s">
        <v>3338</v>
      </c>
      <c r="BP1714" t="s">
        <v>3332</v>
      </c>
      <c r="BQ1714" t="s">
        <v>3337</v>
      </c>
      <c r="BR1714" t="s">
        <v>3338</v>
      </c>
      <c r="BS1714" t="s">
        <v>86</v>
      </c>
      <c r="BU1714" t="s">
        <v>2962</v>
      </c>
      <c r="BV1714" t="s">
        <v>3339</v>
      </c>
    </row>
    <row r="1715" spans="1:74" x14ac:dyDescent="0.2">
      <c r="A1715" t="s">
        <v>4912</v>
      </c>
      <c r="B1715" t="s">
        <v>4912</v>
      </c>
      <c r="C1715" t="s">
        <v>4130</v>
      </c>
      <c r="E1715" t="s">
        <v>397</v>
      </c>
      <c r="I1715" t="s">
        <v>3336</v>
      </c>
      <c r="M1715" t="s">
        <v>3329</v>
      </c>
      <c r="BJ1715" t="s">
        <v>2962</v>
      </c>
      <c r="BL1715" t="s">
        <v>3337</v>
      </c>
      <c r="BM1715" t="s">
        <v>83</v>
      </c>
      <c r="BO1715" t="s">
        <v>3338</v>
      </c>
      <c r="BP1715" t="s">
        <v>3332</v>
      </c>
      <c r="BQ1715" t="s">
        <v>3337</v>
      </c>
      <c r="BR1715" t="s">
        <v>3338</v>
      </c>
      <c r="BS1715" t="s">
        <v>86</v>
      </c>
      <c r="BU1715" t="s">
        <v>2962</v>
      </c>
      <c r="BV1715" t="s">
        <v>3339</v>
      </c>
    </row>
    <row r="1716" spans="1:74" x14ac:dyDescent="0.2">
      <c r="A1716" t="s">
        <v>3680</v>
      </c>
      <c r="B1716" t="s">
        <v>3680</v>
      </c>
      <c r="C1716" t="s">
        <v>4913</v>
      </c>
      <c r="D1716" t="s">
        <v>76</v>
      </c>
      <c r="E1716" t="s">
        <v>77</v>
      </c>
      <c r="H1716" t="s">
        <v>3680</v>
      </c>
      <c r="I1716" t="s">
        <v>3679</v>
      </c>
      <c r="J1716" t="s">
        <v>3354</v>
      </c>
      <c r="M1716" t="s">
        <v>3329</v>
      </c>
      <c r="BJ1716" t="s">
        <v>2962</v>
      </c>
      <c r="BL1716" t="s">
        <v>3347</v>
      </c>
      <c r="BM1716" t="s">
        <v>83</v>
      </c>
      <c r="BN1716" t="s">
        <v>84</v>
      </c>
      <c r="BO1716" t="s">
        <v>3680</v>
      </c>
      <c r="BP1716" t="s">
        <v>3332</v>
      </c>
      <c r="BQ1716" t="s">
        <v>3347</v>
      </c>
      <c r="BR1716" t="s">
        <v>3680</v>
      </c>
      <c r="BS1716" t="s">
        <v>86</v>
      </c>
      <c r="BU1716" t="s">
        <v>2962</v>
      </c>
      <c r="BV1716" t="s">
        <v>3356</v>
      </c>
    </row>
    <row r="1717" spans="1:74" x14ac:dyDescent="0.2">
      <c r="A1717" t="s">
        <v>4914</v>
      </c>
      <c r="B1717" t="s">
        <v>4914</v>
      </c>
      <c r="C1717" t="s">
        <v>4915</v>
      </c>
      <c r="E1717" t="s">
        <v>397</v>
      </c>
      <c r="F1717" t="s">
        <v>4916</v>
      </c>
      <c r="I1717" t="s">
        <v>3336</v>
      </c>
      <c r="M1717" t="s">
        <v>3329</v>
      </c>
      <c r="BJ1717" t="s">
        <v>2962</v>
      </c>
      <c r="BL1717" t="s">
        <v>3337</v>
      </c>
      <c r="BM1717" t="s">
        <v>83</v>
      </c>
      <c r="BO1717" t="s">
        <v>3338</v>
      </c>
      <c r="BP1717" t="s">
        <v>3332</v>
      </c>
      <c r="BQ1717" t="s">
        <v>3337</v>
      </c>
      <c r="BR1717" t="s">
        <v>3338</v>
      </c>
      <c r="BS1717" t="s">
        <v>86</v>
      </c>
      <c r="BU1717" t="s">
        <v>2962</v>
      </c>
      <c r="BV1717" t="s">
        <v>3339</v>
      </c>
    </row>
    <row r="1718" spans="1:74" x14ac:dyDescent="0.2">
      <c r="A1718" t="s">
        <v>2497</v>
      </c>
      <c r="B1718" t="s">
        <v>2497</v>
      </c>
      <c r="C1718" t="s">
        <v>4917</v>
      </c>
      <c r="D1718" t="s">
        <v>76</v>
      </c>
      <c r="E1718" t="s">
        <v>77</v>
      </c>
      <c r="H1718" t="s">
        <v>2497</v>
      </c>
      <c r="I1718" t="s">
        <v>3990</v>
      </c>
      <c r="J1718" t="s">
        <v>3354</v>
      </c>
      <c r="M1718" t="s">
        <v>3329</v>
      </c>
      <c r="BJ1718" t="s">
        <v>2962</v>
      </c>
      <c r="BK1718" t="s">
        <v>4918</v>
      </c>
      <c r="BL1718" t="s">
        <v>3360</v>
      </c>
      <c r="BM1718" t="s">
        <v>83</v>
      </c>
      <c r="BN1718" t="s">
        <v>84</v>
      </c>
      <c r="BO1718" t="s">
        <v>3991</v>
      </c>
      <c r="BP1718" t="s">
        <v>3332</v>
      </c>
      <c r="BQ1718" t="s">
        <v>3360</v>
      </c>
      <c r="BR1718" t="s">
        <v>3991</v>
      </c>
      <c r="BS1718" t="s">
        <v>86</v>
      </c>
      <c r="BT1718" t="s">
        <v>4918</v>
      </c>
      <c r="BU1718" t="s">
        <v>2962</v>
      </c>
      <c r="BV1718" t="s">
        <v>3585</v>
      </c>
    </row>
    <row r="1719" spans="1:74" x14ac:dyDescent="0.2">
      <c r="A1719" t="s">
        <v>1093</v>
      </c>
      <c r="B1719" t="s">
        <v>1093</v>
      </c>
      <c r="C1719" t="s">
        <v>1095</v>
      </c>
      <c r="D1719" t="s">
        <v>76</v>
      </c>
      <c r="E1719" t="s">
        <v>77</v>
      </c>
      <c r="G1719" t="s">
        <v>4919</v>
      </c>
      <c r="I1719" t="s">
        <v>3346</v>
      </c>
      <c r="J1719" t="s">
        <v>146</v>
      </c>
      <c r="M1719" t="s">
        <v>3329</v>
      </c>
      <c r="BJ1719" t="s">
        <v>2962</v>
      </c>
      <c r="BL1719" t="s">
        <v>3347</v>
      </c>
      <c r="BM1719" t="s">
        <v>83</v>
      </c>
      <c r="BN1719" t="s">
        <v>84</v>
      </c>
      <c r="BO1719" t="s">
        <v>3348</v>
      </c>
      <c r="BP1719" t="s">
        <v>3332</v>
      </c>
      <c r="BQ1719" t="s">
        <v>3347</v>
      </c>
      <c r="BR1719" t="s">
        <v>3348</v>
      </c>
      <c r="BS1719" t="s">
        <v>86</v>
      </c>
      <c r="BU1719" t="s">
        <v>2962</v>
      </c>
      <c r="BV1719" t="s">
        <v>87</v>
      </c>
    </row>
    <row r="1720" spans="1:74" x14ac:dyDescent="0.2">
      <c r="A1720" t="s">
        <v>4920</v>
      </c>
      <c r="B1720" t="s">
        <v>4920</v>
      </c>
      <c r="C1720" t="s">
        <v>4921</v>
      </c>
      <c r="D1720" t="s">
        <v>76</v>
      </c>
      <c r="E1720" t="s">
        <v>397</v>
      </c>
      <c r="G1720" t="s">
        <v>4922</v>
      </c>
      <c r="I1720" t="s">
        <v>3679</v>
      </c>
      <c r="J1720" t="s">
        <v>3354</v>
      </c>
      <c r="M1720" t="s">
        <v>3329</v>
      </c>
      <c r="BJ1720" t="s">
        <v>2962</v>
      </c>
      <c r="BL1720" t="s">
        <v>3347</v>
      </c>
      <c r="BM1720" t="s">
        <v>83</v>
      </c>
      <c r="BN1720" t="s">
        <v>84</v>
      </c>
      <c r="BO1720" t="s">
        <v>3680</v>
      </c>
      <c r="BP1720" t="s">
        <v>3332</v>
      </c>
      <c r="BQ1720" t="s">
        <v>3347</v>
      </c>
      <c r="BR1720" t="s">
        <v>3680</v>
      </c>
      <c r="BS1720" t="s">
        <v>86</v>
      </c>
      <c r="BU1720" t="s">
        <v>2962</v>
      </c>
      <c r="BV1720" t="s">
        <v>3356</v>
      </c>
    </row>
    <row r="1721" spans="1:74" x14ac:dyDescent="0.2">
      <c r="A1721" t="s">
        <v>1446</v>
      </c>
      <c r="B1721" t="s">
        <v>1446</v>
      </c>
      <c r="C1721" t="s">
        <v>1448</v>
      </c>
      <c r="D1721" t="s">
        <v>76</v>
      </c>
      <c r="E1721" t="s">
        <v>77</v>
      </c>
      <c r="G1721" t="s">
        <v>4923</v>
      </c>
      <c r="I1721" t="s">
        <v>3346</v>
      </c>
      <c r="J1721" t="s">
        <v>146</v>
      </c>
      <c r="M1721" t="s">
        <v>3329</v>
      </c>
      <c r="BJ1721" t="s">
        <v>2962</v>
      </c>
      <c r="BL1721" t="s">
        <v>3347</v>
      </c>
      <c r="BM1721" t="s">
        <v>83</v>
      </c>
      <c r="BN1721" t="s">
        <v>84</v>
      </c>
      <c r="BO1721" t="s">
        <v>3348</v>
      </c>
      <c r="BP1721" t="s">
        <v>3332</v>
      </c>
      <c r="BQ1721" t="s">
        <v>3347</v>
      </c>
      <c r="BR1721" t="s">
        <v>3348</v>
      </c>
      <c r="BS1721" t="s">
        <v>86</v>
      </c>
      <c r="BU1721" t="s">
        <v>2962</v>
      </c>
      <c r="BV1721" t="s">
        <v>87</v>
      </c>
    </row>
    <row r="1722" spans="1:74" x14ac:dyDescent="0.2">
      <c r="A1722" t="s">
        <v>4924</v>
      </c>
      <c r="B1722" t="s">
        <v>4924</v>
      </c>
      <c r="D1722" t="s">
        <v>76</v>
      </c>
      <c r="E1722" t="s">
        <v>397</v>
      </c>
      <c r="F1722" t="s">
        <v>4925</v>
      </c>
      <c r="I1722" t="s">
        <v>4548</v>
      </c>
      <c r="J1722" t="s">
        <v>3428</v>
      </c>
      <c r="M1722" t="s">
        <v>3329</v>
      </c>
      <c r="BJ1722" t="s">
        <v>81</v>
      </c>
      <c r="BL1722" t="s">
        <v>3849</v>
      </c>
      <c r="BM1722" t="s">
        <v>83</v>
      </c>
      <c r="BN1722" t="s">
        <v>2953</v>
      </c>
      <c r="BO1722" t="s">
        <v>4549</v>
      </c>
      <c r="BP1722" t="s">
        <v>3332</v>
      </c>
      <c r="BQ1722" t="s">
        <v>3849</v>
      </c>
      <c r="BR1722" t="s">
        <v>4549</v>
      </c>
      <c r="BS1722" t="s">
        <v>86</v>
      </c>
      <c r="BU1722" t="s">
        <v>81</v>
      </c>
      <c r="BV1722" t="s">
        <v>3851</v>
      </c>
    </row>
    <row r="1723" spans="1:74" x14ac:dyDescent="0.2">
      <c r="A1723" t="s">
        <v>4926</v>
      </c>
      <c r="B1723" t="s">
        <v>4926</v>
      </c>
      <c r="C1723" t="s">
        <v>2397</v>
      </c>
      <c r="D1723" t="s">
        <v>76</v>
      </c>
      <c r="E1723" t="s">
        <v>77</v>
      </c>
      <c r="G1723" t="s">
        <v>4927</v>
      </c>
      <c r="I1723" t="s">
        <v>3346</v>
      </c>
      <c r="J1723" t="s">
        <v>146</v>
      </c>
      <c r="M1723" t="s">
        <v>3329</v>
      </c>
      <c r="BJ1723" t="s">
        <v>2962</v>
      </c>
      <c r="BL1723" t="s">
        <v>3347</v>
      </c>
      <c r="BM1723" t="s">
        <v>83</v>
      </c>
      <c r="BN1723" t="s">
        <v>84</v>
      </c>
      <c r="BO1723" t="s">
        <v>3348</v>
      </c>
      <c r="BP1723" t="s">
        <v>3332</v>
      </c>
      <c r="BQ1723" t="s">
        <v>3347</v>
      </c>
      <c r="BR1723" t="s">
        <v>3348</v>
      </c>
      <c r="BS1723" t="s">
        <v>86</v>
      </c>
      <c r="BU1723" t="s">
        <v>2962</v>
      </c>
      <c r="BV1723" t="s">
        <v>87</v>
      </c>
    </row>
    <row r="1724" spans="1:74" x14ac:dyDescent="0.2">
      <c r="A1724" t="s">
        <v>4928</v>
      </c>
      <c r="B1724" t="s">
        <v>4928</v>
      </c>
      <c r="C1724" t="s">
        <v>4929</v>
      </c>
      <c r="E1724" t="s">
        <v>397</v>
      </c>
      <c r="F1724" t="s">
        <v>4930</v>
      </c>
      <c r="I1724" t="s">
        <v>3336</v>
      </c>
      <c r="M1724" t="s">
        <v>3329</v>
      </c>
      <c r="BJ1724" t="s">
        <v>2962</v>
      </c>
      <c r="BL1724" t="s">
        <v>3337</v>
      </c>
      <c r="BM1724" t="s">
        <v>83</v>
      </c>
      <c r="BO1724" t="s">
        <v>3338</v>
      </c>
      <c r="BP1724" t="s">
        <v>3332</v>
      </c>
      <c r="BQ1724" t="s">
        <v>3337</v>
      </c>
      <c r="BR1724" t="s">
        <v>3338</v>
      </c>
      <c r="BS1724" t="s">
        <v>86</v>
      </c>
      <c r="BU1724" t="s">
        <v>2962</v>
      </c>
      <c r="BV1724" t="s">
        <v>3339</v>
      </c>
    </row>
    <row r="1725" spans="1:74" x14ac:dyDescent="0.2">
      <c r="A1725" t="s">
        <v>4931</v>
      </c>
      <c r="B1725" t="s">
        <v>4931</v>
      </c>
      <c r="C1725" t="s">
        <v>4932</v>
      </c>
      <c r="E1725" t="s">
        <v>397</v>
      </c>
      <c r="F1725" t="s">
        <v>4933</v>
      </c>
      <c r="I1725" t="s">
        <v>3336</v>
      </c>
      <c r="M1725" t="s">
        <v>3329</v>
      </c>
      <c r="BJ1725" t="s">
        <v>2962</v>
      </c>
      <c r="BL1725" t="s">
        <v>3337</v>
      </c>
      <c r="BM1725" t="s">
        <v>83</v>
      </c>
      <c r="BO1725" t="s">
        <v>3338</v>
      </c>
      <c r="BP1725" t="s">
        <v>3332</v>
      </c>
      <c r="BQ1725" t="s">
        <v>3337</v>
      </c>
      <c r="BR1725" t="s">
        <v>3338</v>
      </c>
      <c r="BS1725" t="s">
        <v>86</v>
      </c>
      <c r="BU1725" t="s">
        <v>2962</v>
      </c>
      <c r="BV1725" t="s">
        <v>3339</v>
      </c>
    </row>
    <row r="1726" spans="1:74" x14ac:dyDescent="0.2">
      <c r="A1726" t="s">
        <v>4934</v>
      </c>
      <c r="B1726" t="s">
        <v>4934</v>
      </c>
      <c r="C1726" t="s">
        <v>4935</v>
      </c>
      <c r="D1726" t="s">
        <v>76</v>
      </c>
      <c r="E1726" t="s">
        <v>77</v>
      </c>
      <c r="I1726" t="s">
        <v>3848</v>
      </c>
      <c r="J1726" t="s">
        <v>3428</v>
      </c>
      <c r="M1726" t="s">
        <v>3329</v>
      </c>
      <c r="BJ1726" t="s">
        <v>81</v>
      </c>
      <c r="BL1726" t="s">
        <v>3849</v>
      </c>
      <c r="BM1726" t="s">
        <v>83</v>
      </c>
      <c r="BN1726" t="s">
        <v>2953</v>
      </c>
      <c r="BO1726" t="s">
        <v>3850</v>
      </c>
      <c r="BP1726" t="s">
        <v>3332</v>
      </c>
      <c r="BQ1726" t="s">
        <v>3849</v>
      </c>
      <c r="BR1726" t="s">
        <v>3850</v>
      </c>
      <c r="BS1726" t="s">
        <v>86</v>
      </c>
      <c r="BU1726" t="s">
        <v>81</v>
      </c>
      <c r="BV1726" t="s">
        <v>3851</v>
      </c>
    </row>
    <row r="1727" spans="1:74" x14ac:dyDescent="0.2">
      <c r="A1727" t="s">
        <v>1753</v>
      </c>
      <c r="B1727" t="s">
        <v>1753</v>
      </c>
      <c r="C1727" t="s">
        <v>1755</v>
      </c>
      <c r="D1727" t="s">
        <v>76</v>
      </c>
      <c r="E1727" t="s">
        <v>77</v>
      </c>
      <c r="G1727" t="s">
        <v>4936</v>
      </c>
      <c r="I1727" t="s">
        <v>3346</v>
      </c>
      <c r="J1727" t="s">
        <v>146</v>
      </c>
      <c r="M1727" t="s">
        <v>3329</v>
      </c>
      <c r="BJ1727" t="s">
        <v>2962</v>
      </c>
      <c r="BL1727" t="s">
        <v>3347</v>
      </c>
      <c r="BM1727" t="s">
        <v>83</v>
      </c>
      <c r="BN1727" t="s">
        <v>84</v>
      </c>
      <c r="BO1727" t="s">
        <v>3348</v>
      </c>
      <c r="BP1727" t="s">
        <v>3332</v>
      </c>
      <c r="BQ1727" t="s">
        <v>3347</v>
      </c>
      <c r="BR1727" t="s">
        <v>3348</v>
      </c>
      <c r="BS1727" t="s">
        <v>86</v>
      </c>
      <c r="BU1727" t="s">
        <v>2962</v>
      </c>
      <c r="BV1727" t="s">
        <v>87</v>
      </c>
    </row>
    <row r="1728" spans="1:74" x14ac:dyDescent="0.2">
      <c r="A1728" t="s">
        <v>4937</v>
      </c>
      <c r="B1728" t="s">
        <v>4937</v>
      </c>
      <c r="C1728" t="s">
        <v>4938</v>
      </c>
      <c r="D1728" t="s">
        <v>76</v>
      </c>
      <c r="E1728" t="s">
        <v>77</v>
      </c>
      <c r="F1728" t="s">
        <v>4939</v>
      </c>
      <c r="H1728" t="s">
        <v>4940</v>
      </c>
      <c r="I1728" t="s">
        <v>3583</v>
      </c>
      <c r="J1728" t="s">
        <v>3328</v>
      </c>
      <c r="M1728" t="s">
        <v>3329</v>
      </c>
      <c r="BJ1728" t="s">
        <v>2962</v>
      </c>
      <c r="BL1728" t="s">
        <v>3360</v>
      </c>
      <c r="BM1728" t="s">
        <v>83</v>
      </c>
      <c r="BN1728" t="s">
        <v>84</v>
      </c>
      <c r="BO1728" t="s">
        <v>3584</v>
      </c>
      <c r="BP1728" t="s">
        <v>3332</v>
      </c>
      <c r="BQ1728" t="s">
        <v>3360</v>
      </c>
      <c r="BR1728" t="s">
        <v>3584</v>
      </c>
      <c r="BS1728" t="s">
        <v>86</v>
      </c>
      <c r="BU1728" t="s">
        <v>2962</v>
      </c>
      <c r="BV1728" t="s">
        <v>3585</v>
      </c>
    </row>
    <row r="1729" spans="1:74" x14ac:dyDescent="0.2">
      <c r="A1729" t="s">
        <v>4941</v>
      </c>
      <c r="B1729" t="s">
        <v>4941</v>
      </c>
      <c r="C1729" t="s">
        <v>4942</v>
      </c>
      <c r="E1729" t="s">
        <v>397</v>
      </c>
      <c r="F1729" t="s">
        <v>4943</v>
      </c>
      <c r="I1729" t="s">
        <v>3336</v>
      </c>
      <c r="M1729" t="s">
        <v>3329</v>
      </c>
      <c r="BJ1729" t="s">
        <v>2962</v>
      </c>
      <c r="BL1729" t="s">
        <v>3337</v>
      </c>
      <c r="BM1729" t="s">
        <v>83</v>
      </c>
      <c r="BO1729" t="s">
        <v>3338</v>
      </c>
      <c r="BP1729" t="s">
        <v>3332</v>
      </c>
      <c r="BQ1729" t="s">
        <v>3337</v>
      </c>
      <c r="BR1729" t="s">
        <v>3338</v>
      </c>
      <c r="BS1729" t="s">
        <v>86</v>
      </c>
      <c r="BU1729" t="s">
        <v>2962</v>
      </c>
      <c r="BV1729" t="s">
        <v>3339</v>
      </c>
    </row>
    <row r="1730" spans="1:74" x14ac:dyDescent="0.2">
      <c r="A1730" t="s">
        <v>4944</v>
      </c>
      <c r="B1730" t="s">
        <v>4944</v>
      </c>
      <c r="D1730" t="s">
        <v>76</v>
      </c>
      <c r="E1730" t="s">
        <v>397</v>
      </c>
      <c r="I1730" t="s">
        <v>3359</v>
      </c>
      <c r="J1730" t="s">
        <v>3428</v>
      </c>
      <c r="M1730" t="s">
        <v>3329</v>
      </c>
      <c r="BJ1730" t="s">
        <v>81</v>
      </c>
      <c r="BL1730" t="s">
        <v>3360</v>
      </c>
      <c r="BM1730" t="s">
        <v>83</v>
      </c>
      <c r="BN1730" t="s">
        <v>84</v>
      </c>
      <c r="BO1730" t="s">
        <v>3361</v>
      </c>
      <c r="BP1730" t="s">
        <v>3332</v>
      </c>
      <c r="BQ1730" t="s">
        <v>3360</v>
      </c>
      <c r="BR1730" t="s">
        <v>3361</v>
      </c>
      <c r="BS1730" t="s">
        <v>86</v>
      </c>
      <c r="BU1730" t="s">
        <v>81</v>
      </c>
      <c r="BV1730" t="s">
        <v>3362</v>
      </c>
    </row>
    <row r="1731" spans="1:74" x14ac:dyDescent="0.2">
      <c r="A1731" t="s">
        <v>4945</v>
      </c>
      <c r="B1731" t="s">
        <v>4945</v>
      </c>
      <c r="C1731" t="s">
        <v>4946</v>
      </c>
      <c r="D1731" t="s">
        <v>76</v>
      </c>
      <c r="E1731" t="s">
        <v>77</v>
      </c>
      <c r="I1731" t="s">
        <v>3583</v>
      </c>
      <c r="J1731" t="s">
        <v>3919</v>
      </c>
      <c r="M1731" t="s">
        <v>3329</v>
      </c>
      <c r="BJ1731" t="s">
        <v>2962</v>
      </c>
      <c r="BL1731" t="s">
        <v>3360</v>
      </c>
      <c r="BM1731" t="s">
        <v>83</v>
      </c>
      <c r="BN1731" t="s">
        <v>84</v>
      </c>
      <c r="BO1731" t="s">
        <v>3584</v>
      </c>
      <c r="BP1731" t="s">
        <v>3332</v>
      </c>
      <c r="BQ1731" t="s">
        <v>3360</v>
      </c>
      <c r="BR1731" t="s">
        <v>3584</v>
      </c>
      <c r="BS1731" t="s">
        <v>86</v>
      </c>
      <c r="BU1731" t="s">
        <v>2962</v>
      </c>
      <c r="BV1731" t="s">
        <v>3585</v>
      </c>
    </row>
    <row r="1732" spans="1:74" x14ac:dyDescent="0.2">
      <c r="A1732" t="s">
        <v>4947</v>
      </c>
      <c r="B1732" t="s">
        <v>4947</v>
      </c>
      <c r="C1732" t="s">
        <v>4948</v>
      </c>
      <c r="E1732" t="s">
        <v>397</v>
      </c>
      <c r="F1732" t="s">
        <v>4949</v>
      </c>
      <c r="I1732" t="s">
        <v>3336</v>
      </c>
      <c r="M1732" t="s">
        <v>3329</v>
      </c>
      <c r="BJ1732" t="s">
        <v>2962</v>
      </c>
      <c r="BL1732" t="s">
        <v>3337</v>
      </c>
      <c r="BM1732" t="s">
        <v>83</v>
      </c>
      <c r="BO1732" t="s">
        <v>3338</v>
      </c>
      <c r="BP1732" t="s">
        <v>3332</v>
      </c>
      <c r="BQ1732" t="s">
        <v>3337</v>
      </c>
      <c r="BR1732" t="s">
        <v>3338</v>
      </c>
      <c r="BS1732" t="s">
        <v>86</v>
      </c>
      <c r="BU1732" t="s">
        <v>2962</v>
      </c>
      <c r="BV1732" t="s">
        <v>3339</v>
      </c>
    </row>
    <row r="1733" spans="1:74" x14ac:dyDescent="0.2">
      <c r="A1733" t="s">
        <v>4950</v>
      </c>
      <c r="B1733" t="s">
        <v>4950</v>
      </c>
      <c r="E1733" t="s">
        <v>397</v>
      </c>
      <c r="F1733" t="s">
        <v>3669</v>
      </c>
      <c r="I1733" t="s">
        <v>3336</v>
      </c>
      <c r="M1733" t="s">
        <v>3329</v>
      </c>
      <c r="BJ1733" t="s">
        <v>2962</v>
      </c>
      <c r="BL1733" t="s">
        <v>3337</v>
      </c>
      <c r="BM1733" t="s">
        <v>83</v>
      </c>
      <c r="BO1733" t="s">
        <v>3338</v>
      </c>
      <c r="BP1733" t="s">
        <v>3332</v>
      </c>
      <c r="BQ1733" t="s">
        <v>3337</v>
      </c>
      <c r="BR1733" t="s">
        <v>3338</v>
      </c>
      <c r="BS1733" t="s">
        <v>86</v>
      </c>
      <c r="BU1733" t="s">
        <v>2962</v>
      </c>
      <c r="BV1733" t="s">
        <v>3339</v>
      </c>
    </row>
    <row r="1734" spans="1:74" x14ac:dyDescent="0.2">
      <c r="A1734" t="s">
        <v>4951</v>
      </c>
      <c r="B1734" t="s">
        <v>4951</v>
      </c>
      <c r="C1734" t="s">
        <v>1568</v>
      </c>
      <c r="D1734" t="s">
        <v>76</v>
      </c>
      <c r="E1734" t="s">
        <v>77</v>
      </c>
      <c r="G1734" t="s">
        <v>4952</v>
      </c>
      <c r="I1734" t="s">
        <v>3346</v>
      </c>
      <c r="J1734" t="s">
        <v>146</v>
      </c>
      <c r="M1734" t="s">
        <v>3329</v>
      </c>
      <c r="BJ1734" t="s">
        <v>2962</v>
      </c>
      <c r="BL1734" t="s">
        <v>3347</v>
      </c>
      <c r="BM1734" t="s">
        <v>83</v>
      </c>
      <c r="BN1734" t="s">
        <v>84</v>
      </c>
      <c r="BO1734" t="s">
        <v>3348</v>
      </c>
      <c r="BP1734" t="s">
        <v>3332</v>
      </c>
      <c r="BQ1734" t="s">
        <v>3347</v>
      </c>
      <c r="BR1734" t="s">
        <v>3348</v>
      </c>
      <c r="BS1734" t="s">
        <v>86</v>
      </c>
      <c r="BU1734" t="s">
        <v>2962</v>
      </c>
      <c r="BV1734" t="s">
        <v>87</v>
      </c>
    </row>
    <row r="1735" spans="1:74" x14ac:dyDescent="0.2">
      <c r="A1735" t="s">
        <v>4953</v>
      </c>
      <c r="B1735" t="s">
        <v>4953</v>
      </c>
      <c r="C1735" t="s">
        <v>4954</v>
      </c>
      <c r="D1735" t="s">
        <v>76</v>
      </c>
      <c r="E1735" t="s">
        <v>397</v>
      </c>
      <c r="F1735" t="s">
        <v>4955</v>
      </c>
      <c r="I1735" t="s">
        <v>3563</v>
      </c>
      <c r="J1735" t="s">
        <v>3428</v>
      </c>
      <c r="M1735" t="s">
        <v>3329</v>
      </c>
      <c r="BJ1735" t="s">
        <v>81</v>
      </c>
      <c r="BL1735" t="s">
        <v>3429</v>
      </c>
      <c r="BM1735" t="s">
        <v>83</v>
      </c>
      <c r="BN1735" t="s">
        <v>84</v>
      </c>
      <c r="BO1735" t="s">
        <v>3564</v>
      </c>
      <c r="BP1735" t="s">
        <v>3332</v>
      </c>
      <c r="BQ1735" t="s">
        <v>3429</v>
      </c>
      <c r="BR1735" t="s">
        <v>3564</v>
      </c>
      <c r="BS1735" t="s">
        <v>86</v>
      </c>
      <c r="BU1735" t="s">
        <v>81</v>
      </c>
      <c r="BV1735" t="s">
        <v>3362</v>
      </c>
    </row>
    <row r="1736" spans="1:74" x14ac:dyDescent="0.2">
      <c r="A1736" t="s">
        <v>4956</v>
      </c>
      <c r="B1736" t="s">
        <v>4956</v>
      </c>
      <c r="C1736" t="s">
        <v>4957</v>
      </c>
      <c r="D1736" t="s">
        <v>76</v>
      </c>
      <c r="E1736" t="s">
        <v>77</v>
      </c>
      <c r="I1736" t="s">
        <v>4958</v>
      </c>
      <c r="J1736" t="s">
        <v>3428</v>
      </c>
      <c r="M1736" t="s">
        <v>3329</v>
      </c>
      <c r="BJ1736" t="s">
        <v>81</v>
      </c>
      <c r="BL1736" t="s">
        <v>3429</v>
      </c>
      <c r="BM1736" t="s">
        <v>83</v>
      </c>
      <c r="BN1736" t="s">
        <v>2953</v>
      </c>
      <c r="BO1736" t="s">
        <v>4956</v>
      </c>
      <c r="BP1736" t="s">
        <v>3332</v>
      </c>
      <c r="BQ1736" t="s">
        <v>3429</v>
      </c>
      <c r="BR1736" t="s">
        <v>4956</v>
      </c>
      <c r="BS1736" t="s">
        <v>86</v>
      </c>
      <c r="BU1736" t="s">
        <v>81</v>
      </c>
      <c r="BV1736" t="s">
        <v>3362</v>
      </c>
    </row>
    <row r="1737" spans="1:74" x14ac:dyDescent="0.2">
      <c r="A1737" t="s">
        <v>4959</v>
      </c>
      <c r="B1737" t="s">
        <v>4959</v>
      </c>
      <c r="E1737" t="s">
        <v>397</v>
      </c>
      <c r="F1737" t="s">
        <v>4960</v>
      </c>
      <c r="I1737" t="s">
        <v>3336</v>
      </c>
      <c r="M1737" t="s">
        <v>3329</v>
      </c>
      <c r="BJ1737" t="s">
        <v>2962</v>
      </c>
      <c r="BL1737" t="s">
        <v>3337</v>
      </c>
      <c r="BM1737" t="s">
        <v>83</v>
      </c>
      <c r="BO1737" t="s">
        <v>3338</v>
      </c>
      <c r="BP1737" t="s">
        <v>3332</v>
      </c>
      <c r="BQ1737" t="s">
        <v>3337</v>
      </c>
      <c r="BR1737" t="s">
        <v>3338</v>
      </c>
      <c r="BS1737" t="s">
        <v>86</v>
      </c>
      <c r="BU1737" t="s">
        <v>2962</v>
      </c>
      <c r="BV1737" t="s">
        <v>3339</v>
      </c>
    </row>
    <row r="1738" spans="1:74" x14ac:dyDescent="0.2">
      <c r="A1738" t="s">
        <v>4961</v>
      </c>
      <c r="B1738" t="s">
        <v>4961</v>
      </c>
      <c r="C1738" t="s">
        <v>2699</v>
      </c>
      <c r="D1738" t="s">
        <v>76</v>
      </c>
      <c r="E1738" t="s">
        <v>77</v>
      </c>
      <c r="G1738" t="s">
        <v>4962</v>
      </c>
      <c r="I1738" t="s">
        <v>3346</v>
      </c>
      <c r="J1738" t="s">
        <v>146</v>
      </c>
      <c r="M1738" t="s">
        <v>3329</v>
      </c>
      <c r="BJ1738" t="s">
        <v>2962</v>
      </c>
      <c r="BL1738" t="s">
        <v>3347</v>
      </c>
      <c r="BM1738" t="s">
        <v>83</v>
      </c>
      <c r="BN1738" t="s">
        <v>84</v>
      </c>
      <c r="BO1738" t="s">
        <v>3348</v>
      </c>
      <c r="BP1738" t="s">
        <v>3332</v>
      </c>
      <c r="BQ1738" t="s">
        <v>3347</v>
      </c>
      <c r="BR1738" t="s">
        <v>3348</v>
      </c>
      <c r="BS1738" t="s">
        <v>86</v>
      </c>
      <c r="BU1738" t="s">
        <v>2962</v>
      </c>
      <c r="BV1738" t="s">
        <v>87</v>
      </c>
    </row>
    <row r="1739" spans="1:74" x14ac:dyDescent="0.2">
      <c r="A1739" t="s">
        <v>4963</v>
      </c>
      <c r="B1739" t="s">
        <v>4963</v>
      </c>
      <c r="C1739" t="s">
        <v>4964</v>
      </c>
      <c r="D1739" t="s">
        <v>76</v>
      </c>
      <c r="E1739" t="s">
        <v>77</v>
      </c>
      <c r="I1739" t="s">
        <v>3327</v>
      </c>
      <c r="J1739" t="s">
        <v>3328</v>
      </c>
      <c r="M1739" t="s">
        <v>3329</v>
      </c>
      <c r="BJ1739" t="s">
        <v>2962</v>
      </c>
      <c r="BL1739" t="s">
        <v>3330</v>
      </c>
      <c r="BM1739" t="s">
        <v>83</v>
      </c>
      <c r="BN1739" t="s">
        <v>2953</v>
      </c>
      <c r="BO1739" t="s">
        <v>3331</v>
      </c>
      <c r="BP1739" t="s">
        <v>3332</v>
      </c>
      <c r="BQ1739" t="s">
        <v>3330</v>
      </c>
      <c r="BR1739" t="s">
        <v>3331</v>
      </c>
      <c r="BS1739" t="s">
        <v>86</v>
      </c>
      <c r="BU1739" t="s">
        <v>2962</v>
      </c>
      <c r="BV1739" t="s">
        <v>3333</v>
      </c>
    </row>
    <row r="1740" spans="1:74" x14ac:dyDescent="0.2">
      <c r="A1740" t="s">
        <v>4965</v>
      </c>
      <c r="B1740" t="s">
        <v>4965</v>
      </c>
      <c r="C1740" t="s">
        <v>4966</v>
      </c>
      <c r="D1740" t="s">
        <v>76</v>
      </c>
      <c r="E1740" t="s">
        <v>77</v>
      </c>
      <c r="H1740" t="s">
        <v>4965</v>
      </c>
      <c r="I1740" t="s">
        <v>3990</v>
      </c>
      <c r="J1740" t="s">
        <v>3354</v>
      </c>
      <c r="M1740" t="s">
        <v>3329</v>
      </c>
      <c r="BJ1740" t="s">
        <v>2962</v>
      </c>
      <c r="BL1740" t="s">
        <v>3360</v>
      </c>
      <c r="BM1740" t="s">
        <v>83</v>
      </c>
      <c r="BN1740" t="s">
        <v>84</v>
      </c>
      <c r="BO1740" t="s">
        <v>3991</v>
      </c>
      <c r="BP1740" t="s">
        <v>3332</v>
      </c>
      <c r="BQ1740" t="s">
        <v>3360</v>
      </c>
      <c r="BR1740" t="s">
        <v>3991</v>
      </c>
      <c r="BS1740" t="s">
        <v>86</v>
      </c>
      <c r="BU1740" t="s">
        <v>2962</v>
      </c>
      <c r="BV1740" t="s">
        <v>3585</v>
      </c>
    </row>
    <row r="1741" spans="1:74" x14ac:dyDescent="0.2">
      <c r="A1741" t="s">
        <v>4967</v>
      </c>
      <c r="B1741" t="s">
        <v>4967</v>
      </c>
      <c r="C1741" t="s">
        <v>4968</v>
      </c>
      <c r="E1741" t="s">
        <v>397</v>
      </c>
      <c r="F1741" t="s">
        <v>4969</v>
      </c>
      <c r="I1741" t="s">
        <v>3336</v>
      </c>
      <c r="M1741" t="s">
        <v>3329</v>
      </c>
      <c r="BJ1741" t="s">
        <v>2962</v>
      </c>
      <c r="BL1741" t="s">
        <v>3337</v>
      </c>
      <c r="BM1741" t="s">
        <v>83</v>
      </c>
      <c r="BO1741" t="s">
        <v>3338</v>
      </c>
      <c r="BP1741" t="s">
        <v>3332</v>
      </c>
      <c r="BQ1741" t="s">
        <v>3337</v>
      </c>
      <c r="BR1741" t="s">
        <v>3338</v>
      </c>
      <c r="BS1741" t="s">
        <v>86</v>
      </c>
      <c r="BU1741" t="s">
        <v>2962</v>
      </c>
      <c r="BV1741" t="s">
        <v>3339</v>
      </c>
    </row>
    <row r="1742" spans="1:74" x14ac:dyDescent="0.2">
      <c r="A1742" t="s">
        <v>372</v>
      </c>
      <c r="B1742" t="s">
        <v>372</v>
      </c>
      <c r="C1742" t="s">
        <v>4970</v>
      </c>
      <c r="D1742" t="s">
        <v>76</v>
      </c>
      <c r="E1742" t="s">
        <v>77</v>
      </c>
      <c r="G1742" t="s">
        <v>4971</v>
      </c>
      <c r="I1742" t="s">
        <v>3346</v>
      </c>
      <c r="J1742" t="s">
        <v>146</v>
      </c>
      <c r="M1742" t="s">
        <v>3329</v>
      </c>
      <c r="BJ1742" t="s">
        <v>2962</v>
      </c>
      <c r="BL1742" t="s">
        <v>3347</v>
      </c>
      <c r="BM1742" t="s">
        <v>83</v>
      </c>
      <c r="BN1742" t="s">
        <v>84</v>
      </c>
      <c r="BO1742" t="s">
        <v>3348</v>
      </c>
      <c r="BP1742" t="s">
        <v>3332</v>
      </c>
      <c r="BQ1742" t="s">
        <v>3347</v>
      </c>
      <c r="BR1742" t="s">
        <v>3348</v>
      </c>
      <c r="BS1742" t="s">
        <v>86</v>
      </c>
      <c r="BU1742" t="s">
        <v>2962</v>
      </c>
      <c r="BV1742" t="s">
        <v>87</v>
      </c>
    </row>
    <row r="1743" spans="1:74" x14ac:dyDescent="0.2">
      <c r="A1743" t="s">
        <v>4972</v>
      </c>
      <c r="B1743" t="s">
        <v>4972</v>
      </c>
      <c r="C1743" t="s">
        <v>4973</v>
      </c>
      <c r="E1743" t="s">
        <v>397</v>
      </c>
      <c r="I1743" t="s">
        <v>3336</v>
      </c>
      <c r="M1743" t="s">
        <v>3329</v>
      </c>
      <c r="BJ1743" t="s">
        <v>2962</v>
      </c>
      <c r="BL1743" t="s">
        <v>3337</v>
      </c>
      <c r="BM1743" t="s">
        <v>83</v>
      </c>
      <c r="BO1743" t="s">
        <v>3338</v>
      </c>
      <c r="BP1743" t="s">
        <v>3332</v>
      </c>
      <c r="BQ1743" t="s">
        <v>3337</v>
      </c>
      <c r="BR1743" t="s">
        <v>3338</v>
      </c>
      <c r="BS1743" t="s">
        <v>86</v>
      </c>
      <c r="BU1743" t="s">
        <v>2962</v>
      </c>
      <c r="BV1743" t="s">
        <v>3339</v>
      </c>
    </row>
    <row r="1744" spans="1:74" x14ac:dyDescent="0.2">
      <c r="A1744" t="s">
        <v>4974</v>
      </c>
      <c r="B1744" t="s">
        <v>4974</v>
      </c>
      <c r="C1744" t="s">
        <v>4975</v>
      </c>
      <c r="D1744" t="s">
        <v>76</v>
      </c>
      <c r="E1744" t="s">
        <v>77</v>
      </c>
      <c r="F1744" t="s">
        <v>4734</v>
      </c>
      <c r="H1744" t="s">
        <v>4976</v>
      </c>
      <c r="I1744" t="s">
        <v>3473</v>
      </c>
      <c r="J1744" t="s">
        <v>3474</v>
      </c>
      <c r="M1744" t="s">
        <v>3329</v>
      </c>
      <c r="BJ1744" t="s">
        <v>2962</v>
      </c>
      <c r="BL1744" t="s">
        <v>3360</v>
      </c>
      <c r="BM1744" t="s">
        <v>83</v>
      </c>
      <c r="BN1744" t="s">
        <v>84</v>
      </c>
      <c r="BO1744" t="s">
        <v>3475</v>
      </c>
      <c r="BP1744" t="s">
        <v>3332</v>
      </c>
      <c r="BQ1744" t="s">
        <v>3360</v>
      </c>
      <c r="BR1744" t="s">
        <v>3475</v>
      </c>
      <c r="BS1744" t="s">
        <v>86</v>
      </c>
      <c r="BU1744" t="s">
        <v>2962</v>
      </c>
      <c r="BV1744" t="s">
        <v>3476</v>
      </c>
    </row>
    <row r="1745" spans="1:74" x14ac:dyDescent="0.2">
      <c r="A1745" t="s">
        <v>4977</v>
      </c>
      <c r="B1745" t="s">
        <v>4977</v>
      </c>
      <c r="C1745" t="s">
        <v>1495</v>
      </c>
      <c r="D1745" t="s">
        <v>76</v>
      </c>
      <c r="E1745" t="s">
        <v>77</v>
      </c>
      <c r="F1745" t="s">
        <v>4978</v>
      </c>
      <c r="G1745" t="s">
        <v>4979</v>
      </c>
      <c r="I1745" t="s">
        <v>3346</v>
      </c>
      <c r="J1745" t="s">
        <v>146</v>
      </c>
      <c r="M1745" t="s">
        <v>3329</v>
      </c>
      <c r="BJ1745" t="s">
        <v>2962</v>
      </c>
      <c r="BL1745" t="s">
        <v>3347</v>
      </c>
      <c r="BM1745" t="s">
        <v>83</v>
      </c>
      <c r="BN1745" t="s">
        <v>84</v>
      </c>
      <c r="BO1745" t="s">
        <v>3348</v>
      </c>
      <c r="BP1745" t="s">
        <v>3332</v>
      </c>
      <c r="BQ1745" t="s">
        <v>3347</v>
      </c>
      <c r="BR1745" t="s">
        <v>3348</v>
      </c>
      <c r="BS1745" t="s">
        <v>86</v>
      </c>
      <c r="BU1745" t="s">
        <v>2962</v>
      </c>
      <c r="BV1745" t="s">
        <v>87</v>
      </c>
    </row>
    <row r="1746" spans="1:74" x14ac:dyDescent="0.2">
      <c r="A1746" t="s">
        <v>4980</v>
      </c>
      <c r="B1746" t="s">
        <v>4980</v>
      </c>
      <c r="C1746" t="s">
        <v>1875</v>
      </c>
      <c r="D1746" t="s">
        <v>76</v>
      </c>
      <c r="E1746" t="s">
        <v>77</v>
      </c>
      <c r="I1746" t="s">
        <v>3346</v>
      </c>
      <c r="J1746" t="s">
        <v>146</v>
      </c>
      <c r="M1746" t="s">
        <v>3329</v>
      </c>
      <c r="BJ1746" t="s">
        <v>2962</v>
      </c>
      <c r="BL1746" t="s">
        <v>3347</v>
      </c>
      <c r="BM1746" t="s">
        <v>83</v>
      </c>
      <c r="BN1746" t="s">
        <v>84</v>
      </c>
      <c r="BO1746" t="s">
        <v>3348</v>
      </c>
      <c r="BP1746" t="s">
        <v>3332</v>
      </c>
      <c r="BQ1746" t="s">
        <v>3347</v>
      </c>
      <c r="BR1746" t="s">
        <v>3348</v>
      </c>
      <c r="BS1746" t="s">
        <v>86</v>
      </c>
      <c r="BU1746" t="s">
        <v>2962</v>
      </c>
      <c r="BV1746" t="s">
        <v>87</v>
      </c>
    </row>
    <row r="1747" spans="1:74" x14ac:dyDescent="0.2">
      <c r="A1747" t="s">
        <v>4981</v>
      </c>
      <c r="B1747" t="s">
        <v>4981</v>
      </c>
      <c r="C1747" t="s">
        <v>4982</v>
      </c>
      <c r="E1747" t="s">
        <v>397</v>
      </c>
      <c r="I1747" t="s">
        <v>3336</v>
      </c>
      <c r="M1747" t="s">
        <v>3329</v>
      </c>
      <c r="BJ1747" t="s">
        <v>2962</v>
      </c>
      <c r="BL1747" t="s">
        <v>3337</v>
      </c>
      <c r="BM1747" t="s">
        <v>83</v>
      </c>
      <c r="BO1747" t="s">
        <v>3338</v>
      </c>
      <c r="BP1747" t="s">
        <v>3332</v>
      </c>
      <c r="BQ1747" t="s">
        <v>3337</v>
      </c>
      <c r="BR1747" t="s">
        <v>3338</v>
      </c>
      <c r="BS1747" t="s">
        <v>86</v>
      </c>
      <c r="BU1747" t="s">
        <v>2962</v>
      </c>
      <c r="BV1747" t="s">
        <v>3339</v>
      </c>
    </row>
    <row r="1748" spans="1:74" x14ac:dyDescent="0.2">
      <c r="A1748" t="s">
        <v>1878</v>
      </c>
      <c r="B1748" t="s">
        <v>1878</v>
      </c>
      <c r="C1748" t="s">
        <v>1880</v>
      </c>
      <c r="D1748" t="s">
        <v>76</v>
      </c>
      <c r="E1748" t="s">
        <v>77</v>
      </c>
      <c r="G1748" t="s">
        <v>4983</v>
      </c>
      <c r="I1748" t="s">
        <v>3346</v>
      </c>
      <c r="J1748" t="s">
        <v>146</v>
      </c>
      <c r="M1748" t="s">
        <v>3329</v>
      </c>
      <c r="BJ1748" t="s">
        <v>2962</v>
      </c>
      <c r="BL1748" t="s">
        <v>3347</v>
      </c>
      <c r="BM1748" t="s">
        <v>83</v>
      </c>
      <c r="BN1748" t="s">
        <v>84</v>
      </c>
      <c r="BO1748" t="s">
        <v>3348</v>
      </c>
      <c r="BP1748" t="s">
        <v>3332</v>
      </c>
      <c r="BQ1748" t="s">
        <v>3347</v>
      </c>
      <c r="BR1748" t="s">
        <v>3348</v>
      </c>
      <c r="BS1748" t="s">
        <v>86</v>
      </c>
      <c r="BU1748" t="s">
        <v>2962</v>
      </c>
      <c r="BV1748" t="s">
        <v>87</v>
      </c>
    </row>
    <row r="1749" spans="1:74" x14ac:dyDescent="0.2">
      <c r="A1749" t="s">
        <v>4984</v>
      </c>
      <c r="B1749" t="s">
        <v>4984</v>
      </c>
      <c r="C1749" t="s">
        <v>4985</v>
      </c>
      <c r="D1749" t="s">
        <v>76</v>
      </c>
      <c r="E1749" t="s">
        <v>77</v>
      </c>
      <c r="I1749" t="s">
        <v>3427</v>
      </c>
      <c r="J1749" t="s">
        <v>3428</v>
      </c>
      <c r="M1749" t="s">
        <v>3329</v>
      </c>
      <c r="BJ1749" t="s">
        <v>81</v>
      </c>
      <c r="BL1749" t="s">
        <v>3429</v>
      </c>
      <c r="BM1749" t="s">
        <v>83</v>
      </c>
      <c r="BN1749" t="s">
        <v>84</v>
      </c>
      <c r="BO1749" t="s">
        <v>3430</v>
      </c>
      <c r="BP1749" t="s">
        <v>3332</v>
      </c>
      <c r="BQ1749" t="s">
        <v>3429</v>
      </c>
      <c r="BR1749" t="s">
        <v>3430</v>
      </c>
      <c r="BS1749" t="s">
        <v>86</v>
      </c>
      <c r="BU1749" t="s">
        <v>81</v>
      </c>
      <c r="BV1749" t="s">
        <v>3362</v>
      </c>
    </row>
    <row r="1750" spans="1:74" x14ac:dyDescent="0.2">
      <c r="A1750" t="s">
        <v>4986</v>
      </c>
      <c r="B1750" t="s">
        <v>4986</v>
      </c>
      <c r="C1750" t="s">
        <v>4987</v>
      </c>
      <c r="E1750" t="s">
        <v>397</v>
      </c>
      <c r="I1750" t="s">
        <v>3336</v>
      </c>
      <c r="M1750" t="s">
        <v>3329</v>
      </c>
      <c r="BJ1750" t="s">
        <v>2962</v>
      </c>
      <c r="BL1750" t="s">
        <v>3337</v>
      </c>
      <c r="BM1750" t="s">
        <v>83</v>
      </c>
      <c r="BO1750" t="s">
        <v>3338</v>
      </c>
      <c r="BP1750" t="s">
        <v>3332</v>
      </c>
      <c r="BQ1750" t="s">
        <v>3337</v>
      </c>
      <c r="BR1750" t="s">
        <v>3338</v>
      </c>
      <c r="BS1750" t="s">
        <v>86</v>
      </c>
      <c r="BU1750" t="s">
        <v>2962</v>
      </c>
      <c r="BV1750" t="s">
        <v>3339</v>
      </c>
    </row>
    <row r="1751" spans="1:74" x14ac:dyDescent="0.2">
      <c r="A1751" t="s">
        <v>4988</v>
      </c>
      <c r="B1751" t="s">
        <v>4988</v>
      </c>
      <c r="C1751" t="s">
        <v>4989</v>
      </c>
      <c r="E1751" t="s">
        <v>397</v>
      </c>
      <c r="F1751" t="s">
        <v>4671</v>
      </c>
      <c r="I1751" t="s">
        <v>3336</v>
      </c>
      <c r="M1751" t="s">
        <v>3329</v>
      </c>
      <c r="BJ1751" t="s">
        <v>2962</v>
      </c>
      <c r="BL1751" t="s">
        <v>3337</v>
      </c>
      <c r="BM1751" t="s">
        <v>83</v>
      </c>
      <c r="BO1751" t="s">
        <v>3338</v>
      </c>
      <c r="BP1751" t="s">
        <v>3332</v>
      </c>
      <c r="BQ1751" t="s">
        <v>3337</v>
      </c>
      <c r="BR1751" t="s">
        <v>3338</v>
      </c>
      <c r="BS1751" t="s">
        <v>86</v>
      </c>
      <c r="BU1751" t="s">
        <v>2962</v>
      </c>
      <c r="BV1751" t="s">
        <v>3339</v>
      </c>
    </row>
    <row r="1752" spans="1:74" x14ac:dyDescent="0.2">
      <c r="A1752" t="s">
        <v>4990</v>
      </c>
      <c r="B1752" t="s">
        <v>4990</v>
      </c>
      <c r="D1752" t="s">
        <v>76</v>
      </c>
      <c r="E1752" t="s">
        <v>397</v>
      </c>
      <c r="I1752" t="s">
        <v>3990</v>
      </c>
      <c r="M1752" t="s">
        <v>3329</v>
      </c>
      <c r="BJ1752" t="s">
        <v>81</v>
      </c>
      <c r="BL1752" t="s">
        <v>3360</v>
      </c>
      <c r="BM1752" t="s">
        <v>83</v>
      </c>
      <c r="BN1752" t="s">
        <v>84</v>
      </c>
      <c r="BO1752" t="s">
        <v>3991</v>
      </c>
      <c r="BP1752" t="s">
        <v>3332</v>
      </c>
      <c r="BQ1752" t="s">
        <v>3360</v>
      </c>
      <c r="BR1752" t="s">
        <v>3991</v>
      </c>
      <c r="BS1752" t="s">
        <v>86</v>
      </c>
      <c r="BU1752" t="s">
        <v>81</v>
      </c>
      <c r="BV1752" t="s">
        <v>3585</v>
      </c>
    </row>
    <row r="1753" spans="1:74" x14ac:dyDescent="0.2">
      <c r="A1753" t="s">
        <v>4991</v>
      </c>
      <c r="B1753" t="s">
        <v>4991</v>
      </c>
      <c r="C1753" t="s">
        <v>4992</v>
      </c>
      <c r="E1753" t="s">
        <v>397</v>
      </c>
      <c r="F1753" t="s">
        <v>4993</v>
      </c>
      <c r="I1753" t="s">
        <v>3336</v>
      </c>
      <c r="M1753" t="s">
        <v>3329</v>
      </c>
      <c r="BJ1753" t="s">
        <v>2962</v>
      </c>
      <c r="BL1753" t="s">
        <v>3337</v>
      </c>
      <c r="BM1753" t="s">
        <v>83</v>
      </c>
      <c r="BO1753" t="s">
        <v>3338</v>
      </c>
      <c r="BP1753" t="s">
        <v>3332</v>
      </c>
      <c r="BQ1753" t="s">
        <v>3337</v>
      </c>
      <c r="BR1753" t="s">
        <v>3338</v>
      </c>
      <c r="BS1753" t="s">
        <v>86</v>
      </c>
      <c r="BU1753" t="s">
        <v>2962</v>
      </c>
      <c r="BV1753" t="s">
        <v>3339</v>
      </c>
    </row>
    <row r="1754" spans="1:74" x14ac:dyDescent="0.2">
      <c r="A1754" t="s">
        <v>2933</v>
      </c>
      <c r="B1754" t="s">
        <v>2933</v>
      </c>
      <c r="C1754" t="s">
        <v>2935</v>
      </c>
      <c r="D1754" t="s">
        <v>76</v>
      </c>
      <c r="E1754" t="s">
        <v>77</v>
      </c>
      <c r="G1754" t="s">
        <v>4994</v>
      </c>
      <c r="I1754" t="s">
        <v>3346</v>
      </c>
      <c r="J1754" t="s">
        <v>146</v>
      </c>
      <c r="M1754" t="s">
        <v>3329</v>
      </c>
      <c r="BJ1754" t="s">
        <v>2962</v>
      </c>
      <c r="BL1754" t="s">
        <v>3347</v>
      </c>
      <c r="BM1754" t="s">
        <v>83</v>
      </c>
      <c r="BN1754" t="s">
        <v>84</v>
      </c>
      <c r="BO1754" t="s">
        <v>3348</v>
      </c>
      <c r="BP1754" t="s">
        <v>3332</v>
      </c>
      <c r="BQ1754" t="s">
        <v>3347</v>
      </c>
      <c r="BR1754" t="s">
        <v>3348</v>
      </c>
      <c r="BS1754" t="s">
        <v>86</v>
      </c>
      <c r="BU1754" t="s">
        <v>2962</v>
      </c>
      <c r="BV1754" t="s">
        <v>87</v>
      </c>
    </row>
    <row r="1755" spans="1:74" x14ac:dyDescent="0.2">
      <c r="A1755" t="s">
        <v>996</v>
      </c>
      <c r="B1755" t="s">
        <v>996</v>
      </c>
      <c r="C1755" t="s">
        <v>998</v>
      </c>
      <c r="D1755" t="s">
        <v>76</v>
      </c>
      <c r="E1755" t="s">
        <v>77</v>
      </c>
      <c r="G1755" t="s">
        <v>4995</v>
      </c>
      <c r="I1755" t="s">
        <v>3346</v>
      </c>
      <c r="J1755" t="s">
        <v>146</v>
      </c>
      <c r="M1755" t="s">
        <v>3329</v>
      </c>
      <c r="BJ1755" t="s">
        <v>2962</v>
      </c>
      <c r="BL1755" t="s">
        <v>3347</v>
      </c>
      <c r="BM1755" t="s">
        <v>83</v>
      </c>
      <c r="BN1755" t="s">
        <v>84</v>
      </c>
      <c r="BO1755" t="s">
        <v>3348</v>
      </c>
      <c r="BP1755" t="s">
        <v>3332</v>
      </c>
      <c r="BQ1755" t="s">
        <v>3347</v>
      </c>
      <c r="BR1755" t="s">
        <v>3348</v>
      </c>
      <c r="BS1755" t="s">
        <v>86</v>
      </c>
      <c r="BU1755" t="s">
        <v>2962</v>
      </c>
      <c r="BV1755" t="s">
        <v>87</v>
      </c>
    </row>
    <row r="1756" spans="1:74" x14ac:dyDescent="0.2">
      <c r="A1756" t="s">
        <v>4996</v>
      </c>
      <c r="B1756" t="s">
        <v>4996</v>
      </c>
      <c r="C1756" t="s">
        <v>2240</v>
      </c>
      <c r="D1756" t="s">
        <v>76</v>
      </c>
      <c r="E1756" t="s">
        <v>77</v>
      </c>
      <c r="G1756" t="s">
        <v>4997</v>
      </c>
      <c r="I1756" t="s">
        <v>3346</v>
      </c>
      <c r="J1756" t="s">
        <v>146</v>
      </c>
      <c r="M1756" t="s">
        <v>3329</v>
      </c>
      <c r="BJ1756" t="s">
        <v>2962</v>
      </c>
      <c r="BL1756" t="s">
        <v>3347</v>
      </c>
      <c r="BM1756" t="s">
        <v>83</v>
      </c>
      <c r="BN1756" t="s">
        <v>84</v>
      </c>
      <c r="BO1756" t="s">
        <v>3348</v>
      </c>
      <c r="BP1756" t="s">
        <v>3332</v>
      </c>
      <c r="BQ1756" t="s">
        <v>3347</v>
      </c>
      <c r="BR1756" t="s">
        <v>3348</v>
      </c>
      <c r="BS1756" t="s">
        <v>86</v>
      </c>
      <c r="BU1756" t="s">
        <v>2962</v>
      </c>
      <c r="BV1756" t="s">
        <v>87</v>
      </c>
    </row>
    <row r="1757" spans="1:74" x14ac:dyDescent="0.2">
      <c r="A1757" t="s">
        <v>4998</v>
      </c>
      <c r="B1757" t="s">
        <v>4998</v>
      </c>
      <c r="C1757" t="s">
        <v>4999</v>
      </c>
      <c r="E1757" t="s">
        <v>397</v>
      </c>
      <c r="F1757" t="s">
        <v>5000</v>
      </c>
      <c r="I1757" t="s">
        <v>3336</v>
      </c>
      <c r="M1757" t="s">
        <v>3329</v>
      </c>
      <c r="BJ1757" t="s">
        <v>2962</v>
      </c>
      <c r="BL1757" t="s">
        <v>3337</v>
      </c>
      <c r="BM1757" t="s">
        <v>83</v>
      </c>
      <c r="BO1757" t="s">
        <v>3338</v>
      </c>
      <c r="BP1757" t="s">
        <v>3332</v>
      </c>
      <c r="BQ1757" t="s">
        <v>3337</v>
      </c>
      <c r="BR1757" t="s">
        <v>3338</v>
      </c>
      <c r="BS1757" t="s">
        <v>86</v>
      </c>
      <c r="BU1757" t="s">
        <v>2962</v>
      </c>
      <c r="BV1757" t="s">
        <v>3339</v>
      </c>
    </row>
    <row r="1758" spans="1:74" x14ac:dyDescent="0.2">
      <c r="A1758" t="s">
        <v>5001</v>
      </c>
      <c r="B1758" t="s">
        <v>5001</v>
      </c>
      <c r="C1758" t="s">
        <v>2714</v>
      </c>
      <c r="D1758" t="s">
        <v>76</v>
      </c>
      <c r="E1758" t="s">
        <v>77</v>
      </c>
      <c r="G1758" t="s">
        <v>5002</v>
      </c>
      <c r="I1758" t="s">
        <v>3346</v>
      </c>
      <c r="J1758" t="s">
        <v>146</v>
      </c>
      <c r="M1758" t="s">
        <v>3329</v>
      </c>
      <c r="BJ1758" t="s">
        <v>2962</v>
      </c>
      <c r="BL1758" t="s">
        <v>3347</v>
      </c>
      <c r="BM1758" t="s">
        <v>83</v>
      </c>
      <c r="BN1758" t="s">
        <v>84</v>
      </c>
      <c r="BO1758" t="s">
        <v>3348</v>
      </c>
      <c r="BP1758" t="s">
        <v>3332</v>
      </c>
      <c r="BQ1758" t="s">
        <v>3347</v>
      </c>
      <c r="BR1758" t="s">
        <v>3348</v>
      </c>
      <c r="BS1758" t="s">
        <v>86</v>
      </c>
      <c r="BU1758" t="s">
        <v>2962</v>
      </c>
      <c r="BV1758" t="s">
        <v>87</v>
      </c>
    </row>
    <row r="1759" spans="1:74" x14ac:dyDescent="0.2">
      <c r="A1759" t="s">
        <v>5003</v>
      </c>
      <c r="B1759" t="s">
        <v>5003</v>
      </c>
      <c r="C1759" t="s">
        <v>5004</v>
      </c>
      <c r="E1759" t="s">
        <v>397</v>
      </c>
      <c r="F1759" t="s">
        <v>3828</v>
      </c>
      <c r="I1759" t="s">
        <v>3336</v>
      </c>
      <c r="M1759" t="s">
        <v>3329</v>
      </c>
      <c r="BJ1759" t="s">
        <v>2962</v>
      </c>
      <c r="BL1759" t="s">
        <v>3337</v>
      </c>
      <c r="BM1759" t="s">
        <v>83</v>
      </c>
      <c r="BO1759" t="s">
        <v>3338</v>
      </c>
      <c r="BP1759" t="s">
        <v>3332</v>
      </c>
      <c r="BQ1759" t="s">
        <v>3337</v>
      </c>
      <c r="BR1759" t="s">
        <v>3338</v>
      </c>
      <c r="BS1759" t="s">
        <v>86</v>
      </c>
      <c r="BU1759" t="s">
        <v>2962</v>
      </c>
      <c r="BV1759" t="s">
        <v>3339</v>
      </c>
    </row>
    <row r="1760" spans="1:74" x14ac:dyDescent="0.2">
      <c r="A1760" t="s">
        <v>1459</v>
      </c>
      <c r="B1760" t="s">
        <v>1459</v>
      </c>
      <c r="C1760" t="s">
        <v>1461</v>
      </c>
      <c r="D1760" t="s">
        <v>76</v>
      </c>
      <c r="E1760" t="s">
        <v>77</v>
      </c>
      <c r="G1760" t="s">
        <v>5005</v>
      </c>
      <c r="I1760" t="s">
        <v>3346</v>
      </c>
      <c r="J1760" t="s">
        <v>146</v>
      </c>
      <c r="M1760" t="s">
        <v>3329</v>
      </c>
      <c r="BJ1760" t="s">
        <v>2962</v>
      </c>
      <c r="BL1760" t="s">
        <v>3347</v>
      </c>
      <c r="BM1760" t="s">
        <v>83</v>
      </c>
      <c r="BN1760" t="s">
        <v>84</v>
      </c>
      <c r="BO1760" t="s">
        <v>3348</v>
      </c>
      <c r="BP1760" t="s">
        <v>3332</v>
      </c>
      <c r="BQ1760" t="s">
        <v>3347</v>
      </c>
      <c r="BR1760" t="s">
        <v>3348</v>
      </c>
      <c r="BS1760" t="s">
        <v>86</v>
      </c>
      <c r="BU1760" t="s">
        <v>2962</v>
      </c>
      <c r="BV1760" t="s">
        <v>87</v>
      </c>
    </row>
    <row r="1761" spans="1:74" x14ac:dyDescent="0.2">
      <c r="A1761" t="s">
        <v>5006</v>
      </c>
      <c r="B1761" t="s">
        <v>5006</v>
      </c>
      <c r="C1761" t="s">
        <v>5007</v>
      </c>
      <c r="D1761" t="s">
        <v>76</v>
      </c>
      <c r="E1761" t="s">
        <v>77</v>
      </c>
      <c r="I1761" t="s">
        <v>3327</v>
      </c>
      <c r="J1761" t="s">
        <v>3328</v>
      </c>
      <c r="M1761" t="s">
        <v>3329</v>
      </c>
      <c r="BJ1761" t="s">
        <v>2962</v>
      </c>
      <c r="BL1761" t="s">
        <v>3330</v>
      </c>
      <c r="BM1761" t="s">
        <v>83</v>
      </c>
      <c r="BN1761" t="s">
        <v>84</v>
      </c>
      <c r="BO1761" t="s">
        <v>3331</v>
      </c>
      <c r="BP1761" t="s">
        <v>3332</v>
      </c>
      <c r="BQ1761" t="s">
        <v>3330</v>
      </c>
      <c r="BR1761" t="s">
        <v>3331</v>
      </c>
      <c r="BS1761" t="s">
        <v>86</v>
      </c>
      <c r="BU1761" t="s">
        <v>2962</v>
      </c>
      <c r="BV1761" t="s">
        <v>3333</v>
      </c>
    </row>
    <row r="1762" spans="1:74" x14ac:dyDescent="0.2">
      <c r="A1762" t="s">
        <v>5008</v>
      </c>
      <c r="B1762" t="s">
        <v>5008</v>
      </c>
      <c r="C1762" t="s">
        <v>5009</v>
      </c>
      <c r="D1762" t="s">
        <v>76</v>
      </c>
      <c r="E1762" t="s">
        <v>77</v>
      </c>
      <c r="F1762" t="s">
        <v>4783</v>
      </c>
      <c r="I1762" t="s">
        <v>3551</v>
      </c>
      <c r="J1762" t="s">
        <v>146</v>
      </c>
      <c r="M1762" t="s">
        <v>3329</v>
      </c>
      <c r="BJ1762" t="s">
        <v>2962</v>
      </c>
      <c r="BL1762" t="s">
        <v>3360</v>
      </c>
      <c r="BM1762" t="s">
        <v>83</v>
      </c>
      <c r="BN1762" t="s">
        <v>84</v>
      </c>
      <c r="BO1762" t="s">
        <v>3552</v>
      </c>
      <c r="BP1762" t="s">
        <v>3332</v>
      </c>
      <c r="BQ1762" t="s">
        <v>3360</v>
      </c>
      <c r="BR1762" t="s">
        <v>3552</v>
      </c>
      <c r="BS1762" t="s">
        <v>86</v>
      </c>
      <c r="BU1762" t="s">
        <v>2962</v>
      </c>
      <c r="BV1762" t="s">
        <v>87</v>
      </c>
    </row>
    <row r="1763" spans="1:74" x14ac:dyDescent="0.2">
      <c r="A1763" t="s">
        <v>5010</v>
      </c>
      <c r="B1763" t="s">
        <v>5010</v>
      </c>
      <c r="E1763" t="s">
        <v>397</v>
      </c>
      <c r="F1763" t="s">
        <v>5011</v>
      </c>
      <c r="I1763" t="s">
        <v>3336</v>
      </c>
      <c r="M1763" t="s">
        <v>3329</v>
      </c>
      <c r="BJ1763" t="s">
        <v>2962</v>
      </c>
      <c r="BL1763" t="s">
        <v>3337</v>
      </c>
      <c r="BM1763" t="s">
        <v>83</v>
      </c>
      <c r="BO1763" t="s">
        <v>3338</v>
      </c>
      <c r="BP1763" t="s">
        <v>3332</v>
      </c>
      <c r="BQ1763" t="s">
        <v>3337</v>
      </c>
      <c r="BR1763" t="s">
        <v>3338</v>
      </c>
      <c r="BS1763" t="s">
        <v>86</v>
      </c>
      <c r="BU1763" t="s">
        <v>2962</v>
      </c>
      <c r="BV1763" t="s">
        <v>3339</v>
      </c>
    </row>
    <row r="1764" spans="1:74" x14ac:dyDescent="0.2">
      <c r="A1764" t="s">
        <v>5012</v>
      </c>
      <c r="B1764" t="s">
        <v>5012</v>
      </c>
      <c r="C1764" t="s">
        <v>5013</v>
      </c>
      <c r="E1764" t="s">
        <v>397</v>
      </c>
      <c r="F1764" t="s">
        <v>5014</v>
      </c>
      <c r="I1764" t="s">
        <v>3336</v>
      </c>
      <c r="M1764" t="s">
        <v>3329</v>
      </c>
      <c r="BJ1764" t="s">
        <v>2962</v>
      </c>
      <c r="BL1764" t="s">
        <v>3337</v>
      </c>
      <c r="BM1764" t="s">
        <v>83</v>
      </c>
      <c r="BO1764" t="s">
        <v>3338</v>
      </c>
      <c r="BP1764" t="s">
        <v>3332</v>
      </c>
      <c r="BQ1764" t="s">
        <v>3337</v>
      </c>
      <c r="BR1764" t="s">
        <v>3338</v>
      </c>
      <c r="BS1764" t="s">
        <v>86</v>
      </c>
      <c r="BU1764" t="s">
        <v>2962</v>
      </c>
      <c r="BV1764" t="s">
        <v>3339</v>
      </c>
    </row>
    <row r="1765" spans="1:74" x14ac:dyDescent="0.2">
      <c r="A1765" t="s">
        <v>5015</v>
      </c>
      <c r="B1765" t="s">
        <v>5015</v>
      </c>
      <c r="C1765" t="s">
        <v>5016</v>
      </c>
      <c r="E1765" t="s">
        <v>397</v>
      </c>
      <c r="I1765" t="s">
        <v>3336</v>
      </c>
      <c r="M1765" t="s">
        <v>3329</v>
      </c>
      <c r="BJ1765" t="s">
        <v>2962</v>
      </c>
      <c r="BL1765" t="s">
        <v>3337</v>
      </c>
      <c r="BM1765" t="s">
        <v>83</v>
      </c>
      <c r="BO1765" t="s">
        <v>3338</v>
      </c>
      <c r="BP1765" t="s">
        <v>3332</v>
      </c>
      <c r="BQ1765" t="s">
        <v>3337</v>
      </c>
      <c r="BR1765" t="s">
        <v>3338</v>
      </c>
      <c r="BS1765" t="s">
        <v>86</v>
      </c>
      <c r="BU1765" t="s">
        <v>2962</v>
      </c>
      <c r="BV1765" t="s">
        <v>3339</v>
      </c>
    </row>
    <row r="1766" spans="1:74" x14ac:dyDescent="0.2">
      <c r="A1766" t="s">
        <v>5017</v>
      </c>
      <c r="B1766" t="s">
        <v>5017</v>
      </c>
      <c r="C1766" t="s">
        <v>4130</v>
      </c>
      <c r="E1766" t="s">
        <v>397</v>
      </c>
      <c r="I1766" t="s">
        <v>3336</v>
      </c>
      <c r="M1766" t="s">
        <v>3329</v>
      </c>
      <c r="BJ1766" t="s">
        <v>2962</v>
      </c>
      <c r="BL1766" t="s">
        <v>3337</v>
      </c>
      <c r="BM1766" t="s">
        <v>83</v>
      </c>
      <c r="BO1766" t="s">
        <v>3338</v>
      </c>
      <c r="BP1766" t="s">
        <v>3332</v>
      </c>
      <c r="BQ1766" t="s">
        <v>3337</v>
      </c>
      <c r="BR1766" t="s">
        <v>3338</v>
      </c>
      <c r="BS1766" t="s">
        <v>86</v>
      </c>
      <c r="BU1766" t="s">
        <v>2962</v>
      </c>
      <c r="BV1766" t="s">
        <v>3339</v>
      </c>
    </row>
    <row r="1767" spans="1:74" x14ac:dyDescent="0.2">
      <c r="A1767" t="s">
        <v>5018</v>
      </c>
      <c r="B1767" t="s">
        <v>5018</v>
      </c>
      <c r="C1767" t="s">
        <v>5019</v>
      </c>
      <c r="E1767" t="s">
        <v>397</v>
      </c>
      <c r="I1767" t="s">
        <v>3336</v>
      </c>
      <c r="M1767" t="s">
        <v>3329</v>
      </c>
      <c r="BJ1767" t="s">
        <v>2962</v>
      </c>
      <c r="BL1767" t="s">
        <v>3337</v>
      </c>
      <c r="BM1767" t="s">
        <v>83</v>
      </c>
      <c r="BO1767" t="s">
        <v>3338</v>
      </c>
      <c r="BP1767" t="s">
        <v>3332</v>
      </c>
      <c r="BQ1767" t="s">
        <v>3337</v>
      </c>
      <c r="BR1767" t="s">
        <v>3338</v>
      </c>
      <c r="BS1767" t="s">
        <v>86</v>
      </c>
      <c r="BU1767" t="s">
        <v>2962</v>
      </c>
      <c r="BV1767" t="s">
        <v>3339</v>
      </c>
    </row>
    <row r="1768" spans="1:74" x14ac:dyDescent="0.2">
      <c r="A1768" t="s">
        <v>5020</v>
      </c>
      <c r="B1768" t="s">
        <v>5020</v>
      </c>
      <c r="C1768" t="s">
        <v>1423</v>
      </c>
      <c r="D1768" t="s">
        <v>76</v>
      </c>
      <c r="E1768" t="s">
        <v>77</v>
      </c>
      <c r="G1768" t="s">
        <v>5021</v>
      </c>
      <c r="I1768" t="s">
        <v>3346</v>
      </c>
      <c r="J1768" t="s">
        <v>146</v>
      </c>
      <c r="M1768" t="s">
        <v>3329</v>
      </c>
      <c r="BJ1768" t="s">
        <v>2962</v>
      </c>
      <c r="BL1768" t="s">
        <v>3347</v>
      </c>
      <c r="BM1768" t="s">
        <v>83</v>
      </c>
      <c r="BN1768" t="s">
        <v>84</v>
      </c>
      <c r="BO1768" t="s">
        <v>3348</v>
      </c>
      <c r="BP1768" t="s">
        <v>3332</v>
      </c>
      <c r="BQ1768" t="s">
        <v>3347</v>
      </c>
      <c r="BR1768" t="s">
        <v>3348</v>
      </c>
      <c r="BS1768" t="s">
        <v>86</v>
      </c>
      <c r="BU1768" t="s">
        <v>2962</v>
      </c>
      <c r="BV1768" t="s">
        <v>87</v>
      </c>
    </row>
    <row r="1769" spans="1:74" x14ac:dyDescent="0.2">
      <c r="A1769" t="s">
        <v>5022</v>
      </c>
      <c r="B1769" t="s">
        <v>5022</v>
      </c>
      <c r="C1769" t="s">
        <v>5023</v>
      </c>
      <c r="D1769" t="s">
        <v>76</v>
      </c>
      <c r="E1769" t="s">
        <v>77</v>
      </c>
      <c r="H1769" t="s">
        <v>5022</v>
      </c>
      <c r="I1769" t="s">
        <v>3693</v>
      </c>
      <c r="J1769" t="s">
        <v>3354</v>
      </c>
      <c r="M1769" t="s">
        <v>3329</v>
      </c>
      <c r="BJ1769" t="s">
        <v>81</v>
      </c>
      <c r="BL1769" t="s">
        <v>3360</v>
      </c>
      <c r="BM1769" t="s">
        <v>83</v>
      </c>
      <c r="BN1769" t="s">
        <v>84</v>
      </c>
      <c r="BO1769" t="s">
        <v>3694</v>
      </c>
      <c r="BP1769" t="s">
        <v>3332</v>
      </c>
      <c r="BQ1769" t="s">
        <v>3360</v>
      </c>
      <c r="BR1769" t="s">
        <v>3694</v>
      </c>
      <c r="BS1769" t="s">
        <v>86</v>
      </c>
      <c r="BU1769" t="s">
        <v>81</v>
      </c>
      <c r="BV1769" t="s">
        <v>3695</v>
      </c>
    </row>
    <row r="1770" spans="1:74" x14ac:dyDescent="0.2">
      <c r="A1770" t="s">
        <v>5024</v>
      </c>
      <c r="B1770" t="s">
        <v>5024</v>
      </c>
      <c r="C1770" t="s">
        <v>5025</v>
      </c>
      <c r="E1770" t="s">
        <v>397</v>
      </c>
      <c r="I1770" t="s">
        <v>3336</v>
      </c>
      <c r="M1770" t="s">
        <v>3329</v>
      </c>
      <c r="BJ1770" t="s">
        <v>2962</v>
      </c>
      <c r="BL1770" t="s">
        <v>3337</v>
      </c>
      <c r="BM1770" t="s">
        <v>83</v>
      </c>
      <c r="BO1770" t="s">
        <v>3338</v>
      </c>
      <c r="BP1770" t="s">
        <v>3332</v>
      </c>
      <c r="BQ1770" t="s">
        <v>3337</v>
      </c>
      <c r="BR1770" t="s">
        <v>3338</v>
      </c>
      <c r="BS1770" t="s">
        <v>86</v>
      </c>
      <c r="BU1770" t="s">
        <v>2962</v>
      </c>
      <c r="BV1770" t="s">
        <v>3339</v>
      </c>
    </row>
    <row r="1771" spans="1:74" x14ac:dyDescent="0.2">
      <c r="A1771" t="s">
        <v>5026</v>
      </c>
      <c r="B1771" t="s">
        <v>5026</v>
      </c>
      <c r="C1771" t="s">
        <v>5027</v>
      </c>
      <c r="D1771" t="s">
        <v>76</v>
      </c>
      <c r="E1771" t="s">
        <v>77</v>
      </c>
      <c r="H1771" t="s">
        <v>5028</v>
      </c>
      <c r="I1771" t="s">
        <v>3327</v>
      </c>
      <c r="J1771" t="s">
        <v>3328</v>
      </c>
      <c r="M1771" t="s">
        <v>3329</v>
      </c>
      <c r="BJ1771" t="s">
        <v>81</v>
      </c>
      <c r="BL1771" t="s">
        <v>3330</v>
      </c>
      <c r="BM1771" t="s">
        <v>83</v>
      </c>
      <c r="BN1771" t="s">
        <v>2953</v>
      </c>
      <c r="BO1771" t="s">
        <v>3331</v>
      </c>
      <c r="BP1771" t="s">
        <v>3332</v>
      </c>
      <c r="BQ1771" t="s">
        <v>3330</v>
      </c>
      <c r="BR1771" t="s">
        <v>3331</v>
      </c>
      <c r="BS1771" t="s">
        <v>86</v>
      </c>
      <c r="BU1771" t="s">
        <v>81</v>
      </c>
      <c r="BV1771" t="s">
        <v>3333</v>
      </c>
    </row>
    <row r="1772" spans="1:74" x14ac:dyDescent="0.2">
      <c r="A1772" t="s">
        <v>5029</v>
      </c>
      <c r="B1772" t="s">
        <v>5029</v>
      </c>
      <c r="C1772" t="s">
        <v>5030</v>
      </c>
      <c r="E1772" t="s">
        <v>397</v>
      </c>
      <c r="I1772" t="s">
        <v>3336</v>
      </c>
      <c r="M1772" t="s">
        <v>3329</v>
      </c>
      <c r="BJ1772" t="s">
        <v>2962</v>
      </c>
      <c r="BL1772" t="s">
        <v>3337</v>
      </c>
      <c r="BM1772" t="s">
        <v>83</v>
      </c>
      <c r="BO1772" t="s">
        <v>3338</v>
      </c>
      <c r="BP1772" t="s">
        <v>3332</v>
      </c>
      <c r="BQ1772" t="s">
        <v>3337</v>
      </c>
      <c r="BR1772" t="s">
        <v>3338</v>
      </c>
      <c r="BS1772" t="s">
        <v>86</v>
      </c>
      <c r="BU1772" t="s">
        <v>2962</v>
      </c>
      <c r="BV1772" t="s">
        <v>3339</v>
      </c>
    </row>
    <row r="1773" spans="1:74" x14ac:dyDescent="0.2">
      <c r="A1773" t="s">
        <v>523</v>
      </c>
      <c r="B1773" t="s">
        <v>523</v>
      </c>
      <c r="C1773" t="s">
        <v>525</v>
      </c>
      <c r="D1773" t="s">
        <v>76</v>
      </c>
      <c r="E1773" t="s">
        <v>77</v>
      </c>
      <c r="G1773" t="s">
        <v>5031</v>
      </c>
      <c r="I1773" t="s">
        <v>3346</v>
      </c>
      <c r="J1773" t="s">
        <v>146</v>
      </c>
      <c r="M1773" t="s">
        <v>3329</v>
      </c>
      <c r="BJ1773" t="s">
        <v>2962</v>
      </c>
      <c r="BL1773" t="s">
        <v>3347</v>
      </c>
      <c r="BM1773" t="s">
        <v>83</v>
      </c>
      <c r="BN1773" t="s">
        <v>84</v>
      </c>
      <c r="BO1773" t="s">
        <v>3348</v>
      </c>
      <c r="BP1773" t="s">
        <v>3332</v>
      </c>
      <c r="BQ1773" t="s">
        <v>3347</v>
      </c>
      <c r="BR1773" t="s">
        <v>3348</v>
      </c>
      <c r="BS1773" t="s">
        <v>86</v>
      </c>
      <c r="BU1773" t="s">
        <v>2962</v>
      </c>
      <c r="BV1773" t="s">
        <v>87</v>
      </c>
    </row>
    <row r="1774" spans="1:74" x14ac:dyDescent="0.2">
      <c r="A1774" t="s">
        <v>1204</v>
      </c>
      <c r="B1774" t="s">
        <v>1204</v>
      </c>
      <c r="C1774" t="s">
        <v>1206</v>
      </c>
      <c r="D1774" t="s">
        <v>76</v>
      </c>
      <c r="E1774" t="s">
        <v>77</v>
      </c>
      <c r="G1774" t="s">
        <v>5032</v>
      </c>
      <c r="I1774" t="s">
        <v>3346</v>
      </c>
      <c r="J1774" t="s">
        <v>146</v>
      </c>
      <c r="M1774" t="s">
        <v>3329</v>
      </c>
      <c r="BJ1774" t="s">
        <v>2962</v>
      </c>
      <c r="BL1774" t="s">
        <v>3347</v>
      </c>
      <c r="BM1774" t="s">
        <v>83</v>
      </c>
      <c r="BN1774" t="s">
        <v>84</v>
      </c>
      <c r="BO1774" t="s">
        <v>3348</v>
      </c>
      <c r="BP1774" t="s">
        <v>3332</v>
      </c>
      <c r="BQ1774" t="s">
        <v>3347</v>
      </c>
      <c r="BR1774" t="s">
        <v>3348</v>
      </c>
      <c r="BS1774" t="s">
        <v>86</v>
      </c>
      <c r="BU1774" t="s">
        <v>2962</v>
      </c>
      <c r="BV1774" t="s">
        <v>87</v>
      </c>
    </row>
    <row r="1775" spans="1:74" x14ac:dyDescent="0.2">
      <c r="A1775" t="s">
        <v>5033</v>
      </c>
      <c r="B1775" t="s">
        <v>5033</v>
      </c>
      <c r="C1775" t="s">
        <v>5034</v>
      </c>
      <c r="D1775" t="s">
        <v>76</v>
      </c>
      <c r="E1775" t="s">
        <v>397</v>
      </c>
      <c r="I1775" t="s">
        <v>3563</v>
      </c>
      <c r="J1775" t="s">
        <v>3428</v>
      </c>
      <c r="M1775" t="s">
        <v>3329</v>
      </c>
      <c r="BJ1775" t="s">
        <v>81</v>
      </c>
      <c r="BL1775" t="s">
        <v>3429</v>
      </c>
      <c r="BM1775" t="s">
        <v>83</v>
      </c>
      <c r="BN1775" t="s">
        <v>2953</v>
      </c>
      <c r="BO1775" t="s">
        <v>3564</v>
      </c>
      <c r="BP1775" t="s">
        <v>3332</v>
      </c>
      <c r="BQ1775" t="s">
        <v>3429</v>
      </c>
      <c r="BR1775" t="s">
        <v>3564</v>
      </c>
      <c r="BS1775" t="s">
        <v>86</v>
      </c>
      <c r="BU1775" t="s">
        <v>81</v>
      </c>
      <c r="BV1775" t="s">
        <v>3362</v>
      </c>
    </row>
    <row r="1776" spans="1:74" x14ac:dyDescent="0.2">
      <c r="A1776" t="s">
        <v>5035</v>
      </c>
      <c r="B1776" t="s">
        <v>5035</v>
      </c>
      <c r="C1776" t="s">
        <v>5036</v>
      </c>
      <c r="D1776" t="s">
        <v>76</v>
      </c>
      <c r="E1776" t="s">
        <v>77</v>
      </c>
      <c r="G1776" t="s">
        <v>5037</v>
      </c>
      <c r="I1776" t="s">
        <v>3346</v>
      </c>
      <c r="J1776" t="s">
        <v>146</v>
      </c>
      <c r="M1776" t="s">
        <v>3329</v>
      </c>
      <c r="BJ1776" t="s">
        <v>2962</v>
      </c>
      <c r="BL1776" t="s">
        <v>3347</v>
      </c>
      <c r="BM1776" t="s">
        <v>83</v>
      </c>
      <c r="BN1776" t="s">
        <v>84</v>
      </c>
      <c r="BO1776" t="s">
        <v>3348</v>
      </c>
      <c r="BP1776" t="s">
        <v>3332</v>
      </c>
      <c r="BQ1776" t="s">
        <v>3347</v>
      </c>
      <c r="BR1776" t="s">
        <v>3348</v>
      </c>
      <c r="BS1776" t="s">
        <v>86</v>
      </c>
      <c r="BU1776" t="s">
        <v>2962</v>
      </c>
      <c r="BV1776" t="s">
        <v>87</v>
      </c>
    </row>
    <row r="1777" spans="1:74" x14ac:dyDescent="0.2">
      <c r="A1777" t="s">
        <v>5038</v>
      </c>
      <c r="B1777" t="s">
        <v>5038</v>
      </c>
      <c r="C1777" t="s">
        <v>4459</v>
      </c>
      <c r="D1777" t="s">
        <v>76</v>
      </c>
      <c r="E1777" t="s">
        <v>77</v>
      </c>
      <c r="G1777" t="s">
        <v>5039</v>
      </c>
      <c r="H1777" t="s">
        <v>5040</v>
      </c>
      <c r="I1777" t="s">
        <v>4070</v>
      </c>
      <c r="J1777" t="s">
        <v>3428</v>
      </c>
      <c r="M1777" t="s">
        <v>3329</v>
      </c>
      <c r="BJ1777" t="s">
        <v>81</v>
      </c>
      <c r="BL1777" t="s">
        <v>3360</v>
      </c>
      <c r="BM1777" t="s">
        <v>83</v>
      </c>
      <c r="BN1777" t="s">
        <v>84</v>
      </c>
      <c r="BO1777" t="s">
        <v>4071</v>
      </c>
      <c r="BP1777" t="s">
        <v>3332</v>
      </c>
      <c r="BQ1777" t="s">
        <v>3360</v>
      </c>
      <c r="BR1777" t="s">
        <v>4071</v>
      </c>
      <c r="BS1777" t="s">
        <v>86</v>
      </c>
      <c r="BU1777" t="s">
        <v>81</v>
      </c>
      <c r="BV1777" t="s">
        <v>3362</v>
      </c>
    </row>
    <row r="1778" spans="1:74" x14ac:dyDescent="0.2">
      <c r="A1778" t="s">
        <v>5041</v>
      </c>
      <c r="B1778" t="s">
        <v>5041</v>
      </c>
      <c r="C1778" t="s">
        <v>3726</v>
      </c>
      <c r="E1778" t="s">
        <v>397</v>
      </c>
      <c r="F1778" t="s">
        <v>5042</v>
      </c>
      <c r="I1778" t="s">
        <v>3336</v>
      </c>
      <c r="M1778" t="s">
        <v>3329</v>
      </c>
      <c r="BJ1778" t="s">
        <v>2962</v>
      </c>
      <c r="BL1778" t="s">
        <v>3337</v>
      </c>
      <c r="BM1778" t="s">
        <v>83</v>
      </c>
      <c r="BO1778" t="s">
        <v>3338</v>
      </c>
      <c r="BP1778" t="s">
        <v>3332</v>
      </c>
      <c r="BQ1778" t="s">
        <v>3337</v>
      </c>
      <c r="BR1778" t="s">
        <v>3338</v>
      </c>
      <c r="BS1778" t="s">
        <v>86</v>
      </c>
      <c r="BU1778" t="s">
        <v>2962</v>
      </c>
      <c r="BV1778" t="s">
        <v>3339</v>
      </c>
    </row>
    <row r="1779" spans="1:74" x14ac:dyDescent="0.2">
      <c r="A1779" t="s">
        <v>5043</v>
      </c>
      <c r="B1779" t="s">
        <v>5043</v>
      </c>
      <c r="C1779" t="s">
        <v>231</v>
      </c>
      <c r="D1779" t="s">
        <v>76</v>
      </c>
      <c r="E1779" t="s">
        <v>77</v>
      </c>
      <c r="G1779" t="s">
        <v>5044</v>
      </c>
      <c r="I1779" t="s">
        <v>3346</v>
      </c>
      <c r="J1779" t="s">
        <v>146</v>
      </c>
      <c r="M1779" t="s">
        <v>3329</v>
      </c>
      <c r="BJ1779" t="s">
        <v>2962</v>
      </c>
      <c r="BL1779" t="s">
        <v>3347</v>
      </c>
      <c r="BM1779" t="s">
        <v>83</v>
      </c>
      <c r="BN1779" t="s">
        <v>84</v>
      </c>
      <c r="BO1779" t="s">
        <v>3348</v>
      </c>
      <c r="BP1779" t="s">
        <v>3332</v>
      </c>
      <c r="BQ1779" t="s">
        <v>3347</v>
      </c>
      <c r="BR1779" t="s">
        <v>3348</v>
      </c>
      <c r="BS1779" t="s">
        <v>86</v>
      </c>
      <c r="BU1779" t="s">
        <v>2962</v>
      </c>
      <c r="BV1779" t="s">
        <v>87</v>
      </c>
    </row>
    <row r="1780" spans="1:74" x14ac:dyDescent="0.2">
      <c r="A1780" t="s">
        <v>5045</v>
      </c>
      <c r="B1780" t="s">
        <v>5045</v>
      </c>
      <c r="C1780" t="s">
        <v>5046</v>
      </c>
      <c r="D1780" t="s">
        <v>76</v>
      </c>
      <c r="E1780" t="s">
        <v>77</v>
      </c>
      <c r="H1780" t="s">
        <v>5047</v>
      </c>
      <c r="I1780" t="s">
        <v>3359</v>
      </c>
      <c r="J1780" t="s">
        <v>3354</v>
      </c>
      <c r="M1780" t="s">
        <v>3329</v>
      </c>
      <c r="BJ1780" t="s">
        <v>81</v>
      </c>
      <c r="BL1780" t="s">
        <v>3360</v>
      </c>
      <c r="BM1780" t="s">
        <v>83</v>
      </c>
      <c r="BN1780" t="s">
        <v>84</v>
      </c>
      <c r="BO1780" t="s">
        <v>3361</v>
      </c>
      <c r="BP1780" t="s">
        <v>3332</v>
      </c>
      <c r="BQ1780" t="s">
        <v>3360</v>
      </c>
      <c r="BR1780" t="s">
        <v>3361</v>
      </c>
      <c r="BS1780" t="s">
        <v>86</v>
      </c>
      <c r="BU1780" t="s">
        <v>81</v>
      </c>
      <c r="BV1780" t="s">
        <v>3362</v>
      </c>
    </row>
    <row r="1781" spans="1:74" x14ac:dyDescent="0.2">
      <c r="A1781" t="s">
        <v>5048</v>
      </c>
      <c r="B1781" t="s">
        <v>5048</v>
      </c>
      <c r="C1781" t="s">
        <v>2504</v>
      </c>
      <c r="D1781" t="s">
        <v>76</v>
      </c>
      <c r="E1781" t="s">
        <v>77</v>
      </c>
      <c r="G1781" t="s">
        <v>5049</v>
      </c>
      <c r="I1781" t="s">
        <v>3346</v>
      </c>
      <c r="J1781" t="s">
        <v>146</v>
      </c>
      <c r="M1781" t="s">
        <v>3329</v>
      </c>
      <c r="BJ1781" t="s">
        <v>2962</v>
      </c>
      <c r="BL1781" t="s">
        <v>3347</v>
      </c>
      <c r="BM1781" t="s">
        <v>83</v>
      </c>
      <c r="BN1781" t="s">
        <v>84</v>
      </c>
      <c r="BO1781" t="s">
        <v>3348</v>
      </c>
      <c r="BP1781" t="s">
        <v>3332</v>
      </c>
      <c r="BQ1781" t="s">
        <v>3347</v>
      </c>
      <c r="BR1781" t="s">
        <v>3348</v>
      </c>
      <c r="BS1781" t="s">
        <v>86</v>
      </c>
      <c r="BU1781" t="s">
        <v>2962</v>
      </c>
      <c r="BV1781" t="s">
        <v>87</v>
      </c>
    </row>
    <row r="1782" spans="1:74" x14ac:dyDescent="0.2">
      <c r="A1782" t="s">
        <v>5050</v>
      </c>
      <c r="B1782" t="s">
        <v>5050</v>
      </c>
      <c r="C1782" t="s">
        <v>5051</v>
      </c>
      <c r="E1782" t="s">
        <v>397</v>
      </c>
      <c r="F1782" t="s">
        <v>5052</v>
      </c>
      <c r="I1782" t="s">
        <v>3336</v>
      </c>
      <c r="M1782" t="s">
        <v>3329</v>
      </c>
      <c r="BJ1782" t="s">
        <v>2962</v>
      </c>
      <c r="BL1782" t="s">
        <v>3337</v>
      </c>
      <c r="BM1782" t="s">
        <v>83</v>
      </c>
      <c r="BO1782" t="s">
        <v>3338</v>
      </c>
      <c r="BP1782" t="s">
        <v>3332</v>
      </c>
      <c r="BQ1782" t="s">
        <v>3337</v>
      </c>
      <c r="BR1782" t="s">
        <v>3338</v>
      </c>
      <c r="BS1782" t="s">
        <v>86</v>
      </c>
      <c r="BU1782" t="s">
        <v>2962</v>
      </c>
      <c r="BV1782" t="s">
        <v>3339</v>
      </c>
    </row>
    <row r="1783" spans="1:74" x14ac:dyDescent="0.2">
      <c r="A1783" t="s">
        <v>5053</v>
      </c>
      <c r="B1783" t="s">
        <v>5053</v>
      </c>
      <c r="C1783" t="s">
        <v>567</v>
      </c>
      <c r="D1783" t="s">
        <v>76</v>
      </c>
      <c r="E1783" t="s">
        <v>77</v>
      </c>
      <c r="G1783" t="s">
        <v>5054</v>
      </c>
      <c r="I1783" t="s">
        <v>3346</v>
      </c>
      <c r="J1783" t="s">
        <v>146</v>
      </c>
      <c r="M1783" t="s">
        <v>3329</v>
      </c>
      <c r="BJ1783" t="s">
        <v>2962</v>
      </c>
      <c r="BL1783" t="s">
        <v>3347</v>
      </c>
      <c r="BM1783" t="s">
        <v>83</v>
      </c>
      <c r="BN1783" t="s">
        <v>84</v>
      </c>
      <c r="BO1783" t="s">
        <v>3348</v>
      </c>
      <c r="BP1783" t="s">
        <v>3332</v>
      </c>
      <c r="BQ1783" t="s">
        <v>3347</v>
      </c>
      <c r="BR1783" t="s">
        <v>3348</v>
      </c>
      <c r="BS1783" t="s">
        <v>86</v>
      </c>
      <c r="BU1783" t="s">
        <v>2962</v>
      </c>
      <c r="BV1783" t="s">
        <v>87</v>
      </c>
    </row>
    <row r="1784" spans="1:74" x14ac:dyDescent="0.2">
      <c r="A1784" t="s">
        <v>5055</v>
      </c>
      <c r="B1784" t="s">
        <v>5055</v>
      </c>
      <c r="C1784" t="s">
        <v>5056</v>
      </c>
      <c r="E1784" t="s">
        <v>397</v>
      </c>
      <c r="F1784" t="s">
        <v>5057</v>
      </c>
      <c r="I1784" t="s">
        <v>3336</v>
      </c>
      <c r="M1784" t="s">
        <v>3329</v>
      </c>
      <c r="BJ1784" t="s">
        <v>2962</v>
      </c>
      <c r="BL1784" t="s">
        <v>3337</v>
      </c>
      <c r="BM1784" t="s">
        <v>83</v>
      </c>
      <c r="BO1784" t="s">
        <v>3338</v>
      </c>
      <c r="BP1784" t="s">
        <v>3332</v>
      </c>
      <c r="BQ1784" t="s">
        <v>3337</v>
      </c>
      <c r="BR1784" t="s">
        <v>3338</v>
      </c>
      <c r="BS1784" t="s">
        <v>86</v>
      </c>
      <c r="BU1784" t="s">
        <v>2962</v>
      </c>
      <c r="BV1784" t="s">
        <v>3339</v>
      </c>
    </row>
    <row r="1785" spans="1:74" x14ac:dyDescent="0.2">
      <c r="A1785" t="s">
        <v>5058</v>
      </c>
      <c r="B1785" t="s">
        <v>5058</v>
      </c>
      <c r="C1785" t="s">
        <v>171</v>
      </c>
      <c r="D1785" t="s">
        <v>76</v>
      </c>
      <c r="E1785" t="s">
        <v>77</v>
      </c>
      <c r="G1785" t="s">
        <v>5059</v>
      </c>
      <c r="I1785" t="s">
        <v>3346</v>
      </c>
      <c r="J1785" t="s">
        <v>146</v>
      </c>
      <c r="M1785" t="s">
        <v>3329</v>
      </c>
      <c r="BJ1785" t="s">
        <v>2962</v>
      </c>
      <c r="BL1785" t="s">
        <v>3347</v>
      </c>
      <c r="BM1785" t="s">
        <v>83</v>
      </c>
      <c r="BN1785" t="s">
        <v>84</v>
      </c>
      <c r="BO1785" t="s">
        <v>3348</v>
      </c>
      <c r="BP1785" t="s">
        <v>3332</v>
      </c>
      <c r="BQ1785" t="s">
        <v>3347</v>
      </c>
      <c r="BR1785" t="s">
        <v>3348</v>
      </c>
      <c r="BS1785" t="s">
        <v>86</v>
      </c>
      <c r="BU1785" t="s">
        <v>2962</v>
      </c>
      <c r="BV1785" t="s">
        <v>87</v>
      </c>
    </row>
    <row r="1786" spans="1:74" x14ac:dyDescent="0.2">
      <c r="A1786" t="s">
        <v>5060</v>
      </c>
      <c r="B1786" t="s">
        <v>5060</v>
      </c>
      <c r="C1786" t="s">
        <v>5061</v>
      </c>
      <c r="E1786" t="s">
        <v>397</v>
      </c>
      <c r="F1786" t="s">
        <v>3828</v>
      </c>
      <c r="I1786" t="s">
        <v>3336</v>
      </c>
      <c r="M1786" t="s">
        <v>3329</v>
      </c>
      <c r="BJ1786" t="s">
        <v>2962</v>
      </c>
      <c r="BL1786" t="s">
        <v>3337</v>
      </c>
      <c r="BM1786" t="s">
        <v>83</v>
      </c>
      <c r="BO1786" t="s">
        <v>3338</v>
      </c>
      <c r="BP1786" t="s">
        <v>3332</v>
      </c>
      <c r="BQ1786" t="s">
        <v>3337</v>
      </c>
      <c r="BR1786" t="s">
        <v>3338</v>
      </c>
      <c r="BS1786" t="s">
        <v>86</v>
      </c>
      <c r="BU1786" t="s">
        <v>2962</v>
      </c>
      <c r="BV1786" t="s">
        <v>3339</v>
      </c>
    </row>
    <row r="1787" spans="1:74" x14ac:dyDescent="0.2">
      <c r="A1787" t="s">
        <v>5062</v>
      </c>
      <c r="B1787" t="s">
        <v>5062</v>
      </c>
      <c r="C1787" t="s">
        <v>2875</v>
      </c>
      <c r="D1787" t="s">
        <v>76</v>
      </c>
      <c r="E1787" t="s">
        <v>77</v>
      </c>
      <c r="F1787" t="s">
        <v>398</v>
      </c>
      <c r="G1787" t="s">
        <v>5063</v>
      </c>
      <c r="I1787" t="s">
        <v>3346</v>
      </c>
      <c r="J1787" t="s">
        <v>146</v>
      </c>
      <c r="M1787" t="s">
        <v>3329</v>
      </c>
      <c r="BJ1787" t="s">
        <v>2962</v>
      </c>
      <c r="BL1787" t="s">
        <v>3347</v>
      </c>
      <c r="BM1787" t="s">
        <v>83</v>
      </c>
      <c r="BN1787" t="s">
        <v>84</v>
      </c>
      <c r="BO1787" t="s">
        <v>3348</v>
      </c>
      <c r="BP1787" t="s">
        <v>3332</v>
      </c>
      <c r="BQ1787" t="s">
        <v>3347</v>
      </c>
      <c r="BR1787" t="s">
        <v>3348</v>
      </c>
      <c r="BS1787" t="s">
        <v>86</v>
      </c>
      <c r="BU1787" t="s">
        <v>2962</v>
      </c>
      <c r="BV1787" t="s">
        <v>87</v>
      </c>
    </row>
    <row r="1788" spans="1:74" x14ac:dyDescent="0.2">
      <c r="A1788" t="s">
        <v>917</v>
      </c>
      <c r="B1788" t="s">
        <v>917</v>
      </c>
      <c r="C1788" t="s">
        <v>919</v>
      </c>
      <c r="D1788" t="s">
        <v>76</v>
      </c>
      <c r="E1788" t="s">
        <v>77</v>
      </c>
      <c r="G1788" t="s">
        <v>5064</v>
      </c>
      <c r="I1788" t="s">
        <v>3346</v>
      </c>
      <c r="J1788" t="s">
        <v>146</v>
      </c>
      <c r="M1788" t="s">
        <v>3329</v>
      </c>
      <c r="BJ1788" t="s">
        <v>2962</v>
      </c>
      <c r="BL1788" t="s">
        <v>3347</v>
      </c>
      <c r="BM1788" t="s">
        <v>83</v>
      </c>
      <c r="BN1788" t="s">
        <v>84</v>
      </c>
      <c r="BO1788" t="s">
        <v>3348</v>
      </c>
      <c r="BP1788" t="s">
        <v>3332</v>
      </c>
      <c r="BQ1788" t="s">
        <v>3347</v>
      </c>
      <c r="BR1788" t="s">
        <v>3348</v>
      </c>
      <c r="BS1788" t="s">
        <v>86</v>
      </c>
      <c r="BU1788" t="s">
        <v>2962</v>
      </c>
      <c r="BV1788" t="s">
        <v>87</v>
      </c>
    </row>
    <row r="1789" spans="1:74" x14ac:dyDescent="0.2">
      <c r="A1789" t="s">
        <v>5065</v>
      </c>
      <c r="B1789" t="s">
        <v>5065</v>
      </c>
      <c r="C1789" t="s">
        <v>1479</v>
      </c>
      <c r="D1789" t="s">
        <v>76</v>
      </c>
      <c r="E1789" t="s">
        <v>77</v>
      </c>
      <c r="G1789" t="s">
        <v>5066</v>
      </c>
      <c r="I1789" t="s">
        <v>3346</v>
      </c>
      <c r="J1789" t="s">
        <v>146</v>
      </c>
      <c r="M1789" t="s">
        <v>3329</v>
      </c>
      <c r="BJ1789" t="s">
        <v>2962</v>
      </c>
      <c r="BL1789" t="s">
        <v>3347</v>
      </c>
      <c r="BM1789" t="s">
        <v>83</v>
      </c>
      <c r="BN1789" t="s">
        <v>84</v>
      </c>
      <c r="BO1789" t="s">
        <v>3348</v>
      </c>
      <c r="BP1789" t="s">
        <v>3332</v>
      </c>
      <c r="BQ1789" t="s">
        <v>3347</v>
      </c>
      <c r="BR1789" t="s">
        <v>3348</v>
      </c>
      <c r="BS1789" t="s">
        <v>86</v>
      </c>
      <c r="BU1789" t="s">
        <v>2962</v>
      </c>
      <c r="BV1789" t="s">
        <v>87</v>
      </c>
    </row>
    <row r="1790" spans="1:74" x14ac:dyDescent="0.2">
      <c r="A1790" t="s">
        <v>5067</v>
      </c>
      <c r="B1790" t="s">
        <v>5067</v>
      </c>
      <c r="C1790" t="s">
        <v>5068</v>
      </c>
      <c r="E1790" t="s">
        <v>397</v>
      </c>
      <c r="F1790" t="s">
        <v>4117</v>
      </c>
      <c r="I1790" t="s">
        <v>3336</v>
      </c>
      <c r="M1790" t="s">
        <v>3329</v>
      </c>
      <c r="BJ1790" t="s">
        <v>2962</v>
      </c>
      <c r="BL1790" t="s">
        <v>3337</v>
      </c>
      <c r="BM1790" t="s">
        <v>83</v>
      </c>
      <c r="BO1790" t="s">
        <v>3338</v>
      </c>
      <c r="BP1790" t="s">
        <v>3332</v>
      </c>
      <c r="BQ1790" t="s">
        <v>3337</v>
      </c>
      <c r="BR1790" t="s">
        <v>3338</v>
      </c>
      <c r="BS1790" t="s">
        <v>86</v>
      </c>
      <c r="BU1790" t="s">
        <v>2962</v>
      </c>
      <c r="BV1790" t="s">
        <v>3339</v>
      </c>
    </row>
    <row r="1791" spans="1:74" x14ac:dyDescent="0.2">
      <c r="A1791" t="s">
        <v>5069</v>
      </c>
      <c r="B1791" t="s">
        <v>5069</v>
      </c>
      <c r="C1791" t="s">
        <v>5070</v>
      </c>
      <c r="E1791" t="s">
        <v>397</v>
      </c>
      <c r="F1791" t="s">
        <v>5071</v>
      </c>
      <c r="I1791" t="s">
        <v>3336</v>
      </c>
      <c r="M1791" t="s">
        <v>3329</v>
      </c>
      <c r="BJ1791" t="s">
        <v>2962</v>
      </c>
      <c r="BL1791" t="s">
        <v>3337</v>
      </c>
      <c r="BM1791" t="s">
        <v>83</v>
      </c>
      <c r="BO1791" t="s">
        <v>3338</v>
      </c>
      <c r="BP1791" t="s">
        <v>3332</v>
      </c>
      <c r="BQ1791" t="s">
        <v>3337</v>
      </c>
      <c r="BR1791" t="s">
        <v>3338</v>
      </c>
      <c r="BS1791" t="s">
        <v>86</v>
      </c>
      <c r="BU1791" t="s">
        <v>2962</v>
      </c>
      <c r="BV1791" t="s">
        <v>3339</v>
      </c>
    </row>
    <row r="1792" spans="1:74" x14ac:dyDescent="0.2">
      <c r="A1792" t="s">
        <v>5072</v>
      </c>
      <c r="B1792" t="s">
        <v>5072</v>
      </c>
      <c r="C1792" t="s">
        <v>1260</v>
      </c>
      <c r="D1792" t="s">
        <v>76</v>
      </c>
      <c r="E1792" t="s">
        <v>77</v>
      </c>
      <c r="G1792" t="s">
        <v>5073</v>
      </c>
      <c r="I1792" t="s">
        <v>3346</v>
      </c>
      <c r="J1792" t="s">
        <v>146</v>
      </c>
      <c r="M1792" t="s">
        <v>3329</v>
      </c>
      <c r="BJ1792" t="s">
        <v>2962</v>
      </c>
      <c r="BL1792" t="s">
        <v>3347</v>
      </c>
      <c r="BM1792" t="s">
        <v>83</v>
      </c>
      <c r="BN1792" t="s">
        <v>84</v>
      </c>
      <c r="BO1792" t="s">
        <v>3348</v>
      </c>
      <c r="BP1792" t="s">
        <v>3332</v>
      </c>
      <c r="BQ1792" t="s">
        <v>3347</v>
      </c>
      <c r="BR1792" t="s">
        <v>3348</v>
      </c>
      <c r="BS1792" t="s">
        <v>86</v>
      </c>
      <c r="BU1792" t="s">
        <v>2962</v>
      </c>
      <c r="BV1792" t="s">
        <v>87</v>
      </c>
    </row>
    <row r="1793" spans="1:74" x14ac:dyDescent="0.2">
      <c r="A1793" t="s">
        <v>5074</v>
      </c>
      <c r="B1793" t="s">
        <v>5074</v>
      </c>
      <c r="C1793" t="s">
        <v>5075</v>
      </c>
      <c r="E1793" t="s">
        <v>397</v>
      </c>
      <c r="F1793" t="s">
        <v>5076</v>
      </c>
      <c r="I1793" t="s">
        <v>3336</v>
      </c>
      <c r="M1793" t="s">
        <v>3329</v>
      </c>
      <c r="BJ1793" t="s">
        <v>2962</v>
      </c>
      <c r="BL1793" t="s">
        <v>3337</v>
      </c>
      <c r="BM1793" t="s">
        <v>83</v>
      </c>
      <c r="BO1793" t="s">
        <v>3338</v>
      </c>
      <c r="BP1793" t="s">
        <v>3332</v>
      </c>
      <c r="BQ1793" t="s">
        <v>3337</v>
      </c>
      <c r="BR1793" t="s">
        <v>3338</v>
      </c>
      <c r="BS1793" t="s">
        <v>86</v>
      </c>
      <c r="BU1793" t="s">
        <v>2962</v>
      </c>
      <c r="BV1793" t="s">
        <v>3339</v>
      </c>
    </row>
    <row r="1794" spans="1:74" x14ac:dyDescent="0.2">
      <c r="A1794" t="s">
        <v>5077</v>
      </c>
      <c r="B1794" t="s">
        <v>5077</v>
      </c>
      <c r="C1794" t="s">
        <v>5078</v>
      </c>
      <c r="D1794" t="s">
        <v>76</v>
      </c>
      <c r="E1794" t="s">
        <v>77</v>
      </c>
      <c r="F1794" t="s">
        <v>4055</v>
      </c>
      <c r="I1794" t="s">
        <v>3359</v>
      </c>
      <c r="J1794" t="s">
        <v>3354</v>
      </c>
      <c r="M1794" t="s">
        <v>3329</v>
      </c>
      <c r="BJ1794" t="s">
        <v>81</v>
      </c>
      <c r="BL1794" t="s">
        <v>3360</v>
      </c>
      <c r="BM1794" t="s">
        <v>83</v>
      </c>
      <c r="BN1794" t="s">
        <v>84</v>
      </c>
      <c r="BO1794" t="s">
        <v>3361</v>
      </c>
      <c r="BP1794" t="s">
        <v>3332</v>
      </c>
      <c r="BQ1794" t="s">
        <v>3360</v>
      </c>
      <c r="BR1794" t="s">
        <v>3361</v>
      </c>
      <c r="BS1794" t="s">
        <v>86</v>
      </c>
      <c r="BU1794" t="s">
        <v>81</v>
      </c>
      <c r="BV1794" t="s">
        <v>3362</v>
      </c>
    </row>
    <row r="1795" spans="1:74" x14ac:dyDescent="0.2">
      <c r="A1795" t="s">
        <v>5079</v>
      </c>
      <c r="B1795" t="s">
        <v>5079</v>
      </c>
      <c r="C1795" t="s">
        <v>5080</v>
      </c>
      <c r="E1795" t="s">
        <v>397</v>
      </c>
      <c r="F1795" t="s">
        <v>3376</v>
      </c>
      <c r="I1795" t="s">
        <v>3336</v>
      </c>
      <c r="M1795" t="s">
        <v>3329</v>
      </c>
      <c r="BJ1795" t="s">
        <v>2962</v>
      </c>
      <c r="BL1795" t="s">
        <v>3337</v>
      </c>
      <c r="BM1795" t="s">
        <v>83</v>
      </c>
      <c r="BO1795" t="s">
        <v>3338</v>
      </c>
      <c r="BP1795" t="s">
        <v>3332</v>
      </c>
      <c r="BQ1795" t="s">
        <v>3337</v>
      </c>
      <c r="BR1795" t="s">
        <v>3338</v>
      </c>
      <c r="BS1795" t="s">
        <v>86</v>
      </c>
      <c r="BU1795" t="s">
        <v>2962</v>
      </c>
      <c r="BV1795" t="s">
        <v>3339</v>
      </c>
    </row>
    <row r="1796" spans="1:74" x14ac:dyDescent="0.2">
      <c r="A1796" t="s">
        <v>5081</v>
      </c>
      <c r="B1796" t="s">
        <v>5081</v>
      </c>
      <c r="C1796" t="s">
        <v>5082</v>
      </c>
      <c r="E1796" t="s">
        <v>397</v>
      </c>
      <c r="I1796" t="s">
        <v>3336</v>
      </c>
      <c r="M1796" t="s">
        <v>3329</v>
      </c>
      <c r="BJ1796" t="s">
        <v>2962</v>
      </c>
      <c r="BL1796" t="s">
        <v>3337</v>
      </c>
      <c r="BM1796" t="s">
        <v>83</v>
      </c>
      <c r="BO1796" t="s">
        <v>3338</v>
      </c>
      <c r="BP1796" t="s">
        <v>3332</v>
      </c>
      <c r="BQ1796" t="s">
        <v>3337</v>
      </c>
      <c r="BR1796" t="s">
        <v>3338</v>
      </c>
      <c r="BS1796" t="s">
        <v>86</v>
      </c>
      <c r="BU1796" t="s">
        <v>2962</v>
      </c>
      <c r="BV1796" t="s">
        <v>3339</v>
      </c>
    </row>
    <row r="1797" spans="1:74" x14ac:dyDescent="0.2">
      <c r="A1797" t="s">
        <v>5083</v>
      </c>
      <c r="B1797" t="s">
        <v>5083</v>
      </c>
      <c r="C1797" t="s">
        <v>5084</v>
      </c>
      <c r="E1797" t="s">
        <v>397</v>
      </c>
      <c r="I1797" t="s">
        <v>3336</v>
      </c>
      <c r="M1797" t="s">
        <v>3329</v>
      </c>
      <c r="BJ1797" t="s">
        <v>2962</v>
      </c>
      <c r="BL1797" t="s">
        <v>3337</v>
      </c>
      <c r="BM1797" t="s">
        <v>83</v>
      </c>
      <c r="BO1797" t="s">
        <v>3338</v>
      </c>
      <c r="BP1797" t="s">
        <v>3332</v>
      </c>
      <c r="BQ1797" t="s">
        <v>3337</v>
      </c>
      <c r="BR1797" t="s">
        <v>3338</v>
      </c>
      <c r="BS1797" t="s">
        <v>86</v>
      </c>
      <c r="BU1797" t="s">
        <v>2962</v>
      </c>
      <c r="BV1797" t="s">
        <v>3339</v>
      </c>
    </row>
    <row r="1798" spans="1:74" x14ac:dyDescent="0.2">
      <c r="A1798" t="s">
        <v>5085</v>
      </c>
      <c r="B1798" t="s">
        <v>5085</v>
      </c>
      <c r="C1798" t="s">
        <v>5086</v>
      </c>
      <c r="E1798" t="s">
        <v>397</v>
      </c>
      <c r="F1798" t="s">
        <v>3915</v>
      </c>
      <c r="I1798" t="s">
        <v>3336</v>
      </c>
      <c r="M1798" t="s">
        <v>3329</v>
      </c>
      <c r="BJ1798" t="s">
        <v>2962</v>
      </c>
      <c r="BL1798" t="s">
        <v>3337</v>
      </c>
      <c r="BM1798" t="s">
        <v>83</v>
      </c>
      <c r="BO1798" t="s">
        <v>3338</v>
      </c>
      <c r="BP1798" t="s">
        <v>3332</v>
      </c>
      <c r="BQ1798" t="s">
        <v>3337</v>
      </c>
      <c r="BR1798" t="s">
        <v>3338</v>
      </c>
      <c r="BS1798" t="s">
        <v>86</v>
      </c>
      <c r="BU1798" t="s">
        <v>2962</v>
      </c>
      <c r="BV1798" t="s">
        <v>3339</v>
      </c>
    </row>
    <row r="1799" spans="1:74" x14ac:dyDescent="0.2">
      <c r="A1799" t="s">
        <v>5087</v>
      </c>
      <c r="B1799" t="s">
        <v>5087</v>
      </c>
      <c r="C1799" t="s">
        <v>5088</v>
      </c>
      <c r="E1799" t="s">
        <v>397</v>
      </c>
      <c r="F1799" t="s">
        <v>5089</v>
      </c>
      <c r="I1799" t="s">
        <v>3336</v>
      </c>
      <c r="M1799" t="s">
        <v>3329</v>
      </c>
      <c r="BJ1799" t="s">
        <v>2962</v>
      </c>
      <c r="BL1799" t="s">
        <v>3337</v>
      </c>
      <c r="BM1799" t="s">
        <v>83</v>
      </c>
      <c r="BO1799" t="s">
        <v>3338</v>
      </c>
      <c r="BP1799" t="s">
        <v>3332</v>
      </c>
      <c r="BQ1799" t="s">
        <v>3337</v>
      </c>
      <c r="BR1799" t="s">
        <v>3338</v>
      </c>
      <c r="BS1799" t="s">
        <v>86</v>
      </c>
      <c r="BU1799" t="s">
        <v>2962</v>
      </c>
      <c r="BV1799" t="s">
        <v>3339</v>
      </c>
    </row>
    <row r="1800" spans="1:74" x14ac:dyDescent="0.2">
      <c r="A1800" t="s">
        <v>5090</v>
      </c>
      <c r="B1800" t="s">
        <v>5090</v>
      </c>
      <c r="C1800" t="s">
        <v>3385</v>
      </c>
      <c r="D1800" t="s">
        <v>76</v>
      </c>
      <c r="E1800" t="s">
        <v>77</v>
      </c>
      <c r="G1800" t="s">
        <v>5091</v>
      </c>
      <c r="H1800" t="s">
        <v>5092</v>
      </c>
      <c r="I1800" t="s">
        <v>3388</v>
      </c>
      <c r="J1800" t="s">
        <v>3354</v>
      </c>
      <c r="M1800" t="s">
        <v>3329</v>
      </c>
      <c r="BJ1800" t="s">
        <v>81</v>
      </c>
      <c r="BL1800" t="s">
        <v>3347</v>
      </c>
      <c r="BM1800" t="s">
        <v>83</v>
      </c>
      <c r="BN1800" t="s">
        <v>84</v>
      </c>
      <c r="BO1800" t="s">
        <v>3389</v>
      </c>
      <c r="BP1800" t="s">
        <v>3332</v>
      </c>
      <c r="BQ1800" t="s">
        <v>3347</v>
      </c>
      <c r="BR1800" t="s">
        <v>3389</v>
      </c>
      <c r="BS1800" t="s">
        <v>86</v>
      </c>
      <c r="BU1800" t="s">
        <v>81</v>
      </c>
      <c r="BV1800" t="s">
        <v>3362</v>
      </c>
    </row>
    <row r="1801" spans="1:74" x14ac:dyDescent="0.2">
      <c r="A1801" t="s">
        <v>5093</v>
      </c>
      <c r="B1801" t="s">
        <v>5093</v>
      </c>
      <c r="C1801" t="s">
        <v>5094</v>
      </c>
      <c r="E1801" t="s">
        <v>397</v>
      </c>
      <c r="F1801" t="s">
        <v>3376</v>
      </c>
      <c r="I1801" t="s">
        <v>3336</v>
      </c>
      <c r="M1801" t="s">
        <v>3329</v>
      </c>
      <c r="BJ1801" t="s">
        <v>2962</v>
      </c>
      <c r="BL1801" t="s">
        <v>3337</v>
      </c>
      <c r="BM1801" t="s">
        <v>83</v>
      </c>
      <c r="BO1801" t="s">
        <v>3338</v>
      </c>
      <c r="BP1801" t="s">
        <v>3332</v>
      </c>
      <c r="BQ1801" t="s">
        <v>3337</v>
      </c>
      <c r="BR1801" t="s">
        <v>3338</v>
      </c>
      <c r="BS1801" t="s">
        <v>86</v>
      </c>
      <c r="BU1801" t="s">
        <v>2962</v>
      </c>
      <c r="BV1801" t="s">
        <v>3339</v>
      </c>
    </row>
    <row r="1802" spans="1:74" x14ac:dyDescent="0.2">
      <c r="A1802" t="s">
        <v>5095</v>
      </c>
      <c r="B1802" t="s">
        <v>5095</v>
      </c>
      <c r="C1802" t="s">
        <v>5096</v>
      </c>
      <c r="E1802" t="s">
        <v>397</v>
      </c>
      <c r="F1802" t="s">
        <v>3977</v>
      </c>
      <c r="I1802" t="s">
        <v>3336</v>
      </c>
      <c r="M1802" t="s">
        <v>3329</v>
      </c>
      <c r="BJ1802" t="s">
        <v>2962</v>
      </c>
      <c r="BL1802" t="s">
        <v>3337</v>
      </c>
      <c r="BM1802" t="s">
        <v>83</v>
      </c>
      <c r="BO1802" t="s">
        <v>3338</v>
      </c>
      <c r="BP1802" t="s">
        <v>3332</v>
      </c>
      <c r="BQ1802" t="s">
        <v>3337</v>
      </c>
      <c r="BR1802" t="s">
        <v>3338</v>
      </c>
      <c r="BS1802" t="s">
        <v>86</v>
      </c>
      <c r="BU1802" t="s">
        <v>2962</v>
      </c>
      <c r="BV1802" t="s">
        <v>3339</v>
      </c>
    </row>
    <row r="1803" spans="1:74" x14ac:dyDescent="0.2">
      <c r="A1803" t="s">
        <v>5097</v>
      </c>
      <c r="B1803" t="s">
        <v>5097</v>
      </c>
      <c r="C1803" t="s">
        <v>5098</v>
      </c>
      <c r="E1803" t="s">
        <v>397</v>
      </c>
      <c r="F1803" t="s">
        <v>4117</v>
      </c>
      <c r="I1803" t="s">
        <v>3336</v>
      </c>
      <c r="M1803" t="s">
        <v>3329</v>
      </c>
      <c r="BJ1803" t="s">
        <v>2962</v>
      </c>
      <c r="BL1803" t="s">
        <v>3337</v>
      </c>
      <c r="BM1803" t="s">
        <v>83</v>
      </c>
      <c r="BO1803" t="s">
        <v>3338</v>
      </c>
      <c r="BP1803" t="s">
        <v>3332</v>
      </c>
      <c r="BQ1803" t="s">
        <v>3337</v>
      </c>
      <c r="BR1803" t="s">
        <v>3338</v>
      </c>
      <c r="BS1803" t="s">
        <v>86</v>
      </c>
      <c r="BU1803" t="s">
        <v>2962</v>
      </c>
      <c r="BV1803" t="s">
        <v>3339</v>
      </c>
    </row>
    <row r="1804" spans="1:74" x14ac:dyDescent="0.2">
      <c r="A1804" t="s">
        <v>5099</v>
      </c>
      <c r="B1804" t="s">
        <v>5099</v>
      </c>
      <c r="C1804" t="s">
        <v>5100</v>
      </c>
      <c r="D1804" t="s">
        <v>76</v>
      </c>
      <c r="E1804" t="s">
        <v>397</v>
      </c>
      <c r="I1804" t="s">
        <v>3388</v>
      </c>
      <c r="J1804" t="s">
        <v>3354</v>
      </c>
      <c r="M1804" t="s">
        <v>3329</v>
      </c>
      <c r="BJ1804" t="s">
        <v>81</v>
      </c>
      <c r="BL1804" t="s">
        <v>3347</v>
      </c>
      <c r="BM1804" t="s">
        <v>83</v>
      </c>
      <c r="BN1804" t="s">
        <v>84</v>
      </c>
      <c r="BO1804" t="s">
        <v>3389</v>
      </c>
      <c r="BP1804" t="s">
        <v>3332</v>
      </c>
      <c r="BQ1804" t="s">
        <v>3347</v>
      </c>
      <c r="BR1804" t="s">
        <v>3389</v>
      </c>
      <c r="BS1804" t="s">
        <v>86</v>
      </c>
      <c r="BU1804" t="s">
        <v>81</v>
      </c>
      <c r="BV1804" t="s">
        <v>3362</v>
      </c>
    </row>
    <row r="1805" spans="1:74" x14ac:dyDescent="0.2">
      <c r="A1805" t="s">
        <v>5101</v>
      </c>
      <c r="B1805" t="s">
        <v>5101</v>
      </c>
      <c r="C1805" t="s">
        <v>5102</v>
      </c>
      <c r="D1805" t="s">
        <v>76</v>
      </c>
      <c r="E1805" t="s">
        <v>77</v>
      </c>
      <c r="G1805" t="s">
        <v>5103</v>
      </c>
      <c r="I1805" t="s">
        <v>3346</v>
      </c>
      <c r="J1805" t="s">
        <v>146</v>
      </c>
      <c r="M1805" t="s">
        <v>3329</v>
      </c>
      <c r="BJ1805" t="s">
        <v>2962</v>
      </c>
      <c r="BL1805" t="s">
        <v>3347</v>
      </c>
      <c r="BM1805" t="s">
        <v>83</v>
      </c>
      <c r="BN1805" t="s">
        <v>84</v>
      </c>
      <c r="BO1805" t="s">
        <v>3348</v>
      </c>
      <c r="BP1805" t="s">
        <v>3332</v>
      </c>
      <c r="BQ1805" t="s">
        <v>3347</v>
      </c>
      <c r="BR1805" t="s">
        <v>3348</v>
      </c>
      <c r="BS1805" t="s">
        <v>86</v>
      </c>
      <c r="BU1805" t="s">
        <v>2962</v>
      </c>
      <c r="BV1805" t="s">
        <v>87</v>
      </c>
    </row>
    <row r="1806" spans="1:74" x14ac:dyDescent="0.2">
      <c r="A1806" t="s">
        <v>5104</v>
      </c>
      <c r="B1806" t="s">
        <v>5104</v>
      </c>
      <c r="C1806" t="s">
        <v>2928</v>
      </c>
      <c r="D1806" t="s">
        <v>76</v>
      </c>
      <c r="E1806" t="s">
        <v>77</v>
      </c>
      <c r="G1806" t="s">
        <v>5105</v>
      </c>
      <c r="I1806" t="s">
        <v>3346</v>
      </c>
      <c r="J1806" t="s">
        <v>146</v>
      </c>
      <c r="M1806" t="s">
        <v>3329</v>
      </c>
      <c r="BJ1806" t="s">
        <v>2962</v>
      </c>
      <c r="BL1806" t="s">
        <v>3347</v>
      </c>
      <c r="BM1806" t="s">
        <v>83</v>
      </c>
      <c r="BN1806" t="s">
        <v>84</v>
      </c>
      <c r="BO1806" t="s">
        <v>3348</v>
      </c>
      <c r="BP1806" t="s">
        <v>3332</v>
      </c>
      <c r="BQ1806" t="s">
        <v>3347</v>
      </c>
      <c r="BR1806" t="s">
        <v>3348</v>
      </c>
      <c r="BS1806" t="s">
        <v>86</v>
      </c>
      <c r="BU1806" t="s">
        <v>2962</v>
      </c>
      <c r="BV1806" t="s">
        <v>87</v>
      </c>
    </row>
    <row r="1807" spans="1:74" x14ac:dyDescent="0.2">
      <c r="A1807" t="s">
        <v>5106</v>
      </c>
      <c r="B1807" t="s">
        <v>5106</v>
      </c>
      <c r="C1807" t="s">
        <v>5107</v>
      </c>
      <c r="E1807" t="s">
        <v>397</v>
      </c>
      <c r="F1807" t="s">
        <v>5108</v>
      </c>
      <c r="I1807" t="s">
        <v>3336</v>
      </c>
      <c r="M1807" t="s">
        <v>3329</v>
      </c>
      <c r="BJ1807" t="s">
        <v>2962</v>
      </c>
      <c r="BL1807" t="s">
        <v>3337</v>
      </c>
      <c r="BM1807" t="s">
        <v>83</v>
      </c>
      <c r="BO1807" t="s">
        <v>3338</v>
      </c>
      <c r="BP1807" t="s">
        <v>3332</v>
      </c>
      <c r="BQ1807" t="s">
        <v>3337</v>
      </c>
      <c r="BR1807" t="s">
        <v>3338</v>
      </c>
      <c r="BS1807" t="s">
        <v>86</v>
      </c>
      <c r="BU1807" t="s">
        <v>2962</v>
      </c>
      <c r="BV1807" t="s">
        <v>3339</v>
      </c>
    </row>
    <row r="1808" spans="1:74" x14ac:dyDescent="0.2">
      <c r="A1808" t="s">
        <v>5109</v>
      </c>
      <c r="B1808" t="s">
        <v>5109</v>
      </c>
      <c r="C1808" t="s">
        <v>5110</v>
      </c>
      <c r="D1808" t="s">
        <v>76</v>
      </c>
      <c r="E1808" t="s">
        <v>77</v>
      </c>
      <c r="G1808" t="s">
        <v>5111</v>
      </c>
      <c r="I1808" t="s">
        <v>3388</v>
      </c>
      <c r="J1808" t="s">
        <v>5112</v>
      </c>
      <c r="M1808" t="s">
        <v>3329</v>
      </c>
      <c r="BL1808" t="s">
        <v>3347</v>
      </c>
      <c r="BM1808" t="s">
        <v>83</v>
      </c>
      <c r="BN1808" t="s">
        <v>84</v>
      </c>
      <c r="BO1808" t="s">
        <v>3389</v>
      </c>
      <c r="BP1808" t="s">
        <v>3332</v>
      </c>
      <c r="BQ1808" t="s">
        <v>3347</v>
      </c>
      <c r="BR1808" t="s">
        <v>3389</v>
      </c>
      <c r="BS1808" t="s">
        <v>86</v>
      </c>
      <c r="BV1808" t="s">
        <v>3362</v>
      </c>
    </row>
    <row r="1809" spans="1:74" x14ac:dyDescent="0.2">
      <c r="A1809" t="s">
        <v>5113</v>
      </c>
      <c r="B1809" t="s">
        <v>5113</v>
      </c>
      <c r="C1809" t="s">
        <v>3638</v>
      </c>
      <c r="E1809" t="s">
        <v>397</v>
      </c>
      <c r="I1809" t="s">
        <v>3336</v>
      </c>
      <c r="M1809" t="s">
        <v>3329</v>
      </c>
      <c r="BJ1809" t="s">
        <v>2962</v>
      </c>
      <c r="BL1809" t="s">
        <v>3337</v>
      </c>
      <c r="BM1809" t="s">
        <v>83</v>
      </c>
      <c r="BO1809" t="s">
        <v>3338</v>
      </c>
      <c r="BP1809" t="s">
        <v>3332</v>
      </c>
      <c r="BQ1809" t="s">
        <v>3337</v>
      </c>
      <c r="BR1809" t="s">
        <v>3338</v>
      </c>
      <c r="BS1809" t="s">
        <v>86</v>
      </c>
      <c r="BU1809" t="s">
        <v>2962</v>
      </c>
      <c r="BV1809" t="s">
        <v>3339</v>
      </c>
    </row>
    <row r="1810" spans="1:74" x14ac:dyDescent="0.2">
      <c r="A1810" t="s">
        <v>5114</v>
      </c>
      <c r="B1810" t="s">
        <v>5114</v>
      </c>
      <c r="C1810" t="s">
        <v>4773</v>
      </c>
      <c r="E1810" t="s">
        <v>397</v>
      </c>
      <c r="I1810" t="s">
        <v>3336</v>
      </c>
      <c r="M1810" t="s">
        <v>3329</v>
      </c>
      <c r="BJ1810" t="s">
        <v>2962</v>
      </c>
      <c r="BL1810" t="s">
        <v>3337</v>
      </c>
      <c r="BM1810" t="s">
        <v>83</v>
      </c>
      <c r="BO1810" t="s">
        <v>3338</v>
      </c>
      <c r="BP1810" t="s">
        <v>3332</v>
      </c>
      <c r="BQ1810" t="s">
        <v>3337</v>
      </c>
      <c r="BR1810" t="s">
        <v>3338</v>
      </c>
      <c r="BS1810" t="s">
        <v>86</v>
      </c>
      <c r="BU1810" t="s">
        <v>2962</v>
      </c>
      <c r="BV1810" t="s">
        <v>3339</v>
      </c>
    </row>
    <row r="1811" spans="1:74" x14ac:dyDescent="0.2">
      <c r="A1811" t="s">
        <v>5115</v>
      </c>
      <c r="B1811" t="s">
        <v>5115</v>
      </c>
      <c r="C1811" t="s">
        <v>5116</v>
      </c>
      <c r="D1811" t="s">
        <v>76</v>
      </c>
      <c r="E1811" t="s">
        <v>77</v>
      </c>
      <c r="F1811" t="s">
        <v>5117</v>
      </c>
      <c r="I1811" t="s">
        <v>3359</v>
      </c>
      <c r="J1811" t="s">
        <v>3354</v>
      </c>
      <c r="M1811" t="s">
        <v>3329</v>
      </c>
      <c r="BJ1811" t="s">
        <v>81</v>
      </c>
      <c r="BL1811" t="s">
        <v>3360</v>
      </c>
      <c r="BM1811" t="s">
        <v>83</v>
      </c>
      <c r="BN1811" t="s">
        <v>84</v>
      </c>
      <c r="BO1811" t="s">
        <v>3361</v>
      </c>
      <c r="BP1811" t="s">
        <v>3332</v>
      </c>
      <c r="BQ1811" t="s">
        <v>3360</v>
      </c>
      <c r="BR1811" t="s">
        <v>3361</v>
      </c>
      <c r="BS1811" t="s">
        <v>86</v>
      </c>
      <c r="BU1811" t="s">
        <v>81</v>
      </c>
      <c r="BV1811" t="s">
        <v>3362</v>
      </c>
    </row>
    <row r="1812" spans="1:74" x14ac:dyDescent="0.2">
      <c r="A1812" t="s">
        <v>5118</v>
      </c>
      <c r="B1812" t="s">
        <v>5118</v>
      </c>
      <c r="C1812" t="s">
        <v>5119</v>
      </c>
      <c r="D1812" t="s">
        <v>76</v>
      </c>
      <c r="E1812" t="s">
        <v>77</v>
      </c>
      <c r="F1812" t="s">
        <v>5120</v>
      </c>
      <c r="I1812" t="s">
        <v>3388</v>
      </c>
      <c r="J1812" t="s">
        <v>3354</v>
      </c>
      <c r="M1812" t="s">
        <v>3329</v>
      </c>
      <c r="BJ1812" t="s">
        <v>81</v>
      </c>
      <c r="BL1812" t="s">
        <v>3347</v>
      </c>
      <c r="BM1812" t="s">
        <v>83</v>
      </c>
      <c r="BN1812" t="s">
        <v>84</v>
      </c>
      <c r="BO1812" t="s">
        <v>3389</v>
      </c>
      <c r="BP1812" t="s">
        <v>3332</v>
      </c>
      <c r="BQ1812" t="s">
        <v>3347</v>
      </c>
      <c r="BR1812" t="s">
        <v>3389</v>
      </c>
      <c r="BS1812" t="s">
        <v>86</v>
      </c>
      <c r="BU1812" t="s">
        <v>81</v>
      </c>
      <c r="BV1812" t="s">
        <v>3362</v>
      </c>
    </row>
    <row r="1813" spans="1:74" x14ac:dyDescent="0.2">
      <c r="A1813" t="s">
        <v>5121</v>
      </c>
      <c r="B1813" t="s">
        <v>5121</v>
      </c>
      <c r="E1813" t="s">
        <v>397</v>
      </c>
      <c r="F1813" t="s">
        <v>3669</v>
      </c>
      <c r="I1813" t="s">
        <v>3336</v>
      </c>
      <c r="M1813" t="s">
        <v>3329</v>
      </c>
      <c r="BJ1813" t="s">
        <v>2962</v>
      </c>
      <c r="BL1813" t="s">
        <v>3337</v>
      </c>
      <c r="BM1813" t="s">
        <v>83</v>
      </c>
      <c r="BO1813" t="s">
        <v>3338</v>
      </c>
      <c r="BP1813" t="s">
        <v>3332</v>
      </c>
      <c r="BQ1813" t="s">
        <v>3337</v>
      </c>
      <c r="BR1813" t="s">
        <v>3338</v>
      </c>
      <c r="BS1813" t="s">
        <v>86</v>
      </c>
      <c r="BU1813" t="s">
        <v>2962</v>
      </c>
      <c r="BV1813" t="s">
        <v>3339</v>
      </c>
    </row>
    <row r="1814" spans="1:74" x14ac:dyDescent="0.2">
      <c r="A1814" t="s">
        <v>5122</v>
      </c>
      <c r="B1814" t="s">
        <v>5122</v>
      </c>
      <c r="C1814" t="s">
        <v>5123</v>
      </c>
      <c r="D1814" t="s">
        <v>76</v>
      </c>
      <c r="E1814" t="s">
        <v>77</v>
      </c>
      <c r="H1814" t="s">
        <v>3176</v>
      </c>
      <c r="I1814" t="s">
        <v>3601</v>
      </c>
      <c r="J1814" t="s">
        <v>3602</v>
      </c>
      <c r="M1814" t="s">
        <v>3329</v>
      </c>
      <c r="BJ1814" t="s">
        <v>2962</v>
      </c>
      <c r="BL1814" t="s">
        <v>3347</v>
      </c>
      <c r="BM1814" t="s">
        <v>83</v>
      </c>
      <c r="BN1814" t="s">
        <v>84</v>
      </c>
      <c r="BO1814" t="s">
        <v>3603</v>
      </c>
      <c r="BP1814" t="s">
        <v>3332</v>
      </c>
      <c r="BQ1814" t="s">
        <v>3347</v>
      </c>
      <c r="BR1814" t="s">
        <v>3603</v>
      </c>
      <c r="BS1814" t="s">
        <v>86</v>
      </c>
      <c r="BU1814" t="s">
        <v>2962</v>
      </c>
      <c r="BV1814" t="s">
        <v>87</v>
      </c>
    </row>
    <row r="1815" spans="1:74" x14ac:dyDescent="0.2">
      <c r="A1815" t="s">
        <v>3111</v>
      </c>
      <c r="B1815" t="s">
        <v>3111</v>
      </c>
      <c r="C1815" t="s">
        <v>5124</v>
      </c>
      <c r="D1815" t="s">
        <v>76</v>
      </c>
      <c r="E1815" t="s">
        <v>77</v>
      </c>
      <c r="G1815" t="s">
        <v>5125</v>
      </c>
      <c r="I1815" t="s">
        <v>3551</v>
      </c>
      <c r="J1815" t="s">
        <v>146</v>
      </c>
      <c r="M1815" t="s">
        <v>3329</v>
      </c>
      <c r="BJ1815" t="s">
        <v>2962</v>
      </c>
      <c r="BL1815" t="s">
        <v>3360</v>
      </c>
      <c r="BM1815" t="s">
        <v>83</v>
      </c>
      <c r="BN1815" t="s">
        <v>84</v>
      </c>
      <c r="BO1815" t="s">
        <v>3552</v>
      </c>
      <c r="BP1815" t="s">
        <v>3332</v>
      </c>
      <c r="BQ1815" t="s">
        <v>3360</v>
      </c>
      <c r="BR1815" t="s">
        <v>3552</v>
      </c>
      <c r="BS1815" t="s">
        <v>86</v>
      </c>
      <c r="BU1815" t="s">
        <v>2962</v>
      </c>
      <c r="BV1815" t="s">
        <v>87</v>
      </c>
    </row>
    <row r="1816" spans="1:74" x14ac:dyDescent="0.2">
      <c r="A1816" t="s">
        <v>5126</v>
      </c>
      <c r="B1816" t="s">
        <v>5126</v>
      </c>
      <c r="C1816" t="s">
        <v>5127</v>
      </c>
      <c r="E1816" t="s">
        <v>397</v>
      </c>
      <c r="F1816" t="s">
        <v>5128</v>
      </c>
      <c r="I1816" t="s">
        <v>3336</v>
      </c>
      <c r="M1816" t="s">
        <v>3329</v>
      </c>
      <c r="BJ1816" t="s">
        <v>2962</v>
      </c>
      <c r="BL1816" t="s">
        <v>3337</v>
      </c>
      <c r="BM1816" t="s">
        <v>83</v>
      </c>
      <c r="BO1816" t="s">
        <v>3338</v>
      </c>
      <c r="BP1816" t="s">
        <v>3332</v>
      </c>
      <c r="BQ1816" t="s">
        <v>3337</v>
      </c>
      <c r="BR1816" t="s">
        <v>3338</v>
      </c>
      <c r="BS1816" t="s">
        <v>86</v>
      </c>
      <c r="BU1816" t="s">
        <v>2962</v>
      </c>
      <c r="BV1816" t="s">
        <v>3339</v>
      </c>
    </row>
    <row r="1817" spans="1:74" x14ac:dyDescent="0.2">
      <c r="A1817" t="s">
        <v>5129</v>
      </c>
      <c r="B1817" t="s">
        <v>5129</v>
      </c>
      <c r="C1817" t="s">
        <v>5130</v>
      </c>
      <c r="D1817" t="s">
        <v>76</v>
      </c>
      <c r="E1817" t="s">
        <v>77</v>
      </c>
      <c r="I1817" t="s">
        <v>3359</v>
      </c>
      <c r="J1817" t="s">
        <v>3354</v>
      </c>
      <c r="M1817" t="s">
        <v>3329</v>
      </c>
      <c r="BJ1817" t="s">
        <v>81</v>
      </c>
      <c r="BL1817" t="s">
        <v>3360</v>
      </c>
      <c r="BM1817" t="s">
        <v>83</v>
      </c>
      <c r="BN1817" t="s">
        <v>84</v>
      </c>
      <c r="BO1817" t="s">
        <v>3361</v>
      </c>
      <c r="BP1817" t="s">
        <v>3332</v>
      </c>
      <c r="BQ1817" t="s">
        <v>3360</v>
      </c>
      <c r="BR1817" t="s">
        <v>3361</v>
      </c>
      <c r="BS1817" t="s">
        <v>86</v>
      </c>
      <c r="BU1817" t="s">
        <v>81</v>
      </c>
      <c r="BV1817" t="s">
        <v>3362</v>
      </c>
    </row>
    <row r="1818" spans="1:74" x14ac:dyDescent="0.2">
      <c r="A1818" t="s">
        <v>5131</v>
      </c>
      <c r="B1818" t="s">
        <v>5131</v>
      </c>
      <c r="C1818" t="s">
        <v>5132</v>
      </c>
      <c r="D1818" t="s">
        <v>76</v>
      </c>
      <c r="E1818" t="s">
        <v>77</v>
      </c>
      <c r="I1818" t="s">
        <v>3359</v>
      </c>
      <c r="J1818" t="s">
        <v>3354</v>
      </c>
      <c r="M1818" t="s">
        <v>3329</v>
      </c>
      <c r="BJ1818" t="s">
        <v>81</v>
      </c>
      <c r="BL1818" t="s">
        <v>3360</v>
      </c>
      <c r="BM1818" t="s">
        <v>83</v>
      </c>
      <c r="BN1818" t="s">
        <v>84</v>
      </c>
      <c r="BO1818" t="s">
        <v>3361</v>
      </c>
      <c r="BP1818" t="s">
        <v>3332</v>
      </c>
      <c r="BQ1818" t="s">
        <v>3360</v>
      </c>
      <c r="BR1818" t="s">
        <v>3361</v>
      </c>
      <c r="BS1818" t="s">
        <v>86</v>
      </c>
      <c r="BU1818" t="s">
        <v>81</v>
      </c>
      <c r="BV1818" t="s">
        <v>3362</v>
      </c>
    </row>
    <row r="1819" spans="1:74" x14ac:dyDescent="0.2">
      <c r="A1819" t="s">
        <v>2273</v>
      </c>
      <c r="B1819" t="s">
        <v>2273</v>
      </c>
      <c r="C1819" t="s">
        <v>2275</v>
      </c>
      <c r="D1819" t="s">
        <v>76</v>
      </c>
      <c r="E1819" t="s">
        <v>77</v>
      </c>
      <c r="G1819" t="s">
        <v>5133</v>
      </c>
      <c r="I1819" t="s">
        <v>3346</v>
      </c>
      <c r="J1819" t="s">
        <v>146</v>
      </c>
      <c r="M1819" t="s">
        <v>3329</v>
      </c>
      <c r="BJ1819" t="s">
        <v>2962</v>
      </c>
      <c r="BL1819" t="s">
        <v>3347</v>
      </c>
      <c r="BM1819" t="s">
        <v>83</v>
      </c>
      <c r="BN1819" t="s">
        <v>84</v>
      </c>
      <c r="BO1819" t="s">
        <v>3348</v>
      </c>
      <c r="BP1819" t="s">
        <v>3332</v>
      </c>
      <c r="BQ1819" t="s">
        <v>3347</v>
      </c>
      <c r="BR1819" t="s">
        <v>3348</v>
      </c>
      <c r="BS1819" t="s">
        <v>86</v>
      </c>
      <c r="BU1819" t="s">
        <v>2962</v>
      </c>
      <c r="BV1819" t="s">
        <v>87</v>
      </c>
    </row>
    <row r="1820" spans="1:74" x14ac:dyDescent="0.2">
      <c r="A1820" t="s">
        <v>5134</v>
      </c>
      <c r="B1820" t="s">
        <v>5134</v>
      </c>
      <c r="C1820" t="s">
        <v>5135</v>
      </c>
      <c r="E1820" t="s">
        <v>397</v>
      </c>
      <c r="F1820" t="s">
        <v>5136</v>
      </c>
      <c r="I1820" t="s">
        <v>3336</v>
      </c>
      <c r="M1820" t="s">
        <v>3329</v>
      </c>
      <c r="BJ1820" t="s">
        <v>2962</v>
      </c>
      <c r="BL1820" t="s">
        <v>3337</v>
      </c>
      <c r="BM1820" t="s">
        <v>83</v>
      </c>
      <c r="BO1820" t="s">
        <v>3338</v>
      </c>
      <c r="BP1820" t="s">
        <v>3332</v>
      </c>
      <c r="BQ1820" t="s">
        <v>3337</v>
      </c>
      <c r="BR1820" t="s">
        <v>3338</v>
      </c>
      <c r="BS1820" t="s">
        <v>86</v>
      </c>
      <c r="BU1820" t="s">
        <v>2962</v>
      </c>
      <c r="BV1820" t="s">
        <v>3339</v>
      </c>
    </row>
    <row r="1821" spans="1:74" x14ac:dyDescent="0.2">
      <c r="A1821" t="s">
        <v>5137</v>
      </c>
      <c r="B1821" t="s">
        <v>5137</v>
      </c>
      <c r="C1821" t="s">
        <v>5138</v>
      </c>
      <c r="D1821" t="s">
        <v>76</v>
      </c>
      <c r="E1821" t="s">
        <v>397</v>
      </c>
      <c r="F1821" t="s">
        <v>5139</v>
      </c>
      <c r="I1821" t="s">
        <v>3551</v>
      </c>
      <c r="M1821" t="s">
        <v>3329</v>
      </c>
      <c r="BJ1821" t="s">
        <v>2962</v>
      </c>
      <c r="BL1821" t="s">
        <v>3360</v>
      </c>
      <c r="BM1821" t="s">
        <v>83</v>
      </c>
      <c r="BN1821" t="s">
        <v>84</v>
      </c>
      <c r="BO1821" t="s">
        <v>3552</v>
      </c>
      <c r="BP1821" t="s">
        <v>3332</v>
      </c>
      <c r="BQ1821" t="s">
        <v>3360</v>
      </c>
      <c r="BR1821" t="s">
        <v>3552</v>
      </c>
      <c r="BS1821" t="s">
        <v>86</v>
      </c>
      <c r="BU1821" t="s">
        <v>2962</v>
      </c>
      <c r="BV1821" t="s">
        <v>87</v>
      </c>
    </row>
    <row r="1822" spans="1:74" x14ac:dyDescent="0.2">
      <c r="A1822" t="s">
        <v>5140</v>
      </c>
      <c r="B1822" t="s">
        <v>5140</v>
      </c>
      <c r="C1822" t="s">
        <v>893</v>
      </c>
      <c r="D1822" t="s">
        <v>76</v>
      </c>
      <c r="E1822" t="s">
        <v>77</v>
      </c>
      <c r="G1822" t="s">
        <v>5141</v>
      </c>
      <c r="I1822" t="s">
        <v>3346</v>
      </c>
      <c r="J1822" t="s">
        <v>146</v>
      </c>
      <c r="M1822" t="s">
        <v>3329</v>
      </c>
      <c r="BJ1822" t="s">
        <v>2962</v>
      </c>
      <c r="BL1822" t="s">
        <v>3347</v>
      </c>
      <c r="BM1822" t="s">
        <v>83</v>
      </c>
      <c r="BN1822" t="s">
        <v>84</v>
      </c>
      <c r="BO1822" t="s">
        <v>3348</v>
      </c>
      <c r="BP1822" t="s">
        <v>3332</v>
      </c>
      <c r="BQ1822" t="s">
        <v>3347</v>
      </c>
      <c r="BR1822" t="s">
        <v>3348</v>
      </c>
      <c r="BS1822" t="s">
        <v>86</v>
      </c>
      <c r="BU1822" t="s">
        <v>2962</v>
      </c>
      <c r="BV1822" t="s">
        <v>87</v>
      </c>
    </row>
    <row r="1823" spans="1:74" x14ac:dyDescent="0.2">
      <c r="A1823" t="s">
        <v>5142</v>
      </c>
      <c r="B1823" t="s">
        <v>5142</v>
      </c>
      <c r="C1823" t="s">
        <v>848</v>
      </c>
      <c r="D1823" t="s">
        <v>76</v>
      </c>
      <c r="E1823" t="s">
        <v>77</v>
      </c>
      <c r="G1823" t="s">
        <v>5143</v>
      </c>
      <c r="I1823" t="s">
        <v>3346</v>
      </c>
      <c r="J1823" t="s">
        <v>146</v>
      </c>
      <c r="M1823" t="s">
        <v>3329</v>
      </c>
      <c r="BJ1823" t="s">
        <v>2962</v>
      </c>
      <c r="BL1823" t="s">
        <v>3347</v>
      </c>
      <c r="BM1823" t="s">
        <v>83</v>
      </c>
      <c r="BN1823" t="s">
        <v>84</v>
      </c>
      <c r="BO1823" t="s">
        <v>3348</v>
      </c>
      <c r="BP1823" t="s">
        <v>3332</v>
      </c>
      <c r="BQ1823" t="s">
        <v>3347</v>
      </c>
      <c r="BR1823" t="s">
        <v>3348</v>
      </c>
      <c r="BS1823" t="s">
        <v>86</v>
      </c>
      <c r="BU1823" t="s">
        <v>2962</v>
      </c>
      <c r="BV1823" t="s">
        <v>87</v>
      </c>
    </row>
    <row r="1824" spans="1:74" x14ac:dyDescent="0.2">
      <c r="A1824" t="s">
        <v>5144</v>
      </c>
      <c r="B1824" t="s">
        <v>5144</v>
      </c>
      <c r="C1824" t="s">
        <v>5145</v>
      </c>
      <c r="D1824" t="s">
        <v>76</v>
      </c>
      <c r="E1824" t="s">
        <v>397</v>
      </c>
      <c r="F1824" t="s">
        <v>3732</v>
      </c>
      <c r="H1824" t="s">
        <v>5146</v>
      </c>
      <c r="I1824" t="s">
        <v>3551</v>
      </c>
      <c r="M1824" t="s">
        <v>3329</v>
      </c>
      <c r="BJ1824" t="s">
        <v>2962</v>
      </c>
      <c r="BL1824" t="s">
        <v>3360</v>
      </c>
      <c r="BM1824" t="s">
        <v>83</v>
      </c>
      <c r="BN1824" t="s">
        <v>84</v>
      </c>
      <c r="BO1824" t="s">
        <v>3552</v>
      </c>
      <c r="BP1824" t="s">
        <v>3332</v>
      </c>
      <c r="BQ1824" t="s">
        <v>3360</v>
      </c>
      <c r="BR1824" t="s">
        <v>3552</v>
      </c>
      <c r="BS1824" t="s">
        <v>86</v>
      </c>
      <c r="BU1824" t="s">
        <v>2962</v>
      </c>
      <c r="BV1824" t="s">
        <v>87</v>
      </c>
    </row>
    <row r="1825" spans="1:74" x14ac:dyDescent="0.2">
      <c r="A1825" t="s">
        <v>5147</v>
      </c>
      <c r="B1825" t="s">
        <v>5147</v>
      </c>
      <c r="C1825" t="s">
        <v>5148</v>
      </c>
      <c r="D1825" t="s">
        <v>76</v>
      </c>
      <c r="E1825" t="s">
        <v>77</v>
      </c>
      <c r="G1825" t="s">
        <v>5149</v>
      </c>
      <c r="H1825" t="s">
        <v>5150</v>
      </c>
      <c r="I1825" t="s">
        <v>3388</v>
      </c>
      <c r="J1825" t="s">
        <v>3354</v>
      </c>
      <c r="M1825" t="s">
        <v>3329</v>
      </c>
      <c r="BJ1825" t="s">
        <v>81</v>
      </c>
      <c r="BL1825" t="s">
        <v>3347</v>
      </c>
      <c r="BM1825" t="s">
        <v>83</v>
      </c>
      <c r="BN1825" t="s">
        <v>84</v>
      </c>
      <c r="BO1825" t="s">
        <v>3389</v>
      </c>
      <c r="BP1825" t="s">
        <v>3332</v>
      </c>
      <c r="BQ1825" t="s">
        <v>3347</v>
      </c>
      <c r="BR1825" t="s">
        <v>3389</v>
      </c>
      <c r="BS1825" t="s">
        <v>86</v>
      </c>
      <c r="BU1825" t="s">
        <v>81</v>
      </c>
      <c r="BV1825" t="s">
        <v>3362</v>
      </c>
    </row>
    <row r="1826" spans="1:74" x14ac:dyDescent="0.2">
      <c r="A1826" t="s">
        <v>5151</v>
      </c>
      <c r="B1826" t="s">
        <v>5151</v>
      </c>
      <c r="C1826" t="s">
        <v>2406</v>
      </c>
      <c r="D1826" t="s">
        <v>76</v>
      </c>
      <c r="E1826" t="s">
        <v>77</v>
      </c>
      <c r="G1826" t="s">
        <v>5152</v>
      </c>
      <c r="I1826" t="s">
        <v>3346</v>
      </c>
      <c r="J1826" t="s">
        <v>146</v>
      </c>
      <c r="M1826" t="s">
        <v>3329</v>
      </c>
      <c r="BJ1826" t="s">
        <v>2962</v>
      </c>
      <c r="BL1826" t="s">
        <v>3347</v>
      </c>
      <c r="BM1826" t="s">
        <v>83</v>
      </c>
      <c r="BN1826" t="s">
        <v>84</v>
      </c>
      <c r="BO1826" t="s">
        <v>3348</v>
      </c>
      <c r="BP1826" t="s">
        <v>3332</v>
      </c>
      <c r="BQ1826" t="s">
        <v>3347</v>
      </c>
      <c r="BR1826" t="s">
        <v>3348</v>
      </c>
      <c r="BS1826" t="s">
        <v>86</v>
      </c>
      <c r="BU1826" t="s">
        <v>2962</v>
      </c>
      <c r="BV1826" t="s">
        <v>87</v>
      </c>
    </row>
    <row r="1827" spans="1:74" x14ac:dyDescent="0.2">
      <c r="A1827" t="s">
        <v>2770</v>
      </c>
      <c r="B1827" t="s">
        <v>2770</v>
      </c>
      <c r="C1827" t="s">
        <v>2772</v>
      </c>
      <c r="D1827" t="s">
        <v>76</v>
      </c>
      <c r="E1827" t="s">
        <v>77</v>
      </c>
      <c r="G1827" t="s">
        <v>5153</v>
      </c>
      <c r="I1827" t="s">
        <v>3346</v>
      </c>
      <c r="J1827" t="s">
        <v>146</v>
      </c>
      <c r="M1827" t="s">
        <v>3329</v>
      </c>
      <c r="BJ1827" t="s">
        <v>2962</v>
      </c>
      <c r="BL1827" t="s">
        <v>3347</v>
      </c>
      <c r="BM1827" t="s">
        <v>83</v>
      </c>
      <c r="BN1827" t="s">
        <v>84</v>
      </c>
      <c r="BO1827" t="s">
        <v>3348</v>
      </c>
      <c r="BP1827" t="s">
        <v>3332</v>
      </c>
      <c r="BQ1827" t="s">
        <v>3347</v>
      </c>
      <c r="BR1827" t="s">
        <v>3348</v>
      </c>
      <c r="BS1827" t="s">
        <v>86</v>
      </c>
      <c r="BU1827" t="s">
        <v>2962</v>
      </c>
      <c r="BV1827" t="s">
        <v>87</v>
      </c>
    </row>
    <row r="1828" spans="1:74" x14ac:dyDescent="0.2">
      <c r="A1828" t="s">
        <v>5154</v>
      </c>
      <c r="B1828" t="s">
        <v>5154</v>
      </c>
      <c r="C1828" t="s">
        <v>5155</v>
      </c>
      <c r="D1828" t="s">
        <v>76</v>
      </c>
      <c r="E1828" t="s">
        <v>397</v>
      </c>
      <c r="I1828" t="s">
        <v>3563</v>
      </c>
      <c r="J1828" t="s">
        <v>3428</v>
      </c>
      <c r="M1828" t="s">
        <v>3329</v>
      </c>
      <c r="BJ1828" t="s">
        <v>81</v>
      </c>
      <c r="BL1828" t="s">
        <v>3429</v>
      </c>
      <c r="BM1828" t="s">
        <v>83</v>
      </c>
      <c r="BN1828" t="s">
        <v>84</v>
      </c>
      <c r="BO1828" t="s">
        <v>3564</v>
      </c>
      <c r="BP1828" t="s">
        <v>3332</v>
      </c>
      <c r="BQ1828" t="s">
        <v>3429</v>
      </c>
      <c r="BR1828" t="s">
        <v>3564</v>
      </c>
      <c r="BS1828" t="s">
        <v>86</v>
      </c>
      <c r="BU1828" t="s">
        <v>81</v>
      </c>
      <c r="BV1828" t="s">
        <v>3362</v>
      </c>
    </row>
    <row r="1829" spans="1:74" x14ac:dyDescent="0.2">
      <c r="A1829" t="s">
        <v>5156</v>
      </c>
      <c r="B1829" t="s">
        <v>5156</v>
      </c>
      <c r="C1829" t="s">
        <v>5157</v>
      </c>
      <c r="E1829" t="s">
        <v>397</v>
      </c>
      <c r="F1829" t="s">
        <v>3828</v>
      </c>
      <c r="I1829" t="s">
        <v>3336</v>
      </c>
      <c r="M1829" t="s">
        <v>3329</v>
      </c>
      <c r="BJ1829" t="s">
        <v>2962</v>
      </c>
      <c r="BL1829" t="s">
        <v>3337</v>
      </c>
      <c r="BM1829" t="s">
        <v>83</v>
      </c>
      <c r="BO1829" t="s">
        <v>3338</v>
      </c>
      <c r="BP1829" t="s">
        <v>3332</v>
      </c>
      <c r="BQ1829" t="s">
        <v>3337</v>
      </c>
      <c r="BR1829" t="s">
        <v>3338</v>
      </c>
      <c r="BS1829" t="s">
        <v>86</v>
      </c>
      <c r="BU1829" t="s">
        <v>2962</v>
      </c>
      <c r="BV1829" t="s">
        <v>3339</v>
      </c>
    </row>
    <row r="1830" spans="1:74" x14ac:dyDescent="0.2">
      <c r="A1830" t="s">
        <v>5158</v>
      </c>
      <c r="B1830" t="s">
        <v>5158</v>
      </c>
      <c r="C1830" t="s">
        <v>5159</v>
      </c>
      <c r="E1830" t="s">
        <v>397</v>
      </c>
      <c r="F1830" t="s">
        <v>5160</v>
      </c>
      <c r="I1830" t="s">
        <v>3336</v>
      </c>
      <c r="M1830" t="s">
        <v>3329</v>
      </c>
      <c r="BJ1830" t="s">
        <v>2962</v>
      </c>
      <c r="BL1830" t="s">
        <v>3337</v>
      </c>
      <c r="BM1830" t="s">
        <v>83</v>
      </c>
      <c r="BO1830" t="s">
        <v>3338</v>
      </c>
      <c r="BP1830" t="s">
        <v>3332</v>
      </c>
      <c r="BQ1830" t="s">
        <v>3337</v>
      </c>
      <c r="BR1830" t="s">
        <v>3338</v>
      </c>
      <c r="BS1830" t="s">
        <v>86</v>
      </c>
      <c r="BU1830" t="s">
        <v>2962</v>
      </c>
      <c r="BV1830" t="s">
        <v>3339</v>
      </c>
    </row>
    <row r="1831" spans="1:74" x14ac:dyDescent="0.2">
      <c r="A1831" t="s">
        <v>5161</v>
      </c>
      <c r="B1831" t="s">
        <v>5161</v>
      </c>
      <c r="C1831" t="s">
        <v>5162</v>
      </c>
      <c r="E1831" t="s">
        <v>397</v>
      </c>
      <c r="I1831" t="s">
        <v>3336</v>
      </c>
      <c r="M1831" t="s">
        <v>3329</v>
      </c>
      <c r="BJ1831" t="s">
        <v>2962</v>
      </c>
      <c r="BL1831" t="s">
        <v>3337</v>
      </c>
      <c r="BM1831" t="s">
        <v>83</v>
      </c>
      <c r="BO1831" t="s">
        <v>3338</v>
      </c>
      <c r="BP1831" t="s">
        <v>3332</v>
      </c>
      <c r="BQ1831" t="s">
        <v>3337</v>
      </c>
      <c r="BR1831" t="s">
        <v>3338</v>
      </c>
      <c r="BS1831" t="s">
        <v>86</v>
      </c>
      <c r="BU1831" t="s">
        <v>2962</v>
      </c>
      <c r="BV1831" t="s">
        <v>3339</v>
      </c>
    </row>
    <row r="1832" spans="1:74" x14ac:dyDescent="0.2">
      <c r="A1832" t="s">
        <v>5163</v>
      </c>
      <c r="B1832" t="s">
        <v>5163</v>
      </c>
      <c r="C1832" t="s">
        <v>2608</v>
      </c>
      <c r="D1832" t="s">
        <v>76</v>
      </c>
      <c r="E1832" t="s">
        <v>77</v>
      </c>
      <c r="G1832" t="s">
        <v>5164</v>
      </c>
      <c r="I1832" t="s">
        <v>3346</v>
      </c>
      <c r="J1832" t="s">
        <v>146</v>
      </c>
      <c r="M1832" t="s">
        <v>3329</v>
      </c>
      <c r="BJ1832" t="s">
        <v>2962</v>
      </c>
      <c r="BL1832" t="s">
        <v>3347</v>
      </c>
      <c r="BM1832" t="s">
        <v>83</v>
      </c>
      <c r="BN1832" t="s">
        <v>84</v>
      </c>
      <c r="BO1832" t="s">
        <v>3348</v>
      </c>
      <c r="BP1832" t="s">
        <v>3332</v>
      </c>
      <c r="BQ1832" t="s">
        <v>3347</v>
      </c>
      <c r="BR1832" t="s">
        <v>3348</v>
      </c>
      <c r="BS1832" t="s">
        <v>86</v>
      </c>
      <c r="BU1832" t="s">
        <v>2962</v>
      </c>
      <c r="BV1832" t="s">
        <v>87</v>
      </c>
    </row>
    <row r="1833" spans="1:74" x14ac:dyDescent="0.2">
      <c r="A1833" t="s">
        <v>5165</v>
      </c>
      <c r="B1833" t="s">
        <v>5165</v>
      </c>
      <c r="C1833" t="s">
        <v>416</v>
      </c>
      <c r="D1833" t="s">
        <v>76</v>
      </c>
      <c r="E1833" t="s">
        <v>77</v>
      </c>
      <c r="G1833" t="s">
        <v>5166</v>
      </c>
      <c r="I1833" t="s">
        <v>3346</v>
      </c>
      <c r="J1833" t="s">
        <v>146</v>
      </c>
      <c r="M1833" t="s">
        <v>3329</v>
      </c>
      <c r="BJ1833" t="s">
        <v>2962</v>
      </c>
      <c r="BL1833" t="s">
        <v>3347</v>
      </c>
      <c r="BM1833" t="s">
        <v>83</v>
      </c>
      <c r="BN1833" t="s">
        <v>84</v>
      </c>
      <c r="BO1833" t="s">
        <v>3348</v>
      </c>
      <c r="BP1833" t="s">
        <v>3332</v>
      </c>
      <c r="BQ1833" t="s">
        <v>3347</v>
      </c>
      <c r="BR1833" t="s">
        <v>3348</v>
      </c>
      <c r="BS1833" t="s">
        <v>86</v>
      </c>
      <c r="BU1833" t="s">
        <v>2962</v>
      </c>
      <c r="BV1833" t="s">
        <v>87</v>
      </c>
    </row>
    <row r="1834" spans="1:74" x14ac:dyDescent="0.2">
      <c r="A1834" t="s">
        <v>5167</v>
      </c>
      <c r="B1834" t="s">
        <v>5167</v>
      </c>
      <c r="C1834" t="s">
        <v>5168</v>
      </c>
      <c r="D1834" t="s">
        <v>76</v>
      </c>
      <c r="E1834" t="s">
        <v>77</v>
      </c>
      <c r="I1834" t="s">
        <v>3563</v>
      </c>
      <c r="J1834" t="s">
        <v>3428</v>
      </c>
      <c r="M1834" t="s">
        <v>3329</v>
      </c>
      <c r="BJ1834" t="s">
        <v>81</v>
      </c>
      <c r="BL1834" t="s">
        <v>3429</v>
      </c>
      <c r="BM1834" t="s">
        <v>83</v>
      </c>
      <c r="BN1834" t="s">
        <v>2953</v>
      </c>
      <c r="BO1834" t="s">
        <v>3564</v>
      </c>
      <c r="BP1834" t="s">
        <v>3332</v>
      </c>
      <c r="BQ1834" t="s">
        <v>3429</v>
      </c>
      <c r="BR1834" t="s">
        <v>3564</v>
      </c>
      <c r="BS1834" t="s">
        <v>86</v>
      </c>
      <c r="BU1834" t="s">
        <v>81</v>
      </c>
      <c r="BV1834" t="s">
        <v>3362</v>
      </c>
    </row>
    <row r="1835" spans="1:74" x14ac:dyDescent="0.2">
      <c r="A1835" t="s">
        <v>5169</v>
      </c>
      <c r="B1835" t="s">
        <v>5169</v>
      </c>
      <c r="C1835" t="s">
        <v>5170</v>
      </c>
      <c r="E1835" t="s">
        <v>397</v>
      </c>
      <c r="F1835" t="s">
        <v>4671</v>
      </c>
      <c r="I1835" t="s">
        <v>3336</v>
      </c>
      <c r="M1835" t="s">
        <v>3329</v>
      </c>
      <c r="BJ1835" t="s">
        <v>2962</v>
      </c>
      <c r="BL1835" t="s">
        <v>3337</v>
      </c>
      <c r="BM1835" t="s">
        <v>83</v>
      </c>
      <c r="BO1835" t="s">
        <v>3338</v>
      </c>
      <c r="BP1835" t="s">
        <v>3332</v>
      </c>
      <c r="BQ1835" t="s">
        <v>3337</v>
      </c>
      <c r="BR1835" t="s">
        <v>3338</v>
      </c>
      <c r="BS1835" t="s">
        <v>86</v>
      </c>
      <c r="BU1835" t="s">
        <v>2962</v>
      </c>
      <c r="BV1835" t="s">
        <v>3339</v>
      </c>
    </row>
    <row r="1836" spans="1:74" x14ac:dyDescent="0.2">
      <c r="A1836" t="s">
        <v>5171</v>
      </c>
      <c r="B1836" t="s">
        <v>5171</v>
      </c>
      <c r="D1836" t="s">
        <v>76</v>
      </c>
      <c r="E1836" t="s">
        <v>397</v>
      </c>
      <c r="I1836" t="s">
        <v>3848</v>
      </c>
      <c r="J1836" t="s">
        <v>3428</v>
      </c>
      <c r="M1836" t="s">
        <v>3329</v>
      </c>
      <c r="BJ1836" t="s">
        <v>81</v>
      </c>
      <c r="BL1836" t="s">
        <v>3849</v>
      </c>
      <c r="BM1836" t="s">
        <v>83</v>
      </c>
      <c r="BN1836" t="s">
        <v>84</v>
      </c>
      <c r="BO1836" t="s">
        <v>3850</v>
      </c>
      <c r="BP1836" t="s">
        <v>3332</v>
      </c>
      <c r="BQ1836" t="s">
        <v>3849</v>
      </c>
      <c r="BR1836" t="s">
        <v>3850</v>
      </c>
      <c r="BS1836" t="s">
        <v>86</v>
      </c>
      <c r="BU1836" t="s">
        <v>81</v>
      </c>
      <c r="BV1836" t="s">
        <v>3851</v>
      </c>
    </row>
    <row r="1837" spans="1:74" x14ac:dyDescent="0.2">
      <c r="A1837" t="s">
        <v>5172</v>
      </c>
      <c r="B1837" t="s">
        <v>5172</v>
      </c>
      <c r="C1837" t="s">
        <v>5173</v>
      </c>
      <c r="D1837" t="s">
        <v>76</v>
      </c>
      <c r="E1837" t="s">
        <v>77</v>
      </c>
      <c r="H1837" t="s">
        <v>5174</v>
      </c>
      <c r="I1837" t="s">
        <v>3583</v>
      </c>
      <c r="J1837" t="s">
        <v>3328</v>
      </c>
      <c r="M1837" t="s">
        <v>3329</v>
      </c>
      <c r="BJ1837" t="s">
        <v>2962</v>
      </c>
      <c r="BL1837" t="s">
        <v>3360</v>
      </c>
      <c r="BM1837" t="s">
        <v>83</v>
      </c>
      <c r="BN1837" t="s">
        <v>84</v>
      </c>
      <c r="BO1837" t="s">
        <v>3584</v>
      </c>
      <c r="BP1837" t="s">
        <v>3332</v>
      </c>
      <c r="BQ1837" t="s">
        <v>3360</v>
      </c>
      <c r="BR1837" t="s">
        <v>3584</v>
      </c>
      <c r="BS1837" t="s">
        <v>86</v>
      </c>
      <c r="BU1837" t="s">
        <v>2962</v>
      </c>
      <c r="BV1837" t="s">
        <v>3585</v>
      </c>
    </row>
    <row r="1838" spans="1:74" x14ac:dyDescent="0.2">
      <c r="A1838" t="s">
        <v>5175</v>
      </c>
      <c r="B1838" t="s">
        <v>5175</v>
      </c>
      <c r="C1838" t="s">
        <v>5176</v>
      </c>
      <c r="D1838" t="s">
        <v>76</v>
      </c>
      <c r="E1838" t="s">
        <v>77</v>
      </c>
      <c r="H1838" t="s">
        <v>5175</v>
      </c>
      <c r="I1838" t="s">
        <v>3693</v>
      </c>
      <c r="J1838" t="s">
        <v>3354</v>
      </c>
      <c r="M1838" t="s">
        <v>3329</v>
      </c>
      <c r="BJ1838" t="s">
        <v>81</v>
      </c>
      <c r="BL1838" t="s">
        <v>3360</v>
      </c>
      <c r="BM1838" t="s">
        <v>83</v>
      </c>
      <c r="BN1838" t="s">
        <v>84</v>
      </c>
      <c r="BO1838" t="s">
        <v>3694</v>
      </c>
      <c r="BP1838" t="s">
        <v>3332</v>
      </c>
      <c r="BQ1838" t="s">
        <v>3360</v>
      </c>
      <c r="BR1838" t="s">
        <v>3694</v>
      </c>
      <c r="BS1838" t="s">
        <v>86</v>
      </c>
      <c r="BU1838" t="s">
        <v>81</v>
      </c>
      <c r="BV1838" t="s">
        <v>3695</v>
      </c>
    </row>
    <row r="1839" spans="1:74" x14ac:dyDescent="0.2">
      <c r="A1839" t="s">
        <v>5177</v>
      </c>
      <c r="B1839" t="s">
        <v>5177</v>
      </c>
      <c r="C1839" t="s">
        <v>5178</v>
      </c>
      <c r="E1839" t="s">
        <v>397</v>
      </c>
      <c r="F1839" t="s">
        <v>5179</v>
      </c>
      <c r="I1839" t="s">
        <v>3336</v>
      </c>
      <c r="M1839" t="s">
        <v>3329</v>
      </c>
      <c r="BJ1839" t="s">
        <v>2962</v>
      </c>
      <c r="BL1839" t="s">
        <v>3337</v>
      </c>
      <c r="BM1839" t="s">
        <v>83</v>
      </c>
      <c r="BO1839" t="s">
        <v>3338</v>
      </c>
      <c r="BP1839" t="s">
        <v>3332</v>
      </c>
      <c r="BQ1839" t="s">
        <v>3337</v>
      </c>
      <c r="BR1839" t="s">
        <v>3338</v>
      </c>
      <c r="BS1839" t="s">
        <v>86</v>
      </c>
      <c r="BU1839" t="s">
        <v>2962</v>
      </c>
      <c r="BV1839" t="s">
        <v>3339</v>
      </c>
    </row>
    <row r="1840" spans="1:74" x14ac:dyDescent="0.2">
      <c r="A1840" t="s">
        <v>5180</v>
      </c>
      <c r="B1840" t="s">
        <v>5180</v>
      </c>
      <c r="C1840" t="s">
        <v>5181</v>
      </c>
      <c r="E1840" t="s">
        <v>397</v>
      </c>
      <c r="F1840" t="s">
        <v>5182</v>
      </c>
      <c r="I1840" t="s">
        <v>3336</v>
      </c>
      <c r="M1840" t="s">
        <v>3329</v>
      </c>
      <c r="BJ1840" t="s">
        <v>2962</v>
      </c>
      <c r="BL1840" t="s">
        <v>3337</v>
      </c>
      <c r="BM1840" t="s">
        <v>83</v>
      </c>
      <c r="BO1840" t="s">
        <v>3338</v>
      </c>
      <c r="BP1840" t="s">
        <v>3332</v>
      </c>
      <c r="BQ1840" t="s">
        <v>3337</v>
      </c>
      <c r="BR1840" t="s">
        <v>3338</v>
      </c>
      <c r="BS1840" t="s">
        <v>86</v>
      </c>
      <c r="BU1840" t="s">
        <v>2962</v>
      </c>
      <c r="BV1840" t="s">
        <v>3339</v>
      </c>
    </row>
    <row r="1841" spans="1:74" x14ac:dyDescent="0.2">
      <c r="A1841" t="s">
        <v>5183</v>
      </c>
      <c r="B1841" t="s">
        <v>5183</v>
      </c>
      <c r="C1841" t="s">
        <v>5184</v>
      </c>
      <c r="E1841" t="s">
        <v>397</v>
      </c>
      <c r="I1841" t="s">
        <v>3336</v>
      </c>
      <c r="M1841" t="s">
        <v>3329</v>
      </c>
      <c r="BJ1841" t="s">
        <v>2962</v>
      </c>
      <c r="BL1841" t="s">
        <v>3337</v>
      </c>
      <c r="BM1841" t="s">
        <v>83</v>
      </c>
      <c r="BO1841" t="s">
        <v>3338</v>
      </c>
      <c r="BP1841" t="s">
        <v>3332</v>
      </c>
      <c r="BQ1841" t="s">
        <v>3337</v>
      </c>
      <c r="BR1841" t="s">
        <v>3338</v>
      </c>
      <c r="BS1841" t="s">
        <v>86</v>
      </c>
      <c r="BU1841" t="s">
        <v>2962</v>
      </c>
      <c r="BV1841" t="s">
        <v>3339</v>
      </c>
    </row>
    <row r="1842" spans="1:74" x14ac:dyDescent="0.2">
      <c r="A1842" t="s">
        <v>5185</v>
      </c>
      <c r="B1842" t="s">
        <v>5185</v>
      </c>
      <c r="C1842" t="s">
        <v>5186</v>
      </c>
      <c r="E1842" t="s">
        <v>397</v>
      </c>
      <c r="F1842" t="s">
        <v>3839</v>
      </c>
      <c r="I1842" t="s">
        <v>3336</v>
      </c>
      <c r="M1842" t="s">
        <v>3329</v>
      </c>
      <c r="BJ1842" t="s">
        <v>2962</v>
      </c>
      <c r="BL1842" t="s">
        <v>3337</v>
      </c>
      <c r="BM1842" t="s">
        <v>83</v>
      </c>
      <c r="BO1842" t="s">
        <v>3338</v>
      </c>
      <c r="BP1842" t="s">
        <v>3332</v>
      </c>
      <c r="BQ1842" t="s">
        <v>3337</v>
      </c>
      <c r="BR1842" t="s">
        <v>3338</v>
      </c>
      <c r="BS1842" t="s">
        <v>86</v>
      </c>
      <c r="BU1842" t="s">
        <v>2962</v>
      </c>
      <c r="BV1842" t="s">
        <v>3339</v>
      </c>
    </row>
    <row r="1843" spans="1:74" x14ac:dyDescent="0.2">
      <c r="A1843" t="s">
        <v>505</v>
      </c>
      <c r="B1843" t="s">
        <v>505</v>
      </c>
      <c r="C1843" t="s">
        <v>507</v>
      </c>
      <c r="D1843" t="s">
        <v>76</v>
      </c>
      <c r="E1843" t="s">
        <v>77</v>
      </c>
      <c r="G1843" t="s">
        <v>5187</v>
      </c>
      <c r="I1843" t="s">
        <v>3346</v>
      </c>
      <c r="J1843" t="s">
        <v>146</v>
      </c>
      <c r="M1843" t="s">
        <v>3329</v>
      </c>
      <c r="BJ1843" t="s">
        <v>2962</v>
      </c>
      <c r="BL1843" t="s">
        <v>3347</v>
      </c>
      <c r="BM1843" t="s">
        <v>83</v>
      </c>
      <c r="BN1843" t="s">
        <v>84</v>
      </c>
      <c r="BO1843" t="s">
        <v>3348</v>
      </c>
      <c r="BP1843" t="s">
        <v>3332</v>
      </c>
      <c r="BQ1843" t="s">
        <v>3347</v>
      </c>
      <c r="BR1843" t="s">
        <v>3348</v>
      </c>
      <c r="BS1843" t="s">
        <v>86</v>
      </c>
      <c r="BU1843" t="s">
        <v>2962</v>
      </c>
      <c r="BV1843" t="s">
        <v>87</v>
      </c>
    </row>
    <row r="1844" spans="1:74" x14ac:dyDescent="0.2">
      <c r="A1844" t="s">
        <v>5188</v>
      </c>
      <c r="B1844" t="s">
        <v>5188</v>
      </c>
      <c r="C1844" t="s">
        <v>5189</v>
      </c>
      <c r="E1844" t="s">
        <v>397</v>
      </c>
      <c r="F1844" t="s">
        <v>5190</v>
      </c>
      <c r="I1844" t="s">
        <v>3336</v>
      </c>
      <c r="M1844" t="s">
        <v>3329</v>
      </c>
      <c r="BJ1844" t="s">
        <v>2962</v>
      </c>
      <c r="BL1844" t="s">
        <v>3337</v>
      </c>
      <c r="BM1844" t="s">
        <v>83</v>
      </c>
      <c r="BO1844" t="s">
        <v>3338</v>
      </c>
      <c r="BP1844" t="s">
        <v>3332</v>
      </c>
      <c r="BQ1844" t="s">
        <v>3337</v>
      </c>
      <c r="BR1844" t="s">
        <v>3338</v>
      </c>
      <c r="BS1844" t="s">
        <v>86</v>
      </c>
      <c r="BU1844" t="s">
        <v>2962</v>
      </c>
      <c r="BV1844" t="s">
        <v>3339</v>
      </c>
    </row>
    <row r="1845" spans="1:74" x14ac:dyDescent="0.2">
      <c r="A1845" t="s">
        <v>1984</v>
      </c>
      <c r="B1845" t="s">
        <v>1984</v>
      </c>
      <c r="C1845" t="s">
        <v>1986</v>
      </c>
      <c r="D1845" t="s">
        <v>76</v>
      </c>
      <c r="E1845" t="s">
        <v>77</v>
      </c>
      <c r="G1845" t="s">
        <v>5191</v>
      </c>
      <c r="I1845" t="s">
        <v>3346</v>
      </c>
      <c r="J1845" t="s">
        <v>146</v>
      </c>
      <c r="M1845" t="s">
        <v>3329</v>
      </c>
      <c r="BJ1845" t="s">
        <v>2962</v>
      </c>
      <c r="BL1845" t="s">
        <v>3347</v>
      </c>
      <c r="BM1845" t="s">
        <v>83</v>
      </c>
      <c r="BN1845" t="s">
        <v>84</v>
      </c>
      <c r="BO1845" t="s">
        <v>3348</v>
      </c>
      <c r="BP1845" t="s">
        <v>3332</v>
      </c>
      <c r="BQ1845" t="s">
        <v>3347</v>
      </c>
      <c r="BR1845" t="s">
        <v>3348</v>
      </c>
      <c r="BS1845" t="s">
        <v>86</v>
      </c>
      <c r="BU1845" t="s">
        <v>2962</v>
      </c>
      <c r="BV1845" t="s">
        <v>87</v>
      </c>
    </row>
    <row r="1846" spans="1:74" x14ac:dyDescent="0.2">
      <c r="A1846" t="s">
        <v>5192</v>
      </c>
      <c r="B1846" t="s">
        <v>5192</v>
      </c>
      <c r="C1846" t="s">
        <v>5193</v>
      </c>
      <c r="E1846" t="s">
        <v>397</v>
      </c>
      <c r="F1846" t="s">
        <v>3828</v>
      </c>
      <c r="I1846" t="s">
        <v>3336</v>
      </c>
      <c r="M1846" t="s">
        <v>3329</v>
      </c>
      <c r="BJ1846" t="s">
        <v>2962</v>
      </c>
      <c r="BL1846" t="s">
        <v>3337</v>
      </c>
      <c r="BM1846" t="s">
        <v>83</v>
      </c>
      <c r="BO1846" t="s">
        <v>3338</v>
      </c>
      <c r="BP1846" t="s">
        <v>3332</v>
      </c>
      <c r="BQ1846" t="s">
        <v>3337</v>
      </c>
      <c r="BR1846" t="s">
        <v>3338</v>
      </c>
      <c r="BS1846" t="s">
        <v>86</v>
      </c>
      <c r="BU1846" t="s">
        <v>2962</v>
      </c>
      <c r="BV1846" t="s">
        <v>3339</v>
      </c>
    </row>
    <row r="1847" spans="1:74" x14ac:dyDescent="0.2">
      <c r="A1847" t="s">
        <v>5194</v>
      </c>
      <c r="B1847" t="s">
        <v>5194</v>
      </c>
      <c r="C1847" t="s">
        <v>5195</v>
      </c>
      <c r="E1847" t="s">
        <v>397</v>
      </c>
      <c r="F1847" t="s">
        <v>5196</v>
      </c>
      <c r="I1847" t="s">
        <v>3336</v>
      </c>
      <c r="M1847" t="s">
        <v>3329</v>
      </c>
      <c r="BJ1847" t="s">
        <v>2962</v>
      </c>
      <c r="BL1847" t="s">
        <v>3337</v>
      </c>
      <c r="BM1847" t="s">
        <v>83</v>
      </c>
      <c r="BO1847" t="s">
        <v>3338</v>
      </c>
      <c r="BP1847" t="s">
        <v>3332</v>
      </c>
      <c r="BQ1847" t="s">
        <v>3337</v>
      </c>
      <c r="BR1847" t="s">
        <v>3338</v>
      </c>
      <c r="BS1847" t="s">
        <v>86</v>
      </c>
      <c r="BU1847" t="s">
        <v>2962</v>
      </c>
      <c r="BV1847" t="s">
        <v>3339</v>
      </c>
    </row>
    <row r="1848" spans="1:74" x14ac:dyDescent="0.2">
      <c r="A1848" t="s">
        <v>527</v>
      </c>
      <c r="B1848" t="s">
        <v>527</v>
      </c>
      <c r="C1848" t="s">
        <v>529</v>
      </c>
      <c r="D1848" t="s">
        <v>76</v>
      </c>
      <c r="E1848" t="s">
        <v>77</v>
      </c>
      <c r="G1848" t="s">
        <v>5197</v>
      </c>
      <c r="I1848" t="s">
        <v>3346</v>
      </c>
      <c r="J1848" t="s">
        <v>146</v>
      </c>
      <c r="M1848" t="s">
        <v>3329</v>
      </c>
      <c r="BJ1848" t="s">
        <v>2962</v>
      </c>
      <c r="BL1848" t="s">
        <v>3347</v>
      </c>
      <c r="BM1848" t="s">
        <v>83</v>
      </c>
      <c r="BN1848" t="s">
        <v>84</v>
      </c>
      <c r="BO1848" t="s">
        <v>3348</v>
      </c>
      <c r="BP1848" t="s">
        <v>3332</v>
      </c>
      <c r="BQ1848" t="s">
        <v>3347</v>
      </c>
      <c r="BR1848" t="s">
        <v>3348</v>
      </c>
      <c r="BS1848" t="s">
        <v>86</v>
      </c>
      <c r="BU1848" t="s">
        <v>2962</v>
      </c>
      <c r="BV1848" t="s">
        <v>87</v>
      </c>
    </row>
    <row r="1849" spans="1:74" x14ac:dyDescent="0.2">
      <c r="A1849" t="s">
        <v>4025</v>
      </c>
      <c r="B1849" t="s">
        <v>4025</v>
      </c>
      <c r="C1849" t="s">
        <v>5198</v>
      </c>
      <c r="D1849" t="s">
        <v>76</v>
      </c>
      <c r="E1849" t="s">
        <v>77</v>
      </c>
      <c r="H1849" t="s">
        <v>5199</v>
      </c>
      <c r="I1849" t="s">
        <v>4023</v>
      </c>
      <c r="J1849" t="s">
        <v>3428</v>
      </c>
      <c r="M1849" t="s">
        <v>3329</v>
      </c>
      <c r="BJ1849" t="s">
        <v>81</v>
      </c>
      <c r="BL1849" t="s">
        <v>4024</v>
      </c>
      <c r="BM1849" t="s">
        <v>83</v>
      </c>
      <c r="BN1849" t="s">
        <v>84</v>
      </c>
      <c r="BO1849" t="s">
        <v>4025</v>
      </c>
      <c r="BP1849" t="s">
        <v>3332</v>
      </c>
      <c r="BQ1849" t="s">
        <v>4024</v>
      </c>
      <c r="BR1849" t="s">
        <v>4025</v>
      </c>
      <c r="BS1849" t="s">
        <v>86</v>
      </c>
      <c r="BU1849" t="s">
        <v>81</v>
      </c>
      <c r="BV1849" t="s">
        <v>3362</v>
      </c>
    </row>
    <row r="1850" spans="1:74" x14ac:dyDescent="0.2">
      <c r="A1850" t="s">
        <v>5200</v>
      </c>
      <c r="B1850" t="s">
        <v>5200</v>
      </c>
      <c r="C1850" t="s">
        <v>5201</v>
      </c>
      <c r="E1850" t="s">
        <v>397</v>
      </c>
      <c r="F1850" t="s">
        <v>5202</v>
      </c>
      <c r="I1850" t="s">
        <v>3336</v>
      </c>
      <c r="M1850" t="s">
        <v>3329</v>
      </c>
      <c r="BJ1850" t="s">
        <v>2962</v>
      </c>
      <c r="BL1850" t="s">
        <v>3337</v>
      </c>
      <c r="BM1850" t="s">
        <v>83</v>
      </c>
      <c r="BO1850" t="s">
        <v>3338</v>
      </c>
      <c r="BP1850" t="s">
        <v>3332</v>
      </c>
      <c r="BQ1850" t="s">
        <v>3337</v>
      </c>
      <c r="BR1850" t="s">
        <v>3338</v>
      </c>
      <c r="BS1850" t="s">
        <v>86</v>
      </c>
      <c r="BU1850" t="s">
        <v>2962</v>
      </c>
      <c r="BV1850" t="s">
        <v>3339</v>
      </c>
    </row>
    <row r="1851" spans="1:74" x14ac:dyDescent="0.2">
      <c r="A1851" t="s">
        <v>5203</v>
      </c>
      <c r="B1851" t="s">
        <v>5203</v>
      </c>
      <c r="C1851" t="s">
        <v>5204</v>
      </c>
      <c r="E1851" t="s">
        <v>397</v>
      </c>
      <c r="F1851" t="s">
        <v>5205</v>
      </c>
      <c r="I1851" t="s">
        <v>3336</v>
      </c>
      <c r="M1851" t="s">
        <v>3329</v>
      </c>
      <c r="BJ1851" t="s">
        <v>2962</v>
      </c>
      <c r="BL1851" t="s">
        <v>3337</v>
      </c>
      <c r="BM1851" t="s">
        <v>83</v>
      </c>
      <c r="BO1851" t="s">
        <v>3338</v>
      </c>
      <c r="BP1851" t="s">
        <v>3332</v>
      </c>
      <c r="BQ1851" t="s">
        <v>3337</v>
      </c>
      <c r="BR1851" t="s">
        <v>3338</v>
      </c>
      <c r="BS1851" t="s">
        <v>86</v>
      </c>
      <c r="BU1851" t="s">
        <v>2962</v>
      </c>
      <c r="BV1851" t="s">
        <v>3339</v>
      </c>
    </row>
    <row r="1852" spans="1:74" x14ac:dyDescent="0.2">
      <c r="A1852" t="s">
        <v>5206</v>
      </c>
      <c r="B1852" t="s">
        <v>5206</v>
      </c>
      <c r="C1852" t="s">
        <v>5207</v>
      </c>
      <c r="D1852" t="s">
        <v>76</v>
      </c>
      <c r="E1852" t="s">
        <v>77</v>
      </c>
      <c r="H1852" t="s">
        <v>5208</v>
      </c>
      <c r="I1852" t="s">
        <v>3388</v>
      </c>
      <c r="J1852" t="s">
        <v>3354</v>
      </c>
      <c r="M1852" t="s">
        <v>3329</v>
      </c>
      <c r="BJ1852" t="s">
        <v>81</v>
      </c>
      <c r="BL1852" t="s">
        <v>3347</v>
      </c>
      <c r="BM1852" t="s">
        <v>83</v>
      </c>
      <c r="BN1852" t="s">
        <v>84</v>
      </c>
      <c r="BO1852" t="s">
        <v>3389</v>
      </c>
      <c r="BP1852" t="s">
        <v>3332</v>
      </c>
      <c r="BQ1852" t="s">
        <v>3347</v>
      </c>
      <c r="BR1852" t="s">
        <v>3389</v>
      </c>
      <c r="BS1852" t="s">
        <v>86</v>
      </c>
      <c r="BU1852" t="s">
        <v>81</v>
      </c>
      <c r="BV1852" t="s">
        <v>3362</v>
      </c>
    </row>
    <row r="1853" spans="1:74" x14ac:dyDescent="0.2">
      <c r="A1853" t="s">
        <v>5209</v>
      </c>
      <c r="B1853" t="s">
        <v>5209</v>
      </c>
      <c r="C1853" t="s">
        <v>5210</v>
      </c>
      <c r="E1853" t="s">
        <v>397</v>
      </c>
      <c r="I1853" t="s">
        <v>3336</v>
      </c>
      <c r="M1853" t="s">
        <v>3329</v>
      </c>
      <c r="BJ1853" t="s">
        <v>2962</v>
      </c>
      <c r="BL1853" t="s">
        <v>3337</v>
      </c>
      <c r="BM1853" t="s">
        <v>83</v>
      </c>
      <c r="BO1853" t="s">
        <v>3338</v>
      </c>
      <c r="BP1853" t="s">
        <v>3332</v>
      </c>
      <c r="BQ1853" t="s">
        <v>3337</v>
      </c>
      <c r="BR1853" t="s">
        <v>3338</v>
      </c>
      <c r="BS1853" t="s">
        <v>86</v>
      </c>
      <c r="BU1853" t="s">
        <v>2962</v>
      </c>
      <c r="BV1853" t="s">
        <v>3339</v>
      </c>
    </row>
    <row r="1854" spans="1:74" x14ac:dyDescent="0.2">
      <c r="A1854" t="s">
        <v>5211</v>
      </c>
      <c r="B1854" t="s">
        <v>5211</v>
      </c>
      <c r="C1854" t="s">
        <v>2723</v>
      </c>
      <c r="D1854" t="s">
        <v>76</v>
      </c>
      <c r="E1854" t="s">
        <v>77</v>
      </c>
      <c r="G1854" t="s">
        <v>5212</v>
      </c>
      <c r="I1854" t="s">
        <v>3346</v>
      </c>
      <c r="J1854" t="s">
        <v>146</v>
      </c>
      <c r="M1854" t="s">
        <v>3329</v>
      </c>
      <c r="BJ1854" t="s">
        <v>2962</v>
      </c>
      <c r="BL1854" t="s">
        <v>3347</v>
      </c>
      <c r="BM1854" t="s">
        <v>83</v>
      </c>
      <c r="BN1854" t="s">
        <v>84</v>
      </c>
      <c r="BO1854" t="s">
        <v>3348</v>
      </c>
      <c r="BP1854" t="s">
        <v>3332</v>
      </c>
      <c r="BQ1854" t="s">
        <v>3347</v>
      </c>
      <c r="BR1854" t="s">
        <v>3348</v>
      </c>
      <c r="BS1854" t="s">
        <v>86</v>
      </c>
      <c r="BU1854" t="s">
        <v>2962</v>
      </c>
      <c r="BV1854" t="s">
        <v>87</v>
      </c>
    </row>
    <row r="1855" spans="1:74" x14ac:dyDescent="0.2">
      <c r="A1855" t="s">
        <v>5213</v>
      </c>
      <c r="B1855" t="s">
        <v>5213</v>
      </c>
      <c r="C1855" t="s">
        <v>5214</v>
      </c>
      <c r="E1855" t="s">
        <v>397</v>
      </c>
      <c r="F1855" t="s">
        <v>5215</v>
      </c>
      <c r="I1855" t="s">
        <v>3336</v>
      </c>
      <c r="M1855" t="s">
        <v>3329</v>
      </c>
      <c r="BJ1855" t="s">
        <v>2962</v>
      </c>
      <c r="BL1855" t="s">
        <v>3337</v>
      </c>
      <c r="BM1855" t="s">
        <v>83</v>
      </c>
      <c r="BO1855" t="s">
        <v>3338</v>
      </c>
      <c r="BP1855" t="s">
        <v>3332</v>
      </c>
      <c r="BQ1855" t="s">
        <v>3337</v>
      </c>
      <c r="BR1855" t="s">
        <v>3338</v>
      </c>
      <c r="BS1855" t="s">
        <v>86</v>
      </c>
      <c r="BU1855" t="s">
        <v>2962</v>
      </c>
      <c r="BV1855" t="s">
        <v>3339</v>
      </c>
    </row>
    <row r="1856" spans="1:74" x14ac:dyDescent="0.2">
      <c r="A1856" t="s">
        <v>5216</v>
      </c>
      <c r="B1856" t="s">
        <v>5216</v>
      </c>
      <c r="C1856" t="s">
        <v>5217</v>
      </c>
      <c r="E1856" t="s">
        <v>397</v>
      </c>
      <c r="I1856" t="s">
        <v>3336</v>
      </c>
      <c r="M1856" t="s">
        <v>3329</v>
      </c>
      <c r="BJ1856" t="s">
        <v>2962</v>
      </c>
      <c r="BL1856" t="s">
        <v>3337</v>
      </c>
      <c r="BM1856" t="s">
        <v>83</v>
      </c>
      <c r="BO1856" t="s">
        <v>3338</v>
      </c>
      <c r="BP1856" t="s">
        <v>3332</v>
      </c>
      <c r="BQ1856" t="s">
        <v>3337</v>
      </c>
      <c r="BR1856" t="s">
        <v>3338</v>
      </c>
      <c r="BS1856" t="s">
        <v>86</v>
      </c>
      <c r="BU1856" t="s">
        <v>2962</v>
      </c>
      <c r="BV1856" t="s">
        <v>3339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9"/>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49</v>
      </c>
      <c r="O1" s="1" t="s">
        <v>50</v>
      </c>
      <c r="P1" s="1" t="s">
        <v>51</v>
      </c>
      <c r="Q1" s="1" t="s">
        <v>52</v>
      </c>
      <c r="R1" s="1" t="s">
        <v>53</v>
      </c>
      <c r="S1" s="1" t="s">
        <v>54</v>
      </c>
    </row>
    <row r="2" spans="1:19" x14ac:dyDescent="0.2">
      <c r="A2" t="s">
        <v>3211</v>
      </c>
      <c r="B2" t="s">
        <v>3211</v>
      </c>
      <c r="C2" t="s">
        <v>3212</v>
      </c>
      <c r="D2" t="s">
        <v>76</v>
      </c>
      <c r="E2" t="s">
        <v>77</v>
      </c>
      <c r="I2" t="s">
        <v>3213</v>
      </c>
      <c r="J2" t="s">
        <v>3214</v>
      </c>
      <c r="K2" t="s">
        <v>2990</v>
      </c>
      <c r="M2" t="s">
        <v>3215</v>
      </c>
      <c r="N2" t="s">
        <v>2962</v>
      </c>
      <c r="O2" t="e">
        <f>Total BF, Groups Identified YTD / Total BF, Groups Booking YTD</f>
        <v>#NAME?</v>
      </c>
      <c r="P2" t="s">
        <v>3216</v>
      </c>
      <c r="Q2" t="s">
        <v>83</v>
      </c>
      <c r="R2" t="s">
        <v>84</v>
      </c>
      <c r="S2" t="s">
        <v>3217</v>
      </c>
    </row>
    <row r="3" spans="1:19" x14ac:dyDescent="0.2">
      <c r="A3" t="s">
        <v>3220</v>
      </c>
      <c r="B3" t="s">
        <v>3220</v>
      </c>
      <c r="C3" t="s">
        <v>3221</v>
      </c>
      <c r="D3" t="s">
        <v>76</v>
      </c>
      <c r="E3" t="s">
        <v>77</v>
      </c>
      <c r="I3" t="s">
        <v>3222</v>
      </c>
      <c r="J3" t="s">
        <v>3214</v>
      </c>
      <c r="K3" t="s">
        <v>2990</v>
      </c>
      <c r="M3" t="s">
        <v>3215</v>
      </c>
      <c r="N3" t="s">
        <v>2962</v>
      </c>
      <c r="P3" t="s">
        <v>3216</v>
      </c>
      <c r="Q3" t="s">
        <v>83</v>
      </c>
      <c r="R3" t="s">
        <v>84</v>
      </c>
      <c r="S3" t="s">
        <v>3223</v>
      </c>
    </row>
    <row r="4" spans="1:19" x14ac:dyDescent="0.2">
      <c r="A4" t="s">
        <v>3225</v>
      </c>
      <c r="B4" t="s">
        <v>3225</v>
      </c>
      <c r="C4" t="s">
        <v>3226</v>
      </c>
      <c r="D4" t="s">
        <v>76</v>
      </c>
      <c r="E4" t="s">
        <v>77</v>
      </c>
      <c r="I4" t="s">
        <v>3227</v>
      </c>
      <c r="J4" t="s">
        <v>3214</v>
      </c>
      <c r="K4" t="s">
        <v>2990</v>
      </c>
      <c r="M4" t="s">
        <v>3215</v>
      </c>
      <c r="N4" t="s">
        <v>2962</v>
      </c>
      <c r="P4" t="s">
        <v>3228</v>
      </c>
      <c r="Q4" t="s">
        <v>83</v>
      </c>
      <c r="R4" t="s">
        <v>84</v>
      </c>
      <c r="S4" t="s">
        <v>3229</v>
      </c>
    </row>
    <row r="5" spans="1:19" x14ac:dyDescent="0.2">
      <c r="A5" t="s">
        <v>3230</v>
      </c>
      <c r="B5" t="s">
        <v>3230</v>
      </c>
      <c r="C5" t="s">
        <v>3231</v>
      </c>
      <c r="D5" t="s">
        <v>76</v>
      </c>
      <c r="E5" t="s">
        <v>77</v>
      </c>
      <c r="I5" t="s">
        <v>3213</v>
      </c>
      <c r="J5" t="s">
        <v>3214</v>
      </c>
      <c r="K5" t="s">
        <v>2990</v>
      </c>
      <c r="M5" t="s">
        <v>3215</v>
      </c>
      <c r="N5" t="s">
        <v>2962</v>
      </c>
      <c r="O5" t="e">
        <f>Total Individual Booking (month) / Total Individual Booking (month)</f>
        <v>#NAME?</v>
      </c>
      <c r="P5" t="s">
        <v>3216</v>
      </c>
      <c r="Q5" t="s">
        <v>83</v>
      </c>
      <c r="R5" t="s">
        <v>84</v>
      </c>
      <c r="S5" t="s">
        <v>3217</v>
      </c>
    </row>
    <row r="6" spans="1:19" x14ac:dyDescent="0.2">
      <c r="A6" t="s">
        <v>3232</v>
      </c>
      <c r="B6" t="s">
        <v>3232</v>
      </c>
      <c r="C6" t="s">
        <v>3233</v>
      </c>
      <c r="D6" t="s">
        <v>76</v>
      </c>
      <c r="E6" t="s">
        <v>397</v>
      </c>
      <c r="H6" t="s">
        <v>3234</v>
      </c>
      <c r="I6" t="s">
        <v>3235</v>
      </c>
      <c r="M6" t="s">
        <v>3215</v>
      </c>
      <c r="N6" t="s">
        <v>81</v>
      </c>
      <c r="P6" t="s">
        <v>3236</v>
      </c>
      <c r="Q6" t="s">
        <v>83</v>
      </c>
      <c r="R6" t="s">
        <v>2953</v>
      </c>
      <c r="S6" t="s">
        <v>3237</v>
      </c>
    </row>
    <row r="7" spans="1:19" x14ac:dyDescent="0.2">
      <c r="A7" t="s">
        <v>3239</v>
      </c>
      <c r="B7" t="s">
        <v>3239</v>
      </c>
      <c r="C7" t="s">
        <v>3240</v>
      </c>
      <c r="D7" t="s">
        <v>76</v>
      </c>
      <c r="E7" t="s">
        <v>77</v>
      </c>
      <c r="I7" t="s">
        <v>3241</v>
      </c>
      <c r="J7" t="s">
        <v>3214</v>
      </c>
      <c r="K7" t="s">
        <v>2990</v>
      </c>
      <c r="M7" t="s">
        <v>3215</v>
      </c>
      <c r="N7" t="s">
        <v>2962</v>
      </c>
      <c r="P7" t="s">
        <v>3216</v>
      </c>
      <c r="Q7" t="s">
        <v>83</v>
      </c>
      <c r="R7" t="s">
        <v>84</v>
      </c>
      <c r="S7" t="s">
        <v>3239</v>
      </c>
    </row>
    <row r="8" spans="1:19" x14ac:dyDescent="0.2">
      <c r="A8" t="s">
        <v>3243</v>
      </c>
      <c r="B8" t="s">
        <v>3243</v>
      </c>
      <c r="C8" t="s">
        <v>3244</v>
      </c>
      <c r="D8" t="s">
        <v>76</v>
      </c>
      <c r="E8" t="s">
        <v>397</v>
      </c>
      <c r="H8" t="s">
        <v>3245</v>
      </c>
      <c r="I8" t="s">
        <v>3246</v>
      </c>
      <c r="M8" t="s">
        <v>3215</v>
      </c>
      <c r="N8" t="s">
        <v>81</v>
      </c>
      <c r="P8" t="s">
        <v>3236</v>
      </c>
      <c r="Q8" t="s">
        <v>83</v>
      </c>
      <c r="R8" t="s">
        <v>2953</v>
      </c>
      <c r="S8" t="s">
        <v>3247</v>
      </c>
    </row>
    <row r="9" spans="1:19" x14ac:dyDescent="0.2">
      <c r="A9" t="s">
        <v>3249</v>
      </c>
      <c r="B9" t="s">
        <v>3249</v>
      </c>
      <c r="C9" t="s">
        <v>3250</v>
      </c>
      <c r="D9" t="s">
        <v>76</v>
      </c>
      <c r="E9" t="s">
        <v>397</v>
      </c>
      <c r="H9" t="s">
        <v>3251</v>
      </c>
      <c r="I9" t="s">
        <v>3235</v>
      </c>
      <c r="M9" t="s">
        <v>3215</v>
      </c>
      <c r="N9" t="s">
        <v>81</v>
      </c>
      <c r="P9" t="s">
        <v>3236</v>
      </c>
      <c r="Q9" t="s">
        <v>83</v>
      </c>
      <c r="R9" t="s">
        <v>2953</v>
      </c>
      <c r="S9" t="s">
        <v>3237</v>
      </c>
    </row>
    <row r="10" spans="1:19" x14ac:dyDescent="0.2">
      <c r="A10" t="s">
        <v>3252</v>
      </c>
      <c r="B10" t="s">
        <v>3252</v>
      </c>
      <c r="C10" t="s">
        <v>3253</v>
      </c>
      <c r="D10" t="s">
        <v>76</v>
      </c>
      <c r="E10" t="s">
        <v>397</v>
      </c>
      <c r="H10" t="s">
        <v>3254</v>
      </c>
      <c r="I10" t="s">
        <v>3246</v>
      </c>
      <c r="M10" t="s">
        <v>3215</v>
      </c>
      <c r="N10" t="s">
        <v>81</v>
      </c>
      <c r="P10" t="s">
        <v>3236</v>
      </c>
      <c r="Q10" t="s">
        <v>83</v>
      </c>
      <c r="R10" t="s">
        <v>2953</v>
      </c>
      <c r="S10" t="s">
        <v>3247</v>
      </c>
    </row>
    <row r="11" spans="1:19" x14ac:dyDescent="0.2">
      <c r="A11" t="s">
        <v>3255</v>
      </c>
      <c r="B11" t="s">
        <v>3255</v>
      </c>
      <c r="C11" t="s">
        <v>3256</v>
      </c>
      <c r="D11" t="s">
        <v>76</v>
      </c>
      <c r="E11" t="s">
        <v>397</v>
      </c>
      <c r="H11" t="s">
        <v>3257</v>
      </c>
      <c r="I11" t="s">
        <v>3235</v>
      </c>
      <c r="M11" t="s">
        <v>3215</v>
      </c>
      <c r="N11" t="s">
        <v>81</v>
      </c>
      <c r="P11" t="s">
        <v>3236</v>
      </c>
      <c r="Q11" t="s">
        <v>83</v>
      </c>
      <c r="R11" t="s">
        <v>2953</v>
      </c>
      <c r="S11" t="s">
        <v>3237</v>
      </c>
    </row>
    <row r="12" spans="1:19" x14ac:dyDescent="0.2">
      <c r="A12" t="s">
        <v>3258</v>
      </c>
      <c r="B12" t="s">
        <v>3258</v>
      </c>
      <c r="C12" t="s">
        <v>3259</v>
      </c>
      <c r="D12" t="s">
        <v>76</v>
      </c>
      <c r="E12" t="s">
        <v>397</v>
      </c>
      <c r="H12" t="s">
        <v>3260</v>
      </c>
      <c r="I12" t="s">
        <v>3246</v>
      </c>
      <c r="M12" t="s">
        <v>3215</v>
      </c>
      <c r="N12" t="s">
        <v>81</v>
      </c>
      <c r="P12" t="s">
        <v>3236</v>
      </c>
      <c r="Q12" t="s">
        <v>83</v>
      </c>
      <c r="R12" t="s">
        <v>2953</v>
      </c>
      <c r="S12" t="s">
        <v>3247</v>
      </c>
    </row>
    <row r="13" spans="1:19" x14ac:dyDescent="0.2">
      <c r="A13" t="s">
        <v>3261</v>
      </c>
      <c r="B13" t="s">
        <v>3261</v>
      </c>
      <c r="C13" t="s">
        <v>3262</v>
      </c>
      <c r="D13" t="s">
        <v>76</v>
      </c>
      <c r="E13" t="s">
        <v>77</v>
      </c>
      <c r="I13" t="s">
        <v>3222</v>
      </c>
      <c r="J13" t="s">
        <v>3214</v>
      </c>
      <c r="K13" t="s">
        <v>2990</v>
      </c>
      <c r="M13" t="s">
        <v>3215</v>
      </c>
      <c r="N13" t="s">
        <v>2962</v>
      </c>
      <c r="P13" t="s">
        <v>3216</v>
      </c>
      <c r="Q13" t="s">
        <v>83</v>
      </c>
      <c r="R13" t="s">
        <v>84</v>
      </c>
      <c r="S13" t="s">
        <v>3223</v>
      </c>
    </row>
    <row r="14" spans="1:19" x14ac:dyDescent="0.2">
      <c r="A14" t="s">
        <v>3263</v>
      </c>
      <c r="B14" t="s">
        <v>3263</v>
      </c>
      <c r="C14" t="s">
        <v>3264</v>
      </c>
      <c r="D14" t="s">
        <v>76</v>
      </c>
      <c r="E14" t="s">
        <v>397</v>
      </c>
      <c r="H14" t="s">
        <v>3265</v>
      </c>
      <c r="I14" t="s">
        <v>3246</v>
      </c>
      <c r="M14" t="s">
        <v>3215</v>
      </c>
      <c r="N14" t="s">
        <v>81</v>
      </c>
      <c r="P14" t="s">
        <v>3236</v>
      </c>
      <c r="Q14" t="s">
        <v>83</v>
      </c>
      <c r="R14" t="s">
        <v>2953</v>
      </c>
      <c r="S14" t="s">
        <v>3247</v>
      </c>
    </row>
    <row r="15" spans="1:19" x14ac:dyDescent="0.2">
      <c r="A15" t="s">
        <v>3266</v>
      </c>
      <c r="B15" t="s">
        <v>3266</v>
      </c>
      <c r="C15" t="s">
        <v>3267</v>
      </c>
      <c r="D15" t="s">
        <v>76</v>
      </c>
      <c r="E15" t="s">
        <v>397</v>
      </c>
      <c r="H15" t="s">
        <v>3268</v>
      </c>
      <c r="I15" t="s">
        <v>3246</v>
      </c>
      <c r="M15" t="s">
        <v>3215</v>
      </c>
      <c r="N15" t="s">
        <v>81</v>
      </c>
      <c r="P15" t="s">
        <v>3236</v>
      </c>
      <c r="Q15" t="s">
        <v>83</v>
      </c>
      <c r="R15" t="s">
        <v>2953</v>
      </c>
      <c r="S15" t="s">
        <v>3247</v>
      </c>
    </row>
    <row r="16" spans="1:19" x14ac:dyDescent="0.2">
      <c r="A16" t="s">
        <v>3269</v>
      </c>
      <c r="B16" t="s">
        <v>3269</v>
      </c>
      <c r="C16" t="s">
        <v>3270</v>
      </c>
      <c r="D16" t="s">
        <v>76</v>
      </c>
      <c r="E16" t="s">
        <v>397</v>
      </c>
      <c r="H16" t="s">
        <v>3271</v>
      </c>
      <c r="I16" t="s">
        <v>3246</v>
      </c>
      <c r="M16" t="s">
        <v>3215</v>
      </c>
      <c r="N16" t="s">
        <v>81</v>
      </c>
      <c r="P16" t="s">
        <v>3236</v>
      </c>
      <c r="Q16" t="s">
        <v>83</v>
      </c>
      <c r="R16" t="s">
        <v>2953</v>
      </c>
      <c r="S16" t="s">
        <v>3247</v>
      </c>
    </row>
    <row r="17" spans="1:19" x14ac:dyDescent="0.2">
      <c r="A17" t="s">
        <v>3272</v>
      </c>
      <c r="B17" t="s">
        <v>3272</v>
      </c>
      <c r="C17" t="s">
        <v>3273</v>
      </c>
      <c r="D17" t="s">
        <v>76</v>
      </c>
      <c r="E17" t="s">
        <v>397</v>
      </c>
      <c r="H17" t="s">
        <v>3274</v>
      </c>
      <c r="I17" t="s">
        <v>3246</v>
      </c>
      <c r="M17" t="s">
        <v>3215</v>
      </c>
      <c r="N17" t="s">
        <v>81</v>
      </c>
      <c r="P17" t="s">
        <v>3236</v>
      </c>
      <c r="Q17" t="s">
        <v>83</v>
      </c>
      <c r="R17" t="s">
        <v>2953</v>
      </c>
      <c r="S17" t="s">
        <v>3247</v>
      </c>
    </row>
    <row r="18" spans="1:19" x14ac:dyDescent="0.2">
      <c r="A18" t="s">
        <v>3275</v>
      </c>
      <c r="B18" t="s">
        <v>3275</v>
      </c>
      <c r="C18" t="s">
        <v>3276</v>
      </c>
      <c r="D18" t="s">
        <v>76</v>
      </c>
      <c r="E18" t="s">
        <v>77</v>
      </c>
      <c r="I18" t="s">
        <v>3277</v>
      </c>
      <c r="J18" t="s">
        <v>3214</v>
      </c>
      <c r="K18" t="s">
        <v>2990</v>
      </c>
      <c r="M18" t="s">
        <v>3215</v>
      </c>
      <c r="N18" t="s">
        <v>2962</v>
      </c>
      <c r="P18" t="s">
        <v>3228</v>
      </c>
      <c r="Q18" t="s">
        <v>83</v>
      </c>
      <c r="R18" t="s">
        <v>84</v>
      </c>
      <c r="S18" t="s">
        <v>3275</v>
      </c>
    </row>
    <row r="19" spans="1:19" x14ac:dyDescent="0.2">
      <c r="A19" t="s">
        <v>3278</v>
      </c>
      <c r="B19" t="s">
        <v>3278</v>
      </c>
      <c r="C19" t="s">
        <v>3279</v>
      </c>
      <c r="D19" t="s">
        <v>76</v>
      </c>
      <c r="E19" t="s">
        <v>77</v>
      </c>
      <c r="F19" t="s">
        <v>3280</v>
      </c>
      <c r="I19" t="s">
        <v>3227</v>
      </c>
      <c r="J19" t="s">
        <v>3214</v>
      </c>
      <c r="K19" t="s">
        <v>2990</v>
      </c>
      <c r="M19" t="s">
        <v>3215</v>
      </c>
      <c r="N19" t="s">
        <v>2962</v>
      </c>
      <c r="P19" t="s">
        <v>3228</v>
      </c>
      <c r="Q19" t="s">
        <v>83</v>
      </c>
      <c r="R19" t="s">
        <v>84</v>
      </c>
      <c r="S19" t="s">
        <v>3229</v>
      </c>
    </row>
    <row r="20" spans="1:19" x14ac:dyDescent="0.2">
      <c r="A20" t="s">
        <v>3281</v>
      </c>
      <c r="B20" t="s">
        <v>3281</v>
      </c>
      <c r="C20" t="s">
        <v>3282</v>
      </c>
      <c r="D20" t="s">
        <v>76</v>
      </c>
      <c r="E20" t="s">
        <v>397</v>
      </c>
      <c r="H20" t="s">
        <v>3283</v>
      </c>
      <c r="I20" t="s">
        <v>3246</v>
      </c>
      <c r="M20" t="s">
        <v>3215</v>
      </c>
      <c r="N20" t="s">
        <v>81</v>
      </c>
      <c r="P20" t="s">
        <v>3236</v>
      </c>
      <c r="Q20" t="s">
        <v>83</v>
      </c>
      <c r="R20" t="s">
        <v>2953</v>
      </c>
      <c r="S20" t="s">
        <v>3247</v>
      </c>
    </row>
    <row r="21" spans="1:19" x14ac:dyDescent="0.2">
      <c r="A21" t="s">
        <v>3284</v>
      </c>
      <c r="B21" t="s">
        <v>3284</v>
      </c>
      <c r="C21" t="s">
        <v>3285</v>
      </c>
      <c r="D21" t="s">
        <v>76</v>
      </c>
      <c r="E21" t="s">
        <v>397</v>
      </c>
      <c r="H21" t="s">
        <v>3286</v>
      </c>
      <c r="I21" t="s">
        <v>3235</v>
      </c>
      <c r="M21" t="s">
        <v>3215</v>
      </c>
      <c r="N21" t="s">
        <v>81</v>
      </c>
      <c r="P21" t="s">
        <v>3236</v>
      </c>
      <c r="Q21" t="s">
        <v>83</v>
      </c>
      <c r="R21" t="s">
        <v>2953</v>
      </c>
      <c r="S21" t="s">
        <v>3237</v>
      </c>
    </row>
    <row r="22" spans="1:19" x14ac:dyDescent="0.2">
      <c r="A22" t="s">
        <v>3287</v>
      </c>
      <c r="B22" t="s">
        <v>3287</v>
      </c>
      <c r="C22" t="s">
        <v>3288</v>
      </c>
      <c r="D22" t="s">
        <v>76</v>
      </c>
      <c r="E22" t="s">
        <v>77</v>
      </c>
      <c r="F22" t="s">
        <v>3289</v>
      </c>
      <c r="I22" t="s">
        <v>3290</v>
      </c>
      <c r="J22" t="s">
        <v>3214</v>
      </c>
      <c r="K22" t="s">
        <v>2990</v>
      </c>
      <c r="M22" t="s">
        <v>3215</v>
      </c>
      <c r="N22" t="s">
        <v>2962</v>
      </c>
      <c r="O22" t="e">
        <f>(Total Accept/Reject - Total Done by Deadline) / Total Accepted/Rejected</f>
        <v>#NAME?</v>
      </c>
      <c r="P22" t="s">
        <v>3228</v>
      </c>
      <c r="Q22" t="s">
        <v>83</v>
      </c>
      <c r="R22" t="s">
        <v>84</v>
      </c>
      <c r="S22" t="s">
        <v>3291</v>
      </c>
    </row>
    <row r="23" spans="1:19" x14ac:dyDescent="0.2">
      <c r="A23" t="s">
        <v>3293</v>
      </c>
      <c r="B23" t="s">
        <v>3293</v>
      </c>
      <c r="C23" t="s">
        <v>3294</v>
      </c>
      <c r="D23" t="s">
        <v>76</v>
      </c>
      <c r="E23" t="s">
        <v>397</v>
      </c>
      <c r="H23" t="s">
        <v>3295</v>
      </c>
      <c r="I23" t="s">
        <v>3235</v>
      </c>
      <c r="M23" t="s">
        <v>3215</v>
      </c>
      <c r="N23" t="s">
        <v>81</v>
      </c>
      <c r="P23" t="s">
        <v>3236</v>
      </c>
      <c r="Q23" t="s">
        <v>83</v>
      </c>
      <c r="R23" t="s">
        <v>2953</v>
      </c>
      <c r="S23" t="s">
        <v>3237</v>
      </c>
    </row>
    <row r="24" spans="1:19" x14ac:dyDescent="0.2">
      <c r="A24" t="s">
        <v>3296</v>
      </c>
      <c r="B24" t="s">
        <v>3296</v>
      </c>
      <c r="C24" t="s">
        <v>3297</v>
      </c>
      <c r="D24" t="s">
        <v>76</v>
      </c>
      <c r="E24" t="s">
        <v>77</v>
      </c>
      <c r="F24" t="s">
        <v>3298</v>
      </c>
      <c r="I24" t="s">
        <v>3227</v>
      </c>
      <c r="J24" t="s">
        <v>3214</v>
      </c>
      <c r="K24" t="s">
        <v>2990</v>
      </c>
      <c r="M24" t="s">
        <v>3215</v>
      </c>
      <c r="N24" t="s">
        <v>2962</v>
      </c>
      <c r="P24" t="s">
        <v>3228</v>
      </c>
      <c r="Q24" t="s">
        <v>83</v>
      </c>
      <c r="R24" t="s">
        <v>84</v>
      </c>
      <c r="S24" t="s">
        <v>3229</v>
      </c>
    </row>
    <row r="25" spans="1:19" x14ac:dyDescent="0.2">
      <c r="A25" t="s">
        <v>3299</v>
      </c>
      <c r="B25" t="s">
        <v>3299</v>
      </c>
      <c r="C25" t="s">
        <v>3300</v>
      </c>
      <c r="D25" t="s">
        <v>76</v>
      </c>
      <c r="E25" t="s">
        <v>77</v>
      </c>
      <c r="F25" t="s">
        <v>3301</v>
      </c>
      <c r="I25" t="s">
        <v>3227</v>
      </c>
      <c r="J25" t="s">
        <v>3214</v>
      </c>
      <c r="K25" t="s">
        <v>2990</v>
      </c>
      <c r="M25" t="s">
        <v>3215</v>
      </c>
      <c r="N25" t="s">
        <v>2962</v>
      </c>
      <c r="O25" t="e">
        <f>Total Revenue Produced for Cancel Costs / Total Revenue Expected for Cancel Costs</f>
        <v>#NAME?</v>
      </c>
      <c r="P25" t="s">
        <v>3228</v>
      </c>
      <c r="Q25" t="s">
        <v>83</v>
      </c>
      <c r="R25" t="s">
        <v>84</v>
      </c>
      <c r="S25" t="s">
        <v>3229</v>
      </c>
    </row>
    <row r="26" spans="1:19" x14ac:dyDescent="0.2">
      <c r="A26" t="s">
        <v>3302</v>
      </c>
      <c r="B26" t="s">
        <v>3302</v>
      </c>
      <c r="C26" t="s">
        <v>3303</v>
      </c>
      <c r="D26" t="s">
        <v>76</v>
      </c>
      <c r="E26" t="s">
        <v>77</v>
      </c>
      <c r="F26" t="s">
        <v>3304</v>
      </c>
      <c r="I26" t="s">
        <v>3290</v>
      </c>
      <c r="J26" t="s">
        <v>3214</v>
      </c>
      <c r="K26" t="s">
        <v>2990</v>
      </c>
      <c r="M26" t="s">
        <v>3215</v>
      </c>
      <c r="N26" t="s">
        <v>2962</v>
      </c>
      <c r="O26" t="e">
        <f>Total Commission Accruals / Total Commissions</f>
        <v>#NAME?</v>
      </c>
      <c r="P26" t="s">
        <v>3228</v>
      </c>
      <c r="Q26" t="s">
        <v>83</v>
      </c>
      <c r="R26" t="s">
        <v>84</v>
      </c>
      <c r="S26" t="s">
        <v>3291</v>
      </c>
    </row>
    <row r="27" spans="1:19" x14ac:dyDescent="0.2">
      <c r="A27" t="s">
        <v>3305</v>
      </c>
      <c r="B27" t="s">
        <v>3305</v>
      </c>
      <c r="C27" t="s">
        <v>3306</v>
      </c>
      <c r="D27" t="s">
        <v>76</v>
      </c>
      <c r="E27" t="s">
        <v>77</v>
      </c>
      <c r="I27" t="s">
        <v>3307</v>
      </c>
      <c r="J27" t="s">
        <v>3214</v>
      </c>
      <c r="K27" t="s">
        <v>2990</v>
      </c>
      <c r="M27" t="s">
        <v>3215</v>
      </c>
      <c r="N27" t="s">
        <v>2962</v>
      </c>
      <c r="O27" t="s">
        <v>3308</v>
      </c>
      <c r="P27" t="s">
        <v>3216</v>
      </c>
      <c r="Q27" t="s">
        <v>83</v>
      </c>
      <c r="R27" t="s">
        <v>84</v>
      </c>
      <c r="S27" t="s">
        <v>3309</v>
      </c>
    </row>
    <row r="28" spans="1:19" x14ac:dyDescent="0.2">
      <c r="A28" t="s">
        <v>3311</v>
      </c>
      <c r="B28" t="s">
        <v>3311</v>
      </c>
      <c r="C28" t="s">
        <v>3312</v>
      </c>
      <c r="D28" t="s">
        <v>76</v>
      </c>
      <c r="E28" t="s">
        <v>77</v>
      </c>
      <c r="F28" t="s">
        <v>3313</v>
      </c>
      <c r="I28" t="s">
        <v>3227</v>
      </c>
      <c r="J28" t="s">
        <v>3214</v>
      </c>
      <c r="K28" t="s">
        <v>2990</v>
      </c>
      <c r="M28" t="s">
        <v>3215</v>
      </c>
      <c r="N28" t="s">
        <v>2962</v>
      </c>
      <c r="O28" t="e">
        <f>#REF! / Total GL</f>
        <v>#REF!</v>
      </c>
      <c r="P28" t="s">
        <v>3228</v>
      </c>
      <c r="Q28" t="s">
        <v>83</v>
      </c>
      <c r="R28" t="s">
        <v>84</v>
      </c>
      <c r="S28" t="s">
        <v>3229</v>
      </c>
    </row>
    <row r="29" spans="1:19" x14ac:dyDescent="0.2">
      <c r="A29" t="s">
        <v>3314</v>
      </c>
      <c r="B29" t="s">
        <v>3314</v>
      </c>
      <c r="C29" t="s">
        <v>3315</v>
      </c>
      <c r="D29" t="s">
        <v>76</v>
      </c>
      <c r="E29" t="s">
        <v>77</v>
      </c>
      <c r="F29" t="s">
        <v>3316</v>
      </c>
      <c r="I29" t="s">
        <v>3227</v>
      </c>
      <c r="J29" t="s">
        <v>3214</v>
      </c>
      <c r="K29" t="s">
        <v>2990</v>
      </c>
      <c r="M29" t="s">
        <v>3215</v>
      </c>
      <c r="N29" t="s">
        <v>2962</v>
      </c>
      <c r="O29" t="e">
        <f>Total Revenue Produced for No Show Costs / Total Revenue Expected for No Show Costs</f>
        <v>#NAME?</v>
      </c>
      <c r="P29" t="s">
        <v>3228</v>
      </c>
      <c r="Q29" t="s">
        <v>83</v>
      </c>
      <c r="R29" t="s">
        <v>84</v>
      </c>
      <c r="S29" t="s">
        <v>3229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3"/>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31</v>
      </c>
      <c r="O1" s="1" t="s">
        <v>32</v>
      </c>
      <c r="P1" s="1" t="s">
        <v>33</v>
      </c>
      <c r="Q1" s="1" t="s">
        <v>34</v>
      </c>
      <c r="R1" s="1" t="s">
        <v>35</v>
      </c>
      <c r="S1" s="1" t="s">
        <v>36</v>
      </c>
    </row>
    <row r="2" spans="1:19" x14ac:dyDescent="0.2">
      <c r="A2" t="s">
        <v>3081</v>
      </c>
      <c r="B2" t="s">
        <v>3081</v>
      </c>
      <c r="C2" t="s">
        <v>3082</v>
      </c>
      <c r="D2" t="s">
        <v>76</v>
      </c>
      <c r="E2" t="s">
        <v>77</v>
      </c>
      <c r="F2" t="s">
        <v>3083</v>
      </c>
      <c r="I2" t="s">
        <v>3084</v>
      </c>
      <c r="J2" t="s">
        <v>146</v>
      </c>
      <c r="M2" t="s">
        <v>3085</v>
      </c>
      <c r="N2" t="s">
        <v>2962</v>
      </c>
      <c r="P2" t="s">
        <v>3086</v>
      </c>
      <c r="Q2" t="s">
        <v>83</v>
      </c>
      <c r="R2" t="s">
        <v>84</v>
      </c>
      <c r="S2" t="s">
        <v>3087</v>
      </c>
    </row>
    <row r="3" spans="1:19" x14ac:dyDescent="0.2">
      <c r="A3" t="s">
        <v>3089</v>
      </c>
      <c r="B3" t="s">
        <v>3089</v>
      </c>
      <c r="C3" t="s">
        <v>3090</v>
      </c>
      <c r="D3" t="s">
        <v>76</v>
      </c>
      <c r="E3" t="s">
        <v>77</v>
      </c>
      <c r="I3" t="s">
        <v>3084</v>
      </c>
      <c r="J3" t="s">
        <v>146</v>
      </c>
      <c r="M3" t="s">
        <v>3085</v>
      </c>
      <c r="N3" t="s">
        <v>2962</v>
      </c>
      <c r="O3" t="e">
        <f>(EBITDA-EBITDA_LY)/(Revenue-REVENUE_LY)</f>
        <v>#NAME?</v>
      </c>
      <c r="P3" t="s">
        <v>3086</v>
      </c>
      <c r="Q3" t="s">
        <v>83</v>
      </c>
      <c r="R3" t="s">
        <v>84</v>
      </c>
      <c r="S3" t="s">
        <v>3087</v>
      </c>
    </row>
    <row r="4" spans="1:19" x14ac:dyDescent="0.2">
      <c r="A4" t="s">
        <v>3091</v>
      </c>
      <c r="B4" t="s">
        <v>3091</v>
      </c>
      <c r="C4" t="s">
        <v>3092</v>
      </c>
      <c r="D4" t="s">
        <v>76</v>
      </c>
      <c r="E4" t="s">
        <v>77</v>
      </c>
      <c r="F4" t="s">
        <v>3093</v>
      </c>
      <c r="G4" t="s">
        <v>3094</v>
      </c>
      <c r="I4" t="s">
        <v>3084</v>
      </c>
      <c r="J4" t="s">
        <v>146</v>
      </c>
      <c r="M4" t="s">
        <v>3085</v>
      </c>
      <c r="N4" t="s">
        <v>2962</v>
      </c>
      <c r="P4" t="s">
        <v>3086</v>
      </c>
      <c r="Q4" t="s">
        <v>83</v>
      </c>
      <c r="R4" t="s">
        <v>84</v>
      </c>
      <c r="S4" t="s">
        <v>3087</v>
      </c>
    </row>
    <row r="5" spans="1:19" x14ac:dyDescent="0.2">
      <c r="A5" t="s">
        <v>3095</v>
      </c>
      <c r="B5" t="s">
        <v>3095</v>
      </c>
      <c r="C5" t="s">
        <v>3096</v>
      </c>
      <c r="D5" t="s">
        <v>76</v>
      </c>
      <c r="E5" t="s">
        <v>77</v>
      </c>
      <c r="I5" t="s">
        <v>3097</v>
      </c>
      <c r="J5" t="s">
        <v>146</v>
      </c>
      <c r="M5" t="s">
        <v>3085</v>
      </c>
      <c r="N5" t="s">
        <v>2962</v>
      </c>
      <c r="O5" t="e">
        <f>#REF!+#REF!</f>
        <v>#REF!</v>
      </c>
      <c r="P5" t="s">
        <v>3086</v>
      </c>
      <c r="Q5" t="s">
        <v>83</v>
      </c>
      <c r="R5" t="s">
        <v>84</v>
      </c>
      <c r="S5" t="s">
        <v>3098</v>
      </c>
    </row>
    <row r="6" spans="1:19" x14ac:dyDescent="0.2">
      <c r="A6" t="s">
        <v>3099</v>
      </c>
      <c r="B6" t="s">
        <v>3099</v>
      </c>
      <c r="C6" t="s">
        <v>3100</v>
      </c>
      <c r="D6" t="s">
        <v>76</v>
      </c>
      <c r="E6" t="s">
        <v>77</v>
      </c>
      <c r="I6" t="s">
        <v>3101</v>
      </c>
      <c r="J6" t="s">
        <v>146</v>
      </c>
      <c r="K6" t="s">
        <v>2990</v>
      </c>
      <c r="M6" t="s">
        <v>3085</v>
      </c>
      <c r="N6" t="s">
        <v>2962</v>
      </c>
      <c r="O6" t="e">
        <f>1 - (Total Hotel MM Incidences / Total MM Invoices)</f>
        <v>#NAME?</v>
      </c>
      <c r="P6" t="s">
        <v>3102</v>
      </c>
      <c r="Q6" t="s">
        <v>83</v>
      </c>
      <c r="R6" t="s">
        <v>84</v>
      </c>
      <c r="S6" t="s">
        <v>3103</v>
      </c>
    </row>
    <row r="7" spans="1:19" x14ac:dyDescent="0.2">
      <c r="A7" t="s">
        <v>3105</v>
      </c>
      <c r="B7" t="s">
        <v>3105</v>
      </c>
      <c r="C7" t="s">
        <v>3106</v>
      </c>
      <c r="D7" t="s">
        <v>76</v>
      </c>
      <c r="E7" t="s">
        <v>77</v>
      </c>
      <c r="F7" t="s">
        <v>3107</v>
      </c>
      <c r="I7" t="s">
        <v>3084</v>
      </c>
      <c r="J7" t="s">
        <v>146</v>
      </c>
      <c r="M7" t="s">
        <v>3085</v>
      </c>
      <c r="N7" t="s">
        <v>81</v>
      </c>
      <c r="P7" t="s">
        <v>3086</v>
      </c>
      <c r="Q7" t="s">
        <v>83</v>
      </c>
      <c r="R7" t="s">
        <v>84</v>
      </c>
      <c r="S7" t="s">
        <v>3087</v>
      </c>
    </row>
    <row r="8" spans="1:19" x14ac:dyDescent="0.2">
      <c r="A8" t="s">
        <v>3108</v>
      </c>
      <c r="B8" t="s">
        <v>3108</v>
      </c>
      <c r="C8" t="s">
        <v>3109</v>
      </c>
      <c r="D8" t="s">
        <v>76</v>
      </c>
      <c r="E8" t="s">
        <v>77</v>
      </c>
      <c r="F8" t="s">
        <v>3110</v>
      </c>
      <c r="I8" t="s">
        <v>3084</v>
      </c>
      <c r="J8" t="s">
        <v>146</v>
      </c>
      <c r="M8" t="s">
        <v>3085</v>
      </c>
      <c r="N8" t="s">
        <v>2962</v>
      </c>
      <c r="P8" t="s">
        <v>3086</v>
      </c>
      <c r="Q8" t="s">
        <v>83</v>
      </c>
      <c r="R8" t="s">
        <v>84</v>
      </c>
      <c r="S8" t="s">
        <v>3087</v>
      </c>
    </row>
    <row r="9" spans="1:19" x14ac:dyDescent="0.2">
      <c r="A9" t="s">
        <v>3111</v>
      </c>
      <c r="B9" t="s">
        <v>3111</v>
      </c>
      <c r="C9" t="s">
        <v>3112</v>
      </c>
      <c r="D9" t="s">
        <v>76</v>
      </c>
      <c r="E9" t="s">
        <v>77</v>
      </c>
      <c r="F9" t="s">
        <v>3113</v>
      </c>
      <c r="G9" t="s">
        <v>3114</v>
      </c>
      <c r="I9" t="s">
        <v>3097</v>
      </c>
      <c r="J9" t="s">
        <v>146</v>
      </c>
      <c r="M9" t="s">
        <v>3085</v>
      </c>
      <c r="N9" t="s">
        <v>2962</v>
      </c>
      <c r="P9" t="s">
        <v>3086</v>
      </c>
      <c r="Q9" t="s">
        <v>83</v>
      </c>
      <c r="R9" t="s">
        <v>84</v>
      </c>
      <c r="S9" t="s">
        <v>3098</v>
      </c>
    </row>
    <row r="10" spans="1:19" x14ac:dyDescent="0.2">
      <c r="A10" t="s">
        <v>3115</v>
      </c>
      <c r="B10" t="s">
        <v>3115</v>
      </c>
      <c r="C10" t="s">
        <v>3116</v>
      </c>
      <c r="D10" t="s">
        <v>76</v>
      </c>
      <c r="E10" t="s">
        <v>77</v>
      </c>
      <c r="I10" t="s">
        <v>3097</v>
      </c>
      <c r="J10" t="s">
        <v>146</v>
      </c>
      <c r="M10" t="s">
        <v>3085</v>
      </c>
      <c r="N10" t="s">
        <v>81</v>
      </c>
      <c r="P10" t="s">
        <v>3086</v>
      </c>
      <c r="Q10" t="s">
        <v>83</v>
      </c>
      <c r="R10" t="s">
        <v>84</v>
      </c>
      <c r="S10" t="s">
        <v>3098</v>
      </c>
    </row>
    <row r="11" spans="1:19" x14ac:dyDescent="0.2">
      <c r="A11" t="s">
        <v>3117</v>
      </c>
      <c r="B11" t="s">
        <v>3117</v>
      </c>
      <c r="D11" t="s">
        <v>76</v>
      </c>
      <c r="E11" t="s">
        <v>397</v>
      </c>
      <c r="I11" t="s">
        <v>3084</v>
      </c>
      <c r="J11" t="s">
        <v>146</v>
      </c>
      <c r="M11" t="s">
        <v>3085</v>
      </c>
      <c r="N11" t="s">
        <v>2962</v>
      </c>
      <c r="O11" t="e">
        <f>Revenue / Break Even</f>
        <v>#NAME?</v>
      </c>
      <c r="P11" t="s">
        <v>3086</v>
      </c>
      <c r="Q11" t="s">
        <v>83</v>
      </c>
      <c r="R11" t="s">
        <v>84</v>
      </c>
      <c r="S11" t="s">
        <v>3087</v>
      </c>
    </row>
    <row r="12" spans="1:19" x14ac:dyDescent="0.2">
      <c r="A12" t="s">
        <v>3118</v>
      </c>
      <c r="B12" t="s">
        <v>3118</v>
      </c>
      <c r="C12" t="s">
        <v>3119</v>
      </c>
      <c r="D12" t="s">
        <v>76</v>
      </c>
      <c r="E12" t="s">
        <v>77</v>
      </c>
      <c r="I12" t="s">
        <v>3084</v>
      </c>
      <c r="J12" t="s">
        <v>146</v>
      </c>
      <c r="M12" t="s">
        <v>3085</v>
      </c>
      <c r="N12" t="s">
        <v>2962</v>
      </c>
      <c r="O12" t="e">
        <f>(OtherCosts + Employee) / #REF!</f>
        <v>#NAME?</v>
      </c>
      <c r="P12" t="s">
        <v>3086</v>
      </c>
      <c r="Q12" t="s">
        <v>83</v>
      </c>
      <c r="R12" t="s">
        <v>84</v>
      </c>
      <c r="S12" t="s">
        <v>3087</v>
      </c>
    </row>
    <row r="13" spans="1:19" x14ac:dyDescent="0.2">
      <c r="A13" t="s">
        <v>3120</v>
      </c>
      <c r="B13" t="s">
        <v>3120</v>
      </c>
      <c r="C13" t="s">
        <v>3121</v>
      </c>
      <c r="D13" t="s">
        <v>76</v>
      </c>
      <c r="E13" t="s">
        <v>77</v>
      </c>
      <c r="I13" t="s">
        <v>3122</v>
      </c>
      <c r="J13" t="s">
        <v>146</v>
      </c>
      <c r="K13" t="s">
        <v>2990</v>
      </c>
      <c r="M13" t="s">
        <v>3085</v>
      </c>
      <c r="N13" t="s">
        <v>2962</v>
      </c>
      <c r="O13" t="e">
        <f>Total Amount of Nominated Purchases / Total Amount of Purchases</f>
        <v>#NAME?</v>
      </c>
      <c r="P13" t="s">
        <v>3123</v>
      </c>
      <c r="Q13" t="s">
        <v>83</v>
      </c>
      <c r="R13" t="s">
        <v>84</v>
      </c>
      <c r="S13" t="s">
        <v>3124</v>
      </c>
    </row>
    <row r="14" spans="1:19" x14ac:dyDescent="0.2">
      <c r="A14" t="s">
        <v>3126</v>
      </c>
      <c r="B14" t="s">
        <v>3126</v>
      </c>
      <c r="C14" t="s">
        <v>3127</v>
      </c>
      <c r="D14" t="s">
        <v>76</v>
      </c>
      <c r="E14" t="s">
        <v>77</v>
      </c>
      <c r="I14" t="s">
        <v>3084</v>
      </c>
      <c r="J14" t="s">
        <v>146</v>
      </c>
      <c r="M14" t="s">
        <v>3085</v>
      </c>
      <c r="N14" t="s">
        <v>2962</v>
      </c>
      <c r="O14" t="e">
        <f>Revenue / (Other + Variable)</f>
        <v>#NAME?</v>
      </c>
      <c r="P14" t="s">
        <v>3086</v>
      </c>
      <c r="Q14" t="s">
        <v>83</v>
      </c>
      <c r="R14" t="s">
        <v>84</v>
      </c>
      <c r="S14" t="s">
        <v>3087</v>
      </c>
    </row>
    <row r="15" spans="1:19" x14ac:dyDescent="0.2">
      <c r="A15" t="s">
        <v>708</v>
      </c>
      <c r="B15" t="s">
        <v>708</v>
      </c>
      <c r="C15" t="s">
        <v>3128</v>
      </c>
      <c r="D15" t="s">
        <v>76</v>
      </c>
      <c r="E15" t="s">
        <v>77</v>
      </c>
      <c r="F15" t="s">
        <v>3129</v>
      </c>
      <c r="I15" t="s">
        <v>3084</v>
      </c>
      <c r="J15" t="s">
        <v>146</v>
      </c>
      <c r="M15" t="s">
        <v>3085</v>
      </c>
      <c r="P15" t="s">
        <v>3086</v>
      </c>
      <c r="Q15" t="s">
        <v>83</v>
      </c>
      <c r="R15" t="s">
        <v>84</v>
      </c>
      <c r="S15" t="s">
        <v>3087</v>
      </c>
    </row>
    <row r="16" spans="1:19" x14ac:dyDescent="0.2">
      <c r="A16" t="s">
        <v>3130</v>
      </c>
      <c r="B16" t="s">
        <v>3130</v>
      </c>
      <c r="C16" t="s">
        <v>3131</v>
      </c>
      <c r="D16" t="s">
        <v>76</v>
      </c>
      <c r="E16" t="s">
        <v>77</v>
      </c>
      <c r="F16" t="s">
        <v>3132</v>
      </c>
      <c r="I16" t="s">
        <v>3097</v>
      </c>
      <c r="J16" t="s">
        <v>146</v>
      </c>
      <c r="M16" t="s">
        <v>3085</v>
      </c>
      <c r="N16" t="s">
        <v>81</v>
      </c>
      <c r="O16" t="e">
        <f>GROSS MARGIN - Other Costs + Other Revenue</f>
        <v>#NAME?</v>
      </c>
      <c r="P16" t="s">
        <v>3086</v>
      </c>
      <c r="Q16" t="s">
        <v>83</v>
      </c>
      <c r="R16" t="s">
        <v>84</v>
      </c>
      <c r="S16" t="s">
        <v>3098</v>
      </c>
    </row>
    <row r="17" spans="1:19" x14ac:dyDescent="0.2">
      <c r="A17" t="s">
        <v>3133</v>
      </c>
      <c r="B17" t="s">
        <v>3133</v>
      </c>
      <c r="C17" t="s">
        <v>3134</v>
      </c>
      <c r="D17" t="s">
        <v>76</v>
      </c>
      <c r="E17" t="s">
        <v>77</v>
      </c>
      <c r="I17" t="s">
        <v>3084</v>
      </c>
      <c r="J17" t="s">
        <v>146</v>
      </c>
      <c r="M17" t="s">
        <v>3085</v>
      </c>
      <c r="N17" t="s">
        <v>2962</v>
      </c>
      <c r="O17" t="e">
        <f>OtherCosts / #REF!</f>
        <v>#NAME?</v>
      </c>
      <c r="P17" t="s">
        <v>3086</v>
      </c>
      <c r="Q17" t="s">
        <v>83</v>
      </c>
      <c r="R17" t="s">
        <v>84</v>
      </c>
      <c r="S17" t="s">
        <v>3087</v>
      </c>
    </row>
    <row r="18" spans="1:19" x14ac:dyDescent="0.2">
      <c r="A18" t="s">
        <v>3135</v>
      </c>
      <c r="B18" t="s">
        <v>3135</v>
      </c>
      <c r="C18" t="s">
        <v>3136</v>
      </c>
      <c r="D18" t="s">
        <v>76</v>
      </c>
      <c r="E18" t="s">
        <v>77</v>
      </c>
      <c r="I18" t="s">
        <v>3097</v>
      </c>
      <c r="J18" t="s">
        <v>146</v>
      </c>
      <c r="M18" t="s">
        <v>3085</v>
      </c>
      <c r="N18" t="s">
        <v>2962</v>
      </c>
      <c r="P18" t="s">
        <v>3086</v>
      </c>
      <c r="Q18" t="s">
        <v>83</v>
      </c>
      <c r="R18" t="s">
        <v>84</v>
      </c>
      <c r="S18" t="s">
        <v>3098</v>
      </c>
    </row>
    <row r="19" spans="1:19" x14ac:dyDescent="0.2">
      <c r="A19" t="s">
        <v>3137</v>
      </c>
      <c r="B19" t="s">
        <v>3137</v>
      </c>
      <c r="C19" t="s">
        <v>3138</v>
      </c>
      <c r="D19" t="s">
        <v>76</v>
      </c>
      <c r="E19" t="s">
        <v>77</v>
      </c>
      <c r="F19" t="s">
        <v>3139</v>
      </c>
      <c r="I19" t="s">
        <v>3097</v>
      </c>
      <c r="J19" t="s">
        <v>146</v>
      </c>
      <c r="M19" t="s">
        <v>3085</v>
      </c>
      <c r="N19" t="s">
        <v>81</v>
      </c>
      <c r="O19" t="e">
        <f>Revenue - Variable Costs</f>
        <v>#NAME?</v>
      </c>
      <c r="P19" t="s">
        <v>3086</v>
      </c>
      <c r="Q19" t="s">
        <v>83</v>
      </c>
      <c r="R19" t="s">
        <v>84</v>
      </c>
      <c r="S19" t="s">
        <v>3098</v>
      </c>
    </row>
    <row r="20" spans="1:19" x14ac:dyDescent="0.2">
      <c r="A20" t="s">
        <v>3140</v>
      </c>
      <c r="B20" t="s">
        <v>3140</v>
      </c>
      <c r="C20" t="s">
        <v>3141</v>
      </c>
      <c r="D20" t="s">
        <v>76</v>
      </c>
      <c r="E20" t="s">
        <v>397</v>
      </c>
      <c r="H20" t="s">
        <v>3140</v>
      </c>
      <c r="I20" t="s">
        <v>3097</v>
      </c>
      <c r="J20" t="s">
        <v>146</v>
      </c>
      <c r="M20" t="s">
        <v>3085</v>
      </c>
      <c r="N20" t="s">
        <v>2962</v>
      </c>
      <c r="O20" t="s">
        <v>3142</v>
      </c>
      <c r="P20" t="s">
        <v>3086</v>
      </c>
      <c r="Q20" t="s">
        <v>83</v>
      </c>
      <c r="R20" t="s">
        <v>84</v>
      </c>
      <c r="S20" t="s">
        <v>3098</v>
      </c>
    </row>
    <row r="21" spans="1:19" x14ac:dyDescent="0.2">
      <c r="A21" t="s">
        <v>3143</v>
      </c>
      <c r="B21" t="s">
        <v>3143</v>
      </c>
      <c r="C21" t="s">
        <v>3144</v>
      </c>
      <c r="D21" t="s">
        <v>76</v>
      </c>
      <c r="E21" t="s">
        <v>77</v>
      </c>
      <c r="F21" t="s">
        <v>3145</v>
      </c>
      <c r="I21" t="s">
        <v>3084</v>
      </c>
      <c r="J21" t="s">
        <v>146</v>
      </c>
      <c r="M21" t="s">
        <v>3085</v>
      </c>
      <c r="P21" t="s">
        <v>3086</v>
      </c>
      <c r="Q21" t="s">
        <v>83</v>
      </c>
      <c r="R21" t="s">
        <v>84</v>
      </c>
      <c r="S21" t="s">
        <v>3087</v>
      </c>
    </row>
    <row r="22" spans="1:19" x14ac:dyDescent="0.2">
      <c r="A22" t="s">
        <v>3146</v>
      </c>
      <c r="B22" t="s">
        <v>3146</v>
      </c>
      <c r="C22" t="s">
        <v>3147</v>
      </c>
      <c r="D22" t="s">
        <v>76</v>
      </c>
      <c r="E22" t="s">
        <v>77</v>
      </c>
      <c r="F22" t="s">
        <v>3145</v>
      </c>
      <c r="I22" t="s">
        <v>3084</v>
      </c>
      <c r="J22" t="s">
        <v>146</v>
      </c>
      <c r="M22" t="s">
        <v>3085</v>
      </c>
      <c r="N22" t="s">
        <v>2962</v>
      </c>
      <c r="P22" t="s">
        <v>3086</v>
      </c>
      <c r="Q22" t="s">
        <v>83</v>
      </c>
      <c r="R22" t="s">
        <v>84</v>
      </c>
      <c r="S22" t="s">
        <v>3087</v>
      </c>
    </row>
    <row r="23" spans="1:19" x14ac:dyDescent="0.2">
      <c r="A23" t="s">
        <v>3148</v>
      </c>
      <c r="B23" t="s">
        <v>3148</v>
      </c>
      <c r="C23" t="s">
        <v>3149</v>
      </c>
      <c r="D23" t="s">
        <v>76</v>
      </c>
      <c r="E23" t="s">
        <v>77</v>
      </c>
      <c r="I23" t="s">
        <v>3084</v>
      </c>
      <c r="J23" t="s">
        <v>146</v>
      </c>
      <c r="M23" t="s">
        <v>3085</v>
      </c>
      <c r="N23" t="s">
        <v>2962</v>
      </c>
      <c r="O23" t="e">
        <f>(EBITDA-EBITDA_BGT)/(Revenue-REVENUE_BGT)</f>
        <v>#NAME?</v>
      </c>
      <c r="P23" t="s">
        <v>3086</v>
      </c>
      <c r="Q23" t="s">
        <v>83</v>
      </c>
      <c r="R23" t="s">
        <v>84</v>
      </c>
      <c r="S23" t="s">
        <v>3087</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827"/>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61</v>
      </c>
      <c r="O1" s="1" t="s">
        <v>62</v>
      </c>
      <c r="P1" s="1" t="s">
        <v>63</v>
      </c>
      <c r="Q1" s="1" t="s">
        <v>64</v>
      </c>
      <c r="R1" s="1" t="s">
        <v>65</v>
      </c>
      <c r="S1" s="1" t="s">
        <v>66</v>
      </c>
    </row>
    <row r="2" spans="1:19" x14ac:dyDescent="0.2">
      <c r="A2" t="s">
        <v>3325</v>
      </c>
      <c r="B2" t="s">
        <v>3325</v>
      </c>
      <c r="D2" t="s">
        <v>5860</v>
      </c>
      <c r="E2" t="s">
        <v>397</v>
      </c>
      <c r="F2" t="s">
        <v>3326</v>
      </c>
      <c r="I2" t="s">
        <v>3327</v>
      </c>
      <c r="J2" t="s">
        <v>3328</v>
      </c>
      <c r="M2" t="s">
        <v>3329</v>
      </c>
      <c r="N2" t="s">
        <v>81</v>
      </c>
      <c r="P2" t="s">
        <v>3330</v>
      </c>
      <c r="Q2" t="s">
        <v>83</v>
      </c>
      <c r="R2" t="s">
        <v>84</v>
      </c>
      <c r="S2" t="s">
        <v>3331</v>
      </c>
    </row>
    <row r="3" spans="1:19" x14ac:dyDescent="0.2">
      <c r="A3" t="s">
        <v>3334</v>
      </c>
      <c r="B3" t="s">
        <v>3334</v>
      </c>
      <c r="C3" t="s">
        <v>3335</v>
      </c>
      <c r="E3" t="s">
        <v>397</v>
      </c>
      <c r="I3" t="s">
        <v>3336</v>
      </c>
      <c r="M3" t="s">
        <v>3329</v>
      </c>
      <c r="N3" t="s">
        <v>2962</v>
      </c>
      <c r="P3" t="s">
        <v>3337</v>
      </c>
      <c r="Q3" t="s">
        <v>83</v>
      </c>
      <c r="S3" t="s">
        <v>3338</v>
      </c>
    </row>
    <row r="4" spans="1:19" x14ac:dyDescent="0.2">
      <c r="A4" t="s">
        <v>3340</v>
      </c>
      <c r="B4" t="s">
        <v>3340</v>
      </c>
      <c r="C4" t="s">
        <v>3341</v>
      </c>
      <c r="E4" t="s">
        <v>397</v>
      </c>
      <c r="F4" t="s">
        <v>3342</v>
      </c>
      <c r="I4" t="s">
        <v>3336</v>
      </c>
      <c r="M4" t="s">
        <v>3329</v>
      </c>
      <c r="N4" t="s">
        <v>2962</v>
      </c>
      <c r="P4" t="s">
        <v>3337</v>
      </c>
      <c r="Q4" t="s">
        <v>83</v>
      </c>
      <c r="S4" t="s">
        <v>3338</v>
      </c>
    </row>
    <row r="5" spans="1:19" x14ac:dyDescent="0.2">
      <c r="A5" t="s">
        <v>3343</v>
      </c>
      <c r="B5" t="s">
        <v>3343</v>
      </c>
      <c r="C5" t="s">
        <v>3344</v>
      </c>
      <c r="E5" t="s">
        <v>397</v>
      </c>
      <c r="I5" t="s">
        <v>3336</v>
      </c>
      <c r="M5" t="s">
        <v>3329</v>
      </c>
      <c r="N5" t="s">
        <v>2962</v>
      </c>
      <c r="P5" t="s">
        <v>3337</v>
      </c>
      <c r="Q5" t="s">
        <v>83</v>
      </c>
      <c r="S5" t="s">
        <v>3338</v>
      </c>
    </row>
    <row r="6" spans="1:19" x14ac:dyDescent="0.2">
      <c r="A6" t="s">
        <v>2296</v>
      </c>
      <c r="B6" t="s">
        <v>2296</v>
      </c>
      <c r="C6" t="s">
        <v>2298</v>
      </c>
      <c r="D6" t="s">
        <v>5860</v>
      </c>
      <c r="E6" t="s">
        <v>77</v>
      </c>
      <c r="G6" t="s">
        <v>3345</v>
      </c>
      <c r="I6" t="s">
        <v>3346</v>
      </c>
      <c r="J6" t="s">
        <v>146</v>
      </c>
      <c r="M6" t="s">
        <v>3329</v>
      </c>
      <c r="N6" t="s">
        <v>2962</v>
      </c>
      <c r="P6" t="s">
        <v>3347</v>
      </c>
      <c r="Q6" t="s">
        <v>83</v>
      </c>
      <c r="R6" t="s">
        <v>84</v>
      </c>
      <c r="S6" t="s">
        <v>3348</v>
      </c>
    </row>
    <row r="7" spans="1:19" x14ac:dyDescent="0.2">
      <c r="A7" t="s">
        <v>3349</v>
      </c>
      <c r="B7" t="s">
        <v>3349</v>
      </c>
      <c r="C7" t="s">
        <v>3350</v>
      </c>
      <c r="D7" t="s">
        <v>5860</v>
      </c>
      <c r="E7" t="s">
        <v>77</v>
      </c>
      <c r="F7" t="s">
        <v>3351</v>
      </c>
      <c r="H7" t="s">
        <v>3352</v>
      </c>
      <c r="I7" t="s">
        <v>3353</v>
      </c>
      <c r="J7" t="s">
        <v>3354</v>
      </c>
      <c r="M7" t="s">
        <v>3329</v>
      </c>
      <c r="N7" t="s">
        <v>2962</v>
      </c>
      <c r="P7" t="s">
        <v>3347</v>
      </c>
      <c r="Q7" t="s">
        <v>83</v>
      </c>
      <c r="R7" t="s">
        <v>84</v>
      </c>
      <c r="S7" t="s">
        <v>3355</v>
      </c>
    </row>
    <row r="8" spans="1:19" x14ac:dyDescent="0.2">
      <c r="A8" t="s">
        <v>3357</v>
      </c>
      <c r="B8" t="s">
        <v>3357</v>
      </c>
      <c r="C8" t="s">
        <v>3358</v>
      </c>
      <c r="D8" t="s">
        <v>5860</v>
      </c>
      <c r="E8" t="s">
        <v>77</v>
      </c>
      <c r="I8" t="s">
        <v>3359</v>
      </c>
      <c r="J8" t="s">
        <v>3354</v>
      </c>
      <c r="M8" t="s">
        <v>3329</v>
      </c>
      <c r="N8" t="s">
        <v>81</v>
      </c>
      <c r="P8" t="s">
        <v>3360</v>
      </c>
      <c r="Q8" t="s">
        <v>83</v>
      </c>
      <c r="R8" t="s">
        <v>2953</v>
      </c>
      <c r="S8" t="s">
        <v>3361</v>
      </c>
    </row>
    <row r="9" spans="1:19" x14ac:dyDescent="0.2">
      <c r="A9" t="s">
        <v>3363</v>
      </c>
      <c r="B9" t="s">
        <v>3363</v>
      </c>
      <c r="C9" t="s">
        <v>3364</v>
      </c>
      <c r="E9" t="s">
        <v>397</v>
      </c>
      <c r="I9" t="s">
        <v>3336</v>
      </c>
      <c r="M9" t="s">
        <v>3329</v>
      </c>
      <c r="N9" t="s">
        <v>2962</v>
      </c>
      <c r="P9" t="s">
        <v>3337</v>
      </c>
      <c r="Q9" t="s">
        <v>83</v>
      </c>
      <c r="S9" t="s">
        <v>3338</v>
      </c>
    </row>
    <row r="10" spans="1:19" x14ac:dyDescent="0.2">
      <c r="A10" t="s">
        <v>3365</v>
      </c>
      <c r="B10" t="s">
        <v>3365</v>
      </c>
      <c r="C10" t="s">
        <v>3366</v>
      </c>
      <c r="E10" t="s">
        <v>397</v>
      </c>
      <c r="F10" t="s">
        <v>3367</v>
      </c>
      <c r="I10" t="s">
        <v>3336</v>
      </c>
      <c r="M10" t="s">
        <v>3329</v>
      </c>
      <c r="N10" t="s">
        <v>2962</v>
      </c>
      <c r="P10" t="s">
        <v>3337</v>
      </c>
      <c r="Q10" t="s">
        <v>83</v>
      </c>
      <c r="S10" t="s">
        <v>3338</v>
      </c>
    </row>
    <row r="11" spans="1:19" x14ac:dyDescent="0.2">
      <c r="A11" t="s">
        <v>3368</v>
      </c>
      <c r="B11" t="s">
        <v>3368</v>
      </c>
      <c r="C11" t="s">
        <v>3369</v>
      </c>
      <c r="E11" t="s">
        <v>397</v>
      </c>
      <c r="F11" t="s">
        <v>3370</v>
      </c>
      <c r="I11" t="s">
        <v>3336</v>
      </c>
      <c r="M11" t="s">
        <v>3329</v>
      </c>
      <c r="N11" t="s">
        <v>2962</v>
      </c>
      <c r="P11" t="s">
        <v>3337</v>
      </c>
      <c r="Q11" t="s">
        <v>83</v>
      </c>
      <c r="S11" t="s">
        <v>3338</v>
      </c>
    </row>
    <row r="12" spans="1:19" x14ac:dyDescent="0.2">
      <c r="A12" t="s">
        <v>3371</v>
      </c>
      <c r="B12" t="s">
        <v>3371</v>
      </c>
      <c r="C12" t="s">
        <v>3372</v>
      </c>
      <c r="E12" t="s">
        <v>397</v>
      </c>
      <c r="F12" t="s">
        <v>3373</v>
      </c>
      <c r="I12" t="s">
        <v>3336</v>
      </c>
      <c r="M12" t="s">
        <v>3329</v>
      </c>
      <c r="N12" t="s">
        <v>2962</v>
      </c>
      <c r="P12" t="s">
        <v>3337</v>
      </c>
      <c r="Q12" t="s">
        <v>83</v>
      </c>
      <c r="S12" t="s">
        <v>3338</v>
      </c>
    </row>
    <row r="13" spans="1:19" x14ac:dyDescent="0.2">
      <c r="A13" t="s">
        <v>3374</v>
      </c>
      <c r="B13" t="s">
        <v>3374</v>
      </c>
      <c r="C13" t="s">
        <v>3375</v>
      </c>
      <c r="E13" t="s">
        <v>397</v>
      </c>
      <c r="F13" t="s">
        <v>3376</v>
      </c>
      <c r="I13" t="s">
        <v>3336</v>
      </c>
      <c r="M13" t="s">
        <v>3329</v>
      </c>
      <c r="N13" t="s">
        <v>2962</v>
      </c>
      <c r="P13" t="s">
        <v>3337</v>
      </c>
      <c r="Q13" t="s">
        <v>83</v>
      </c>
      <c r="S13" t="s">
        <v>3338</v>
      </c>
    </row>
    <row r="14" spans="1:19" x14ac:dyDescent="0.2">
      <c r="A14" t="s">
        <v>3377</v>
      </c>
      <c r="B14" t="s">
        <v>3377</v>
      </c>
      <c r="C14" t="s">
        <v>3378</v>
      </c>
      <c r="E14" t="s">
        <v>397</v>
      </c>
      <c r="F14" t="s">
        <v>3379</v>
      </c>
      <c r="I14" t="s">
        <v>3336</v>
      </c>
      <c r="M14" t="s">
        <v>3329</v>
      </c>
      <c r="N14" t="s">
        <v>2962</v>
      </c>
      <c r="P14" t="s">
        <v>3337</v>
      </c>
      <c r="Q14" t="s">
        <v>83</v>
      </c>
      <c r="S14" t="s">
        <v>3338</v>
      </c>
    </row>
    <row r="15" spans="1:19" x14ac:dyDescent="0.2">
      <c r="A15" t="s">
        <v>2739</v>
      </c>
      <c r="B15" t="s">
        <v>2739</v>
      </c>
      <c r="C15" t="s">
        <v>2741</v>
      </c>
      <c r="D15" t="s">
        <v>5860</v>
      </c>
      <c r="E15" t="s">
        <v>77</v>
      </c>
      <c r="I15" t="s">
        <v>3346</v>
      </c>
      <c r="J15" t="s">
        <v>146</v>
      </c>
      <c r="M15" t="s">
        <v>3329</v>
      </c>
      <c r="N15" t="s">
        <v>2962</v>
      </c>
      <c r="P15" t="s">
        <v>3347</v>
      </c>
      <c r="Q15" t="s">
        <v>83</v>
      </c>
      <c r="R15" t="s">
        <v>84</v>
      </c>
      <c r="S15" t="s">
        <v>3348</v>
      </c>
    </row>
    <row r="16" spans="1:19" x14ac:dyDescent="0.2">
      <c r="A16" t="s">
        <v>3380</v>
      </c>
      <c r="B16" t="s">
        <v>3380</v>
      </c>
      <c r="C16" t="s">
        <v>3381</v>
      </c>
      <c r="D16" t="s">
        <v>5860</v>
      </c>
      <c r="E16" t="s">
        <v>77</v>
      </c>
      <c r="I16" t="s">
        <v>3359</v>
      </c>
      <c r="J16" t="s">
        <v>3354</v>
      </c>
      <c r="M16" t="s">
        <v>3329</v>
      </c>
      <c r="N16" t="s">
        <v>81</v>
      </c>
      <c r="P16" t="s">
        <v>3360</v>
      </c>
      <c r="Q16" t="s">
        <v>83</v>
      </c>
      <c r="R16" t="s">
        <v>84</v>
      </c>
      <c r="S16" t="s">
        <v>3361</v>
      </c>
    </row>
    <row r="17" spans="1:19" x14ac:dyDescent="0.2">
      <c r="A17" t="s">
        <v>3382</v>
      </c>
      <c r="B17" t="s">
        <v>3382</v>
      </c>
      <c r="C17" t="s">
        <v>3383</v>
      </c>
      <c r="E17" t="s">
        <v>397</v>
      </c>
      <c r="I17" t="s">
        <v>3336</v>
      </c>
      <c r="M17" t="s">
        <v>3329</v>
      </c>
      <c r="N17" t="s">
        <v>2962</v>
      </c>
      <c r="P17" t="s">
        <v>3337</v>
      </c>
      <c r="Q17" t="s">
        <v>83</v>
      </c>
      <c r="S17" t="s">
        <v>3338</v>
      </c>
    </row>
    <row r="18" spans="1:19" x14ac:dyDescent="0.2">
      <c r="A18" t="s">
        <v>3384</v>
      </c>
      <c r="B18" t="s">
        <v>3384</v>
      </c>
      <c r="C18" t="s">
        <v>3385</v>
      </c>
      <c r="D18" t="s">
        <v>5860</v>
      </c>
      <c r="E18" t="s">
        <v>77</v>
      </c>
      <c r="G18" t="s">
        <v>3386</v>
      </c>
      <c r="H18" t="s">
        <v>3387</v>
      </c>
      <c r="I18" t="s">
        <v>3388</v>
      </c>
      <c r="J18" t="s">
        <v>3354</v>
      </c>
      <c r="M18" t="s">
        <v>3329</v>
      </c>
      <c r="N18" t="s">
        <v>81</v>
      </c>
      <c r="P18" t="s">
        <v>3347</v>
      </c>
      <c r="Q18" t="s">
        <v>83</v>
      </c>
      <c r="R18" t="s">
        <v>84</v>
      </c>
      <c r="S18" t="s">
        <v>3389</v>
      </c>
    </row>
    <row r="19" spans="1:19" x14ac:dyDescent="0.2">
      <c r="A19" t="s">
        <v>3390</v>
      </c>
      <c r="B19" t="s">
        <v>3390</v>
      </c>
      <c r="C19" t="s">
        <v>3391</v>
      </c>
      <c r="E19" t="s">
        <v>397</v>
      </c>
      <c r="F19" t="s">
        <v>3376</v>
      </c>
      <c r="I19" t="s">
        <v>3336</v>
      </c>
      <c r="M19" t="s">
        <v>3329</v>
      </c>
      <c r="N19" t="s">
        <v>2962</v>
      </c>
      <c r="P19" t="s">
        <v>3337</v>
      </c>
      <c r="Q19" t="s">
        <v>83</v>
      </c>
      <c r="S19" t="s">
        <v>3338</v>
      </c>
    </row>
    <row r="20" spans="1:19" x14ac:dyDescent="0.2">
      <c r="A20" t="s">
        <v>3392</v>
      </c>
      <c r="B20" t="s">
        <v>3392</v>
      </c>
      <c r="C20" t="s">
        <v>2822</v>
      </c>
      <c r="D20" t="s">
        <v>5860</v>
      </c>
      <c r="E20" t="s">
        <v>77</v>
      </c>
      <c r="G20" t="s">
        <v>3393</v>
      </c>
      <c r="I20" t="s">
        <v>3346</v>
      </c>
      <c r="J20" t="s">
        <v>146</v>
      </c>
      <c r="M20" t="s">
        <v>3329</v>
      </c>
      <c r="N20" t="s">
        <v>2962</v>
      </c>
      <c r="P20" t="s">
        <v>3347</v>
      </c>
      <c r="Q20" t="s">
        <v>83</v>
      </c>
      <c r="R20" t="s">
        <v>84</v>
      </c>
      <c r="S20" t="s">
        <v>3348</v>
      </c>
    </row>
    <row r="21" spans="1:19" x14ac:dyDescent="0.2">
      <c r="A21" t="s">
        <v>3394</v>
      </c>
      <c r="B21" t="s">
        <v>3394</v>
      </c>
      <c r="C21" t="s">
        <v>3395</v>
      </c>
      <c r="E21" t="s">
        <v>397</v>
      </c>
      <c r="F21" t="s">
        <v>3396</v>
      </c>
      <c r="I21" t="s">
        <v>3336</v>
      </c>
      <c r="M21" t="s">
        <v>3329</v>
      </c>
      <c r="N21" t="s">
        <v>2962</v>
      </c>
      <c r="P21" t="s">
        <v>3337</v>
      </c>
      <c r="Q21" t="s">
        <v>83</v>
      </c>
      <c r="S21" t="s">
        <v>3338</v>
      </c>
    </row>
    <row r="22" spans="1:19" x14ac:dyDescent="0.2">
      <c r="A22" t="s">
        <v>3397</v>
      </c>
      <c r="B22" t="s">
        <v>3397</v>
      </c>
      <c r="C22" t="s">
        <v>3398</v>
      </c>
      <c r="E22" t="s">
        <v>397</v>
      </c>
      <c r="F22" t="s">
        <v>3399</v>
      </c>
      <c r="I22" t="s">
        <v>3336</v>
      </c>
      <c r="M22" t="s">
        <v>3329</v>
      </c>
      <c r="N22" t="s">
        <v>2962</v>
      </c>
      <c r="P22" t="s">
        <v>3337</v>
      </c>
      <c r="Q22" t="s">
        <v>83</v>
      </c>
      <c r="S22" t="s">
        <v>3338</v>
      </c>
    </row>
    <row r="23" spans="1:19" x14ac:dyDescent="0.2">
      <c r="A23" t="s">
        <v>3400</v>
      </c>
      <c r="B23" t="s">
        <v>3400</v>
      </c>
      <c r="C23" t="s">
        <v>708</v>
      </c>
      <c r="D23" t="s">
        <v>5860</v>
      </c>
      <c r="E23" t="s">
        <v>77</v>
      </c>
      <c r="G23" t="s">
        <v>3401</v>
      </c>
      <c r="I23" t="s">
        <v>3346</v>
      </c>
      <c r="J23" t="s">
        <v>146</v>
      </c>
      <c r="M23" t="s">
        <v>3329</v>
      </c>
      <c r="N23" t="s">
        <v>2962</v>
      </c>
      <c r="P23" t="s">
        <v>3347</v>
      </c>
      <c r="Q23" t="s">
        <v>83</v>
      </c>
      <c r="R23" t="s">
        <v>84</v>
      </c>
      <c r="S23" t="s">
        <v>3348</v>
      </c>
    </row>
    <row r="24" spans="1:19" x14ac:dyDescent="0.2">
      <c r="A24" t="s">
        <v>3402</v>
      </c>
      <c r="B24" t="s">
        <v>3402</v>
      </c>
      <c r="C24" t="s">
        <v>3403</v>
      </c>
      <c r="D24" t="s">
        <v>5860</v>
      </c>
      <c r="E24" t="s">
        <v>77</v>
      </c>
      <c r="I24" t="s">
        <v>3359</v>
      </c>
      <c r="J24" t="s">
        <v>3354</v>
      </c>
      <c r="M24" t="s">
        <v>3329</v>
      </c>
      <c r="N24" t="s">
        <v>81</v>
      </c>
      <c r="P24" t="s">
        <v>3360</v>
      </c>
      <c r="Q24" t="s">
        <v>83</v>
      </c>
      <c r="R24" t="s">
        <v>84</v>
      </c>
      <c r="S24" t="s">
        <v>3361</v>
      </c>
    </row>
    <row r="25" spans="1:19" x14ac:dyDescent="0.2">
      <c r="A25" t="s">
        <v>2205</v>
      </c>
      <c r="B25" t="s">
        <v>2205</v>
      </c>
      <c r="C25" t="s">
        <v>2207</v>
      </c>
      <c r="D25" t="s">
        <v>5860</v>
      </c>
      <c r="E25" t="s">
        <v>77</v>
      </c>
      <c r="G25" t="s">
        <v>3404</v>
      </c>
      <c r="I25" t="s">
        <v>3346</v>
      </c>
      <c r="J25" t="s">
        <v>146</v>
      </c>
      <c r="M25" t="s">
        <v>3329</v>
      </c>
      <c r="N25" t="s">
        <v>2962</v>
      </c>
      <c r="P25" t="s">
        <v>3347</v>
      </c>
      <c r="Q25" t="s">
        <v>83</v>
      </c>
      <c r="R25" t="s">
        <v>84</v>
      </c>
      <c r="S25" t="s">
        <v>3348</v>
      </c>
    </row>
    <row r="26" spans="1:19" x14ac:dyDescent="0.2">
      <c r="A26" t="s">
        <v>3405</v>
      </c>
      <c r="B26" t="s">
        <v>3405</v>
      </c>
      <c r="C26" t="s">
        <v>1346</v>
      </c>
      <c r="D26" t="s">
        <v>5860</v>
      </c>
      <c r="E26" t="s">
        <v>77</v>
      </c>
      <c r="F26" t="s">
        <v>398</v>
      </c>
      <c r="G26" t="s">
        <v>3406</v>
      </c>
      <c r="I26" t="s">
        <v>3346</v>
      </c>
      <c r="J26" t="s">
        <v>146</v>
      </c>
      <c r="M26" t="s">
        <v>3329</v>
      </c>
      <c r="N26" t="s">
        <v>2962</v>
      </c>
      <c r="P26" t="s">
        <v>3347</v>
      </c>
      <c r="Q26" t="s">
        <v>83</v>
      </c>
      <c r="R26" t="s">
        <v>84</v>
      </c>
      <c r="S26" t="s">
        <v>3348</v>
      </c>
    </row>
    <row r="27" spans="1:19" x14ac:dyDescent="0.2">
      <c r="A27" t="s">
        <v>3407</v>
      </c>
      <c r="B27" t="s">
        <v>3407</v>
      </c>
      <c r="C27" t="s">
        <v>1232</v>
      </c>
      <c r="D27" t="s">
        <v>5860</v>
      </c>
      <c r="E27" t="s">
        <v>77</v>
      </c>
      <c r="G27" t="s">
        <v>3408</v>
      </c>
      <c r="I27" t="s">
        <v>3346</v>
      </c>
      <c r="J27" t="s">
        <v>146</v>
      </c>
      <c r="M27" t="s">
        <v>3329</v>
      </c>
      <c r="N27" t="s">
        <v>2962</v>
      </c>
      <c r="P27" t="s">
        <v>3347</v>
      </c>
      <c r="Q27" t="s">
        <v>83</v>
      </c>
      <c r="R27" t="s">
        <v>84</v>
      </c>
      <c r="S27" t="s">
        <v>3348</v>
      </c>
    </row>
    <row r="28" spans="1:19" x14ac:dyDescent="0.2">
      <c r="A28" t="s">
        <v>3409</v>
      </c>
      <c r="B28" t="s">
        <v>3409</v>
      </c>
      <c r="C28" t="s">
        <v>3410</v>
      </c>
      <c r="E28" t="s">
        <v>397</v>
      </c>
      <c r="F28" t="s">
        <v>3411</v>
      </c>
      <c r="I28" t="s">
        <v>3336</v>
      </c>
      <c r="M28" t="s">
        <v>3329</v>
      </c>
      <c r="N28" t="s">
        <v>2962</v>
      </c>
      <c r="P28" t="s">
        <v>3337</v>
      </c>
      <c r="Q28" t="s">
        <v>83</v>
      </c>
      <c r="S28" t="s">
        <v>3338</v>
      </c>
    </row>
    <row r="29" spans="1:19" x14ac:dyDescent="0.2">
      <c r="A29" t="s">
        <v>3412</v>
      </c>
      <c r="B29" t="s">
        <v>3412</v>
      </c>
      <c r="C29" t="s">
        <v>3413</v>
      </c>
      <c r="E29" t="s">
        <v>397</v>
      </c>
      <c r="F29" t="s">
        <v>3414</v>
      </c>
      <c r="I29" t="s">
        <v>3336</v>
      </c>
      <c r="M29" t="s">
        <v>3329</v>
      </c>
      <c r="N29" t="s">
        <v>2962</v>
      </c>
      <c r="P29" t="s">
        <v>3337</v>
      </c>
      <c r="Q29" t="s">
        <v>83</v>
      </c>
      <c r="S29" t="s">
        <v>3338</v>
      </c>
    </row>
    <row r="30" spans="1:19" x14ac:dyDescent="0.2">
      <c r="A30" t="s">
        <v>3415</v>
      </c>
      <c r="B30" t="s">
        <v>3415</v>
      </c>
      <c r="C30" t="s">
        <v>3416</v>
      </c>
      <c r="D30" t="s">
        <v>5860</v>
      </c>
      <c r="E30" t="s">
        <v>77</v>
      </c>
      <c r="F30" t="s">
        <v>3417</v>
      </c>
      <c r="G30" t="s">
        <v>3418</v>
      </c>
      <c r="I30" t="s">
        <v>3388</v>
      </c>
      <c r="J30" t="s">
        <v>3354</v>
      </c>
      <c r="M30" t="s">
        <v>3329</v>
      </c>
      <c r="N30" t="s">
        <v>81</v>
      </c>
      <c r="P30" t="s">
        <v>3347</v>
      </c>
      <c r="Q30" t="s">
        <v>83</v>
      </c>
      <c r="R30" t="s">
        <v>84</v>
      </c>
      <c r="S30" t="s">
        <v>3389</v>
      </c>
    </row>
    <row r="31" spans="1:19" x14ac:dyDescent="0.2">
      <c r="A31" t="s">
        <v>3419</v>
      </c>
      <c r="B31" t="s">
        <v>3419</v>
      </c>
      <c r="C31" t="s">
        <v>3420</v>
      </c>
      <c r="E31" t="s">
        <v>397</v>
      </c>
      <c r="I31" t="s">
        <v>3336</v>
      </c>
      <c r="M31" t="s">
        <v>3329</v>
      </c>
      <c r="N31" t="s">
        <v>2962</v>
      </c>
      <c r="P31" t="s">
        <v>3337</v>
      </c>
      <c r="Q31" t="s">
        <v>83</v>
      </c>
      <c r="S31" t="s">
        <v>3338</v>
      </c>
    </row>
    <row r="32" spans="1:19" x14ac:dyDescent="0.2">
      <c r="A32" t="s">
        <v>3421</v>
      </c>
      <c r="B32" t="s">
        <v>3421</v>
      </c>
      <c r="C32" t="s">
        <v>3422</v>
      </c>
      <c r="E32" t="s">
        <v>397</v>
      </c>
      <c r="F32" t="s">
        <v>3423</v>
      </c>
      <c r="I32" t="s">
        <v>3336</v>
      </c>
      <c r="M32" t="s">
        <v>3329</v>
      </c>
      <c r="N32" t="s">
        <v>2962</v>
      </c>
      <c r="P32" t="s">
        <v>3337</v>
      </c>
      <c r="Q32" t="s">
        <v>83</v>
      </c>
      <c r="S32" t="s">
        <v>3338</v>
      </c>
    </row>
    <row r="33" spans="1:19" x14ac:dyDescent="0.2">
      <c r="A33" t="s">
        <v>3424</v>
      </c>
      <c r="B33" t="s">
        <v>3424</v>
      </c>
      <c r="C33" t="s">
        <v>3425</v>
      </c>
      <c r="D33" t="s">
        <v>5860</v>
      </c>
      <c r="E33" t="s">
        <v>77</v>
      </c>
      <c r="F33" t="s">
        <v>3426</v>
      </c>
      <c r="H33" t="s">
        <v>3424</v>
      </c>
      <c r="I33" t="s">
        <v>3427</v>
      </c>
      <c r="J33" t="s">
        <v>3428</v>
      </c>
      <c r="M33" t="s">
        <v>3329</v>
      </c>
      <c r="N33" t="s">
        <v>81</v>
      </c>
      <c r="P33" t="s">
        <v>3429</v>
      </c>
      <c r="Q33" t="s">
        <v>83</v>
      </c>
      <c r="R33" t="s">
        <v>84</v>
      </c>
      <c r="S33" t="s">
        <v>3430</v>
      </c>
    </row>
    <row r="34" spans="1:19" x14ac:dyDescent="0.2">
      <c r="A34" t="s">
        <v>3431</v>
      </c>
      <c r="B34" t="s">
        <v>3431</v>
      </c>
      <c r="C34" t="s">
        <v>3432</v>
      </c>
      <c r="E34" t="s">
        <v>397</v>
      </c>
      <c r="I34" t="s">
        <v>3336</v>
      </c>
      <c r="M34" t="s">
        <v>3329</v>
      </c>
      <c r="N34" t="s">
        <v>2962</v>
      </c>
      <c r="P34" t="s">
        <v>3337</v>
      </c>
      <c r="Q34" t="s">
        <v>83</v>
      </c>
      <c r="S34" t="s">
        <v>3338</v>
      </c>
    </row>
    <row r="35" spans="1:19" x14ac:dyDescent="0.2">
      <c r="A35" t="s">
        <v>2320</v>
      </c>
      <c r="B35" t="s">
        <v>2320</v>
      </c>
      <c r="C35" t="s">
        <v>2322</v>
      </c>
      <c r="D35" t="s">
        <v>5860</v>
      </c>
      <c r="E35" t="s">
        <v>77</v>
      </c>
      <c r="G35" t="s">
        <v>3433</v>
      </c>
      <c r="I35" t="s">
        <v>3346</v>
      </c>
      <c r="J35" t="s">
        <v>146</v>
      </c>
      <c r="M35" t="s">
        <v>3329</v>
      </c>
      <c r="N35" t="s">
        <v>2962</v>
      </c>
      <c r="P35" t="s">
        <v>3347</v>
      </c>
      <c r="Q35" t="s">
        <v>83</v>
      </c>
      <c r="R35" t="s">
        <v>84</v>
      </c>
      <c r="S35" t="s">
        <v>3348</v>
      </c>
    </row>
    <row r="36" spans="1:19" x14ac:dyDescent="0.2">
      <c r="A36" t="s">
        <v>3434</v>
      </c>
      <c r="B36" t="s">
        <v>3434</v>
      </c>
      <c r="C36" t="s">
        <v>3435</v>
      </c>
      <c r="E36" t="s">
        <v>397</v>
      </c>
      <c r="F36" t="s">
        <v>3436</v>
      </c>
      <c r="I36" t="s">
        <v>3336</v>
      </c>
      <c r="M36" t="s">
        <v>3329</v>
      </c>
      <c r="N36" t="s">
        <v>2962</v>
      </c>
      <c r="P36" t="s">
        <v>3337</v>
      </c>
      <c r="Q36" t="s">
        <v>83</v>
      </c>
      <c r="S36" t="s">
        <v>3338</v>
      </c>
    </row>
    <row r="37" spans="1:19" x14ac:dyDescent="0.2">
      <c r="A37" t="s">
        <v>3437</v>
      </c>
      <c r="B37" t="s">
        <v>3437</v>
      </c>
      <c r="C37" t="s">
        <v>3438</v>
      </c>
      <c r="E37" t="s">
        <v>397</v>
      </c>
      <c r="I37" t="s">
        <v>3336</v>
      </c>
      <c r="M37" t="s">
        <v>3329</v>
      </c>
      <c r="N37" t="s">
        <v>2962</v>
      </c>
      <c r="P37" t="s">
        <v>3337</v>
      </c>
      <c r="Q37" t="s">
        <v>83</v>
      </c>
      <c r="S37" t="s">
        <v>3338</v>
      </c>
    </row>
    <row r="38" spans="1:19" x14ac:dyDescent="0.2">
      <c r="A38" t="s">
        <v>3439</v>
      </c>
      <c r="B38" t="s">
        <v>3439</v>
      </c>
      <c r="C38" t="s">
        <v>3440</v>
      </c>
      <c r="E38" t="s">
        <v>397</v>
      </c>
      <c r="F38" t="s">
        <v>3441</v>
      </c>
      <c r="I38" t="s">
        <v>3336</v>
      </c>
      <c r="M38" t="s">
        <v>3329</v>
      </c>
      <c r="N38" t="s">
        <v>2962</v>
      </c>
      <c r="P38" t="s">
        <v>3337</v>
      </c>
      <c r="Q38" t="s">
        <v>83</v>
      </c>
      <c r="S38" t="s">
        <v>3338</v>
      </c>
    </row>
    <row r="39" spans="1:19" x14ac:dyDescent="0.2">
      <c r="A39" t="s">
        <v>3442</v>
      </c>
      <c r="B39" t="s">
        <v>3442</v>
      </c>
      <c r="C39" t="s">
        <v>3443</v>
      </c>
      <c r="D39" t="s">
        <v>5860</v>
      </c>
      <c r="E39" t="s">
        <v>397</v>
      </c>
      <c r="F39" t="s">
        <v>3444</v>
      </c>
      <c r="I39" t="s">
        <v>3388</v>
      </c>
      <c r="J39" t="s">
        <v>3354</v>
      </c>
      <c r="M39" t="s">
        <v>3329</v>
      </c>
      <c r="N39" t="s">
        <v>2962</v>
      </c>
      <c r="P39" t="s">
        <v>3347</v>
      </c>
      <c r="Q39" t="s">
        <v>83</v>
      </c>
      <c r="R39" t="s">
        <v>84</v>
      </c>
      <c r="S39" t="s">
        <v>3389</v>
      </c>
    </row>
    <row r="40" spans="1:19" x14ac:dyDescent="0.2">
      <c r="A40" t="s">
        <v>1914</v>
      </c>
      <c r="B40" t="s">
        <v>1914</v>
      </c>
      <c r="C40" t="s">
        <v>1916</v>
      </c>
      <c r="D40" t="s">
        <v>5860</v>
      </c>
      <c r="E40" t="s">
        <v>77</v>
      </c>
      <c r="G40" t="s">
        <v>3445</v>
      </c>
      <c r="I40" t="s">
        <v>3346</v>
      </c>
      <c r="J40" t="s">
        <v>146</v>
      </c>
      <c r="M40" t="s">
        <v>3329</v>
      </c>
      <c r="N40" t="s">
        <v>2962</v>
      </c>
      <c r="P40" t="s">
        <v>3347</v>
      </c>
      <c r="Q40" t="s">
        <v>83</v>
      </c>
      <c r="R40" t="s">
        <v>84</v>
      </c>
      <c r="S40" t="s">
        <v>3348</v>
      </c>
    </row>
    <row r="41" spans="1:19" x14ac:dyDescent="0.2">
      <c r="A41" t="s">
        <v>2615</v>
      </c>
      <c r="B41" t="s">
        <v>2615</v>
      </c>
      <c r="C41" t="s">
        <v>2617</v>
      </c>
      <c r="D41" t="s">
        <v>5860</v>
      </c>
      <c r="E41" t="s">
        <v>77</v>
      </c>
      <c r="G41" t="s">
        <v>3446</v>
      </c>
      <c r="I41" t="s">
        <v>3346</v>
      </c>
      <c r="J41" t="s">
        <v>146</v>
      </c>
      <c r="M41" t="s">
        <v>3329</v>
      </c>
      <c r="N41" t="s">
        <v>2962</v>
      </c>
      <c r="P41" t="s">
        <v>3347</v>
      </c>
      <c r="Q41" t="s">
        <v>83</v>
      </c>
      <c r="R41" t="s">
        <v>84</v>
      </c>
      <c r="S41" t="s">
        <v>3348</v>
      </c>
    </row>
    <row r="42" spans="1:19" x14ac:dyDescent="0.2">
      <c r="A42" t="s">
        <v>3447</v>
      </c>
      <c r="B42" t="s">
        <v>3447</v>
      </c>
      <c r="C42" t="s">
        <v>1615</v>
      </c>
      <c r="D42" t="s">
        <v>5860</v>
      </c>
      <c r="E42" t="s">
        <v>77</v>
      </c>
      <c r="G42" t="s">
        <v>3448</v>
      </c>
      <c r="I42" t="s">
        <v>3346</v>
      </c>
      <c r="J42" t="s">
        <v>146</v>
      </c>
      <c r="M42" t="s">
        <v>3329</v>
      </c>
      <c r="N42" t="s">
        <v>2962</v>
      </c>
      <c r="P42" t="s">
        <v>3347</v>
      </c>
      <c r="Q42" t="s">
        <v>83</v>
      </c>
      <c r="R42" t="s">
        <v>84</v>
      </c>
      <c r="S42" t="s">
        <v>3348</v>
      </c>
    </row>
    <row r="43" spans="1:19" x14ac:dyDescent="0.2">
      <c r="A43" t="s">
        <v>3449</v>
      </c>
      <c r="B43" t="s">
        <v>3449</v>
      </c>
      <c r="C43" t="s">
        <v>3450</v>
      </c>
      <c r="E43" t="s">
        <v>397</v>
      </c>
      <c r="F43" t="s">
        <v>3451</v>
      </c>
      <c r="I43" t="s">
        <v>3336</v>
      </c>
      <c r="M43" t="s">
        <v>3329</v>
      </c>
      <c r="N43" t="s">
        <v>2962</v>
      </c>
      <c r="P43" t="s">
        <v>3337</v>
      </c>
      <c r="Q43" t="s">
        <v>83</v>
      </c>
      <c r="S43" t="s">
        <v>3338</v>
      </c>
    </row>
    <row r="44" spans="1:19" x14ac:dyDescent="0.2">
      <c r="A44" t="s">
        <v>3452</v>
      </c>
      <c r="B44" t="s">
        <v>3452</v>
      </c>
      <c r="C44" t="s">
        <v>3453</v>
      </c>
      <c r="E44" t="s">
        <v>397</v>
      </c>
      <c r="F44" t="s">
        <v>3376</v>
      </c>
      <c r="I44" t="s">
        <v>3336</v>
      </c>
      <c r="M44" t="s">
        <v>3329</v>
      </c>
      <c r="N44" t="s">
        <v>2962</v>
      </c>
      <c r="P44" t="s">
        <v>3337</v>
      </c>
      <c r="Q44" t="s">
        <v>83</v>
      </c>
      <c r="S44" t="s">
        <v>3338</v>
      </c>
    </row>
    <row r="45" spans="1:19" x14ac:dyDescent="0.2">
      <c r="A45" t="s">
        <v>3454</v>
      </c>
      <c r="B45" t="s">
        <v>3454</v>
      </c>
      <c r="C45" t="s">
        <v>3455</v>
      </c>
      <c r="D45" t="s">
        <v>5860</v>
      </c>
      <c r="E45" t="s">
        <v>77</v>
      </c>
      <c r="I45" t="s">
        <v>3359</v>
      </c>
      <c r="J45" t="s">
        <v>3428</v>
      </c>
      <c r="M45" t="s">
        <v>3329</v>
      </c>
      <c r="N45" t="s">
        <v>81</v>
      </c>
      <c r="P45" t="s">
        <v>3360</v>
      </c>
      <c r="Q45" t="s">
        <v>83</v>
      </c>
      <c r="R45" t="s">
        <v>84</v>
      </c>
      <c r="S45" t="s">
        <v>3361</v>
      </c>
    </row>
    <row r="46" spans="1:19" x14ac:dyDescent="0.2">
      <c r="A46" t="s">
        <v>3456</v>
      </c>
      <c r="B46" t="s">
        <v>3456</v>
      </c>
      <c r="C46" t="s">
        <v>3457</v>
      </c>
      <c r="E46" t="s">
        <v>397</v>
      </c>
      <c r="F46" t="s">
        <v>3458</v>
      </c>
      <c r="I46" t="s">
        <v>3336</v>
      </c>
      <c r="M46" t="s">
        <v>3329</v>
      </c>
      <c r="N46" t="s">
        <v>2962</v>
      </c>
      <c r="P46" t="s">
        <v>3337</v>
      </c>
      <c r="Q46" t="s">
        <v>83</v>
      </c>
      <c r="S46" t="s">
        <v>3338</v>
      </c>
    </row>
    <row r="47" spans="1:19" x14ac:dyDescent="0.2">
      <c r="A47" t="s">
        <v>3459</v>
      </c>
      <c r="B47" t="s">
        <v>3459</v>
      </c>
      <c r="C47" t="s">
        <v>3460</v>
      </c>
      <c r="E47" t="s">
        <v>397</v>
      </c>
      <c r="I47" t="s">
        <v>3336</v>
      </c>
      <c r="M47" t="s">
        <v>3329</v>
      </c>
      <c r="N47" t="s">
        <v>2962</v>
      </c>
      <c r="P47" t="s">
        <v>3337</v>
      </c>
      <c r="Q47" t="s">
        <v>83</v>
      </c>
      <c r="S47" t="s">
        <v>3338</v>
      </c>
    </row>
    <row r="48" spans="1:19" x14ac:dyDescent="0.2">
      <c r="A48" t="s">
        <v>3461</v>
      </c>
      <c r="B48" t="s">
        <v>3461</v>
      </c>
      <c r="C48" t="s">
        <v>3462</v>
      </c>
      <c r="D48" t="s">
        <v>5860</v>
      </c>
      <c r="E48" t="s">
        <v>77</v>
      </c>
      <c r="H48" t="s">
        <v>3463</v>
      </c>
      <c r="I48" t="s">
        <v>3388</v>
      </c>
      <c r="J48" t="s">
        <v>3354</v>
      </c>
      <c r="M48" t="s">
        <v>3329</v>
      </c>
      <c r="N48" t="s">
        <v>81</v>
      </c>
      <c r="P48" t="s">
        <v>3347</v>
      </c>
      <c r="Q48" t="s">
        <v>83</v>
      </c>
      <c r="R48" t="s">
        <v>84</v>
      </c>
      <c r="S48" t="s">
        <v>3389</v>
      </c>
    </row>
    <row r="49" spans="1:19" x14ac:dyDescent="0.2">
      <c r="A49" t="s">
        <v>1695</v>
      </c>
      <c r="B49" t="s">
        <v>1695</v>
      </c>
      <c r="C49" t="s">
        <v>1697</v>
      </c>
      <c r="D49" t="s">
        <v>5860</v>
      </c>
      <c r="E49" t="s">
        <v>77</v>
      </c>
      <c r="G49" t="s">
        <v>3464</v>
      </c>
      <c r="I49" t="s">
        <v>3346</v>
      </c>
      <c r="J49" t="s">
        <v>146</v>
      </c>
      <c r="M49" t="s">
        <v>3329</v>
      </c>
      <c r="N49" t="s">
        <v>2962</v>
      </c>
      <c r="P49" t="s">
        <v>3347</v>
      </c>
      <c r="Q49" t="s">
        <v>83</v>
      </c>
      <c r="R49" t="s">
        <v>84</v>
      </c>
      <c r="S49" t="s">
        <v>3348</v>
      </c>
    </row>
    <row r="50" spans="1:19" x14ac:dyDescent="0.2">
      <c r="A50" t="s">
        <v>3465</v>
      </c>
      <c r="B50" t="s">
        <v>3465</v>
      </c>
      <c r="C50" t="s">
        <v>3466</v>
      </c>
      <c r="E50" t="s">
        <v>397</v>
      </c>
      <c r="F50" t="s">
        <v>3467</v>
      </c>
      <c r="I50" t="s">
        <v>3336</v>
      </c>
      <c r="M50" t="s">
        <v>3329</v>
      </c>
      <c r="N50" t="s">
        <v>2962</v>
      </c>
      <c r="P50" t="s">
        <v>3337</v>
      </c>
      <c r="Q50" t="s">
        <v>83</v>
      </c>
      <c r="S50" t="s">
        <v>3338</v>
      </c>
    </row>
    <row r="51" spans="1:19" x14ac:dyDescent="0.2">
      <c r="A51" t="s">
        <v>3468</v>
      </c>
      <c r="B51" t="s">
        <v>3468</v>
      </c>
      <c r="C51" t="s">
        <v>3469</v>
      </c>
      <c r="D51" t="s">
        <v>5860</v>
      </c>
      <c r="E51" t="s">
        <v>77</v>
      </c>
      <c r="F51" t="s">
        <v>3470</v>
      </c>
      <c r="I51" t="s">
        <v>3359</v>
      </c>
      <c r="J51" t="s">
        <v>3428</v>
      </c>
      <c r="M51" t="s">
        <v>3329</v>
      </c>
      <c r="N51" t="s">
        <v>81</v>
      </c>
      <c r="P51" t="s">
        <v>3360</v>
      </c>
      <c r="Q51" t="s">
        <v>83</v>
      </c>
      <c r="R51" t="s">
        <v>84</v>
      </c>
      <c r="S51" t="s">
        <v>3361</v>
      </c>
    </row>
    <row r="52" spans="1:19" x14ac:dyDescent="0.2">
      <c r="A52" t="s">
        <v>3471</v>
      </c>
      <c r="B52" t="s">
        <v>3471</v>
      </c>
      <c r="C52" t="s">
        <v>3472</v>
      </c>
      <c r="D52" t="s">
        <v>5860</v>
      </c>
      <c r="E52" t="s">
        <v>77</v>
      </c>
      <c r="I52" t="s">
        <v>3473</v>
      </c>
      <c r="J52" t="s">
        <v>3474</v>
      </c>
      <c r="M52" t="s">
        <v>3329</v>
      </c>
      <c r="N52" t="s">
        <v>81</v>
      </c>
      <c r="P52" t="s">
        <v>3360</v>
      </c>
      <c r="Q52" t="s">
        <v>83</v>
      </c>
      <c r="R52" t="s">
        <v>2953</v>
      </c>
      <c r="S52" t="s">
        <v>3475</v>
      </c>
    </row>
    <row r="53" spans="1:19" x14ac:dyDescent="0.2">
      <c r="A53" t="s">
        <v>3477</v>
      </c>
      <c r="B53" t="s">
        <v>3477</v>
      </c>
      <c r="C53" t="s">
        <v>313</v>
      </c>
      <c r="D53" t="s">
        <v>5860</v>
      </c>
      <c r="E53" t="s">
        <v>77</v>
      </c>
      <c r="G53" t="s">
        <v>3478</v>
      </c>
      <c r="I53" t="s">
        <v>3346</v>
      </c>
      <c r="J53" t="s">
        <v>146</v>
      </c>
      <c r="M53" t="s">
        <v>3329</v>
      </c>
      <c r="N53" t="s">
        <v>2962</v>
      </c>
      <c r="P53" t="s">
        <v>3347</v>
      </c>
      <c r="Q53" t="s">
        <v>83</v>
      </c>
      <c r="R53" t="s">
        <v>84</v>
      </c>
      <c r="S53" t="s">
        <v>3348</v>
      </c>
    </row>
    <row r="54" spans="1:19" x14ac:dyDescent="0.2">
      <c r="A54" t="s">
        <v>3479</v>
      </c>
      <c r="B54" t="s">
        <v>3479</v>
      </c>
      <c r="C54" t="s">
        <v>3480</v>
      </c>
      <c r="E54" t="s">
        <v>397</v>
      </c>
      <c r="I54" t="s">
        <v>3336</v>
      </c>
      <c r="M54" t="s">
        <v>3329</v>
      </c>
      <c r="N54" t="s">
        <v>2962</v>
      </c>
      <c r="P54" t="s">
        <v>3337</v>
      </c>
      <c r="Q54" t="s">
        <v>83</v>
      </c>
      <c r="S54" t="s">
        <v>3338</v>
      </c>
    </row>
    <row r="55" spans="1:19" x14ac:dyDescent="0.2">
      <c r="A55" t="s">
        <v>964</v>
      </c>
      <c r="B55" t="s">
        <v>964</v>
      </c>
      <c r="C55" t="s">
        <v>966</v>
      </c>
      <c r="D55" t="s">
        <v>5860</v>
      </c>
      <c r="E55" t="s">
        <v>77</v>
      </c>
      <c r="G55" t="s">
        <v>3481</v>
      </c>
      <c r="I55" t="s">
        <v>3346</v>
      </c>
      <c r="J55" t="s">
        <v>146</v>
      </c>
      <c r="M55" t="s">
        <v>3329</v>
      </c>
      <c r="N55" t="s">
        <v>2962</v>
      </c>
      <c r="P55" t="s">
        <v>3347</v>
      </c>
      <c r="Q55" t="s">
        <v>83</v>
      </c>
      <c r="R55" t="s">
        <v>84</v>
      </c>
      <c r="S55" t="s">
        <v>3348</v>
      </c>
    </row>
    <row r="56" spans="1:19" x14ac:dyDescent="0.2">
      <c r="A56" t="s">
        <v>242</v>
      </c>
      <c r="B56" t="s">
        <v>242</v>
      </c>
      <c r="C56" t="s">
        <v>244</v>
      </c>
      <c r="D56" t="s">
        <v>5860</v>
      </c>
      <c r="E56" t="s">
        <v>77</v>
      </c>
      <c r="G56" t="s">
        <v>3482</v>
      </c>
      <c r="I56" t="s">
        <v>3346</v>
      </c>
      <c r="J56" t="s">
        <v>146</v>
      </c>
      <c r="M56" t="s">
        <v>3329</v>
      </c>
      <c r="N56" t="s">
        <v>2962</v>
      </c>
      <c r="P56" t="s">
        <v>3347</v>
      </c>
      <c r="Q56" t="s">
        <v>83</v>
      </c>
      <c r="R56" t="s">
        <v>84</v>
      </c>
      <c r="S56" t="s">
        <v>3348</v>
      </c>
    </row>
    <row r="57" spans="1:19" x14ac:dyDescent="0.2">
      <c r="A57" t="s">
        <v>3483</v>
      </c>
      <c r="B57" t="s">
        <v>3483</v>
      </c>
      <c r="C57" t="s">
        <v>2112</v>
      </c>
      <c r="D57" t="s">
        <v>5860</v>
      </c>
      <c r="E57" t="s">
        <v>77</v>
      </c>
      <c r="G57" t="s">
        <v>3484</v>
      </c>
      <c r="I57" t="s">
        <v>3346</v>
      </c>
      <c r="J57" t="s">
        <v>146</v>
      </c>
      <c r="M57" t="s">
        <v>3329</v>
      </c>
      <c r="N57" t="s">
        <v>2962</v>
      </c>
      <c r="P57" t="s">
        <v>3347</v>
      </c>
      <c r="Q57" t="s">
        <v>83</v>
      </c>
      <c r="R57" t="s">
        <v>84</v>
      </c>
      <c r="S57" t="s">
        <v>3348</v>
      </c>
    </row>
    <row r="58" spans="1:19" x14ac:dyDescent="0.2">
      <c r="A58" t="s">
        <v>3485</v>
      </c>
      <c r="B58" t="s">
        <v>3485</v>
      </c>
      <c r="C58" t="s">
        <v>3486</v>
      </c>
      <c r="E58" t="s">
        <v>397</v>
      </c>
      <c r="F58" t="s">
        <v>3487</v>
      </c>
      <c r="I58" t="s">
        <v>3336</v>
      </c>
      <c r="M58" t="s">
        <v>3329</v>
      </c>
      <c r="N58" t="s">
        <v>2962</v>
      </c>
      <c r="P58" t="s">
        <v>3337</v>
      </c>
      <c r="Q58" t="s">
        <v>83</v>
      </c>
      <c r="S58" t="s">
        <v>3338</v>
      </c>
    </row>
    <row r="59" spans="1:19" x14ac:dyDescent="0.2">
      <c r="A59" t="s">
        <v>3488</v>
      </c>
      <c r="B59" t="s">
        <v>3488</v>
      </c>
      <c r="C59" t="s">
        <v>3489</v>
      </c>
      <c r="E59" t="s">
        <v>397</v>
      </c>
      <c r="F59" t="s">
        <v>3490</v>
      </c>
      <c r="I59" t="s">
        <v>3336</v>
      </c>
      <c r="M59" t="s">
        <v>3329</v>
      </c>
      <c r="N59" t="s">
        <v>2962</v>
      </c>
      <c r="P59" t="s">
        <v>3337</v>
      </c>
      <c r="Q59" t="s">
        <v>83</v>
      </c>
      <c r="S59" t="s">
        <v>3338</v>
      </c>
    </row>
    <row r="60" spans="1:19" x14ac:dyDescent="0.2">
      <c r="A60" t="s">
        <v>551</v>
      </c>
      <c r="B60" t="s">
        <v>551</v>
      </c>
      <c r="C60" t="s">
        <v>553</v>
      </c>
      <c r="D60" t="s">
        <v>5860</v>
      </c>
      <c r="E60" t="s">
        <v>77</v>
      </c>
      <c r="G60" t="s">
        <v>3491</v>
      </c>
      <c r="I60" t="s">
        <v>3346</v>
      </c>
      <c r="J60" t="s">
        <v>146</v>
      </c>
      <c r="M60" t="s">
        <v>3329</v>
      </c>
      <c r="N60" t="s">
        <v>2962</v>
      </c>
      <c r="P60" t="s">
        <v>3347</v>
      </c>
      <c r="Q60" t="s">
        <v>83</v>
      </c>
      <c r="R60" t="s">
        <v>84</v>
      </c>
      <c r="S60" t="s">
        <v>3348</v>
      </c>
    </row>
    <row r="61" spans="1:19" x14ac:dyDescent="0.2">
      <c r="A61" t="s">
        <v>3492</v>
      </c>
      <c r="B61" t="s">
        <v>3492</v>
      </c>
      <c r="C61" t="s">
        <v>3493</v>
      </c>
      <c r="E61" t="s">
        <v>397</v>
      </c>
      <c r="I61" t="s">
        <v>3336</v>
      </c>
      <c r="M61" t="s">
        <v>3329</v>
      </c>
      <c r="N61" t="s">
        <v>2962</v>
      </c>
      <c r="P61" t="s">
        <v>3337</v>
      </c>
      <c r="Q61" t="s">
        <v>83</v>
      </c>
      <c r="S61" t="s">
        <v>3338</v>
      </c>
    </row>
    <row r="62" spans="1:19" x14ac:dyDescent="0.2">
      <c r="A62" t="s">
        <v>3494</v>
      </c>
      <c r="B62" t="s">
        <v>3494</v>
      </c>
      <c r="C62" t="s">
        <v>1556</v>
      </c>
      <c r="D62" t="s">
        <v>5860</v>
      </c>
      <c r="E62" t="s">
        <v>77</v>
      </c>
      <c r="G62" t="s">
        <v>3495</v>
      </c>
      <c r="I62" t="s">
        <v>3346</v>
      </c>
      <c r="J62" t="s">
        <v>146</v>
      </c>
      <c r="M62" t="s">
        <v>3329</v>
      </c>
      <c r="N62" t="s">
        <v>2962</v>
      </c>
      <c r="P62" t="s">
        <v>3347</v>
      </c>
      <c r="Q62" t="s">
        <v>83</v>
      </c>
      <c r="R62" t="s">
        <v>84</v>
      </c>
      <c r="S62" t="s">
        <v>3348</v>
      </c>
    </row>
    <row r="63" spans="1:19" x14ac:dyDescent="0.2">
      <c r="A63" t="s">
        <v>3496</v>
      </c>
      <c r="B63" t="s">
        <v>3496</v>
      </c>
      <c r="C63" t="s">
        <v>3497</v>
      </c>
      <c r="E63" t="s">
        <v>397</v>
      </c>
      <c r="I63" t="s">
        <v>3336</v>
      </c>
      <c r="M63" t="s">
        <v>3329</v>
      </c>
      <c r="N63" t="s">
        <v>2962</v>
      </c>
      <c r="P63" t="s">
        <v>3337</v>
      </c>
      <c r="Q63" t="s">
        <v>83</v>
      </c>
      <c r="S63" t="s">
        <v>3338</v>
      </c>
    </row>
    <row r="64" spans="1:19" x14ac:dyDescent="0.2">
      <c r="A64" t="s">
        <v>3498</v>
      </c>
      <c r="B64" t="s">
        <v>3498</v>
      </c>
      <c r="C64" t="s">
        <v>3499</v>
      </c>
      <c r="E64" t="s">
        <v>397</v>
      </c>
      <c r="F64" t="s">
        <v>3500</v>
      </c>
      <c r="I64" t="s">
        <v>3336</v>
      </c>
      <c r="M64" t="s">
        <v>3329</v>
      </c>
      <c r="N64" t="s">
        <v>2962</v>
      </c>
      <c r="P64" t="s">
        <v>3337</v>
      </c>
      <c r="Q64" t="s">
        <v>83</v>
      </c>
      <c r="S64" t="s">
        <v>3338</v>
      </c>
    </row>
    <row r="65" spans="1:19" x14ac:dyDescent="0.2">
      <c r="A65" t="s">
        <v>3501</v>
      </c>
      <c r="B65" t="s">
        <v>3501</v>
      </c>
      <c r="C65" t="s">
        <v>3502</v>
      </c>
      <c r="E65" t="s">
        <v>397</v>
      </c>
      <c r="F65" t="s">
        <v>3503</v>
      </c>
      <c r="I65" t="s">
        <v>3336</v>
      </c>
      <c r="M65" t="s">
        <v>3329</v>
      </c>
      <c r="N65" t="s">
        <v>2962</v>
      </c>
      <c r="P65" t="s">
        <v>3337</v>
      </c>
      <c r="Q65" t="s">
        <v>83</v>
      </c>
      <c r="S65" t="s">
        <v>3338</v>
      </c>
    </row>
    <row r="66" spans="1:19" x14ac:dyDescent="0.2">
      <c r="A66" t="s">
        <v>3504</v>
      </c>
      <c r="B66" t="s">
        <v>3504</v>
      </c>
      <c r="C66" t="s">
        <v>405</v>
      </c>
      <c r="D66" t="s">
        <v>5860</v>
      </c>
      <c r="E66" t="s">
        <v>77</v>
      </c>
      <c r="G66" t="s">
        <v>3505</v>
      </c>
      <c r="I66" t="s">
        <v>3346</v>
      </c>
      <c r="J66" t="s">
        <v>146</v>
      </c>
      <c r="M66" t="s">
        <v>3329</v>
      </c>
      <c r="N66" t="s">
        <v>2962</v>
      </c>
      <c r="P66" t="s">
        <v>3347</v>
      </c>
      <c r="Q66" t="s">
        <v>83</v>
      </c>
      <c r="R66" t="s">
        <v>84</v>
      </c>
      <c r="S66" t="s">
        <v>3348</v>
      </c>
    </row>
    <row r="67" spans="1:19" x14ac:dyDescent="0.2">
      <c r="A67" t="s">
        <v>3506</v>
      </c>
      <c r="B67" t="s">
        <v>3506</v>
      </c>
      <c r="C67" t="s">
        <v>3507</v>
      </c>
      <c r="E67" t="s">
        <v>397</v>
      </c>
      <c r="I67" t="s">
        <v>3336</v>
      </c>
      <c r="M67" t="s">
        <v>3329</v>
      </c>
      <c r="N67" t="s">
        <v>2962</v>
      </c>
      <c r="P67" t="s">
        <v>3337</v>
      </c>
      <c r="Q67" t="s">
        <v>83</v>
      </c>
      <c r="S67" t="s">
        <v>3338</v>
      </c>
    </row>
    <row r="68" spans="1:19" x14ac:dyDescent="0.2">
      <c r="A68" t="s">
        <v>3508</v>
      </c>
      <c r="B68" t="s">
        <v>3508</v>
      </c>
      <c r="C68" t="s">
        <v>3509</v>
      </c>
      <c r="E68" t="s">
        <v>397</v>
      </c>
      <c r="I68" t="s">
        <v>3336</v>
      </c>
      <c r="M68" t="s">
        <v>3329</v>
      </c>
      <c r="N68" t="s">
        <v>2962</v>
      </c>
      <c r="P68" t="s">
        <v>3337</v>
      </c>
      <c r="Q68" t="s">
        <v>83</v>
      </c>
      <c r="S68" t="s">
        <v>3338</v>
      </c>
    </row>
    <row r="69" spans="1:19" x14ac:dyDescent="0.2">
      <c r="A69" t="s">
        <v>3510</v>
      </c>
      <c r="B69" t="s">
        <v>3510</v>
      </c>
      <c r="C69" t="s">
        <v>1761</v>
      </c>
      <c r="D69" t="s">
        <v>5860</v>
      </c>
      <c r="E69" t="s">
        <v>77</v>
      </c>
      <c r="G69" t="s">
        <v>3511</v>
      </c>
      <c r="I69" t="s">
        <v>3346</v>
      </c>
      <c r="J69" t="s">
        <v>146</v>
      </c>
      <c r="M69" t="s">
        <v>3329</v>
      </c>
      <c r="N69" t="s">
        <v>2962</v>
      </c>
      <c r="P69" t="s">
        <v>3347</v>
      </c>
      <c r="Q69" t="s">
        <v>83</v>
      </c>
      <c r="R69" t="s">
        <v>84</v>
      </c>
      <c r="S69" t="s">
        <v>3348</v>
      </c>
    </row>
    <row r="70" spans="1:19" x14ac:dyDescent="0.2">
      <c r="A70" t="s">
        <v>2330</v>
      </c>
      <c r="B70" t="s">
        <v>2330</v>
      </c>
      <c r="C70" t="s">
        <v>2332</v>
      </c>
      <c r="D70" t="s">
        <v>5860</v>
      </c>
      <c r="E70" t="s">
        <v>77</v>
      </c>
      <c r="I70" t="s">
        <v>3346</v>
      </c>
      <c r="J70" t="s">
        <v>146</v>
      </c>
      <c r="M70" t="s">
        <v>3329</v>
      </c>
      <c r="N70" t="s">
        <v>2962</v>
      </c>
      <c r="P70" t="s">
        <v>3347</v>
      </c>
      <c r="Q70" t="s">
        <v>83</v>
      </c>
      <c r="R70" t="s">
        <v>84</v>
      </c>
      <c r="S70" t="s">
        <v>3348</v>
      </c>
    </row>
    <row r="71" spans="1:19" x14ac:dyDescent="0.2">
      <c r="A71" t="s">
        <v>3512</v>
      </c>
      <c r="B71" t="s">
        <v>3512</v>
      </c>
      <c r="C71" t="s">
        <v>3513</v>
      </c>
      <c r="D71" t="s">
        <v>5860</v>
      </c>
      <c r="E71" t="s">
        <v>77</v>
      </c>
      <c r="I71" t="s">
        <v>3514</v>
      </c>
      <c r="J71" t="s">
        <v>3428</v>
      </c>
      <c r="M71" t="s">
        <v>3329</v>
      </c>
      <c r="N71" t="s">
        <v>81</v>
      </c>
      <c r="P71" t="s">
        <v>3515</v>
      </c>
      <c r="Q71" t="s">
        <v>83</v>
      </c>
      <c r="R71" t="s">
        <v>2953</v>
      </c>
      <c r="S71" t="s">
        <v>3516</v>
      </c>
    </row>
    <row r="72" spans="1:19" x14ac:dyDescent="0.2">
      <c r="A72" t="s">
        <v>3517</v>
      </c>
      <c r="B72" t="s">
        <v>3517</v>
      </c>
      <c r="C72" t="s">
        <v>3518</v>
      </c>
      <c r="E72" t="s">
        <v>397</v>
      </c>
      <c r="I72" t="s">
        <v>3336</v>
      </c>
      <c r="M72" t="s">
        <v>3329</v>
      </c>
      <c r="N72" t="s">
        <v>2962</v>
      </c>
      <c r="P72" t="s">
        <v>3337</v>
      </c>
      <c r="Q72" t="s">
        <v>83</v>
      </c>
      <c r="S72" t="s">
        <v>3338</v>
      </c>
    </row>
    <row r="73" spans="1:19" x14ac:dyDescent="0.2">
      <c r="A73" t="s">
        <v>3519</v>
      </c>
      <c r="B73" t="s">
        <v>3519</v>
      </c>
      <c r="C73" t="s">
        <v>2476</v>
      </c>
      <c r="D73" t="s">
        <v>5860</v>
      </c>
      <c r="E73" t="s">
        <v>77</v>
      </c>
      <c r="G73" t="s">
        <v>3520</v>
      </c>
      <c r="I73" t="s">
        <v>3346</v>
      </c>
      <c r="J73" t="s">
        <v>146</v>
      </c>
      <c r="M73" t="s">
        <v>3329</v>
      </c>
      <c r="N73" t="s">
        <v>2962</v>
      </c>
      <c r="P73" t="s">
        <v>3347</v>
      </c>
      <c r="Q73" t="s">
        <v>83</v>
      </c>
      <c r="R73" t="s">
        <v>84</v>
      </c>
      <c r="S73" t="s">
        <v>3348</v>
      </c>
    </row>
    <row r="74" spans="1:19" x14ac:dyDescent="0.2">
      <c r="A74" t="s">
        <v>3521</v>
      </c>
      <c r="B74" t="s">
        <v>3521</v>
      </c>
      <c r="C74" t="s">
        <v>1366</v>
      </c>
      <c r="D74" t="s">
        <v>5860</v>
      </c>
      <c r="E74" t="s">
        <v>77</v>
      </c>
      <c r="G74" t="s">
        <v>3522</v>
      </c>
      <c r="I74" t="s">
        <v>3346</v>
      </c>
      <c r="J74" t="s">
        <v>146</v>
      </c>
      <c r="M74" t="s">
        <v>3329</v>
      </c>
      <c r="N74" t="s">
        <v>2962</v>
      </c>
      <c r="P74" t="s">
        <v>3347</v>
      </c>
      <c r="Q74" t="s">
        <v>83</v>
      </c>
      <c r="R74" t="s">
        <v>84</v>
      </c>
      <c r="S74" t="s">
        <v>3348</v>
      </c>
    </row>
    <row r="75" spans="1:19" x14ac:dyDescent="0.2">
      <c r="A75" t="s">
        <v>3523</v>
      </c>
      <c r="B75" t="s">
        <v>3523</v>
      </c>
      <c r="C75" t="s">
        <v>3524</v>
      </c>
      <c r="D75" t="s">
        <v>5860</v>
      </c>
      <c r="E75" t="s">
        <v>77</v>
      </c>
      <c r="H75" t="s">
        <v>3525</v>
      </c>
      <c r="I75" t="s">
        <v>3359</v>
      </c>
      <c r="J75" t="s">
        <v>3354</v>
      </c>
      <c r="M75" t="s">
        <v>3329</v>
      </c>
      <c r="N75" t="s">
        <v>81</v>
      </c>
      <c r="P75" t="s">
        <v>3360</v>
      </c>
      <c r="Q75" t="s">
        <v>83</v>
      </c>
      <c r="R75" t="s">
        <v>84</v>
      </c>
      <c r="S75" t="s">
        <v>3361</v>
      </c>
    </row>
    <row r="76" spans="1:19" x14ac:dyDescent="0.2">
      <c r="A76" t="s">
        <v>3526</v>
      </c>
      <c r="B76" t="s">
        <v>3526</v>
      </c>
      <c r="C76" t="s">
        <v>3527</v>
      </c>
      <c r="E76" t="s">
        <v>397</v>
      </c>
      <c r="I76" t="s">
        <v>3336</v>
      </c>
      <c r="M76" t="s">
        <v>3329</v>
      </c>
      <c r="N76" t="s">
        <v>2962</v>
      </c>
      <c r="P76" t="s">
        <v>3337</v>
      </c>
      <c r="Q76" t="s">
        <v>83</v>
      </c>
      <c r="S76" t="s">
        <v>3338</v>
      </c>
    </row>
    <row r="77" spans="1:19" x14ac:dyDescent="0.2">
      <c r="A77" t="s">
        <v>3528</v>
      </c>
      <c r="B77" t="s">
        <v>3528</v>
      </c>
      <c r="C77" t="s">
        <v>3529</v>
      </c>
      <c r="E77" t="s">
        <v>397</v>
      </c>
      <c r="I77" t="s">
        <v>3336</v>
      </c>
      <c r="M77" t="s">
        <v>3329</v>
      </c>
      <c r="N77" t="s">
        <v>2962</v>
      </c>
      <c r="P77" t="s">
        <v>3337</v>
      </c>
      <c r="Q77" t="s">
        <v>83</v>
      </c>
      <c r="S77" t="s">
        <v>3338</v>
      </c>
    </row>
    <row r="78" spans="1:19" x14ac:dyDescent="0.2">
      <c r="A78" t="s">
        <v>1785</v>
      </c>
      <c r="B78" t="s">
        <v>1785</v>
      </c>
      <c r="C78" t="s">
        <v>1787</v>
      </c>
      <c r="D78" t="s">
        <v>5860</v>
      </c>
      <c r="E78" t="s">
        <v>77</v>
      </c>
      <c r="G78" t="s">
        <v>3530</v>
      </c>
      <c r="I78" t="s">
        <v>3346</v>
      </c>
      <c r="J78" t="s">
        <v>146</v>
      </c>
      <c r="M78" t="s">
        <v>3329</v>
      </c>
      <c r="N78" t="s">
        <v>2962</v>
      </c>
      <c r="P78" t="s">
        <v>3347</v>
      </c>
      <c r="Q78" t="s">
        <v>83</v>
      </c>
      <c r="R78" t="s">
        <v>84</v>
      </c>
      <c r="S78" t="s">
        <v>3348</v>
      </c>
    </row>
    <row r="79" spans="1:19" x14ac:dyDescent="0.2">
      <c r="A79" t="s">
        <v>3531</v>
      </c>
      <c r="B79" t="s">
        <v>3531</v>
      </c>
      <c r="C79" t="s">
        <v>3532</v>
      </c>
      <c r="E79" t="s">
        <v>397</v>
      </c>
      <c r="F79" t="s">
        <v>3533</v>
      </c>
      <c r="I79" t="s">
        <v>3336</v>
      </c>
      <c r="M79" t="s">
        <v>3329</v>
      </c>
      <c r="N79" t="s">
        <v>2962</v>
      </c>
      <c r="P79" t="s">
        <v>3337</v>
      </c>
      <c r="Q79" t="s">
        <v>83</v>
      </c>
      <c r="S79" t="s">
        <v>3338</v>
      </c>
    </row>
    <row r="80" spans="1:19" x14ac:dyDescent="0.2">
      <c r="A80" t="s">
        <v>3534</v>
      </c>
      <c r="B80" t="s">
        <v>3534</v>
      </c>
      <c r="C80" t="s">
        <v>3535</v>
      </c>
      <c r="E80" t="s">
        <v>397</v>
      </c>
      <c r="F80" t="s">
        <v>3536</v>
      </c>
      <c r="I80" t="s">
        <v>3336</v>
      </c>
      <c r="M80" t="s">
        <v>3329</v>
      </c>
      <c r="N80" t="s">
        <v>2962</v>
      </c>
      <c r="P80" t="s">
        <v>3337</v>
      </c>
      <c r="Q80" t="s">
        <v>83</v>
      </c>
      <c r="S80" t="s">
        <v>3338</v>
      </c>
    </row>
    <row r="81" spans="1:19" x14ac:dyDescent="0.2">
      <c r="A81" t="s">
        <v>3537</v>
      </c>
      <c r="B81" t="s">
        <v>3537</v>
      </c>
      <c r="C81" t="s">
        <v>3538</v>
      </c>
      <c r="D81" t="s">
        <v>5860</v>
      </c>
      <c r="E81" t="s">
        <v>77</v>
      </c>
      <c r="F81" t="s">
        <v>3539</v>
      </c>
      <c r="G81" t="s">
        <v>3540</v>
      </c>
      <c r="I81" t="s">
        <v>3346</v>
      </c>
      <c r="J81" t="s">
        <v>146</v>
      </c>
      <c r="M81" t="s">
        <v>3329</v>
      </c>
      <c r="N81" t="s">
        <v>2962</v>
      </c>
      <c r="P81" t="s">
        <v>3347</v>
      </c>
      <c r="Q81" t="s">
        <v>83</v>
      </c>
      <c r="R81" t="s">
        <v>84</v>
      </c>
      <c r="S81" t="s">
        <v>3348</v>
      </c>
    </row>
    <row r="82" spans="1:19" x14ac:dyDescent="0.2">
      <c r="A82" t="s">
        <v>3541</v>
      </c>
      <c r="B82" t="s">
        <v>3541</v>
      </c>
      <c r="C82" t="s">
        <v>3542</v>
      </c>
      <c r="E82" t="s">
        <v>397</v>
      </c>
      <c r="F82" t="s">
        <v>3543</v>
      </c>
      <c r="I82" t="s">
        <v>3336</v>
      </c>
      <c r="M82" t="s">
        <v>3329</v>
      </c>
      <c r="N82" t="s">
        <v>2962</v>
      </c>
      <c r="P82" t="s">
        <v>3337</v>
      </c>
      <c r="Q82" t="s">
        <v>83</v>
      </c>
      <c r="S82" t="s">
        <v>3338</v>
      </c>
    </row>
    <row r="83" spans="1:19" x14ac:dyDescent="0.2">
      <c r="A83" t="s">
        <v>3544</v>
      </c>
      <c r="B83" t="s">
        <v>3544</v>
      </c>
      <c r="C83" t="s">
        <v>3545</v>
      </c>
      <c r="D83" t="s">
        <v>5860</v>
      </c>
      <c r="E83" t="s">
        <v>77</v>
      </c>
      <c r="G83" t="s">
        <v>3546</v>
      </c>
      <c r="H83" t="s">
        <v>3544</v>
      </c>
      <c r="I83" t="s">
        <v>3547</v>
      </c>
      <c r="J83" t="s">
        <v>3354</v>
      </c>
      <c r="M83" t="s">
        <v>3329</v>
      </c>
      <c r="N83" t="s">
        <v>81</v>
      </c>
      <c r="P83" t="s">
        <v>3347</v>
      </c>
      <c r="Q83" t="s">
        <v>83</v>
      </c>
      <c r="R83" t="s">
        <v>2953</v>
      </c>
      <c r="S83" t="s">
        <v>3548</v>
      </c>
    </row>
    <row r="84" spans="1:19" x14ac:dyDescent="0.2">
      <c r="A84" t="s">
        <v>3549</v>
      </c>
      <c r="B84" t="s">
        <v>3549</v>
      </c>
      <c r="C84" t="s">
        <v>3550</v>
      </c>
      <c r="D84" t="s">
        <v>5860</v>
      </c>
      <c r="E84" t="s">
        <v>77</v>
      </c>
      <c r="F84" t="s">
        <v>3444</v>
      </c>
      <c r="H84" t="s">
        <v>3549</v>
      </c>
      <c r="I84" t="s">
        <v>3551</v>
      </c>
      <c r="J84" t="s">
        <v>3354</v>
      </c>
      <c r="M84" t="s">
        <v>3329</v>
      </c>
      <c r="N84" t="s">
        <v>2962</v>
      </c>
      <c r="P84" t="s">
        <v>3360</v>
      </c>
      <c r="Q84" t="s">
        <v>83</v>
      </c>
      <c r="R84" t="s">
        <v>2953</v>
      </c>
      <c r="S84" t="s">
        <v>3552</v>
      </c>
    </row>
    <row r="85" spans="1:19" x14ac:dyDescent="0.2">
      <c r="A85" t="s">
        <v>3553</v>
      </c>
      <c r="B85" t="s">
        <v>3553</v>
      </c>
      <c r="D85" t="s">
        <v>5860</v>
      </c>
      <c r="E85" t="s">
        <v>397</v>
      </c>
      <c r="I85" t="s">
        <v>3359</v>
      </c>
      <c r="J85" t="s">
        <v>3428</v>
      </c>
      <c r="M85" t="s">
        <v>3329</v>
      </c>
      <c r="N85" t="s">
        <v>81</v>
      </c>
      <c r="P85" t="s">
        <v>3360</v>
      </c>
      <c r="Q85" t="s">
        <v>83</v>
      </c>
      <c r="R85" t="s">
        <v>84</v>
      </c>
      <c r="S85" t="s">
        <v>3361</v>
      </c>
    </row>
    <row r="86" spans="1:19" x14ac:dyDescent="0.2">
      <c r="A86" t="s">
        <v>3554</v>
      </c>
      <c r="B86" t="s">
        <v>3554</v>
      </c>
      <c r="C86" t="s">
        <v>3555</v>
      </c>
      <c r="E86" t="s">
        <v>397</v>
      </c>
      <c r="I86" t="s">
        <v>3336</v>
      </c>
      <c r="M86" t="s">
        <v>3329</v>
      </c>
      <c r="N86" t="s">
        <v>2962</v>
      </c>
      <c r="P86" t="s">
        <v>3337</v>
      </c>
      <c r="Q86" t="s">
        <v>83</v>
      </c>
      <c r="S86" t="s">
        <v>3338</v>
      </c>
    </row>
    <row r="87" spans="1:19" x14ac:dyDescent="0.2">
      <c r="A87" t="s">
        <v>3556</v>
      </c>
      <c r="B87" t="s">
        <v>3556</v>
      </c>
      <c r="C87" t="s">
        <v>2819</v>
      </c>
      <c r="D87" t="s">
        <v>5860</v>
      </c>
      <c r="E87" t="s">
        <v>77</v>
      </c>
      <c r="G87" t="s">
        <v>3557</v>
      </c>
      <c r="I87" t="s">
        <v>3346</v>
      </c>
      <c r="J87" t="s">
        <v>146</v>
      </c>
      <c r="M87" t="s">
        <v>3329</v>
      </c>
      <c r="N87" t="s">
        <v>2962</v>
      </c>
      <c r="P87" t="s">
        <v>3347</v>
      </c>
      <c r="Q87" t="s">
        <v>83</v>
      </c>
      <c r="R87" t="s">
        <v>84</v>
      </c>
      <c r="S87" t="s">
        <v>3348</v>
      </c>
    </row>
    <row r="88" spans="1:19" x14ac:dyDescent="0.2">
      <c r="A88" t="s">
        <v>3558</v>
      </c>
      <c r="B88" t="s">
        <v>3558</v>
      </c>
      <c r="C88" t="s">
        <v>3559</v>
      </c>
      <c r="E88" t="s">
        <v>397</v>
      </c>
      <c r="F88" t="s">
        <v>3560</v>
      </c>
      <c r="I88" t="s">
        <v>3336</v>
      </c>
      <c r="M88" t="s">
        <v>3329</v>
      </c>
      <c r="N88" t="s">
        <v>2962</v>
      </c>
      <c r="P88" t="s">
        <v>3337</v>
      </c>
      <c r="Q88" t="s">
        <v>83</v>
      </c>
      <c r="S88" t="s">
        <v>3338</v>
      </c>
    </row>
    <row r="89" spans="1:19" x14ac:dyDescent="0.2">
      <c r="A89" t="s">
        <v>2709</v>
      </c>
      <c r="B89" t="s">
        <v>2709</v>
      </c>
      <c r="C89" t="s">
        <v>1913</v>
      </c>
      <c r="D89" t="s">
        <v>5860</v>
      </c>
      <c r="E89" t="s">
        <v>77</v>
      </c>
      <c r="G89" t="s">
        <v>3561</v>
      </c>
      <c r="I89" t="s">
        <v>3346</v>
      </c>
      <c r="J89" t="s">
        <v>146</v>
      </c>
      <c r="M89" t="s">
        <v>3329</v>
      </c>
      <c r="N89" t="s">
        <v>2962</v>
      </c>
      <c r="P89" t="s">
        <v>3347</v>
      </c>
      <c r="Q89" t="s">
        <v>83</v>
      </c>
      <c r="R89" t="s">
        <v>84</v>
      </c>
      <c r="S89" t="s">
        <v>3348</v>
      </c>
    </row>
    <row r="90" spans="1:19" x14ac:dyDescent="0.2">
      <c r="A90" t="s">
        <v>3562</v>
      </c>
      <c r="B90" t="s">
        <v>3562</v>
      </c>
      <c r="D90" t="s">
        <v>5860</v>
      </c>
      <c r="E90" t="s">
        <v>397</v>
      </c>
      <c r="I90" t="s">
        <v>3563</v>
      </c>
      <c r="J90" t="s">
        <v>3428</v>
      </c>
      <c r="M90" t="s">
        <v>3329</v>
      </c>
      <c r="N90" t="s">
        <v>81</v>
      </c>
      <c r="P90" t="s">
        <v>3429</v>
      </c>
      <c r="Q90" t="s">
        <v>83</v>
      </c>
      <c r="R90" t="s">
        <v>2953</v>
      </c>
      <c r="S90" t="s">
        <v>3564</v>
      </c>
    </row>
    <row r="91" spans="1:19" x14ac:dyDescent="0.2">
      <c r="A91" t="s">
        <v>3565</v>
      </c>
      <c r="B91" t="s">
        <v>3565</v>
      </c>
      <c r="C91" t="s">
        <v>648</v>
      </c>
      <c r="D91" t="s">
        <v>5860</v>
      </c>
      <c r="E91" t="s">
        <v>77</v>
      </c>
      <c r="F91" t="s">
        <v>398</v>
      </c>
      <c r="G91" t="s">
        <v>3566</v>
      </c>
      <c r="I91" t="s">
        <v>3346</v>
      </c>
      <c r="J91" t="s">
        <v>146</v>
      </c>
      <c r="M91" t="s">
        <v>3329</v>
      </c>
      <c r="N91" t="s">
        <v>2962</v>
      </c>
      <c r="P91" t="s">
        <v>3347</v>
      </c>
      <c r="Q91" t="s">
        <v>83</v>
      </c>
      <c r="R91" t="s">
        <v>84</v>
      </c>
      <c r="S91" t="s">
        <v>3348</v>
      </c>
    </row>
    <row r="92" spans="1:19" x14ac:dyDescent="0.2">
      <c r="A92" t="s">
        <v>3567</v>
      </c>
      <c r="B92" t="s">
        <v>3567</v>
      </c>
      <c r="C92" t="s">
        <v>3568</v>
      </c>
      <c r="E92" t="s">
        <v>397</v>
      </c>
      <c r="I92" t="s">
        <v>3336</v>
      </c>
      <c r="M92" t="s">
        <v>3329</v>
      </c>
      <c r="N92" t="s">
        <v>2962</v>
      </c>
      <c r="P92" t="s">
        <v>3337</v>
      </c>
      <c r="Q92" t="s">
        <v>83</v>
      </c>
      <c r="S92" t="s">
        <v>3338</v>
      </c>
    </row>
    <row r="93" spans="1:19" x14ac:dyDescent="0.2">
      <c r="A93" t="s">
        <v>3569</v>
      </c>
      <c r="B93" t="s">
        <v>3569</v>
      </c>
      <c r="C93" t="s">
        <v>479</v>
      </c>
      <c r="D93" t="s">
        <v>5860</v>
      </c>
      <c r="E93" t="s">
        <v>77</v>
      </c>
      <c r="F93" t="s">
        <v>3539</v>
      </c>
      <c r="G93" t="s">
        <v>3570</v>
      </c>
      <c r="I93" t="s">
        <v>3346</v>
      </c>
      <c r="J93" t="s">
        <v>146</v>
      </c>
      <c r="M93" t="s">
        <v>3329</v>
      </c>
      <c r="N93" t="s">
        <v>2962</v>
      </c>
      <c r="P93" t="s">
        <v>3347</v>
      </c>
      <c r="Q93" t="s">
        <v>83</v>
      </c>
      <c r="R93" t="s">
        <v>84</v>
      </c>
      <c r="S93" t="s">
        <v>3348</v>
      </c>
    </row>
    <row r="94" spans="1:19" x14ac:dyDescent="0.2">
      <c r="A94" t="s">
        <v>3571</v>
      </c>
      <c r="B94" t="s">
        <v>3571</v>
      </c>
      <c r="C94" t="s">
        <v>3572</v>
      </c>
      <c r="E94" t="s">
        <v>397</v>
      </c>
      <c r="F94" t="s">
        <v>3573</v>
      </c>
      <c r="I94" t="s">
        <v>3336</v>
      </c>
      <c r="M94" t="s">
        <v>3329</v>
      </c>
      <c r="N94" t="s">
        <v>2962</v>
      </c>
      <c r="P94" t="s">
        <v>3337</v>
      </c>
      <c r="Q94" t="s">
        <v>83</v>
      </c>
      <c r="S94" t="s">
        <v>3338</v>
      </c>
    </row>
    <row r="95" spans="1:19" x14ac:dyDescent="0.2">
      <c r="A95" t="s">
        <v>3574</v>
      </c>
      <c r="B95" t="s">
        <v>3574</v>
      </c>
      <c r="C95" t="s">
        <v>3575</v>
      </c>
      <c r="E95" t="s">
        <v>397</v>
      </c>
      <c r="I95" t="s">
        <v>3336</v>
      </c>
      <c r="M95" t="s">
        <v>3329</v>
      </c>
      <c r="N95" t="s">
        <v>2962</v>
      </c>
      <c r="P95" t="s">
        <v>3337</v>
      </c>
      <c r="Q95" t="s">
        <v>83</v>
      </c>
      <c r="S95" t="s">
        <v>3338</v>
      </c>
    </row>
    <row r="96" spans="1:19" x14ac:dyDescent="0.2">
      <c r="A96" t="s">
        <v>3576</v>
      </c>
      <c r="B96" t="s">
        <v>3576</v>
      </c>
      <c r="C96" t="s">
        <v>3577</v>
      </c>
      <c r="E96" t="s">
        <v>397</v>
      </c>
      <c r="I96" t="s">
        <v>3336</v>
      </c>
      <c r="M96" t="s">
        <v>3329</v>
      </c>
      <c r="N96" t="s">
        <v>2962</v>
      </c>
      <c r="P96" t="s">
        <v>3337</v>
      </c>
      <c r="Q96" t="s">
        <v>83</v>
      </c>
      <c r="S96" t="s">
        <v>3338</v>
      </c>
    </row>
    <row r="97" spans="1:19" x14ac:dyDescent="0.2">
      <c r="A97" t="s">
        <v>1510</v>
      </c>
      <c r="B97" t="s">
        <v>1510</v>
      </c>
      <c r="C97" t="s">
        <v>1512</v>
      </c>
      <c r="D97" t="s">
        <v>5860</v>
      </c>
      <c r="E97" t="s">
        <v>77</v>
      </c>
      <c r="G97" t="s">
        <v>3578</v>
      </c>
      <c r="I97" t="s">
        <v>3346</v>
      </c>
      <c r="J97" t="s">
        <v>146</v>
      </c>
      <c r="M97" t="s">
        <v>3329</v>
      </c>
      <c r="N97" t="s">
        <v>2962</v>
      </c>
      <c r="P97" t="s">
        <v>3347</v>
      </c>
      <c r="Q97" t="s">
        <v>83</v>
      </c>
      <c r="R97" t="s">
        <v>84</v>
      </c>
      <c r="S97" t="s">
        <v>3348</v>
      </c>
    </row>
    <row r="98" spans="1:19" x14ac:dyDescent="0.2">
      <c r="A98" t="s">
        <v>3579</v>
      </c>
      <c r="B98" t="s">
        <v>3579</v>
      </c>
      <c r="C98" t="s">
        <v>3580</v>
      </c>
      <c r="D98" t="s">
        <v>5860</v>
      </c>
      <c r="E98" t="s">
        <v>77</v>
      </c>
      <c r="F98" t="s">
        <v>3581</v>
      </c>
      <c r="H98" t="s">
        <v>3582</v>
      </c>
      <c r="I98" t="s">
        <v>3583</v>
      </c>
      <c r="J98" t="s">
        <v>3328</v>
      </c>
      <c r="M98" t="s">
        <v>3329</v>
      </c>
      <c r="N98" t="s">
        <v>2962</v>
      </c>
      <c r="P98" t="s">
        <v>3360</v>
      </c>
      <c r="Q98" t="s">
        <v>83</v>
      </c>
      <c r="R98" t="s">
        <v>2953</v>
      </c>
      <c r="S98" t="s">
        <v>3584</v>
      </c>
    </row>
    <row r="99" spans="1:19" x14ac:dyDescent="0.2">
      <c r="A99" t="s">
        <v>3091</v>
      </c>
      <c r="B99" t="s">
        <v>3091</v>
      </c>
      <c r="C99" t="s">
        <v>3586</v>
      </c>
      <c r="D99" t="s">
        <v>5860</v>
      </c>
      <c r="E99" t="s">
        <v>77</v>
      </c>
      <c r="F99" t="s">
        <v>3587</v>
      </c>
      <c r="G99" t="s">
        <v>3588</v>
      </c>
      <c r="H99" t="s">
        <v>3589</v>
      </c>
      <c r="I99" t="s">
        <v>3551</v>
      </c>
      <c r="J99" t="s">
        <v>146</v>
      </c>
      <c r="M99" t="s">
        <v>3329</v>
      </c>
      <c r="N99" t="s">
        <v>2962</v>
      </c>
      <c r="P99" t="s">
        <v>3360</v>
      </c>
      <c r="Q99" t="s">
        <v>83</v>
      </c>
      <c r="R99" t="s">
        <v>84</v>
      </c>
      <c r="S99" t="s">
        <v>3552</v>
      </c>
    </row>
    <row r="100" spans="1:19" x14ac:dyDescent="0.2">
      <c r="A100" t="s">
        <v>3590</v>
      </c>
      <c r="B100" t="s">
        <v>3590</v>
      </c>
      <c r="C100" t="s">
        <v>1658</v>
      </c>
      <c r="D100" t="s">
        <v>5860</v>
      </c>
      <c r="E100" t="s">
        <v>77</v>
      </c>
      <c r="G100" t="s">
        <v>3591</v>
      </c>
      <c r="I100" t="s">
        <v>3346</v>
      </c>
      <c r="J100" t="s">
        <v>146</v>
      </c>
      <c r="M100" t="s">
        <v>3329</v>
      </c>
      <c r="N100" t="s">
        <v>2962</v>
      </c>
      <c r="P100" t="s">
        <v>3347</v>
      </c>
      <c r="Q100" t="s">
        <v>83</v>
      </c>
      <c r="R100" t="s">
        <v>84</v>
      </c>
      <c r="S100" t="s">
        <v>3348</v>
      </c>
    </row>
    <row r="101" spans="1:19" x14ac:dyDescent="0.2">
      <c r="A101" t="s">
        <v>3592</v>
      </c>
      <c r="B101" t="s">
        <v>3592</v>
      </c>
      <c r="C101" t="s">
        <v>3593</v>
      </c>
      <c r="D101" t="s">
        <v>5860</v>
      </c>
      <c r="E101" t="s">
        <v>77</v>
      </c>
      <c r="F101" t="s">
        <v>3594</v>
      </c>
      <c r="H101" t="s">
        <v>3595</v>
      </c>
      <c r="I101" t="s">
        <v>3353</v>
      </c>
      <c r="J101" t="s">
        <v>3354</v>
      </c>
      <c r="M101" t="s">
        <v>3329</v>
      </c>
      <c r="N101" t="s">
        <v>81</v>
      </c>
      <c r="P101" t="s">
        <v>3347</v>
      </c>
      <c r="Q101" t="s">
        <v>83</v>
      </c>
      <c r="R101" t="s">
        <v>84</v>
      </c>
      <c r="S101" t="s">
        <v>3355</v>
      </c>
    </row>
    <row r="102" spans="1:19" x14ac:dyDescent="0.2">
      <c r="A102" t="s">
        <v>3596</v>
      </c>
      <c r="B102" t="s">
        <v>3596</v>
      </c>
      <c r="C102" t="s">
        <v>3597</v>
      </c>
      <c r="E102" t="s">
        <v>397</v>
      </c>
      <c r="F102" t="s">
        <v>3598</v>
      </c>
      <c r="I102" t="s">
        <v>3336</v>
      </c>
      <c r="M102" t="s">
        <v>3329</v>
      </c>
      <c r="N102" t="s">
        <v>2962</v>
      </c>
      <c r="P102" t="s">
        <v>3337</v>
      </c>
      <c r="Q102" t="s">
        <v>83</v>
      </c>
      <c r="S102" t="s">
        <v>3338</v>
      </c>
    </row>
    <row r="103" spans="1:19" x14ac:dyDescent="0.2">
      <c r="A103" t="s">
        <v>3599</v>
      </c>
      <c r="B103" t="s">
        <v>3599</v>
      </c>
      <c r="C103" t="s">
        <v>3600</v>
      </c>
      <c r="D103" t="s">
        <v>5860</v>
      </c>
      <c r="E103" t="s">
        <v>77</v>
      </c>
      <c r="H103" t="s">
        <v>3599</v>
      </c>
      <c r="I103" t="s">
        <v>3601</v>
      </c>
      <c r="J103" t="s">
        <v>3602</v>
      </c>
      <c r="M103" t="s">
        <v>3329</v>
      </c>
      <c r="N103" t="s">
        <v>81</v>
      </c>
      <c r="P103" t="s">
        <v>3347</v>
      </c>
      <c r="Q103" t="s">
        <v>83</v>
      </c>
      <c r="R103" t="s">
        <v>2953</v>
      </c>
      <c r="S103" t="s">
        <v>3603</v>
      </c>
    </row>
    <row r="104" spans="1:19" x14ac:dyDescent="0.2">
      <c r="A104" t="s">
        <v>1609</v>
      </c>
      <c r="B104" t="s">
        <v>1609</v>
      </c>
      <c r="C104" t="s">
        <v>1611</v>
      </c>
      <c r="D104" t="s">
        <v>5860</v>
      </c>
      <c r="E104" t="s">
        <v>77</v>
      </c>
      <c r="G104" t="s">
        <v>3604</v>
      </c>
      <c r="I104" t="s">
        <v>3346</v>
      </c>
      <c r="J104" t="s">
        <v>146</v>
      </c>
      <c r="M104" t="s">
        <v>3329</v>
      </c>
      <c r="N104" t="s">
        <v>2962</v>
      </c>
      <c r="P104" t="s">
        <v>3347</v>
      </c>
      <c r="Q104" t="s">
        <v>83</v>
      </c>
      <c r="R104" t="s">
        <v>84</v>
      </c>
      <c r="S104" t="s">
        <v>3348</v>
      </c>
    </row>
    <row r="105" spans="1:19" x14ac:dyDescent="0.2">
      <c r="A105" t="s">
        <v>3605</v>
      </c>
      <c r="B105" t="s">
        <v>3605</v>
      </c>
      <c r="C105" t="s">
        <v>3606</v>
      </c>
      <c r="D105" t="s">
        <v>5860</v>
      </c>
      <c r="E105" t="s">
        <v>77</v>
      </c>
      <c r="I105" t="s">
        <v>3388</v>
      </c>
      <c r="J105" t="s">
        <v>3354</v>
      </c>
      <c r="M105" t="s">
        <v>3329</v>
      </c>
      <c r="N105" t="s">
        <v>81</v>
      </c>
      <c r="P105" t="s">
        <v>3347</v>
      </c>
      <c r="Q105" t="s">
        <v>83</v>
      </c>
      <c r="R105" t="s">
        <v>84</v>
      </c>
      <c r="S105" t="s">
        <v>3389</v>
      </c>
    </row>
    <row r="106" spans="1:19" x14ac:dyDescent="0.2">
      <c r="A106" t="s">
        <v>259</v>
      </c>
      <c r="B106" t="s">
        <v>259</v>
      </c>
      <c r="C106" t="s">
        <v>261</v>
      </c>
      <c r="D106" t="s">
        <v>5860</v>
      </c>
      <c r="E106" t="s">
        <v>77</v>
      </c>
      <c r="G106" t="s">
        <v>3607</v>
      </c>
      <c r="I106" t="s">
        <v>3346</v>
      </c>
      <c r="J106" t="s">
        <v>146</v>
      </c>
      <c r="M106" t="s">
        <v>3329</v>
      </c>
      <c r="N106" t="s">
        <v>2962</v>
      </c>
      <c r="P106" t="s">
        <v>3347</v>
      </c>
      <c r="Q106" t="s">
        <v>83</v>
      </c>
      <c r="R106" t="s">
        <v>84</v>
      </c>
      <c r="S106" t="s">
        <v>3348</v>
      </c>
    </row>
    <row r="107" spans="1:19" x14ac:dyDescent="0.2">
      <c r="A107" t="s">
        <v>3608</v>
      </c>
      <c r="B107" t="s">
        <v>3608</v>
      </c>
      <c r="C107" t="s">
        <v>3609</v>
      </c>
      <c r="E107" t="s">
        <v>397</v>
      </c>
      <c r="I107" t="s">
        <v>3336</v>
      </c>
      <c r="M107" t="s">
        <v>3329</v>
      </c>
      <c r="N107" t="s">
        <v>2962</v>
      </c>
      <c r="P107" t="s">
        <v>3337</v>
      </c>
      <c r="Q107" t="s">
        <v>83</v>
      </c>
      <c r="S107" t="s">
        <v>3338</v>
      </c>
    </row>
    <row r="108" spans="1:19" x14ac:dyDescent="0.2">
      <c r="A108" t="s">
        <v>1815</v>
      </c>
      <c r="B108" t="s">
        <v>1815</v>
      </c>
      <c r="C108" t="s">
        <v>1817</v>
      </c>
      <c r="D108" t="s">
        <v>5860</v>
      </c>
      <c r="E108" t="s">
        <v>77</v>
      </c>
      <c r="G108" t="s">
        <v>3610</v>
      </c>
      <c r="I108" t="s">
        <v>3346</v>
      </c>
      <c r="J108" t="s">
        <v>146</v>
      </c>
      <c r="M108" t="s">
        <v>3329</v>
      </c>
      <c r="N108" t="s">
        <v>2962</v>
      </c>
      <c r="P108" t="s">
        <v>3347</v>
      </c>
      <c r="Q108" t="s">
        <v>83</v>
      </c>
      <c r="R108" t="s">
        <v>84</v>
      </c>
      <c r="S108" t="s">
        <v>3348</v>
      </c>
    </row>
    <row r="109" spans="1:19" x14ac:dyDescent="0.2">
      <c r="A109" t="s">
        <v>3611</v>
      </c>
      <c r="B109" t="s">
        <v>3611</v>
      </c>
      <c r="C109" t="s">
        <v>2384</v>
      </c>
      <c r="D109" t="s">
        <v>5860</v>
      </c>
      <c r="E109" t="s">
        <v>77</v>
      </c>
      <c r="G109" t="s">
        <v>3612</v>
      </c>
      <c r="I109" t="s">
        <v>3346</v>
      </c>
      <c r="J109" t="s">
        <v>146</v>
      </c>
      <c r="M109" t="s">
        <v>3329</v>
      </c>
      <c r="N109" t="s">
        <v>2962</v>
      </c>
      <c r="P109" t="s">
        <v>3347</v>
      </c>
      <c r="Q109" t="s">
        <v>83</v>
      </c>
      <c r="R109" t="s">
        <v>84</v>
      </c>
      <c r="S109" t="s">
        <v>3348</v>
      </c>
    </row>
    <row r="110" spans="1:19" x14ac:dyDescent="0.2">
      <c r="A110" t="s">
        <v>3613</v>
      </c>
      <c r="B110" t="s">
        <v>3613</v>
      </c>
      <c r="C110" t="s">
        <v>3614</v>
      </c>
      <c r="D110" t="s">
        <v>5860</v>
      </c>
      <c r="E110" t="s">
        <v>77</v>
      </c>
      <c r="F110" t="s">
        <v>3615</v>
      </c>
      <c r="H110" t="s">
        <v>3616</v>
      </c>
      <c r="I110" t="s">
        <v>3359</v>
      </c>
      <c r="J110" t="s">
        <v>3428</v>
      </c>
      <c r="M110" t="s">
        <v>3329</v>
      </c>
      <c r="N110" t="s">
        <v>2962</v>
      </c>
      <c r="P110" t="s">
        <v>3360</v>
      </c>
      <c r="Q110" t="s">
        <v>83</v>
      </c>
      <c r="R110" t="s">
        <v>84</v>
      </c>
      <c r="S110" t="s">
        <v>3361</v>
      </c>
    </row>
    <row r="111" spans="1:19" x14ac:dyDescent="0.2">
      <c r="A111" t="s">
        <v>3617</v>
      </c>
      <c r="B111" t="s">
        <v>3617</v>
      </c>
      <c r="C111" t="s">
        <v>3618</v>
      </c>
      <c r="E111" t="s">
        <v>397</v>
      </c>
      <c r="F111" t="s">
        <v>3619</v>
      </c>
      <c r="I111" t="s">
        <v>3336</v>
      </c>
      <c r="M111" t="s">
        <v>3329</v>
      </c>
      <c r="N111" t="s">
        <v>2962</v>
      </c>
      <c r="P111" t="s">
        <v>3337</v>
      </c>
      <c r="Q111" t="s">
        <v>83</v>
      </c>
      <c r="S111" t="s">
        <v>3338</v>
      </c>
    </row>
    <row r="112" spans="1:19" x14ac:dyDescent="0.2">
      <c r="A112" t="s">
        <v>707</v>
      </c>
      <c r="B112" t="s">
        <v>707</v>
      </c>
      <c r="C112" t="s">
        <v>2199</v>
      </c>
      <c r="D112" t="s">
        <v>5860</v>
      </c>
      <c r="E112" t="s">
        <v>77</v>
      </c>
      <c r="F112" t="s">
        <v>3620</v>
      </c>
      <c r="G112" t="s">
        <v>3621</v>
      </c>
      <c r="H112" t="s">
        <v>707</v>
      </c>
      <c r="I112" t="s">
        <v>3346</v>
      </c>
      <c r="J112" t="s">
        <v>146</v>
      </c>
      <c r="M112" t="s">
        <v>3329</v>
      </c>
      <c r="N112" t="s">
        <v>2962</v>
      </c>
      <c r="P112" t="s">
        <v>3347</v>
      </c>
      <c r="Q112" t="s">
        <v>83</v>
      </c>
      <c r="R112" t="s">
        <v>84</v>
      </c>
      <c r="S112" t="s">
        <v>3348</v>
      </c>
    </row>
    <row r="113" spans="1:19" x14ac:dyDescent="0.2">
      <c r="A113" t="s">
        <v>3622</v>
      </c>
      <c r="B113" t="s">
        <v>3622</v>
      </c>
      <c r="C113" t="s">
        <v>3623</v>
      </c>
      <c r="E113" t="s">
        <v>397</v>
      </c>
      <c r="I113" t="s">
        <v>3336</v>
      </c>
      <c r="M113" t="s">
        <v>3329</v>
      </c>
      <c r="N113" t="s">
        <v>2962</v>
      </c>
      <c r="P113" t="s">
        <v>3337</v>
      </c>
      <c r="Q113" t="s">
        <v>83</v>
      </c>
      <c r="S113" t="s">
        <v>3338</v>
      </c>
    </row>
    <row r="114" spans="1:19" x14ac:dyDescent="0.2">
      <c r="A114" t="s">
        <v>3624</v>
      </c>
      <c r="B114" t="s">
        <v>3624</v>
      </c>
      <c r="C114" t="s">
        <v>3625</v>
      </c>
      <c r="E114" t="s">
        <v>397</v>
      </c>
      <c r="F114" t="s">
        <v>3626</v>
      </c>
      <c r="I114" t="s">
        <v>3336</v>
      </c>
      <c r="M114" t="s">
        <v>3329</v>
      </c>
      <c r="N114" t="s">
        <v>2962</v>
      </c>
      <c r="P114" t="s">
        <v>3337</v>
      </c>
      <c r="Q114" t="s">
        <v>83</v>
      </c>
      <c r="S114" t="s">
        <v>3338</v>
      </c>
    </row>
    <row r="115" spans="1:19" x14ac:dyDescent="0.2">
      <c r="A115" t="s">
        <v>3627</v>
      </c>
      <c r="B115" t="s">
        <v>3627</v>
      </c>
      <c r="E115" t="s">
        <v>397</v>
      </c>
      <c r="F115" t="s">
        <v>3628</v>
      </c>
      <c r="I115" t="s">
        <v>3336</v>
      </c>
      <c r="M115" t="s">
        <v>3329</v>
      </c>
      <c r="N115" t="s">
        <v>2962</v>
      </c>
      <c r="P115" t="s">
        <v>3337</v>
      </c>
      <c r="Q115" t="s">
        <v>83</v>
      </c>
      <c r="S115" t="s">
        <v>3338</v>
      </c>
    </row>
    <row r="116" spans="1:19" x14ac:dyDescent="0.2">
      <c r="A116" t="s">
        <v>3629</v>
      </c>
      <c r="B116" t="s">
        <v>3629</v>
      </c>
      <c r="C116" t="s">
        <v>3630</v>
      </c>
      <c r="E116" t="s">
        <v>397</v>
      </c>
      <c r="F116" t="s">
        <v>3631</v>
      </c>
      <c r="I116" t="s">
        <v>3336</v>
      </c>
      <c r="M116" t="s">
        <v>3329</v>
      </c>
      <c r="N116" t="s">
        <v>2962</v>
      </c>
      <c r="P116" t="s">
        <v>3337</v>
      </c>
      <c r="Q116" t="s">
        <v>83</v>
      </c>
      <c r="S116" t="s">
        <v>3338</v>
      </c>
    </row>
    <row r="117" spans="1:19" x14ac:dyDescent="0.2">
      <c r="A117" t="s">
        <v>3632</v>
      </c>
      <c r="B117" t="s">
        <v>3632</v>
      </c>
      <c r="C117" t="s">
        <v>3633</v>
      </c>
      <c r="E117" t="s">
        <v>397</v>
      </c>
      <c r="F117" t="s">
        <v>3634</v>
      </c>
      <c r="I117" t="s">
        <v>3336</v>
      </c>
      <c r="M117" t="s">
        <v>3329</v>
      </c>
      <c r="N117" t="s">
        <v>2962</v>
      </c>
      <c r="P117" t="s">
        <v>3337</v>
      </c>
      <c r="Q117" t="s">
        <v>83</v>
      </c>
      <c r="S117" t="s">
        <v>3338</v>
      </c>
    </row>
    <row r="118" spans="1:19" x14ac:dyDescent="0.2">
      <c r="A118" t="s">
        <v>3635</v>
      </c>
      <c r="B118" t="s">
        <v>3635</v>
      </c>
      <c r="C118" t="s">
        <v>3636</v>
      </c>
      <c r="D118" t="s">
        <v>5860</v>
      </c>
      <c r="E118" t="s">
        <v>77</v>
      </c>
      <c r="I118" t="s">
        <v>3359</v>
      </c>
      <c r="J118" t="s">
        <v>3354</v>
      </c>
      <c r="M118" t="s">
        <v>3329</v>
      </c>
      <c r="N118" t="s">
        <v>81</v>
      </c>
      <c r="P118" t="s">
        <v>3360</v>
      </c>
      <c r="Q118" t="s">
        <v>83</v>
      </c>
      <c r="R118" t="s">
        <v>84</v>
      </c>
      <c r="S118" t="s">
        <v>3361</v>
      </c>
    </row>
    <row r="119" spans="1:19" x14ac:dyDescent="0.2">
      <c r="A119" t="s">
        <v>3637</v>
      </c>
      <c r="B119" t="s">
        <v>3637</v>
      </c>
      <c r="C119" t="s">
        <v>3638</v>
      </c>
      <c r="E119" t="s">
        <v>397</v>
      </c>
      <c r="I119" t="s">
        <v>3336</v>
      </c>
      <c r="M119" t="s">
        <v>3329</v>
      </c>
      <c r="N119" t="s">
        <v>2962</v>
      </c>
      <c r="P119" t="s">
        <v>3337</v>
      </c>
      <c r="Q119" t="s">
        <v>83</v>
      </c>
      <c r="S119" t="s">
        <v>3338</v>
      </c>
    </row>
    <row r="120" spans="1:19" x14ac:dyDescent="0.2">
      <c r="A120" t="s">
        <v>3639</v>
      </c>
      <c r="B120" t="s">
        <v>3639</v>
      </c>
      <c r="C120" t="s">
        <v>3640</v>
      </c>
      <c r="E120" t="s">
        <v>397</v>
      </c>
      <c r="F120" t="s">
        <v>3641</v>
      </c>
      <c r="I120" t="s">
        <v>3336</v>
      </c>
      <c r="M120" t="s">
        <v>3329</v>
      </c>
      <c r="N120" t="s">
        <v>2962</v>
      </c>
      <c r="P120" t="s">
        <v>3337</v>
      </c>
      <c r="Q120" t="s">
        <v>83</v>
      </c>
      <c r="S120" t="s">
        <v>3338</v>
      </c>
    </row>
    <row r="121" spans="1:19" x14ac:dyDescent="0.2">
      <c r="A121" t="s">
        <v>3642</v>
      </c>
      <c r="B121" t="s">
        <v>3642</v>
      </c>
      <c r="C121" t="s">
        <v>2768</v>
      </c>
      <c r="D121" t="s">
        <v>5860</v>
      </c>
      <c r="E121" t="s">
        <v>77</v>
      </c>
      <c r="G121" t="s">
        <v>3643</v>
      </c>
      <c r="I121" t="s">
        <v>3346</v>
      </c>
      <c r="J121" t="s">
        <v>146</v>
      </c>
      <c r="M121" t="s">
        <v>3329</v>
      </c>
      <c r="N121" t="s">
        <v>2962</v>
      </c>
      <c r="P121" t="s">
        <v>3347</v>
      </c>
      <c r="Q121" t="s">
        <v>83</v>
      </c>
      <c r="R121" t="s">
        <v>84</v>
      </c>
      <c r="S121" t="s">
        <v>3348</v>
      </c>
    </row>
    <row r="122" spans="1:19" x14ac:dyDescent="0.2">
      <c r="A122" t="s">
        <v>2216</v>
      </c>
      <c r="B122" t="s">
        <v>2216</v>
      </c>
      <c r="C122" t="s">
        <v>2218</v>
      </c>
      <c r="D122" t="s">
        <v>5860</v>
      </c>
      <c r="E122" t="s">
        <v>77</v>
      </c>
      <c r="G122" t="s">
        <v>3644</v>
      </c>
      <c r="I122" t="s">
        <v>3346</v>
      </c>
      <c r="J122" t="s">
        <v>146</v>
      </c>
      <c r="M122" t="s">
        <v>3329</v>
      </c>
      <c r="N122" t="s">
        <v>2962</v>
      </c>
      <c r="P122" t="s">
        <v>3347</v>
      </c>
      <c r="Q122" t="s">
        <v>83</v>
      </c>
      <c r="R122" t="s">
        <v>84</v>
      </c>
      <c r="S122" t="s">
        <v>3348</v>
      </c>
    </row>
    <row r="123" spans="1:19" x14ac:dyDescent="0.2">
      <c r="A123" t="s">
        <v>3645</v>
      </c>
      <c r="B123" t="s">
        <v>3645</v>
      </c>
      <c r="C123" t="s">
        <v>3646</v>
      </c>
      <c r="D123" t="s">
        <v>5860</v>
      </c>
      <c r="E123" t="s">
        <v>77</v>
      </c>
      <c r="F123" t="s">
        <v>3594</v>
      </c>
      <c r="H123" t="s">
        <v>3647</v>
      </c>
      <c r="I123" t="s">
        <v>3353</v>
      </c>
      <c r="J123" t="s">
        <v>3354</v>
      </c>
      <c r="M123" t="s">
        <v>3329</v>
      </c>
      <c r="N123" t="s">
        <v>81</v>
      </c>
      <c r="P123" t="s">
        <v>3347</v>
      </c>
      <c r="Q123" t="s">
        <v>83</v>
      </c>
      <c r="R123" t="s">
        <v>84</v>
      </c>
      <c r="S123" t="s">
        <v>3355</v>
      </c>
    </row>
    <row r="124" spans="1:19" x14ac:dyDescent="0.2">
      <c r="A124" t="s">
        <v>3648</v>
      </c>
      <c r="B124" t="s">
        <v>3648</v>
      </c>
      <c r="C124" t="s">
        <v>3649</v>
      </c>
      <c r="E124" t="s">
        <v>397</v>
      </c>
      <c r="F124" t="s">
        <v>3376</v>
      </c>
      <c r="I124" t="s">
        <v>3336</v>
      </c>
      <c r="M124" t="s">
        <v>3329</v>
      </c>
      <c r="N124" t="s">
        <v>2962</v>
      </c>
      <c r="P124" t="s">
        <v>3337</v>
      </c>
      <c r="Q124" t="s">
        <v>83</v>
      </c>
      <c r="S124" t="s">
        <v>3338</v>
      </c>
    </row>
    <row r="125" spans="1:19" x14ac:dyDescent="0.2">
      <c r="A125" t="s">
        <v>3650</v>
      </c>
      <c r="B125" t="s">
        <v>3650</v>
      </c>
      <c r="C125" t="s">
        <v>794</v>
      </c>
      <c r="D125" t="s">
        <v>5860</v>
      </c>
      <c r="E125" t="s">
        <v>77</v>
      </c>
      <c r="G125" t="s">
        <v>3651</v>
      </c>
      <c r="I125" t="s">
        <v>3346</v>
      </c>
      <c r="J125" t="s">
        <v>146</v>
      </c>
      <c r="M125" t="s">
        <v>3329</v>
      </c>
      <c r="N125" t="s">
        <v>2962</v>
      </c>
      <c r="P125" t="s">
        <v>3347</v>
      </c>
      <c r="Q125" t="s">
        <v>83</v>
      </c>
      <c r="R125" t="s">
        <v>84</v>
      </c>
      <c r="S125" t="s">
        <v>3348</v>
      </c>
    </row>
    <row r="126" spans="1:19" x14ac:dyDescent="0.2">
      <c r="A126" t="s">
        <v>3652</v>
      </c>
      <c r="B126" t="s">
        <v>3652</v>
      </c>
      <c r="C126" t="s">
        <v>3653</v>
      </c>
      <c r="E126" t="s">
        <v>397</v>
      </c>
      <c r="F126" t="s">
        <v>3654</v>
      </c>
      <c r="I126" t="s">
        <v>3336</v>
      </c>
      <c r="M126" t="s">
        <v>3329</v>
      </c>
      <c r="N126" t="s">
        <v>2962</v>
      </c>
      <c r="P126" t="s">
        <v>3337</v>
      </c>
      <c r="Q126" t="s">
        <v>83</v>
      </c>
      <c r="S126" t="s">
        <v>3338</v>
      </c>
    </row>
    <row r="127" spans="1:19" x14ac:dyDescent="0.2">
      <c r="A127" t="s">
        <v>3655</v>
      </c>
      <c r="B127" t="s">
        <v>3655</v>
      </c>
      <c r="C127" t="s">
        <v>2002</v>
      </c>
      <c r="D127" t="s">
        <v>5860</v>
      </c>
      <c r="E127" t="s">
        <v>77</v>
      </c>
      <c r="G127" t="s">
        <v>3656</v>
      </c>
      <c r="I127" t="s">
        <v>3346</v>
      </c>
      <c r="J127" t="s">
        <v>146</v>
      </c>
      <c r="M127" t="s">
        <v>3329</v>
      </c>
      <c r="N127" t="s">
        <v>2962</v>
      </c>
      <c r="P127" t="s">
        <v>3347</v>
      </c>
      <c r="Q127" t="s">
        <v>83</v>
      </c>
      <c r="R127" t="s">
        <v>84</v>
      </c>
      <c r="S127" t="s">
        <v>3348</v>
      </c>
    </row>
    <row r="128" spans="1:19" x14ac:dyDescent="0.2">
      <c r="A128" t="s">
        <v>3657</v>
      </c>
      <c r="B128" t="s">
        <v>3657</v>
      </c>
      <c r="C128" t="s">
        <v>3658</v>
      </c>
      <c r="E128" t="s">
        <v>397</v>
      </c>
      <c r="F128" t="s">
        <v>3659</v>
      </c>
      <c r="I128" t="s">
        <v>3336</v>
      </c>
      <c r="M128" t="s">
        <v>3329</v>
      </c>
      <c r="N128" t="s">
        <v>2962</v>
      </c>
      <c r="P128" t="s">
        <v>3337</v>
      </c>
      <c r="Q128" t="s">
        <v>83</v>
      </c>
      <c r="S128" t="s">
        <v>3338</v>
      </c>
    </row>
    <row r="129" spans="1:19" x14ac:dyDescent="0.2">
      <c r="A129" t="s">
        <v>3660</v>
      </c>
      <c r="B129" t="s">
        <v>3660</v>
      </c>
      <c r="C129" t="s">
        <v>3661</v>
      </c>
      <c r="E129" t="s">
        <v>397</v>
      </c>
      <c r="F129" t="s">
        <v>3662</v>
      </c>
      <c r="I129" t="s">
        <v>3336</v>
      </c>
      <c r="M129" t="s">
        <v>3329</v>
      </c>
      <c r="N129" t="s">
        <v>2962</v>
      </c>
      <c r="P129" t="s">
        <v>3337</v>
      </c>
      <c r="Q129" t="s">
        <v>83</v>
      </c>
      <c r="S129" t="s">
        <v>3338</v>
      </c>
    </row>
    <row r="130" spans="1:19" x14ac:dyDescent="0.2">
      <c r="A130" t="s">
        <v>3663</v>
      </c>
      <c r="B130" t="s">
        <v>3663</v>
      </c>
      <c r="C130" t="s">
        <v>3664</v>
      </c>
      <c r="D130" t="s">
        <v>5860</v>
      </c>
      <c r="E130" t="s">
        <v>77</v>
      </c>
      <c r="F130" t="s">
        <v>3665</v>
      </c>
      <c r="I130" t="s">
        <v>3563</v>
      </c>
      <c r="J130" t="s">
        <v>3428</v>
      </c>
      <c r="M130" t="s">
        <v>3329</v>
      </c>
      <c r="N130" t="s">
        <v>81</v>
      </c>
      <c r="P130" t="s">
        <v>3429</v>
      </c>
      <c r="Q130" t="s">
        <v>83</v>
      </c>
      <c r="R130" t="s">
        <v>2953</v>
      </c>
      <c r="S130" t="s">
        <v>3564</v>
      </c>
    </row>
    <row r="131" spans="1:19" x14ac:dyDescent="0.2">
      <c r="A131" t="s">
        <v>3666</v>
      </c>
      <c r="B131" t="s">
        <v>3666</v>
      </c>
      <c r="C131" t="s">
        <v>1105</v>
      </c>
      <c r="D131" t="s">
        <v>5860</v>
      </c>
      <c r="E131" t="s">
        <v>77</v>
      </c>
      <c r="G131" t="s">
        <v>3667</v>
      </c>
      <c r="I131" t="s">
        <v>3346</v>
      </c>
      <c r="J131" t="s">
        <v>146</v>
      </c>
      <c r="M131" t="s">
        <v>3329</v>
      </c>
      <c r="N131" t="s">
        <v>2962</v>
      </c>
      <c r="P131" t="s">
        <v>3347</v>
      </c>
      <c r="Q131" t="s">
        <v>83</v>
      </c>
      <c r="R131" t="s">
        <v>84</v>
      </c>
      <c r="S131" t="s">
        <v>3348</v>
      </c>
    </row>
    <row r="132" spans="1:19" x14ac:dyDescent="0.2">
      <c r="A132" t="s">
        <v>3668</v>
      </c>
      <c r="B132" t="s">
        <v>3668</v>
      </c>
      <c r="E132" t="s">
        <v>397</v>
      </c>
      <c r="F132" t="s">
        <v>3669</v>
      </c>
      <c r="I132" t="s">
        <v>3336</v>
      </c>
      <c r="M132" t="s">
        <v>3329</v>
      </c>
      <c r="N132" t="s">
        <v>2962</v>
      </c>
      <c r="P132" t="s">
        <v>3337</v>
      </c>
      <c r="Q132" t="s">
        <v>83</v>
      </c>
      <c r="S132" t="s">
        <v>3338</v>
      </c>
    </row>
    <row r="133" spans="1:19" x14ac:dyDescent="0.2">
      <c r="A133" t="s">
        <v>3670</v>
      </c>
      <c r="B133" t="s">
        <v>3670</v>
      </c>
      <c r="C133" t="s">
        <v>3671</v>
      </c>
      <c r="E133" t="s">
        <v>397</v>
      </c>
      <c r="F133" t="s">
        <v>3672</v>
      </c>
      <c r="I133" t="s">
        <v>3336</v>
      </c>
      <c r="M133" t="s">
        <v>3329</v>
      </c>
      <c r="N133" t="s">
        <v>2962</v>
      </c>
      <c r="P133" t="s">
        <v>3337</v>
      </c>
      <c r="Q133" t="s">
        <v>83</v>
      </c>
      <c r="S133" t="s">
        <v>3338</v>
      </c>
    </row>
    <row r="134" spans="1:19" x14ac:dyDescent="0.2">
      <c r="A134" t="s">
        <v>3673</v>
      </c>
      <c r="B134" t="s">
        <v>3673</v>
      </c>
      <c r="C134" t="s">
        <v>3674</v>
      </c>
      <c r="E134" t="s">
        <v>397</v>
      </c>
      <c r="F134" t="s">
        <v>3675</v>
      </c>
      <c r="I134" t="s">
        <v>3336</v>
      </c>
      <c r="M134" t="s">
        <v>3329</v>
      </c>
      <c r="N134" t="s">
        <v>2962</v>
      </c>
      <c r="P134" t="s">
        <v>3337</v>
      </c>
      <c r="Q134" t="s">
        <v>83</v>
      </c>
      <c r="S134" t="s">
        <v>3338</v>
      </c>
    </row>
    <row r="135" spans="1:19" x14ac:dyDescent="0.2">
      <c r="A135" t="s">
        <v>3676</v>
      </c>
      <c r="B135" t="s">
        <v>3676</v>
      </c>
      <c r="C135" t="s">
        <v>3677</v>
      </c>
      <c r="D135" t="s">
        <v>5860</v>
      </c>
      <c r="E135" t="s">
        <v>77</v>
      </c>
      <c r="H135" t="s">
        <v>3678</v>
      </c>
      <c r="I135" t="s">
        <v>3679</v>
      </c>
      <c r="J135" t="s">
        <v>3354</v>
      </c>
      <c r="M135" t="s">
        <v>3329</v>
      </c>
      <c r="N135" t="s">
        <v>81</v>
      </c>
      <c r="P135" t="s">
        <v>3347</v>
      </c>
      <c r="Q135" t="s">
        <v>83</v>
      </c>
      <c r="R135" t="s">
        <v>84</v>
      </c>
      <c r="S135" t="s">
        <v>3680</v>
      </c>
    </row>
    <row r="136" spans="1:19" x14ac:dyDescent="0.2">
      <c r="A136" t="s">
        <v>1354</v>
      </c>
      <c r="B136" t="s">
        <v>1354</v>
      </c>
      <c r="C136" t="s">
        <v>1356</v>
      </c>
      <c r="D136" t="s">
        <v>5860</v>
      </c>
      <c r="E136" t="s">
        <v>77</v>
      </c>
      <c r="G136" t="s">
        <v>3681</v>
      </c>
      <c r="I136" t="s">
        <v>3346</v>
      </c>
      <c r="J136" t="s">
        <v>146</v>
      </c>
      <c r="M136" t="s">
        <v>3329</v>
      </c>
      <c r="N136" t="s">
        <v>2962</v>
      </c>
      <c r="P136" t="s">
        <v>3347</v>
      </c>
      <c r="Q136" t="s">
        <v>83</v>
      </c>
      <c r="R136" t="s">
        <v>84</v>
      </c>
      <c r="S136" t="s">
        <v>3348</v>
      </c>
    </row>
    <row r="137" spans="1:19" x14ac:dyDescent="0.2">
      <c r="A137" t="s">
        <v>3682</v>
      </c>
      <c r="B137" t="s">
        <v>3682</v>
      </c>
      <c r="C137" t="s">
        <v>2888</v>
      </c>
      <c r="D137" t="s">
        <v>5860</v>
      </c>
      <c r="E137" t="s">
        <v>77</v>
      </c>
      <c r="G137" t="s">
        <v>3683</v>
      </c>
      <c r="I137" t="s">
        <v>3346</v>
      </c>
      <c r="J137" t="s">
        <v>146</v>
      </c>
      <c r="M137" t="s">
        <v>3329</v>
      </c>
      <c r="N137" t="s">
        <v>2962</v>
      </c>
      <c r="P137" t="s">
        <v>3347</v>
      </c>
      <c r="Q137" t="s">
        <v>83</v>
      </c>
      <c r="R137" t="s">
        <v>84</v>
      </c>
      <c r="S137" t="s">
        <v>3348</v>
      </c>
    </row>
    <row r="138" spans="1:19" x14ac:dyDescent="0.2">
      <c r="A138" t="s">
        <v>3684</v>
      </c>
      <c r="B138" t="s">
        <v>3684</v>
      </c>
      <c r="C138" t="s">
        <v>3685</v>
      </c>
      <c r="E138" t="s">
        <v>397</v>
      </c>
      <c r="I138" t="s">
        <v>3336</v>
      </c>
      <c r="M138" t="s">
        <v>3329</v>
      </c>
      <c r="N138" t="s">
        <v>2962</v>
      </c>
      <c r="P138" t="s">
        <v>3337</v>
      </c>
      <c r="Q138" t="s">
        <v>83</v>
      </c>
      <c r="S138" t="s">
        <v>3338</v>
      </c>
    </row>
    <row r="139" spans="1:19" x14ac:dyDescent="0.2">
      <c r="A139" t="s">
        <v>3686</v>
      </c>
      <c r="B139" t="s">
        <v>3686</v>
      </c>
      <c r="C139" t="s">
        <v>3687</v>
      </c>
      <c r="E139" t="s">
        <v>397</v>
      </c>
      <c r="F139" t="s">
        <v>3688</v>
      </c>
      <c r="I139" t="s">
        <v>3336</v>
      </c>
      <c r="M139" t="s">
        <v>3329</v>
      </c>
      <c r="N139" t="s">
        <v>2962</v>
      </c>
      <c r="P139" t="s">
        <v>3337</v>
      </c>
      <c r="Q139" t="s">
        <v>83</v>
      </c>
      <c r="S139" t="s">
        <v>3338</v>
      </c>
    </row>
    <row r="140" spans="1:19" x14ac:dyDescent="0.2">
      <c r="A140" t="s">
        <v>3689</v>
      </c>
      <c r="B140" t="s">
        <v>3689</v>
      </c>
      <c r="C140" t="s">
        <v>3690</v>
      </c>
      <c r="E140" t="s">
        <v>397</v>
      </c>
      <c r="F140" t="s">
        <v>3691</v>
      </c>
      <c r="I140" t="s">
        <v>3336</v>
      </c>
      <c r="M140" t="s">
        <v>3329</v>
      </c>
      <c r="N140" t="s">
        <v>2962</v>
      </c>
      <c r="P140" t="s">
        <v>3337</v>
      </c>
      <c r="Q140" t="s">
        <v>83</v>
      </c>
      <c r="S140" t="s">
        <v>3338</v>
      </c>
    </row>
    <row r="141" spans="1:19" x14ac:dyDescent="0.2">
      <c r="A141" t="s">
        <v>3692</v>
      </c>
      <c r="B141" t="s">
        <v>3692</v>
      </c>
      <c r="D141" t="s">
        <v>5860</v>
      </c>
      <c r="E141" t="s">
        <v>397</v>
      </c>
      <c r="I141" t="s">
        <v>3693</v>
      </c>
      <c r="J141" t="s">
        <v>3428</v>
      </c>
      <c r="M141" t="s">
        <v>3329</v>
      </c>
      <c r="N141" t="s">
        <v>81</v>
      </c>
      <c r="P141" t="s">
        <v>3360</v>
      </c>
      <c r="Q141" t="s">
        <v>83</v>
      </c>
      <c r="R141" t="s">
        <v>84</v>
      </c>
      <c r="S141" t="s">
        <v>3694</v>
      </c>
    </row>
    <row r="142" spans="1:19" x14ac:dyDescent="0.2">
      <c r="A142" t="s">
        <v>3696</v>
      </c>
      <c r="B142" t="s">
        <v>3696</v>
      </c>
      <c r="C142" t="s">
        <v>3697</v>
      </c>
      <c r="E142" t="s">
        <v>397</v>
      </c>
      <c r="I142" t="s">
        <v>3336</v>
      </c>
      <c r="M142" t="s">
        <v>3329</v>
      </c>
      <c r="N142" t="s">
        <v>2962</v>
      </c>
      <c r="P142" t="s">
        <v>3337</v>
      </c>
      <c r="Q142" t="s">
        <v>83</v>
      </c>
      <c r="S142" t="s">
        <v>3338</v>
      </c>
    </row>
    <row r="143" spans="1:19" x14ac:dyDescent="0.2">
      <c r="A143" t="s">
        <v>3698</v>
      </c>
      <c r="B143" t="s">
        <v>3698</v>
      </c>
      <c r="C143" t="s">
        <v>844</v>
      </c>
      <c r="D143" t="s">
        <v>5860</v>
      </c>
      <c r="E143" t="s">
        <v>77</v>
      </c>
      <c r="G143" t="s">
        <v>3699</v>
      </c>
      <c r="I143" t="s">
        <v>3346</v>
      </c>
      <c r="J143" t="s">
        <v>146</v>
      </c>
      <c r="M143" t="s">
        <v>3329</v>
      </c>
      <c r="N143" t="s">
        <v>2962</v>
      </c>
      <c r="P143" t="s">
        <v>3347</v>
      </c>
      <c r="Q143" t="s">
        <v>83</v>
      </c>
      <c r="R143" t="s">
        <v>84</v>
      </c>
      <c r="S143" t="s">
        <v>3348</v>
      </c>
    </row>
    <row r="144" spans="1:19" x14ac:dyDescent="0.2">
      <c r="A144" t="s">
        <v>3700</v>
      </c>
      <c r="B144" t="s">
        <v>3700</v>
      </c>
      <c r="C144" t="s">
        <v>3701</v>
      </c>
      <c r="E144" t="s">
        <v>397</v>
      </c>
      <c r="F144" t="s">
        <v>3702</v>
      </c>
      <c r="I144" t="s">
        <v>3336</v>
      </c>
      <c r="M144" t="s">
        <v>3329</v>
      </c>
      <c r="N144" t="s">
        <v>2962</v>
      </c>
      <c r="P144" t="s">
        <v>3337</v>
      </c>
      <c r="Q144" t="s">
        <v>83</v>
      </c>
      <c r="S144" t="s">
        <v>3338</v>
      </c>
    </row>
    <row r="145" spans="1:19" x14ac:dyDescent="0.2">
      <c r="A145" t="s">
        <v>3703</v>
      </c>
      <c r="B145" t="s">
        <v>3703</v>
      </c>
      <c r="C145" t="s">
        <v>3704</v>
      </c>
      <c r="E145" t="s">
        <v>397</v>
      </c>
      <c r="I145" t="s">
        <v>3336</v>
      </c>
      <c r="M145" t="s">
        <v>3329</v>
      </c>
      <c r="N145" t="s">
        <v>2962</v>
      </c>
      <c r="P145" t="s">
        <v>3337</v>
      </c>
      <c r="Q145" t="s">
        <v>83</v>
      </c>
      <c r="S145" t="s">
        <v>3338</v>
      </c>
    </row>
    <row r="146" spans="1:19" x14ac:dyDescent="0.2">
      <c r="A146" t="s">
        <v>3705</v>
      </c>
      <c r="B146" t="s">
        <v>3705</v>
      </c>
      <c r="C146" t="s">
        <v>3706</v>
      </c>
      <c r="E146" t="s">
        <v>397</v>
      </c>
      <c r="I146" t="s">
        <v>3336</v>
      </c>
      <c r="M146" t="s">
        <v>3329</v>
      </c>
      <c r="N146" t="s">
        <v>2962</v>
      </c>
      <c r="P146" t="s">
        <v>3337</v>
      </c>
      <c r="Q146" t="s">
        <v>83</v>
      </c>
      <c r="S146" t="s">
        <v>3338</v>
      </c>
    </row>
    <row r="147" spans="1:19" x14ac:dyDescent="0.2">
      <c r="A147" t="s">
        <v>902</v>
      </c>
      <c r="B147" t="s">
        <v>902</v>
      </c>
      <c r="C147" t="s">
        <v>904</v>
      </c>
      <c r="D147" t="s">
        <v>5860</v>
      </c>
      <c r="E147" t="s">
        <v>77</v>
      </c>
      <c r="G147" t="s">
        <v>3707</v>
      </c>
      <c r="I147" t="s">
        <v>3346</v>
      </c>
      <c r="J147" t="s">
        <v>146</v>
      </c>
      <c r="M147" t="s">
        <v>3329</v>
      </c>
      <c r="N147" t="s">
        <v>2962</v>
      </c>
      <c r="P147" t="s">
        <v>3347</v>
      </c>
      <c r="Q147" t="s">
        <v>83</v>
      </c>
      <c r="R147" t="s">
        <v>84</v>
      </c>
      <c r="S147" t="s">
        <v>3348</v>
      </c>
    </row>
    <row r="148" spans="1:19" x14ac:dyDescent="0.2">
      <c r="A148" t="s">
        <v>3708</v>
      </c>
      <c r="B148" t="s">
        <v>3708</v>
      </c>
      <c r="C148" t="s">
        <v>3709</v>
      </c>
      <c r="D148" t="s">
        <v>5860</v>
      </c>
      <c r="E148" t="s">
        <v>77</v>
      </c>
      <c r="I148" t="s">
        <v>3388</v>
      </c>
      <c r="J148" t="s">
        <v>3354</v>
      </c>
      <c r="M148" t="s">
        <v>3329</v>
      </c>
      <c r="N148" t="s">
        <v>81</v>
      </c>
      <c r="P148" t="s">
        <v>3347</v>
      </c>
      <c r="Q148" t="s">
        <v>83</v>
      </c>
      <c r="R148" t="s">
        <v>2953</v>
      </c>
      <c r="S148" t="s">
        <v>3389</v>
      </c>
    </row>
    <row r="149" spans="1:19" x14ac:dyDescent="0.2">
      <c r="A149" t="s">
        <v>3710</v>
      </c>
      <c r="B149" t="s">
        <v>3710</v>
      </c>
      <c r="C149" t="s">
        <v>3711</v>
      </c>
      <c r="D149" t="s">
        <v>5860</v>
      </c>
      <c r="E149" t="s">
        <v>77</v>
      </c>
      <c r="F149" t="s">
        <v>3712</v>
      </c>
      <c r="H149" t="s">
        <v>3713</v>
      </c>
      <c r="I149" t="s">
        <v>3388</v>
      </c>
      <c r="J149" t="s">
        <v>3354</v>
      </c>
      <c r="M149" t="s">
        <v>3329</v>
      </c>
      <c r="N149" t="s">
        <v>2962</v>
      </c>
      <c r="P149" t="s">
        <v>3347</v>
      </c>
      <c r="Q149" t="s">
        <v>83</v>
      </c>
      <c r="R149" t="s">
        <v>84</v>
      </c>
      <c r="S149" t="s">
        <v>3389</v>
      </c>
    </row>
    <row r="150" spans="1:19" x14ac:dyDescent="0.2">
      <c r="A150" t="s">
        <v>517</v>
      </c>
      <c r="B150" t="s">
        <v>517</v>
      </c>
      <c r="C150" t="s">
        <v>3714</v>
      </c>
      <c r="D150" t="s">
        <v>5860</v>
      </c>
      <c r="E150" t="s">
        <v>397</v>
      </c>
      <c r="I150" t="s">
        <v>3473</v>
      </c>
      <c r="J150" t="s">
        <v>3474</v>
      </c>
      <c r="M150" t="s">
        <v>3329</v>
      </c>
      <c r="N150" t="s">
        <v>2962</v>
      </c>
      <c r="P150" t="s">
        <v>3360</v>
      </c>
      <c r="Q150" t="s">
        <v>83</v>
      </c>
      <c r="R150" t="s">
        <v>84</v>
      </c>
      <c r="S150" t="s">
        <v>3475</v>
      </c>
    </row>
    <row r="151" spans="1:19" x14ac:dyDescent="0.2">
      <c r="A151" t="s">
        <v>251</v>
      </c>
      <c r="B151" t="s">
        <v>251</v>
      </c>
      <c r="C151" t="s">
        <v>253</v>
      </c>
      <c r="D151" t="s">
        <v>5860</v>
      </c>
      <c r="E151" t="s">
        <v>77</v>
      </c>
      <c r="G151" t="s">
        <v>3715</v>
      </c>
      <c r="I151" t="s">
        <v>3346</v>
      </c>
      <c r="J151" t="s">
        <v>146</v>
      </c>
      <c r="M151" t="s">
        <v>3329</v>
      </c>
      <c r="N151" t="s">
        <v>2962</v>
      </c>
      <c r="P151" t="s">
        <v>3347</v>
      </c>
      <c r="Q151" t="s">
        <v>83</v>
      </c>
      <c r="R151" t="s">
        <v>84</v>
      </c>
      <c r="S151" t="s">
        <v>3348</v>
      </c>
    </row>
    <row r="152" spans="1:19" x14ac:dyDescent="0.2">
      <c r="A152" t="s">
        <v>1561</v>
      </c>
      <c r="B152" t="s">
        <v>1561</v>
      </c>
      <c r="C152" t="s">
        <v>1562</v>
      </c>
      <c r="D152" t="s">
        <v>5860</v>
      </c>
      <c r="E152" t="s">
        <v>77</v>
      </c>
      <c r="G152" t="s">
        <v>3716</v>
      </c>
      <c r="I152" t="s">
        <v>3346</v>
      </c>
      <c r="J152" t="s">
        <v>146</v>
      </c>
      <c r="M152" t="s">
        <v>3329</v>
      </c>
      <c r="N152" t="s">
        <v>2962</v>
      </c>
      <c r="P152" t="s">
        <v>3347</v>
      </c>
      <c r="Q152" t="s">
        <v>83</v>
      </c>
      <c r="R152" t="s">
        <v>84</v>
      </c>
      <c r="S152" t="s">
        <v>3348</v>
      </c>
    </row>
    <row r="153" spans="1:19" x14ac:dyDescent="0.2">
      <c r="A153" t="s">
        <v>3717</v>
      </c>
      <c r="B153" t="s">
        <v>3717</v>
      </c>
      <c r="C153" t="s">
        <v>3718</v>
      </c>
      <c r="D153" t="s">
        <v>5860</v>
      </c>
      <c r="E153" t="s">
        <v>77</v>
      </c>
      <c r="G153" t="s">
        <v>3719</v>
      </c>
      <c r="H153" t="s">
        <v>3717</v>
      </c>
      <c r="I153" t="s">
        <v>3601</v>
      </c>
      <c r="J153" t="s">
        <v>3602</v>
      </c>
      <c r="M153" t="s">
        <v>3329</v>
      </c>
      <c r="N153" t="s">
        <v>81</v>
      </c>
      <c r="P153" t="s">
        <v>3347</v>
      </c>
      <c r="Q153" t="s">
        <v>83</v>
      </c>
      <c r="R153" t="s">
        <v>2953</v>
      </c>
      <c r="S153" t="s">
        <v>3603</v>
      </c>
    </row>
    <row r="154" spans="1:19" x14ac:dyDescent="0.2">
      <c r="A154" t="s">
        <v>3720</v>
      </c>
      <c r="B154" t="s">
        <v>3720</v>
      </c>
      <c r="C154" t="s">
        <v>1284</v>
      </c>
      <c r="D154" t="s">
        <v>5860</v>
      </c>
      <c r="E154" t="s">
        <v>77</v>
      </c>
      <c r="G154" t="s">
        <v>3721</v>
      </c>
      <c r="I154" t="s">
        <v>3346</v>
      </c>
      <c r="J154" t="s">
        <v>146</v>
      </c>
      <c r="M154" t="s">
        <v>3329</v>
      </c>
      <c r="N154" t="s">
        <v>2962</v>
      </c>
      <c r="P154" t="s">
        <v>3347</v>
      </c>
      <c r="Q154" t="s">
        <v>83</v>
      </c>
      <c r="R154" t="s">
        <v>84</v>
      </c>
      <c r="S154" t="s">
        <v>3348</v>
      </c>
    </row>
    <row r="155" spans="1:19" x14ac:dyDescent="0.2">
      <c r="A155" t="s">
        <v>3722</v>
      </c>
      <c r="B155" t="s">
        <v>3722</v>
      </c>
      <c r="C155" t="s">
        <v>3723</v>
      </c>
      <c r="E155" t="s">
        <v>397</v>
      </c>
      <c r="F155" t="s">
        <v>3724</v>
      </c>
      <c r="I155" t="s">
        <v>3336</v>
      </c>
      <c r="M155" t="s">
        <v>3329</v>
      </c>
      <c r="N155" t="s">
        <v>2962</v>
      </c>
      <c r="P155" t="s">
        <v>3337</v>
      </c>
      <c r="Q155" t="s">
        <v>83</v>
      </c>
      <c r="S155" t="s">
        <v>3338</v>
      </c>
    </row>
    <row r="156" spans="1:19" x14ac:dyDescent="0.2">
      <c r="A156" t="s">
        <v>3725</v>
      </c>
      <c r="B156" t="s">
        <v>3725</v>
      </c>
      <c r="C156" t="s">
        <v>3726</v>
      </c>
      <c r="E156" t="s">
        <v>397</v>
      </c>
      <c r="F156" t="s">
        <v>3727</v>
      </c>
      <c r="I156" t="s">
        <v>3336</v>
      </c>
      <c r="M156" t="s">
        <v>3329</v>
      </c>
      <c r="N156" t="s">
        <v>2962</v>
      </c>
      <c r="P156" t="s">
        <v>3337</v>
      </c>
      <c r="Q156" t="s">
        <v>83</v>
      </c>
      <c r="S156" t="s">
        <v>3338</v>
      </c>
    </row>
    <row r="157" spans="1:19" x14ac:dyDescent="0.2">
      <c r="A157" t="s">
        <v>3728</v>
      </c>
      <c r="B157" t="s">
        <v>3728</v>
      </c>
      <c r="C157" t="s">
        <v>3729</v>
      </c>
      <c r="D157" t="s">
        <v>5860</v>
      </c>
      <c r="E157" t="s">
        <v>77</v>
      </c>
      <c r="I157" t="s">
        <v>3473</v>
      </c>
      <c r="J157" t="s">
        <v>3474</v>
      </c>
      <c r="M157" t="s">
        <v>3329</v>
      </c>
      <c r="N157" t="s">
        <v>2962</v>
      </c>
      <c r="P157" t="s">
        <v>3360</v>
      </c>
      <c r="Q157" t="s">
        <v>83</v>
      </c>
      <c r="R157" t="s">
        <v>84</v>
      </c>
      <c r="S157" t="s">
        <v>3475</v>
      </c>
    </row>
    <row r="158" spans="1:19" x14ac:dyDescent="0.2">
      <c r="A158" t="s">
        <v>3730</v>
      </c>
      <c r="B158" t="s">
        <v>3730</v>
      </c>
      <c r="C158" t="s">
        <v>3731</v>
      </c>
      <c r="D158" t="s">
        <v>5860</v>
      </c>
      <c r="E158" t="s">
        <v>77</v>
      </c>
      <c r="F158" t="s">
        <v>3732</v>
      </c>
      <c r="H158" t="s">
        <v>3733</v>
      </c>
      <c r="I158" t="s">
        <v>3551</v>
      </c>
      <c r="J158" t="s">
        <v>146</v>
      </c>
      <c r="M158" t="s">
        <v>3329</v>
      </c>
      <c r="N158" t="s">
        <v>81</v>
      </c>
      <c r="P158" t="s">
        <v>3360</v>
      </c>
      <c r="Q158" t="s">
        <v>83</v>
      </c>
      <c r="R158" t="s">
        <v>84</v>
      </c>
      <c r="S158" t="s">
        <v>3552</v>
      </c>
    </row>
    <row r="159" spans="1:19" x14ac:dyDescent="0.2">
      <c r="A159" t="s">
        <v>3734</v>
      </c>
      <c r="B159" t="s">
        <v>3734</v>
      </c>
      <c r="C159" t="s">
        <v>3735</v>
      </c>
      <c r="E159" t="s">
        <v>397</v>
      </c>
      <c r="I159" t="s">
        <v>3336</v>
      </c>
      <c r="M159" t="s">
        <v>3329</v>
      </c>
      <c r="N159" t="s">
        <v>2962</v>
      </c>
      <c r="P159" t="s">
        <v>3337</v>
      </c>
      <c r="Q159" t="s">
        <v>83</v>
      </c>
      <c r="S159" t="s">
        <v>3338</v>
      </c>
    </row>
    <row r="160" spans="1:19" x14ac:dyDescent="0.2">
      <c r="A160" t="s">
        <v>3736</v>
      </c>
      <c r="B160" t="s">
        <v>3736</v>
      </c>
      <c r="C160" t="s">
        <v>3737</v>
      </c>
      <c r="E160" t="s">
        <v>397</v>
      </c>
      <c r="I160" t="s">
        <v>3336</v>
      </c>
      <c r="M160" t="s">
        <v>3329</v>
      </c>
      <c r="N160" t="s">
        <v>2962</v>
      </c>
      <c r="P160" t="s">
        <v>3337</v>
      </c>
      <c r="Q160" t="s">
        <v>83</v>
      </c>
      <c r="S160" t="s">
        <v>3338</v>
      </c>
    </row>
    <row r="161" spans="1:19" x14ac:dyDescent="0.2">
      <c r="A161" t="s">
        <v>3738</v>
      </c>
      <c r="B161" t="s">
        <v>3738</v>
      </c>
      <c r="C161" t="s">
        <v>3739</v>
      </c>
      <c r="E161" t="s">
        <v>397</v>
      </c>
      <c r="I161" t="s">
        <v>3336</v>
      </c>
      <c r="M161" t="s">
        <v>3329</v>
      </c>
      <c r="N161" t="s">
        <v>2962</v>
      </c>
      <c r="P161" t="s">
        <v>3337</v>
      </c>
      <c r="Q161" t="s">
        <v>83</v>
      </c>
      <c r="S161" t="s">
        <v>3338</v>
      </c>
    </row>
    <row r="162" spans="1:19" x14ac:dyDescent="0.2">
      <c r="A162" t="s">
        <v>3740</v>
      </c>
      <c r="B162" t="s">
        <v>3740</v>
      </c>
      <c r="C162" t="s">
        <v>3741</v>
      </c>
      <c r="E162" t="s">
        <v>397</v>
      </c>
      <c r="F162" t="s">
        <v>3742</v>
      </c>
      <c r="I162" t="s">
        <v>3336</v>
      </c>
      <c r="M162" t="s">
        <v>3329</v>
      </c>
      <c r="N162" t="s">
        <v>2962</v>
      </c>
      <c r="P162" t="s">
        <v>3337</v>
      </c>
      <c r="Q162" t="s">
        <v>83</v>
      </c>
      <c r="S162" t="s">
        <v>3338</v>
      </c>
    </row>
    <row r="163" spans="1:19" x14ac:dyDescent="0.2">
      <c r="A163" t="s">
        <v>3743</v>
      </c>
      <c r="B163" t="s">
        <v>3743</v>
      </c>
      <c r="D163" t="s">
        <v>5860</v>
      </c>
      <c r="E163" t="s">
        <v>397</v>
      </c>
      <c r="I163" t="s">
        <v>3551</v>
      </c>
      <c r="M163" t="s">
        <v>3329</v>
      </c>
      <c r="N163" t="s">
        <v>2962</v>
      </c>
      <c r="O163" t="e">
        <f>#REF!/#REF!</f>
        <v>#REF!</v>
      </c>
      <c r="P163" t="s">
        <v>3360</v>
      </c>
      <c r="Q163" t="s">
        <v>83</v>
      </c>
      <c r="R163" t="s">
        <v>84</v>
      </c>
      <c r="S163" t="s">
        <v>3552</v>
      </c>
    </row>
    <row r="164" spans="1:19" x14ac:dyDescent="0.2">
      <c r="A164" t="s">
        <v>3744</v>
      </c>
      <c r="B164" t="s">
        <v>3744</v>
      </c>
      <c r="C164" t="s">
        <v>2380</v>
      </c>
      <c r="D164" t="s">
        <v>5860</v>
      </c>
      <c r="E164" t="s">
        <v>77</v>
      </c>
      <c r="G164" t="s">
        <v>3745</v>
      </c>
      <c r="I164" t="s">
        <v>3346</v>
      </c>
      <c r="J164" t="s">
        <v>146</v>
      </c>
      <c r="M164" t="s">
        <v>3329</v>
      </c>
      <c r="N164" t="s">
        <v>2962</v>
      </c>
      <c r="P164" t="s">
        <v>3347</v>
      </c>
      <c r="Q164" t="s">
        <v>83</v>
      </c>
      <c r="R164" t="s">
        <v>84</v>
      </c>
      <c r="S164" t="s">
        <v>3348</v>
      </c>
    </row>
    <row r="165" spans="1:19" x14ac:dyDescent="0.2">
      <c r="A165" t="s">
        <v>3746</v>
      </c>
      <c r="B165" t="s">
        <v>3746</v>
      </c>
      <c r="C165" t="s">
        <v>3747</v>
      </c>
      <c r="E165" t="s">
        <v>397</v>
      </c>
      <c r="I165" t="s">
        <v>3336</v>
      </c>
      <c r="M165" t="s">
        <v>3329</v>
      </c>
      <c r="N165" t="s">
        <v>2962</v>
      </c>
      <c r="P165" t="s">
        <v>3337</v>
      </c>
      <c r="Q165" t="s">
        <v>83</v>
      </c>
      <c r="S165" t="s">
        <v>3338</v>
      </c>
    </row>
    <row r="166" spans="1:19" x14ac:dyDescent="0.2">
      <c r="A166" t="s">
        <v>3748</v>
      </c>
      <c r="B166" t="s">
        <v>3748</v>
      </c>
      <c r="C166" t="s">
        <v>3749</v>
      </c>
      <c r="E166" t="s">
        <v>397</v>
      </c>
      <c r="F166" t="s">
        <v>3750</v>
      </c>
      <c r="I166" t="s">
        <v>3336</v>
      </c>
      <c r="M166" t="s">
        <v>3329</v>
      </c>
      <c r="N166" t="s">
        <v>2962</v>
      </c>
      <c r="P166" t="s">
        <v>3337</v>
      </c>
      <c r="Q166" t="s">
        <v>83</v>
      </c>
      <c r="S166" t="s">
        <v>3338</v>
      </c>
    </row>
    <row r="167" spans="1:19" x14ac:dyDescent="0.2">
      <c r="A167" t="s">
        <v>3751</v>
      </c>
      <c r="B167" t="s">
        <v>3751</v>
      </c>
      <c r="C167" t="s">
        <v>670</v>
      </c>
      <c r="D167" t="s">
        <v>5860</v>
      </c>
      <c r="E167" t="s">
        <v>77</v>
      </c>
      <c r="G167" t="s">
        <v>3752</v>
      </c>
      <c r="I167" t="s">
        <v>3346</v>
      </c>
      <c r="J167" t="s">
        <v>146</v>
      </c>
      <c r="M167" t="s">
        <v>3329</v>
      </c>
      <c r="N167" t="s">
        <v>2962</v>
      </c>
      <c r="P167" t="s">
        <v>3347</v>
      </c>
      <c r="Q167" t="s">
        <v>83</v>
      </c>
      <c r="R167" t="s">
        <v>84</v>
      </c>
      <c r="S167" t="s">
        <v>3348</v>
      </c>
    </row>
    <row r="168" spans="1:19" x14ac:dyDescent="0.2">
      <c r="A168" t="s">
        <v>3753</v>
      </c>
      <c r="B168" t="s">
        <v>3753</v>
      </c>
      <c r="C168" t="s">
        <v>3754</v>
      </c>
      <c r="D168" t="s">
        <v>5860</v>
      </c>
      <c r="E168" t="s">
        <v>77</v>
      </c>
      <c r="F168" t="s">
        <v>3470</v>
      </c>
      <c r="H168" t="s">
        <v>3753</v>
      </c>
      <c r="I168" t="s">
        <v>3359</v>
      </c>
      <c r="J168" t="s">
        <v>3428</v>
      </c>
      <c r="M168" t="s">
        <v>3329</v>
      </c>
      <c r="N168" t="s">
        <v>81</v>
      </c>
      <c r="P168" t="s">
        <v>3360</v>
      </c>
      <c r="Q168" t="s">
        <v>83</v>
      </c>
      <c r="R168" t="s">
        <v>84</v>
      </c>
      <c r="S168" t="s">
        <v>3361</v>
      </c>
    </row>
    <row r="169" spans="1:19" x14ac:dyDescent="0.2">
      <c r="A169" t="s">
        <v>3755</v>
      </c>
      <c r="B169" t="s">
        <v>3755</v>
      </c>
      <c r="C169" t="s">
        <v>3756</v>
      </c>
      <c r="E169" t="s">
        <v>397</v>
      </c>
      <c r="I169" t="s">
        <v>3336</v>
      </c>
      <c r="M169" t="s">
        <v>3329</v>
      </c>
      <c r="N169" t="s">
        <v>2962</v>
      </c>
      <c r="P169" t="s">
        <v>3337</v>
      </c>
      <c r="Q169" t="s">
        <v>83</v>
      </c>
      <c r="S169" t="s">
        <v>3338</v>
      </c>
    </row>
    <row r="170" spans="1:19" x14ac:dyDescent="0.2">
      <c r="A170" t="s">
        <v>3757</v>
      </c>
      <c r="B170" t="s">
        <v>3757</v>
      </c>
      <c r="C170" t="s">
        <v>879</v>
      </c>
      <c r="D170" t="s">
        <v>5860</v>
      </c>
      <c r="E170" t="s">
        <v>77</v>
      </c>
      <c r="G170" t="s">
        <v>3758</v>
      </c>
      <c r="I170" t="s">
        <v>3346</v>
      </c>
      <c r="J170" t="s">
        <v>146</v>
      </c>
      <c r="M170" t="s">
        <v>3329</v>
      </c>
      <c r="N170" t="s">
        <v>2962</v>
      </c>
      <c r="P170" t="s">
        <v>3347</v>
      </c>
      <c r="Q170" t="s">
        <v>83</v>
      </c>
      <c r="R170" t="s">
        <v>84</v>
      </c>
      <c r="S170" t="s">
        <v>3348</v>
      </c>
    </row>
    <row r="171" spans="1:19" x14ac:dyDescent="0.2">
      <c r="A171" t="s">
        <v>3759</v>
      </c>
      <c r="B171" t="s">
        <v>3759</v>
      </c>
      <c r="C171" t="s">
        <v>2377</v>
      </c>
      <c r="D171" t="s">
        <v>5860</v>
      </c>
      <c r="E171" t="s">
        <v>77</v>
      </c>
      <c r="G171" t="s">
        <v>3760</v>
      </c>
      <c r="I171" t="s">
        <v>3346</v>
      </c>
      <c r="J171" t="s">
        <v>146</v>
      </c>
      <c r="M171" t="s">
        <v>3329</v>
      </c>
      <c r="N171" t="s">
        <v>2962</v>
      </c>
      <c r="P171" t="s">
        <v>3347</v>
      </c>
      <c r="Q171" t="s">
        <v>83</v>
      </c>
      <c r="R171" t="s">
        <v>84</v>
      </c>
      <c r="S171" t="s">
        <v>3348</v>
      </c>
    </row>
    <row r="172" spans="1:19" x14ac:dyDescent="0.2">
      <c r="A172" t="s">
        <v>3143</v>
      </c>
      <c r="B172" t="s">
        <v>3143</v>
      </c>
      <c r="C172" t="s">
        <v>3761</v>
      </c>
      <c r="D172" t="s">
        <v>5860</v>
      </c>
      <c r="E172" t="s">
        <v>77</v>
      </c>
      <c r="F172" t="s">
        <v>3762</v>
      </c>
      <c r="G172" t="s">
        <v>3763</v>
      </c>
      <c r="H172" t="s">
        <v>3764</v>
      </c>
      <c r="I172" t="s">
        <v>3551</v>
      </c>
      <c r="J172" t="s">
        <v>3354</v>
      </c>
      <c r="M172" t="s">
        <v>3329</v>
      </c>
      <c r="N172" t="s">
        <v>2962</v>
      </c>
      <c r="O172" t="e">
        <f>RN*ADR</f>
        <v>#NAME?</v>
      </c>
      <c r="P172" t="s">
        <v>3360</v>
      </c>
      <c r="Q172" t="s">
        <v>83</v>
      </c>
      <c r="R172" t="s">
        <v>84</v>
      </c>
      <c r="S172" t="s">
        <v>3552</v>
      </c>
    </row>
    <row r="173" spans="1:19" x14ac:dyDescent="0.2">
      <c r="A173" t="s">
        <v>3765</v>
      </c>
      <c r="B173" t="s">
        <v>3765</v>
      </c>
      <c r="C173" t="s">
        <v>3766</v>
      </c>
      <c r="D173" t="s">
        <v>5860</v>
      </c>
      <c r="E173" t="s">
        <v>77</v>
      </c>
      <c r="I173" t="s">
        <v>3359</v>
      </c>
      <c r="J173" t="s">
        <v>3354</v>
      </c>
      <c r="M173" t="s">
        <v>3329</v>
      </c>
      <c r="N173" t="s">
        <v>81</v>
      </c>
      <c r="P173" t="s">
        <v>3360</v>
      </c>
      <c r="Q173" t="s">
        <v>83</v>
      </c>
      <c r="R173" t="s">
        <v>84</v>
      </c>
      <c r="S173" t="s">
        <v>3361</v>
      </c>
    </row>
    <row r="174" spans="1:19" x14ac:dyDescent="0.2">
      <c r="A174" t="s">
        <v>3767</v>
      </c>
      <c r="B174" t="s">
        <v>3767</v>
      </c>
      <c r="C174" t="s">
        <v>3768</v>
      </c>
      <c r="D174" t="s">
        <v>5860</v>
      </c>
      <c r="E174" t="s">
        <v>397</v>
      </c>
      <c r="H174" t="s">
        <v>3769</v>
      </c>
      <c r="I174" t="s">
        <v>3388</v>
      </c>
      <c r="J174" t="s">
        <v>3354</v>
      </c>
      <c r="M174" t="s">
        <v>3329</v>
      </c>
      <c r="N174" t="s">
        <v>81</v>
      </c>
      <c r="P174" t="s">
        <v>3347</v>
      </c>
      <c r="Q174" t="s">
        <v>83</v>
      </c>
      <c r="R174" t="s">
        <v>84</v>
      </c>
      <c r="S174" t="s">
        <v>3389</v>
      </c>
    </row>
    <row r="175" spans="1:19" x14ac:dyDescent="0.2">
      <c r="A175" t="s">
        <v>3770</v>
      </c>
      <c r="B175" t="s">
        <v>3770</v>
      </c>
      <c r="C175" t="s">
        <v>3771</v>
      </c>
      <c r="E175" t="s">
        <v>397</v>
      </c>
      <c r="I175" t="s">
        <v>3336</v>
      </c>
      <c r="M175" t="s">
        <v>3329</v>
      </c>
      <c r="N175" t="s">
        <v>2962</v>
      </c>
      <c r="P175" t="s">
        <v>3337</v>
      </c>
      <c r="Q175" t="s">
        <v>83</v>
      </c>
      <c r="S175" t="s">
        <v>3338</v>
      </c>
    </row>
    <row r="176" spans="1:19" x14ac:dyDescent="0.2">
      <c r="A176" t="s">
        <v>3772</v>
      </c>
      <c r="B176" t="s">
        <v>3772</v>
      </c>
      <c r="C176" t="s">
        <v>3773</v>
      </c>
      <c r="D176" t="s">
        <v>5860</v>
      </c>
      <c r="E176" t="s">
        <v>77</v>
      </c>
      <c r="I176" t="s">
        <v>3427</v>
      </c>
      <c r="J176" t="s">
        <v>3428</v>
      </c>
      <c r="M176" t="s">
        <v>3329</v>
      </c>
      <c r="N176" t="s">
        <v>81</v>
      </c>
      <c r="P176" t="s">
        <v>3429</v>
      </c>
      <c r="Q176" t="s">
        <v>83</v>
      </c>
      <c r="R176" t="s">
        <v>84</v>
      </c>
      <c r="S176" t="s">
        <v>3430</v>
      </c>
    </row>
    <row r="177" spans="1:19" x14ac:dyDescent="0.2">
      <c r="A177" t="s">
        <v>3774</v>
      </c>
      <c r="B177" t="s">
        <v>3774</v>
      </c>
      <c r="C177" t="s">
        <v>3775</v>
      </c>
      <c r="E177" t="s">
        <v>397</v>
      </c>
      <c r="F177" t="s">
        <v>3776</v>
      </c>
      <c r="I177" t="s">
        <v>3336</v>
      </c>
      <c r="M177" t="s">
        <v>3329</v>
      </c>
      <c r="N177" t="s">
        <v>2962</v>
      </c>
      <c r="P177" t="s">
        <v>3337</v>
      </c>
      <c r="Q177" t="s">
        <v>83</v>
      </c>
      <c r="S177" t="s">
        <v>3338</v>
      </c>
    </row>
    <row r="178" spans="1:19" x14ac:dyDescent="0.2">
      <c r="A178" t="s">
        <v>3777</v>
      </c>
      <c r="B178" t="s">
        <v>3777</v>
      </c>
      <c r="C178" t="s">
        <v>3778</v>
      </c>
      <c r="E178" t="s">
        <v>397</v>
      </c>
      <c r="F178" t="s">
        <v>3779</v>
      </c>
      <c r="I178" t="s">
        <v>3336</v>
      </c>
      <c r="M178" t="s">
        <v>3329</v>
      </c>
      <c r="N178" t="s">
        <v>2962</v>
      </c>
      <c r="P178" t="s">
        <v>3337</v>
      </c>
      <c r="Q178" t="s">
        <v>83</v>
      </c>
      <c r="S178" t="s">
        <v>3338</v>
      </c>
    </row>
    <row r="179" spans="1:19" x14ac:dyDescent="0.2">
      <c r="A179" t="s">
        <v>3780</v>
      </c>
      <c r="B179" t="s">
        <v>3780</v>
      </c>
      <c r="C179" t="s">
        <v>3781</v>
      </c>
      <c r="E179" t="s">
        <v>397</v>
      </c>
      <c r="I179" t="s">
        <v>3336</v>
      </c>
      <c r="M179" t="s">
        <v>3329</v>
      </c>
      <c r="N179" t="s">
        <v>2962</v>
      </c>
      <c r="P179" t="s">
        <v>3337</v>
      </c>
      <c r="Q179" t="s">
        <v>83</v>
      </c>
      <c r="S179" t="s">
        <v>3338</v>
      </c>
    </row>
    <row r="180" spans="1:19" x14ac:dyDescent="0.2">
      <c r="A180" t="s">
        <v>3782</v>
      </c>
      <c r="B180" t="s">
        <v>3782</v>
      </c>
      <c r="C180" t="s">
        <v>3783</v>
      </c>
      <c r="D180" t="s">
        <v>5860</v>
      </c>
      <c r="E180" t="s">
        <v>77</v>
      </c>
      <c r="H180" t="s">
        <v>3784</v>
      </c>
      <c r="I180" t="s">
        <v>3353</v>
      </c>
      <c r="J180" t="s">
        <v>3354</v>
      </c>
      <c r="M180" t="s">
        <v>3329</v>
      </c>
      <c r="N180" t="s">
        <v>81</v>
      </c>
      <c r="P180" t="s">
        <v>3347</v>
      </c>
      <c r="Q180" t="s">
        <v>83</v>
      </c>
      <c r="R180" t="s">
        <v>84</v>
      </c>
      <c r="S180" t="s">
        <v>3355</v>
      </c>
    </row>
    <row r="181" spans="1:19" x14ac:dyDescent="0.2">
      <c r="A181" t="s">
        <v>2553</v>
      </c>
      <c r="B181" t="s">
        <v>2553</v>
      </c>
      <c r="C181" t="s">
        <v>2555</v>
      </c>
      <c r="D181" t="s">
        <v>5860</v>
      </c>
      <c r="E181" t="s">
        <v>77</v>
      </c>
      <c r="G181" t="s">
        <v>3785</v>
      </c>
      <c r="I181" t="s">
        <v>3346</v>
      </c>
      <c r="J181" t="s">
        <v>146</v>
      </c>
      <c r="M181" t="s">
        <v>3329</v>
      </c>
      <c r="N181" t="s">
        <v>2962</v>
      </c>
      <c r="P181" t="s">
        <v>3347</v>
      </c>
      <c r="Q181" t="s">
        <v>83</v>
      </c>
      <c r="R181" t="s">
        <v>84</v>
      </c>
      <c r="S181" t="s">
        <v>3348</v>
      </c>
    </row>
    <row r="182" spans="1:19" x14ac:dyDescent="0.2">
      <c r="A182" t="s">
        <v>3786</v>
      </c>
      <c r="B182" t="s">
        <v>3786</v>
      </c>
      <c r="C182" t="s">
        <v>2224</v>
      </c>
      <c r="D182" t="s">
        <v>5860</v>
      </c>
      <c r="E182" t="s">
        <v>77</v>
      </c>
      <c r="G182" t="s">
        <v>3787</v>
      </c>
      <c r="I182" t="s">
        <v>3346</v>
      </c>
      <c r="J182" t="s">
        <v>146</v>
      </c>
      <c r="M182" t="s">
        <v>3329</v>
      </c>
      <c r="N182" t="s">
        <v>2962</v>
      </c>
      <c r="P182" t="s">
        <v>3347</v>
      </c>
      <c r="Q182" t="s">
        <v>83</v>
      </c>
      <c r="R182" t="s">
        <v>84</v>
      </c>
      <c r="S182" t="s">
        <v>3348</v>
      </c>
    </row>
    <row r="183" spans="1:19" x14ac:dyDescent="0.2">
      <c r="A183" t="s">
        <v>3788</v>
      </c>
      <c r="B183" t="s">
        <v>3788</v>
      </c>
      <c r="C183" t="s">
        <v>3789</v>
      </c>
      <c r="E183" t="s">
        <v>397</v>
      </c>
      <c r="F183" t="s">
        <v>3790</v>
      </c>
      <c r="I183" t="s">
        <v>3336</v>
      </c>
      <c r="M183" t="s">
        <v>3329</v>
      </c>
      <c r="N183" t="s">
        <v>2962</v>
      </c>
      <c r="P183" t="s">
        <v>3337</v>
      </c>
      <c r="Q183" t="s">
        <v>83</v>
      </c>
      <c r="S183" t="s">
        <v>3338</v>
      </c>
    </row>
    <row r="184" spans="1:19" x14ac:dyDescent="0.2">
      <c r="A184" t="s">
        <v>3108</v>
      </c>
      <c r="B184" t="s">
        <v>3108</v>
      </c>
      <c r="C184" t="s">
        <v>3791</v>
      </c>
      <c r="D184" t="s">
        <v>5860</v>
      </c>
      <c r="E184" t="s">
        <v>77</v>
      </c>
      <c r="F184" t="s">
        <v>3792</v>
      </c>
      <c r="H184" t="s">
        <v>3793</v>
      </c>
      <c r="I184" t="s">
        <v>3551</v>
      </c>
      <c r="J184" t="s">
        <v>146</v>
      </c>
      <c r="M184" t="s">
        <v>3329</v>
      </c>
      <c r="N184" t="s">
        <v>2962</v>
      </c>
      <c r="O184" t="e">
        <f>Breakfast Revenue + Breakfast Reinvoiced</f>
        <v>#NAME?</v>
      </c>
      <c r="P184" t="s">
        <v>3360</v>
      </c>
      <c r="Q184" t="s">
        <v>83</v>
      </c>
      <c r="R184" t="s">
        <v>84</v>
      </c>
      <c r="S184" t="s">
        <v>3552</v>
      </c>
    </row>
    <row r="185" spans="1:19" x14ac:dyDescent="0.2">
      <c r="A185" t="s">
        <v>3794</v>
      </c>
      <c r="B185" t="s">
        <v>3794</v>
      </c>
      <c r="C185" t="s">
        <v>3795</v>
      </c>
      <c r="E185" t="s">
        <v>397</v>
      </c>
      <c r="I185" t="s">
        <v>3336</v>
      </c>
      <c r="M185" t="s">
        <v>3329</v>
      </c>
      <c r="N185" t="s">
        <v>2962</v>
      </c>
      <c r="P185" t="s">
        <v>3337</v>
      </c>
      <c r="Q185" t="s">
        <v>83</v>
      </c>
      <c r="S185" t="s">
        <v>3338</v>
      </c>
    </row>
    <row r="186" spans="1:19" x14ac:dyDescent="0.2">
      <c r="A186" t="s">
        <v>3796</v>
      </c>
      <c r="B186" t="s">
        <v>3796</v>
      </c>
      <c r="C186" t="s">
        <v>3797</v>
      </c>
      <c r="E186" t="s">
        <v>397</v>
      </c>
      <c r="F186" t="s">
        <v>3798</v>
      </c>
      <c r="I186" t="s">
        <v>3336</v>
      </c>
      <c r="M186" t="s">
        <v>3329</v>
      </c>
      <c r="N186" t="s">
        <v>2962</v>
      </c>
      <c r="P186" t="s">
        <v>3337</v>
      </c>
      <c r="Q186" t="s">
        <v>83</v>
      </c>
      <c r="S186" t="s">
        <v>3338</v>
      </c>
    </row>
    <row r="187" spans="1:19" x14ac:dyDescent="0.2">
      <c r="A187" t="s">
        <v>3799</v>
      </c>
      <c r="B187" t="s">
        <v>3799</v>
      </c>
      <c r="C187" t="s">
        <v>3800</v>
      </c>
      <c r="E187" t="s">
        <v>397</v>
      </c>
      <c r="I187" t="s">
        <v>3336</v>
      </c>
      <c r="M187" t="s">
        <v>3329</v>
      </c>
      <c r="N187" t="s">
        <v>2962</v>
      </c>
      <c r="P187" t="s">
        <v>3337</v>
      </c>
      <c r="Q187" t="s">
        <v>83</v>
      </c>
      <c r="S187" t="s">
        <v>3338</v>
      </c>
    </row>
    <row r="188" spans="1:19" x14ac:dyDescent="0.2">
      <c r="A188" t="s">
        <v>3801</v>
      </c>
      <c r="B188" t="s">
        <v>3801</v>
      </c>
      <c r="C188" t="s">
        <v>3802</v>
      </c>
      <c r="D188" t="s">
        <v>5860</v>
      </c>
      <c r="E188" t="s">
        <v>77</v>
      </c>
      <c r="H188" t="s">
        <v>3582</v>
      </c>
      <c r="I188" t="s">
        <v>3693</v>
      </c>
      <c r="J188" t="s">
        <v>3328</v>
      </c>
      <c r="M188" t="s">
        <v>3329</v>
      </c>
      <c r="N188" t="s">
        <v>81</v>
      </c>
      <c r="P188" t="s">
        <v>3360</v>
      </c>
      <c r="Q188" t="s">
        <v>83</v>
      </c>
      <c r="R188" t="s">
        <v>84</v>
      </c>
      <c r="S188" t="s">
        <v>3694</v>
      </c>
    </row>
    <row r="189" spans="1:19" x14ac:dyDescent="0.2">
      <c r="A189" t="s">
        <v>3803</v>
      </c>
      <c r="B189" t="s">
        <v>3803</v>
      </c>
      <c r="C189" t="s">
        <v>926</v>
      </c>
      <c r="D189" t="s">
        <v>5860</v>
      </c>
      <c r="E189" t="s">
        <v>77</v>
      </c>
      <c r="G189" t="s">
        <v>3804</v>
      </c>
      <c r="I189" t="s">
        <v>3346</v>
      </c>
      <c r="J189" t="s">
        <v>146</v>
      </c>
      <c r="M189" t="s">
        <v>3329</v>
      </c>
      <c r="N189" t="s">
        <v>2962</v>
      </c>
      <c r="P189" t="s">
        <v>3347</v>
      </c>
      <c r="Q189" t="s">
        <v>83</v>
      </c>
      <c r="R189" t="s">
        <v>84</v>
      </c>
      <c r="S189" t="s">
        <v>3348</v>
      </c>
    </row>
    <row r="190" spans="1:19" x14ac:dyDescent="0.2">
      <c r="A190" t="s">
        <v>2854</v>
      </c>
      <c r="B190" t="s">
        <v>2854</v>
      </c>
      <c r="C190" t="s">
        <v>1781</v>
      </c>
      <c r="D190" t="s">
        <v>5860</v>
      </c>
      <c r="E190" t="s">
        <v>77</v>
      </c>
      <c r="G190" t="s">
        <v>3805</v>
      </c>
      <c r="I190" t="s">
        <v>3346</v>
      </c>
      <c r="J190" t="s">
        <v>146</v>
      </c>
      <c r="M190" t="s">
        <v>3329</v>
      </c>
      <c r="N190" t="s">
        <v>2962</v>
      </c>
      <c r="P190" t="s">
        <v>3347</v>
      </c>
      <c r="Q190" t="s">
        <v>83</v>
      </c>
      <c r="R190" t="s">
        <v>84</v>
      </c>
      <c r="S190" t="s">
        <v>3348</v>
      </c>
    </row>
    <row r="191" spans="1:19" x14ac:dyDescent="0.2">
      <c r="A191" t="s">
        <v>1266</v>
      </c>
      <c r="B191" t="s">
        <v>1266</v>
      </c>
      <c r="C191" t="s">
        <v>1268</v>
      </c>
      <c r="D191" t="s">
        <v>5860</v>
      </c>
      <c r="E191" t="s">
        <v>77</v>
      </c>
      <c r="G191" t="s">
        <v>3806</v>
      </c>
      <c r="I191" t="s">
        <v>3346</v>
      </c>
      <c r="J191" t="s">
        <v>146</v>
      </c>
      <c r="M191" t="s">
        <v>3329</v>
      </c>
      <c r="N191" t="s">
        <v>2962</v>
      </c>
      <c r="P191" t="s">
        <v>3347</v>
      </c>
      <c r="Q191" t="s">
        <v>83</v>
      </c>
      <c r="R191" t="s">
        <v>84</v>
      </c>
      <c r="S191" t="s">
        <v>3348</v>
      </c>
    </row>
    <row r="192" spans="1:19" x14ac:dyDescent="0.2">
      <c r="A192" t="s">
        <v>3807</v>
      </c>
      <c r="B192" t="s">
        <v>3807</v>
      </c>
      <c r="C192" t="s">
        <v>3808</v>
      </c>
      <c r="D192" t="s">
        <v>5860</v>
      </c>
      <c r="E192" t="s">
        <v>77</v>
      </c>
      <c r="I192" t="s">
        <v>3327</v>
      </c>
      <c r="J192" t="s">
        <v>3328</v>
      </c>
      <c r="M192" t="s">
        <v>3329</v>
      </c>
      <c r="N192" t="s">
        <v>2962</v>
      </c>
      <c r="O192" t="s">
        <v>3809</v>
      </c>
      <c r="P192" t="s">
        <v>3330</v>
      </c>
      <c r="Q192" t="s">
        <v>83</v>
      </c>
      <c r="R192" t="s">
        <v>84</v>
      </c>
      <c r="S192" t="s">
        <v>3331</v>
      </c>
    </row>
    <row r="193" spans="1:19" x14ac:dyDescent="0.2">
      <c r="A193" t="s">
        <v>3810</v>
      </c>
      <c r="B193" t="s">
        <v>3810</v>
      </c>
      <c r="C193" t="s">
        <v>3811</v>
      </c>
      <c r="E193" t="s">
        <v>397</v>
      </c>
      <c r="I193" t="s">
        <v>3336</v>
      </c>
      <c r="M193" t="s">
        <v>3329</v>
      </c>
      <c r="N193" t="s">
        <v>2962</v>
      </c>
      <c r="P193" t="s">
        <v>3337</v>
      </c>
      <c r="Q193" t="s">
        <v>83</v>
      </c>
      <c r="S193" t="s">
        <v>3338</v>
      </c>
    </row>
    <row r="194" spans="1:19" x14ac:dyDescent="0.2">
      <c r="A194" t="s">
        <v>1735</v>
      </c>
      <c r="B194" t="s">
        <v>1735</v>
      </c>
      <c r="C194" t="s">
        <v>1737</v>
      </c>
      <c r="D194" t="s">
        <v>5860</v>
      </c>
      <c r="E194" t="s">
        <v>77</v>
      </c>
      <c r="G194" t="s">
        <v>3812</v>
      </c>
      <c r="I194" t="s">
        <v>3346</v>
      </c>
      <c r="J194" t="s">
        <v>146</v>
      </c>
      <c r="M194" t="s">
        <v>3329</v>
      </c>
      <c r="N194" t="s">
        <v>2962</v>
      </c>
      <c r="P194" t="s">
        <v>3347</v>
      </c>
      <c r="Q194" t="s">
        <v>83</v>
      </c>
      <c r="R194" t="s">
        <v>84</v>
      </c>
      <c r="S194" t="s">
        <v>3348</v>
      </c>
    </row>
    <row r="195" spans="1:19" x14ac:dyDescent="0.2">
      <c r="A195" t="s">
        <v>2209</v>
      </c>
      <c r="B195" t="s">
        <v>2209</v>
      </c>
      <c r="C195" t="s">
        <v>2211</v>
      </c>
      <c r="D195" t="s">
        <v>5860</v>
      </c>
      <c r="E195" t="s">
        <v>77</v>
      </c>
      <c r="G195" t="s">
        <v>3813</v>
      </c>
      <c r="I195" t="s">
        <v>3346</v>
      </c>
      <c r="J195" t="s">
        <v>146</v>
      </c>
      <c r="M195" t="s">
        <v>3329</v>
      </c>
      <c r="N195" t="s">
        <v>2962</v>
      </c>
      <c r="P195" t="s">
        <v>3347</v>
      </c>
      <c r="Q195" t="s">
        <v>83</v>
      </c>
      <c r="R195" t="s">
        <v>84</v>
      </c>
      <c r="S195" t="s">
        <v>3348</v>
      </c>
    </row>
    <row r="196" spans="1:19" x14ac:dyDescent="0.2">
      <c r="A196" t="s">
        <v>3814</v>
      </c>
      <c r="B196" t="s">
        <v>3814</v>
      </c>
      <c r="C196" t="s">
        <v>3815</v>
      </c>
      <c r="D196" t="s">
        <v>5860</v>
      </c>
      <c r="E196" t="s">
        <v>77</v>
      </c>
      <c r="I196" t="s">
        <v>3563</v>
      </c>
      <c r="J196" t="s">
        <v>3428</v>
      </c>
      <c r="M196" t="s">
        <v>3329</v>
      </c>
      <c r="N196" t="s">
        <v>81</v>
      </c>
      <c r="P196" t="s">
        <v>3429</v>
      </c>
      <c r="Q196" t="s">
        <v>83</v>
      </c>
      <c r="R196" t="s">
        <v>2953</v>
      </c>
      <c r="S196" t="s">
        <v>3564</v>
      </c>
    </row>
    <row r="197" spans="1:19" x14ac:dyDescent="0.2">
      <c r="A197" t="s">
        <v>3816</v>
      </c>
      <c r="B197" t="s">
        <v>3816</v>
      </c>
      <c r="C197" t="s">
        <v>3817</v>
      </c>
      <c r="D197" t="s">
        <v>5860</v>
      </c>
      <c r="E197" t="s">
        <v>160</v>
      </c>
      <c r="I197" t="s">
        <v>3353</v>
      </c>
      <c r="J197" t="s">
        <v>3354</v>
      </c>
      <c r="M197" t="s">
        <v>3329</v>
      </c>
      <c r="N197" t="s">
        <v>81</v>
      </c>
      <c r="P197" t="s">
        <v>3347</v>
      </c>
      <c r="Q197" t="s">
        <v>83</v>
      </c>
      <c r="R197" t="s">
        <v>84</v>
      </c>
      <c r="S197" t="s">
        <v>3355</v>
      </c>
    </row>
    <row r="198" spans="1:19" x14ac:dyDescent="0.2">
      <c r="A198" t="s">
        <v>3818</v>
      </c>
      <c r="B198" t="s">
        <v>3818</v>
      </c>
      <c r="C198" t="s">
        <v>2602</v>
      </c>
      <c r="D198" t="s">
        <v>5860</v>
      </c>
      <c r="E198" t="s">
        <v>77</v>
      </c>
      <c r="G198" t="s">
        <v>3819</v>
      </c>
      <c r="I198" t="s">
        <v>3346</v>
      </c>
      <c r="J198" t="s">
        <v>146</v>
      </c>
      <c r="M198" t="s">
        <v>3329</v>
      </c>
      <c r="N198" t="s">
        <v>2962</v>
      </c>
      <c r="P198" t="s">
        <v>3347</v>
      </c>
      <c r="Q198" t="s">
        <v>83</v>
      </c>
      <c r="R198" t="s">
        <v>84</v>
      </c>
      <c r="S198" t="s">
        <v>3348</v>
      </c>
    </row>
    <row r="199" spans="1:19" x14ac:dyDescent="0.2">
      <c r="A199" t="s">
        <v>3820</v>
      </c>
      <c r="B199" t="s">
        <v>3820</v>
      </c>
      <c r="C199" t="s">
        <v>3821</v>
      </c>
      <c r="E199" t="s">
        <v>397</v>
      </c>
      <c r="F199" t="s">
        <v>3822</v>
      </c>
      <c r="I199" t="s">
        <v>3336</v>
      </c>
      <c r="M199" t="s">
        <v>3329</v>
      </c>
      <c r="N199" t="s">
        <v>2962</v>
      </c>
      <c r="P199" t="s">
        <v>3337</v>
      </c>
      <c r="Q199" t="s">
        <v>83</v>
      </c>
      <c r="S199" t="s">
        <v>3338</v>
      </c>
    </row>
    <row r="200" spans="1:19" x14ac:dyDescent="0.2">
      <c r="A200" t="s">
        <v>3823</v>
      </c>
      <c r="B200" t="s">
        <v>3823</v>
      </c>
      <c r="C200" t="s">
        <v>3824</v>
      </c>
      <c r="E200" t="s">
        <v>397</v>
      </c>
      <c r="F200" t="s">
        <v>3825</v>
      </c>
      <c r="I200" t="s">
        <v>3336</v>
      </c>
      <c r="M200" t="s">
        <v>3329</v>
      </c>
      <c r="N200" t="s">
        <v>2962</v>
      </c>
      <c r="P200" t="s">
        <v>3337</v>
      </c>
      <c r="Q200" t="s">
        <v>83</v>
      </c>
      <c r="S200" t="s">
        <v>3338</v>
      </c>
    </row>
    <row r="201" spans="1:19" x14ac:dyDescent="0.2">
      <c r="A201" t="s">
        <v>3826</v>
      </c>
      <c r="B201" t="s">
        <v>3826</v>
      </c>
      <c r="C201" t="s">
        <v>3827</v>
      </c>
      <c r="E201" t="s">
        <v>397</v>
      </c>
      <c r="F201" t="s">
        <v>3828</v>
      </c>
      <c r="I201" t="s">
        <v>3336</v>
      </c>
      <c r="M201" t="s">
        <v>3329</v>
      </c>
      <c r="N201" t="s">
        <v>2962</v>
      </c>
      <c r="P201" t="s">
        <v>3337</v>
      </c>
      <c r="Q201" t="s">
        <v>83</v>
      </c>
      <c r="S201" t="s">
        <v>3338</v>
      </c>
    </row>
    <row r="202" spans="1:19" x14ac:dyDescent="0.2">
      <c r="A202" t="s">
        <v>2145</v>
      </c>
      <c r="B202" t="s">
        <v>2145</v>
      </c>
      <c r="C202" t="s">
        <v>2147</v>
      </c>
      <c r="D202" t="s">
        <v>5860</v>
      </c>
      <c r="E202" t="s">
        <v>77</v>
      </c>
      <c r="G202" t="s">
        <v>3829</v>
      </c>
      <c r="I202" t="s">
        <v>3346</v>
      </c>
      <c r="J202" t="s">
        <v>146</v>
      </c>
      <c r="M202" t="s">
        <v>3329</v>
      </c>
      <c r="N202" t="s">
        <v>2962</v>
      </c>
      <c r="P202" t="s">
        <v>3347</v>
      </c>
      <c r="Q202" t="s">
        <v>83</v>
      </c>
      <c r="R202" t="s">
        <v>84</v>
      </c>
      <c r="S202" t="s">
        <v>3348</v>
      </c>
    </row>
    <row r="203" spans="1:19" x14ac:dyDescent="0.2">
      <c r="A203" t="s">
        <v>3830</v>
      </c>
      <c r="B203" t="s">
        <v>3830</v>
      </c>
      <c r="C203" t="s">
        <v>2762</v>
      </c>
      <c r="D203" t="s">
        <v>5860</v>
      </c>
      <c r="E203" t="s">
        <v>77</v>
      </c>
      <c r="G203" t="s">
        <v>3831</v>
      </c>
      <c r="I203" t="s">
        <v>3346</v>
      </c>
      <c r="J203" t="s">
        <v>146</v>
      </c>
      <c r="M203" t="s">
        <v>3329</v>
      </c>
      <c r="N203" t="s">
        <v>2962</v>
      </c>
      <c r="P203" t="s">
        <v>3347</v>
      </c>
      <c r="Q203" t="s">
        <v>83</v>
      </c>
      <c r="R203" t="s">
        <v>84</v>
      </c>
      <c r="S203" t="s">
        <v>3348</v>
      </c>
    </row>
    <row r="204" spans="1:19" x14ac:dyDescent="0.2">
      <c r="A204" t="s">
        <v>3832</v>
      </c>
      <c r="B204" t="s">
        <v>3832</v>
      </c>
      <c r="C204" t="s">
        <v>3833</v>
      </c>
      <c r="E204" t="s">
        <v>397</v>
      </c>
      <c r="I204" t="s">
        <v>3336</v>
      </c>
      <c r="M204" t="s">
        <v>3329</v>
      </c>
      <c r="N204" t="s">
        <v>2962</v>
      </c>
      <c r="P204" t="s">
        <v>3337</v>
      </c>
      <c r="Q204" t="s">
        <v>83</v>
      </c>
      <c r="S204" t="s">
        <v>3338</v>
      </c>
    </row>
    <row r="205" spans="1:19" x14ac:dyDescent="0.2">
      <c r="A205" t="s">
        <v>3834</v>
      </c>
      <c r="B205" t="s">
        <v>3834</v>
      </c>
      <c r="C205" t="s">
        <v>3835</v>
      </c>
      <c r="E205" t="s">
        <v>397</v>
      </c>
      <c r="F205" t="s">
        <v>3836</v>
      </c>
      <c r="I205" t="s">
        <v>3336</v>
      </c>
      <c r="M205" t="s">
        <v>3329</v>
      </c>
      <c r="N205" t="s">
        <v>2962</v>
      </c>
      <c r="P205" t="s">
        <v>3337</v>
      </c>
      <c r="Q205" t="s">
        <v>83</v>
      </c>
      <c r="S205" t="s">
        <v>3338</v>
      </c>
    </row>
    <row r="206" spans="1:19" x14ac:dyDescent="0.2">
      <c r="A206" t="s">
        <v>3837</v>
      </c>
      <c r="B206" t="s">
        <v>3837</v>
      </c>
      <c r="C206" t="s">
        <v>3838</v>
      </c>
      <c r="E206" t="s">
        <v>397</v>
      </c>
      <c r="F206" t="s">
        <v>3839</v>
      </c>
      <c r="I206" t="s">
        <v>3336</v>
      </c>
      <c r="M206" t="s">
        <v>3329</v>
      </c>
      <c r="N206" t="s">
        <v>2962</v>
      </c>
      <c r="P206" t="s">
        <v>3337</v>
      </c>
      <c r="Q206" t="s">
        <v>83</v>
      </c>
      <c r="S206" t="s">
        <v>3338</v>
      </c>
    </row>
    <row r="207" spans="1:19" x14ac:dyDescent="0.2">
      <c r="A207" t="s">
        <v>3840</v>
      </c>
      <c r="B207" t="s">
        <v>3840</v>
      </c>
      <c r="C207" t="s">
        <v>3841</v>
      </c>
      <c r="E207" t="s">
        <v>397</v>
      </c>
      <c r="F207" t="s">
        <v>3742</v>
      </c>
      <c r="I207" t="s">
        <v>3336</v>
      </c>
      <c r="M207" t="s">
        <v>3329</v>
      </c>
      <c r="N207" t="s">
        <v>2962</v>
      </c>
      <c r="P207" t="s">
        <v>3337</v>
      </c>
      <c r="Q207" t="s">
        <v>83</v>
      </c>
      <c r="S207" t="s">
        <v>3338</v>
      </c>
    </row>
    <row r="208" spans="1:19" x14ac:dyDescent="0.2">
      <c r="A208" t="s">
        <v>3842</v>
      </c>
      <c r="B208" t="s">
        <v>3842</v>
      </c>
      <c r="C208" t="s">
        <v>3843</v>
      </c>
      <c r="E208" t="s">
        <v>397</v>
      </c>
      <c r="F208" t="s">
        <v>3844</v>
      </c>
      <c r="I208" t="s">
        <v>3336</v>
      </c>
      <c r="M208" t="s">
        <v>3329</v>
      </c>
      <c r="N208" t="s">
        <v>2962</v>
      </c>
      <c r="P208" t="s">
        <v>3337</v>
      </c>
      <c r="Q208" t="s">
        <v>83</v>
      </c>
      <c r="S208" t="s">
        <v>3338</v>
      </c>
    </row>
    <row r="209" spans="1:19" x14ac:dyDescent="0.2">
      <c r="A209" t="s">
        <v>3845</v>
      </c>
      <c r="B209" t="s">
        <v>3845</v>
      </c>
      <c r="C209" t="s">
        <v>3846</v>
      </c>
      <c r="D209" t="s">
        <v>5860</v>
      </c>
      <c r="E209" t="s">
        <v>397</v>
      </c>
      <c r="F209" t="s">
        <v>3847</v>
      </c>
      <c r="I209" t="s">
        <v>3848</v>
      </c>
      <c r="J209" t="s">
        <v>3428</v>
      </c>
      <c r="M209" t="s">
        <v>3329</v>
      </c>
      <c r="N209" t="s">
        <v>81</v>
      </c>
      <c r="P209" t="s">
        <v>3849</v>
      </c>
      <c r="Q209" t="s">
        <v>83</v>
      </c>
      <c r="R209" t="s">
        <v>2953</v>
      </c>
      <c r="S209" t="s">
        <v>3850</v>
      </c>
    </row>
    <row r="210" spans="1:19" x14ac:dyDescent="0.2">
      <c r="A210" t="s">
        <v>3852</v>
      </c>
      <c r="B210" t="s">
        <v>3852</v>
      </c>
      <c r="C210" t="s">
        <v>3853</v>
      </c>
      <c r="D210" t="s">
        <v>5860</v>
      </c>
      <c r="E210" t="s">
        <v>77</v>
      </c>
      <c r="I210" t="s">
        <v>3679</v>
      </c>
      <c r="J210" t="s">
        <v>3354</v>
      </c>
      <c r="M210" t="s">
        <v>3329</v>
      </c>
      <c r="N210" t="s">
        <v>2962</v>
      </c>
      <c r="P210" t="s">
        <v>3347</v>
      </c>
      <c r="Q210" t="s">
        <v>83</v>
      </c>
      <c r="R210" t="s">
        <v>84</v>
      </c>
      <c r="S210" t="s">
        <v>3680</v>
      </c>
    </row>
    <row r="211" spans="1:19" x14ac:dyDescent="0.2">
      <c r="A211" t="s">
        <v>3361</v>
      </c>
      <c r="B211" t="s">
        <v>3361</v>
      </c>
      <c r="D211" t="s">
        <v>5860</v>
      </c>
      <c r="E211" t="s">
        <v>397</v>
      </c>
      <c r="F211" t="s">
        <v>3854</v>
      </c>
      <c r="I211" t="s">
        <v>3359</v>
      </c>
      <c r="J211" t="s">
        <v>3428</v>
      </c>
      <c r="M211" t="s">
        <v>3329</v>
      </c>
      <c r="N211" t="s">
        <v>81</v>
      </c>
      <c r="P211" t="s">
        <v>3360</v>
      </c>
      <c r="Q211" t="s">
        <v>83</v>
      </c>
      <c r="R211" t="s">
        <v>84</v>
      </c>
      <c r="S211" t="s">
        <v>3361</v>
      </c>
    </row>
    <row r="212" spans="1:19" x14ac:dyDescent="0.2">
      <c r="A212" t="s">
        <v>3855</v>
      </c>
      <c r="B212" t="s">
        <v>3855</v>
      </c>
      <c r="C212" t="s">
        <v>3856</v>
      </c>
      <c r="E212" t="s">
        <v>397</v>
      </c>
      <c r="F212" t="s">
        <v>3857</v>
      </c>
      <c r="I212" t="s">
        <v>3336</v>
      </c>
      <c r="M212" t="s">
        <v>3329</v>
      </c>
      <c r="N212" t="s">
        <v>2962</v>
      </c>
      <c r="P212" t="s">
        <v>3337</v>
      </c>
      <c r="Q212" t="s">
        <v>83</v>
      </c>
      <c r="S212" t="s">
        <v>3338</v>
      </c>
    </row>
    <row r="213" spans="1:19" x14ac:dyDescent="0.2">
      <c r="A213" t="s">
        <v>3858</v>
      </c>
      <c r="B213" t="s">
        <v>3858</v>
      </c>
      <c r="C213" t="s">
        <v>3859</v>
      </c>
      <c r="D213" t="s">
        <v>5860</v>
      </c>
      <c r="E213" t="s">
        <v>77</v>
      </c>
      <c r="H213" t="s">
        <v>3860</v>
      </c>
      <c r="I213" t="s">
        <v>3679</v>
      </c>
      <c r="J213" t="s">
        <v>3354</v>
      </c>
      <c r="M213" t="s">
        <v>3329</v>
      </c>
      <c r="N213" t="s">
        <v>81</v>
      </c>
      <c r="P213" t="s">
        <v>3347</v>
      </c>
      <c r="Q213" t="s">
        <v>83</v>
      </c>
      <c r="R213" t="s">
        <v>2953</v>
      </c>
      <c r="S213" t="s">
        <v>3680</v>
      </c>
    </row>
    <row r="214" spans="1:19" x14ac:dyDescent="0.2">
      <c r="A214" t="s">
        <v>3861</v>
      </c>
      <c r="B214" t="s">
        <v>3861</v>
      </c>
      <c r="C214" t="s">
        <v>3862</v>
      </c>
      <c r="D214" t="s">
        <v>5860</v>
      </c>
      <c r="E214" t="s">
        <v>77</v>
      </c>
      <c r="H214" t="s">
        <v>3861</v>
      </c>
      <c r="I214" t="s">
        <v>3679</v>
      </c>
      <c r="J214" t="s">
        <v>3354</v>
      </c>
      <c r="M214" t="s">
        <v>3329</v>
      </c>
      <c r="N214" t="s">
        <v>2962</v>
      </c>
      <c r="P214" t="s">
        <v>3347</v>
      </c>
      <c r="Q214" t="s">
        <v>83</v>
      </c>
      <c r="R214" t="s">
        <v>2953</v>
      </c>
      <c r="S214" t="s">
        <v>3680</v>
      </c>
    </row>
    <row r="215" spans="1:19" x14ac:dyDescent="0.2">
      <c r="A215" t="s">
        <v>1587</v>
      </c>
      <c r="B215" t="s">
        <v>1587</v>
      </c>
      <c r="C215" t="s">
        <v>1589</v>
      </c>
      <c r="D215" t="s">
        <v>5860</v>
      </c>
      <c r="E215" t="s">
        <v>77</v>
      </c>
      <c r="I215" t="s">
        <v>3346</v>
      </c>
      <c r="J215" t="s">
        <v>146</v>
      </c>
      <c r="M215" t="s">
        <v>3329</v>
      </c>
      <c r="N215" t="s">
        <v>2962</v>
      </c>
      <c r="P215" t="s">
        <v>3347</v>
      </c>
      <c r="Q215" t="s">
        <v>83</v>
      </c>
      <c r="R215" t="s">
        <v>84</v>
      </c>
      <c r="S215" t="s">
        <v>3348</v>
      </c>
    </row>
    <row r="216" spans="1:19" x14ac:dyDescent="0.2">
      <c r="A216" t="s">
        <v>2493</v>
      </c>
      <c r="B216" t="s">
        <v>2493</v>
      </c>
      <c r="C216" t="s">
        <v>2495</v>
      </c>
      <c r="D216" t="s">
        <v>5860</v>
      </c>
      <c r="E216" t="s">
        <v>77</v>
      </c>
      <c r="G216" t="s">
        <v>3863</v>
      </c>
      <c r="I216" t="s">
        <v>3346</v>
      </c>
      <c r="J216" t="s">
        <v>146</v>
      </c>
      <c r="M216" t="s">
        <v>3329</v>
      </c>
      <c r="N216" t="s">
        <v>2962</v>
      </c>
      <c r="P216" t="s">
        <v>3347</v>
      </c>
      <c r="Q216" t="s">
        <v>83</v>
      </c>
      <c r="R216" t="s">
        <v>84</v>
      </c>
      <c r="S216" t="s">
        <v>3348</v>
      </c>
    </row>
    <row r="217" spans="1:19" x14ac:dyDescent="0.2">
      <c r="A217" t="s">
        <v>3864</v>
      </c>
      <c r="B217" t="s">
        <v>3864</v>
      </c>
      <c r="E217" t="s">
        <v>397</v>
      </c>
      <c r="F217" t="s">
        <v>3865</v>
      </c>
      <c r="I217" t="s">
        <v>3336</v>
      </c>
      <c r="M217" t="s">
        <v>3329</v>
      </c>
      <c r="N217" t="s">
        <v>2962</v>
      </c>
      <c r="P217" t="s">
        <v>3337</v>
      </c>
      <c r="Q217" t="s">
        <v>83</v>
      </c>
      <c r="S217" t="s">
        <v>3338</v>
      </c>
    </row>
    <row r="218" spans="1:19" x14ac:dyDescent="0.2">
      <c r="A218" t="s">
        <v>3866</v>
      </c>
      <c r="B218" t="s">
        <v>3866</v>
      </c>
      <c r="D218" t="s">
        <v>5860</v>
      </c>
      <c r="E218" t="s">
        <v>397</v>
      </c>
      <c r="I218" t="s">
        <v>3473</v>
      </c>
      <c r="J218" t="s">
        <v>3474</v>
      </c>
      <c r="M218" t="s">
        <v>3329</v>
      </c>
      <c r="N218" t="s">
        <v>2962</v>
      </c>
      <c r="P218" t="s">
        <v>3360</v>
      </c>
      <c r="Q218" t="s">
        <v>83</v>
      </c>
      <c r="R218" t="s">
        <v>84</v>
      </c>
      <c r="S218" t="s">
        <v>3475</v>
      </c>
    </row>
    <row r="219" spans="1:19" x14ac:dyDescent="0.2">
      <c r="A219" t="s">
        <v>3867</v>
      </c>
      <c r="B219" t="s">
        <v>3867</v>
      </c>
      <c r="C219" t="s">
        <v>3868</v>
      </c>
      <c r="D219" t="s">
        <v>5860</v>
      </c>
      <c r="E219" t="s">
        <v>77</v>
      </c>
      <c r="I219" t="s">
        <v>3359</v>
      </c>
      <c r="J219" t="s">
        <v>3354</v>
      </c>
      <c r="M219" t="s">
        <v>3329</v>
      </c>
      <c r="N219" t="s">
        <v>81</v>
      </c>
      <c r="P219" t="s">
        <v>3360</v>
      </c>
      <c r="Q219" t="s">
        <v>83</v>
      </c>
      <c r="R219" t="s">
        <v>84</v>
      </c>
      <c r="S219" t="s">
        <v>3361</v>
      </c>
    </row>
    <row r="220" spans="1:19" x14ac:dyDescent="0.2">
      <c r="A220" t="s">
        <v>3869</v>
      </c>
      <c r="B220" t="s">
        <v>3869</v>
      </c>
      <c r="C220" t="s">
        <v>3870</v>
      </c>
      <c r="E220" t="s">
        <v>397</v>
      </c>
      <c r="I220" t="s">
        <v>3336</v>
      </c>
      <c r="M220" t="s">
        <v>3329</v>
      </c>
      <c r="N220" t="s">
        <v>2962</v>
      </c>
      <c r="P220" t="s">
        <v>3337</v>
      </c>
      <c r="Q220" t="s">
        <v>83</v>
      </c>
      <c r="S220" t="s">
        <v>3338</v>
      </c>
    </row>
    <row r="221" spans="1:19" x14ac:dyDescent="0.2">
      <c r="A221" t="s">
        <v>3871</v>
      </c>
      <c r="B221" t="s">
        <v>3871</v>
      </c>
      <c r="C221" t="s">
        <v>3872</v>
      </c>
      <c r="D221" t="s">
        <v>5860</v>
      </c>
      <c r="E221" t="s">
        <v>77</v>
      </c>
      <c r="H221" t="s">
        <v>3873</v>
      </c>
      <c r="I221" t="s">
        <v>3693</v>
      </c>
      <c r="J221" t="s">
        <v>3354</v>
      </c>
      <c r="M221" t="s">
        <v>3329</v>
      </c>
      <c r="N221" t="s">
        <v>81</v>
      </c>
      <c r="P221" t="s">
        <v>3360</v>
      </c>
      <c r="Q221" t="s">
        <v>83</v>
      </c>
      <c r="R221" t="s">
        <v>84</v>
      </c>
      <c r="S221" t="s">
        <v>3694</v>
      </c>
    </row>
    <row r="222" spans="1:19" x14ac:dyDescent="0.2">
      <c r="A222" t="s">
        <v>3874</v>
      </c>
      <c r="B222" t="s">
        <v>3874</v>
      </c>
      <c r="C222" t="s">
        <v>3875</v>
      </c>
      <c r="D222" t="s">
        <v>5860</v>
      </c>
      <c r="E222" t="s">
        <v>77</v>
      </c>
      <c r="I222" t="s">
        <v>3359</v>
      </c>
      <c r="J222" t="s">
        <v>3354</v>
      </c>
      <c r="M222" t="s">
        <v>3329</v>
      </c>
      <c r="N222" t="s">
        <v>81</v>
      </c>
      <c r="P222" t="s">
        <v>3360</v>
      </c>
      <c r="Q222" t="s">
        <v>83</v>
      </c>
      <c r="R222" t="s">
        <v>84</v>
      </c>
      <c r="S222" t="s">
        <v>3361</v>
      </c>
    </row>
    <row r="223" spans="1:19" x14ac:dyDescent="0.2">
      <c r="A223" t="s">
        <v>3876</v>
      </c>
      <c r="B223" t="s">
        <v>3876</v>
      </c>
      <c r="C223" t="s">
        <v>3877</v>
      </c>
      <c r="D223" t="s">
        <v>5860</v>
      </c>
      <c r="E223" t="s">
        <v>77</v>
      </c>
      <c r="I223" t="s">
        <v>3473</v>
      </c>
      <c r="J223" t="s">
        <v>3474</v>
      </c>
      <c r="M223" t="s">
        <v>3329</v>
      </c>
      <c r="N223" t="s">
        <v>2962</v>
      </c>
      <c r="P223" t="s">
        <v>3360</v>
      </c>
      <c r="Q223" t="s">
        <v>83</v>
      </c>
      <c r="R223" t="s">
        <v>84</v>
      </c>
      <c r="S223" t="s">
        <v>3475</v>
      </c>
    </row>
    <row r="224" spans="1:19" x14ac:dyDescent="0.2">
      <c r="A224" t="s">
        <v>3878</v>
      </c>
      <c r="B224" t="s">
        <v>3878</v>
      </c>
      <c r="C224" t="s">
        <v>643</v>
      </c>
      <c r="D224" t="s">
        <v>5860</v>
      </c>
      <c r="E224" t="s">
        <v>77</v>
      </c>
      <c r="G224" t="s">
        <v>3879</v>
      </c>
      <c r="I224" t="s">
        <v>3346</v>
      </c>
      <c r="J224" t="s">
        <v>146</v>
      </c>
      <c r="M224" t="s">
        <v>3329</v>
      </c>
      <c r="N224" t="s">
        <v>2962</v>
      </c>
      <c r="P224" t="s">
        <v>3347</v>
      </c>
      <c r="Q224" t="s">
        <v>83</v>
      </c>
      <c r="R224" t="s">
        <v>84</v>
      </c>
      <c r="S224" t="s">
        <v>3348</v>
      </c>
    </row>
    <row r="225" spans="1:19" x14ac:dyDescent="0.2">
      <c r="A225" t="s">
        <v>3880</v>
      </c>
      <c r="B225" t="s">
        <v>3880</v>
      </c>
      <c r="C225" t="s">
        <v>3881</v>
      </c>
      <c r="E225" t="s">
        <v>397</v>
      </c>
      <c r="F225" t="s">
        <v>3500</v>
      </c>
      <c r="I225" t="s">
        <v>3336</v>
      </c>
      <c r="M225" t="s">
        <v>3329</v>
      </c>
      <c r="N225" t="s">
        <v>2962</v>
      </c>
      <c r="P225" t="s">
        <v>3337</v>
      </c>
      <c r="Q225" t="s">
        <v>83</v>
      </c>
      <c r="S225" t="s">
        <v>3338</v>
      </c>
    </row>
    <row r="226" spans="1:19" x14ac:dyDescent="0.2">
      <c r="A226" t="s">
        <v>3882</v>
      </c>
      <c r="B226" t="s">
        <v>3882</v>
      </c>
      <c r="C226" t="s">
        <v>1218</v>
      </c>
      <c r="D226" t="s">
        <v>5860</v>
      </c>
      <c r="E226" t="s">
        <v>77</v>
      </c>
      <c r="G226" t="s">
        <v>3883</v>
      </c>
      <c r="I226" t="s">
        <v>3346</v>
      </c>
      <c r="J226" t="s">
        <v>146</v>
      </c>
      <c r="M226" t="s">
        <v>3329</v>
      </c>
      <c r="N226" t="s">
        <v>2962</v>
      </c>
      <c r="P226" t="s">
        <v>3347</v>
      </c>
      <c r="Q226" t="s">
        <v>83</v>
      </c>
      <c r="R226" t="s">
        <v>84</v>
      </c>
      <c r="S226" t="s">
        <v>3348</v>
      </c>
    </row>
    <row r="227" spans="1:19" x14ac:dyDescent="0.2">
      <c r="A227" t="s">
        <v>3884</v>
      </c>
      <c r="B227" t="s">
        <v>3884</v>
      </c>
      <c r="C227" t="s">
        <v>3885</v>
      </c>
      <c r="D227" t="s">
        <v>5860</v>
      </c>
      <c r="E227" t="s">
        <v>77</v>
      </c>
      <c r="I227" t="s">
        <v>3359</v>
      </c>
      <c r="J227" t="s">
        <v>3354</v>
      </c>
      <c r="M227" t="s">
        <v>3329</v>
      </c>
      <c r="N227" t="s">
        <v>81</v>
      </c>
      <c r="P227" t="s">
        <v>3360</v>
      </c>
      <c r="Q227" t="s">
        <v>83</v>
      </c>
      <c r="R227" t="s">
        <v>84</v>
      </c>
      <c r="S227" t="s">
        <v>3361</v>
      </c>
    </row>
    <row r="228" spans="1:19" x14ac:dyDescent="0.2">
      <c r="A228" t="s">
        <v>3886</v>
      </c>
      <c r="B228" t="s">
        <v>3886</v>
      </c>
      <c r="C228" t="s">
        <v>3887</v>
      </c>
      <c r="D228" t="s">
        <v>5860</v>
      </c>
      <c r="E228" t="s">
        <v>77</v>
      </c>
      <c r="I228" t="s">
        <v>3359</v>
      </c>
      <c r="J228" t="s">
        <v>3354</v>
      </c>
      <c r="M228" t="s">
        <v>3329</v>
      </c>
      <c r="N228" t="s">
        <v>81</v>
      </c>
      <c r="P228" t="s">
        <v>3360</v>
      </c>
      <c r="Q228" t="s">
        <v>83</v>
      </c>
      <c r="R228" t="s">
        <v>84</v>
      </c>
      <c r="S228" t="s">
        <v>3361</v>
      </c>
    </row>
    <row r="229" spans="1:19" x14ac:dyDescent="0.2">
      <c r="A229" t="s">
        <v>3888</v>
      </c>
      <c r="B229" t="s">
        <v>3888</v>
      </c>
      <c r="C229" t="s">
        <v>3889</v>
      </c>
      <c r="E229" t="s">
        <v>397</v>
      </c>
      <c r="I229" t="s">
        <v>3336</v>
      </c>
      <c r="M229" t="s">
        <v>3329</v>
      </c>
      <c r="N229" t="s">
        <v>2962</v>
      </c>
      <c r="P229" t="s">
        <v>3337</v>
      </c>
      <c r="Q229" t="s">
        <v>83</v>
      </c>
      <c r="S229" t="s">
        <v>3338</v>
      </c>
    </row>
    <row r="230" spans="1:19" x14ac:dyDescent="0.2">
      <c r="A230" t="s">
        <v>3890</v>
      </c>
      <c r="B230" t="s">
        <v>3890</v>
      </c>
      <c r="C230" t="s">
        <v>183</v>
      </c>
      <c r="D230" t="s">
        <v>5860</v>
      </c>
      <c r="E230" t="s">
        <v>77</v>
      </c>
      <c r="G230" t="s">
        <v>3891</v>
      </c>
      <c r="I230" t="s">
        <v>3346</v>
      </c>
      <c r="J230" t="s">
        <v>146</v>
      </c>
      <c r="M230" t="s">
        <v>3329</v>
      </c>
      <c r="N230" t="s">
        <v>2962</v>
      </c>
      <c r="P230" t="s">
        <v>3347</v>
      </c>
      <c r="Q230" t="s">
        <v>83</v>
      </c>
      <c r="R230" t="s">
        <v>84</v>
      </c>
      <c r="S230" t="s">
        <v>3348</v>
      </c>
    </row>
    <row r="231" spans="1:19" x14ac:dyDescent="0.2">
      <c r="A231" t="s">
        <v>1337</v>
      </c>
      <c r="B231" t="s">
        <v>1337</v>
      </c>
      <c r="C231" t="s">
        <v>1339</v>
      </c>
      <c r="D231" t="s">
        <v>5860</v>
      </c>
      <c r="E231" t="s">
        <v>77</v>
      </c>
      <c r="G231" t="s">
        <v>3892</v>
      </c>
      <c r="I231" t="s">
        <v>3346</v>
      </c>
      <c r="J231" t="s">
        <v>146</v>
      </c>
      <c r="M231" t="s">
        <v>3329</v>
      </c>
      <c r="N231" t="s">
        <v>2962</v>
      </c>
      <c r="P231" t="s">
        <v>3347</v>
      </c>
      <c r="Q231" t="s">
        <v>83</v>
      </c>
      <c r="R231" t="s">
        <v>84</v>
      </c>
      <c r="S231" t="s">
        <v>3348</v>
      </c>
    </row>
    <row r="232" spans="1:19" x14ac:dyDescent="0.2">
      <c r="A232" t="s">
        <v>1896</v>
      </c>
      <c r="B232" t="s">
        <v>1896</v>
      </c>
      <c r="C232" t="s">
        <v>1898</v>
      </c>
      <c r="D232" t="s">
        <v>5860</v>
      </c>
      <c r="E232" t="s">
        <v>77</v>
      </c>
      <c r="G232" t="s">
        <v>3893</v>
      </c>
      <c r="I232" t="s">
        <v>3346</v>
      </c>
      <c r="J232" t="s">
        <v>146</v>
      </c>
      <c r="M232" t="s">
        <v>3329</v>
      </c>
      <c r="N232" t="s">
        <v>2962</v>
      </c>
      <c r="P232" t="s">
        <v>3347</v>
      </c>
      <c r="Q232" t="s">
        <v>83</v>
      </c>
      <c r="R232" t="s">
        <v>84</v>
      </c>
      <c r="S232" t="s">
        <v>3348</v>
      </c>
    </row>
    <row r="233" spans="1:19" x14ac:dyDescent="0.2">
      <c r="A233" t="s">
        <v>3330</v>
      </c>
      <c r="B233" t="s">
        <v>3330</v>
      </c>
      <c r="C233" t="s">
        <v>3894</v>
      </c>
      <c r="D233" t="s">
        <v>5860</v>
      </c>
      <c r="E233" t="s">
        <v>77</v>
      </c>
      <c r="F233" t="s">
        <v>3470</v>
      </c>
      <c r="H233" t="s">
        <v>3330</v>
      </c>
      <c r="I233" t="s">
        <v>3359</v>
      </c>
      <c r="J233" t="s">
        <v>3428</v>
      </c>
      <c r="M233" t="s">
        <v>3329</v>
      </c>
      <c r="N233" t="s">
        <v>81</v>
      </c>
      <c r="P233" t="s">
        <v>3360</v>
      </c>
      <c r="Q233" t="s">
        <v>83</v>
      </c>
      <c r="R233" t="s">
        <v>84</v>
      </c>
      <c r="S233" t="s">
        <v>3361</v>
      </c>
    </row>
    <row r="234" spans="1:19" x14ac:dyDescent="0.2">
      <c r="A234" t="s">
        <v>3895</v>
      </c>
      <c r="B234" t="s">
        <v>3895</v>
      </c>
      <c r="C234" t="s">
        <v>3896</v>
      </c>
      <c r="E234" t="s">
        <v>397</v>
      </c>
      <c r="F234" t="s">
        <v>3897</v>
      </c>
      <c r="I234" t="s">
        <v>3336</v>
      </c>
      <c r="M234" t="s">
        <v>3329</v>
      </c>
      <c r="N234" t="s">
        <v>2962</v>
      </c>
      <c r="P234" t="s">
        <v>3337</v>
      </c>
      <c r="Q234" t="s">
        <v>83</v>
      </c>
      <c r="S234" t="s">
        <v>3338</v>
      </c>
    </row>
    <row r="235" spans="1:19" x14ac:dyDescent="0.2">
      <c r="A235" t="s">
        <v>3898</v>
      </c>
      <c r="B235" t="s">
        <v>3898</v>
      </c>
      <c r="C235" t="s">
        <v>3899</v>
      </c>
      <c r="D235" t="s">
        <v>5860</v>
      </c>
      <c r="E235" t="s">
        <v>77</v>
      </c>
      <c r="F235" t="s">
        <v>3900</v>
      </c>
      <c r="H235" t="s">
        <v>3901</v>
      </c>
      <c r="I235" t="s">
        <v>3583</v>
      </c>
      <c r="J235" t="s">
        <v>3328</v>
      </c>
      <c r="M235" t="s">
        <v>3329</v>
      </c>
      <c r="N235" t="s">
        <v>2962</v>
      </c>
      <c r="O235" t="e">
        <f>CXL Fees + NS Fees</f>
        <v>#NAME?</v>
      </c>
      <c r="P235" t="s">
        <v>3360</v>
      </c>
      <c r="Q235" t="s">
        <v>83</v>
      </c>
      <c r="R235" t="s">
        <v>2953</v>
      </c>
      <c r="S235" t="s">
        <v>3584</v>
      </c>
    </row>
    <row r="236" spans="1:19" x14ac:dyDescent="0.2">
      <c r="A236" t="s">
        <v>3902</v>
      </c>
      <c r="B236" t="s">
        <v>3902</v>
      </c>
      <c r="C236" t="s">
        <v>3903</v>
      </c>
      <c r="E236" t="s">
        <v>397</v>
      </c>
      <c r="F236" t="s">
        <v>3904</v>
      </c>
      <c r="I236" t="s">
        <v>3336</v>
      </c>
      <c r="M236" t="s">
        <v>3329</v>
      </c>
      <c r="N236" t="s">
        <v>2962</v>
      </c>
      <c r="P236" t="s">
        <v>3337</v>
      </c>
      <c r="Q236" t="s">
        <v>83</v>
      </c>
      <c r="S236" t="s">
        <v>3338</v>
      </c>
    </row>
    <row r="237" spans="1:19" x14ac:dyDescent="0.2">
      <c r="A237" t="s">
        <v>3905</v>
      </c>
      <c r="B237" t="s">
        <v>3905</v>
      </c>
      <c r="C237" t="s">
        <v>3906</v>
      </c>
      <c r="D237" t="s">
        <v>5860</v>
      </c>
      <c r="E237" t="s">
        <v>77</v>
      </c>
      <c r="I237" t="s">
        <v>3359</v>
      </c>
      <c r="J237" t="s">
        <v>3354</v>
      </c>
      <c r="M237" t="s">
        <v>3329</v>
      </c>
      <c r="N237" t="s">
        <v>81</v>
      </c>
      <c r="P237" t="s">
        <v>3360</v>
      </c>
      <c r="Q237" t="s">
        <v>83</v>
      </c>
      <c r="R237" t="s">
        <v>84</v>
      </c>
      <c r="S237" t="s">
        <v>3361</v>
      </c>
    </row>
    <row r="238" spans="1:19" x14ac:dyDescent="0.2">
      <c r="A238" t="s">
        <v>3907</v>
      </c>
      <c r="B238" t="s">
        <v>3907</v>
      </c>
      <c r="C238" t="s">
        <v>3908</v>
      </c>
      <c r="E238" t="s">
        <v>397</v>
      </c>
      <c r="I238" t="s">
        <v>3336</v>
      </c>
      <c r="M238" t="s">
        <v>3329</v>
      </c>
      <c r="N238" t="s">
        <v>2962</v>
      </c>
      <c r="P238" t="s">
        <v>3337</v>
      </c>
      <c r="Q238" t="s">
        <v>83</v>
      </c>
      <c r="S238" t="s">
        <v>3338</v>
      </c>
    </row>
    <row r="239" spans="1:19" x14ac:dyDescent="0.2">
      <c r="A239" t="s">
        <v>3909</v>
      </c>
      <c r="B239" t="s">
        <v>3909</v>
      </c>
      <c r="C239" t="s">
        <v>2789</v>
      </c>
      <c r="D239" t="s">
        <v>5860</v>
      </c>
      <c r="E239" t="s">
        <v>77</v>
      </c>
      <c r="G239" t="s">
        <v>3910</v>
      </c>
      <c r="I239" t="s">
        <v>3346</v>
      </c>
      <c r="J239" t="s">
        <v>146</v>
      </c>
      <c r="M239" t="s">
        <v>3329</v>
      </c>
      <c r="N239" t="s">
        <v>2962</v>
      </c>
      <c r="P239" t="s">
        <v>3347</v>
      </c>
      <c r="Q239" t="s">
        <v>83</v>
      </c>
      <c r="R239" t="s">
        <v>84</v>
      </c>
      <c r="S239" t="s">
        <v>3348</v>
      </c>
    </row>
    <row r="240" spans="1:19" x14ac:dyDescent="0.2">
      <c r="A240" t="s">
        <v>3911</v>
      </c>
      <c r="B240" t="s">
        <v>3911</v>
      </c>
      <c r="E240" t="s">
        <v>397</v>
      </c>
      <c r="F240" t="s">
        <v>3912</v>
      </c>
      <c r="I240" t="s">
        <v>3336</v>
      </c>
      <c r="M240" t="s">
        <v>3329</v>
      </c>
      <c r="N240" t="s">
        <v>2962</v>
      </c>
      <c r="P240" t="s">
        <v>3337</v>
      </c>
      <c r="Q240" t="s">
        <v>83</v>
      </c>
      <c r="S240" t="s">
        <v>3338</v>
      </c>
    </row>
    <row r="241" spans="1:19" x14ac:dyDescent="0.2">
      <c r="A241" t="s">
        <v>3913</v>
      </c>
      <c r="B241" t="s">
        <v>3913</v>
      </c>
      <c r="C241" t="s">
        <v>3914</v>
      </c>
      <c r="E241" t="s">
        <v>397</v>
      </c>
      <c r="F241" t="s">
        <v>3915</v>
      </c>
      <c r="I241" t="s">
        <v>3336</v>
      </c>
      <c r="M241" t="s">
        <v>3329</v>
      </c>
      <c r="N241" t="s">
        <v>2962</v>
      </c>
      <c r="P241" t="s">
        <v>3337</v>
      </c>
      <c r="Q241" t="s">
        <v>83</v>
      </c>
      <c r="S241" t="s">
        <v>3338</v>
      </c>
    </row>
    <row r="242" spans="1:19" x14ac:dyDescent="0.2">
      <c r="A242" t="s">
        <v>3916</v>
      </c>
      <c r="B242" t="s">
        <v>3916</v>
      </c>
      <c r="E242" t="s">
        <v>397</v>
      </c>
      <c r="F242" t="s">
        <v>3917</v>
      </c>
      <c r="I242" t="s">
        <v>3336</v>
      </c>
      <c r="M242" t="s">
        <v>3329</v>
      </c>
      <c r="N242" t="s">
        <v>2962</v>
      </c>
      <c r="P242" t="s">
        <v>3337</v>
      </c>
      <c r="Q242" t="s">
        <v>83</v>
      </c>
      <c r="S242" t="s">
        <v>3338</v>
      </c>
    </row>
    <row r="243" spans="1:19" x14ac:dyDescent="0.2">
      <c r="A243" t="s">
        <v>3918</v>
      </c>
      <c r="B243" t="s">
        <v>3918</v>
      </c>
      <c r="D243" t="s">
        <v>5860</v>
      </c>
      <c r="E243" t="s">
        <v>397</v>
      </c>
      <c r="I243" t="s">
        <v>3583</v>
      </c>
      <c r="J243" t="s">
        <v>3919</v>
      </c>
      <c r="M243" t="s">
        <v>3329</v>
      </c>
      <c r="N243" t="s">
        <v>2962</v>
      </c>
      <c r="P243" t="s">
        <v>3360</v>
      </c>
      <c r="Q243" t="s">
        <v>83</v>
      </c>
      <c r="R243" t="s">
        <v>84</v>
      </c>
      <c r="S243" t="s">
        <v>3584</v>
      </c>
    </row>
    <row r="244" spans="1:19" x14ac:dyDescent="0.2">
      <c r="A244" t="s">
        <v>3920</v>
      </c>
      <c r="B244" t="s">
        <v>3920</v>
      </c>
      <c r="C244" t="s">
        <v>3921</v>
      </c>
      <c r="E244" t="s">
        <v>397</v>
      </c>
      <c r="I244" t="s">
        <v>3336</v>
      </c>
      <c r="M244" t="s">
        <v>3329</v>
      </c>
      <c r="N244" t="s">
        <v>2962</v>
      </c>
      <c r="P244" t="s">
        <v>3337</v>
      </c>
      <c r="Q244" t="s">
        <v>83</v>
      </c>
      <c r="S244" t="s">
        <v>3338</v>
      </c>
    </row>
    <row r="245" spans="1:19" x14ac:dyDescent="0.2">
      <c r="A245" t="s">
        <v>3922</v>
      </c>
      <c r="B245" t="s">
        <v>3922</v>
      </c>
      <c r="C245" t="s">
        <v>3923</v>
      </c>
      <c r="E245" t="s">
        <v>397</v>
      </c>
      <c r="F245" t="s">
        <v>3399</v>
      </c>
      <c r="I245" t="s">
        <v>3336</v>
      </c>
      <c r="M245" t="s">
        <v>3329</v>
      </c>
      <c r="N245" t="s">
        <v>2962</v>
      </c>
      <c r="P245" t="s">
        <v>3337</v>
      </c>
      <c r="Q245" t="s">
        <v>83</v>
      </c>
      <c r="S245" t="s">
        <v>3338</v>
      </c>
    </row>
    <row r="246" spans="1:19" x14ac:dyDescent="0.2">
      <c r="A246" t="s">
        <v>1709</v>
      </c>
      <c r="B246" t="s">
        <v>1709</v>
      </c>
      <c r="C246" t="s">
        <v>3924</v>
      </c>
      <c r="D246" t="s">
        <v>5860</v>
      </c>
      <c r="E246" t="s">
        <v>77</v>
      </c>
      <c r="G246" t="s">
        <v>3925</v>
      </c>
      <c r="I246" t="s">
        <v>3346</v>
      </c>
      <c r="J246" t="s">
        <v>146</v>
      </c>
      <c r="M246" t="s">
        <v>3329</v>
      </c>
      <c r="N246" t="s">
        <v>2962</v>
      </c>
      <c r="P246" t="s">
        <v>3347</v>
      </c>
      <c r="Q246" t="s">
        <v>83</v>
      </c>
      <c r="R246" t="s">
        <v>84</v>
      </c>
      <c r="S246" t="s">
        <v>3348</v>
      </c>
    </row>
    <row r="247" spans="1:19" x14ac:dyDescent="0.2">
      <c r="A247" t="s">
        <v>3926</v>
      </c>
      <c r="B247" t="s">
        <v>3926</v>
      </c>
      <c r="C247" t="s">
        <v>3927</v>
      </c>
      <c r="E247" t="s">
        <v>397</v>
      </c>
      <c r="I247" t="s">
        <v>3336</v>
      </c>
      <c r="M247" t="s">
        <v>3329</v>
      </c>
      <c r="N247" t="s">
        <v>2962</v>
      </c>
      <c r="P247" t="s">
        <v>3337</v>
      </c>
      <c r="Q247" t="s">
        <v>83</v>
      </c>
      <c r="S247" t="s">
        <v>3338</v>
      </c>
    </row>
    <row r="248" spans="1:19" x14ac:dyDescent="0.2">
      <c r="A248" t="s">
        <v>3928</v>
      </c>
      <c r="B248" t="s">
        <v>3928</v>
      </c>
      <c r="C248" t="s">
        <v>3929</v>
      </c>
      <c r="D248" t="s">
        <v>5860</v>
      </c>
      <c r="E248" t="s">
        <v>77</v>
      </c>
      <c r="I248" t="s">
        <v>3359</v>
      </c>
      <c r="J248" t="s">
        <v>3354</v>
      </c>
      <c r="M248" t="s">
        <v>3329</v>
      </c>
      <c r="N248" t="s">
        <v>81</v>
      </c>
      <c r="P248" t="s">
        <v>3360</v>
      </c>
      <c r="Q248" t="s">
        <v>83</v>
      </c>
      <c r="R248" t="s">
        <v>84</v>
      </c>
      <c r="S248" t="s">
        <v>3361</v>
      </c>
    </row>
    <row r="249" spans="1:19" x14ac:dyDescent="0.2">
      <c r="A249" t="s">
        <v>3930</v>
      </c>
      <c r="B249" t="s">
        <v>3930</v>
      </c>
      <c r="C249" t="s">
        <v>3931</v>
      </c>
      <c r="D249" t="s">
        <v>5860</v>
      </c>
      <c r="E249" t="s">
        <v>77</v>
      </c>
      <c r="F249" t="s">
        <v>3932</v>
      </c>
      <c r="H249" t="s">
        <v>3930</v>
      </c>
      <c r="I249" t="s">
        <v>3388</v>
      </c>
      <c r="J249" t="s">
        <v>3354</v>
      </c>
      <c r="M249" t="s">
        <v>3329</v>
      </c>
      <c r="N249" t="s">
        <v>81</v>
      </c>
      <c r="P249" t="s">
        <v>3347</v>
      </c>
      <c r="Q249" t="s">
        <v>83</v>
      </c>
      <c r="R249" t="s">
        <v>84</v>
      </c>
      <c r="S249" t="s">
        <v>3389</v>
      </c>
    </row>
    <row r="250" spans="1:19" x14ac:dyDescent="0.2">
      <c r="A250" t="s">
        <v>3933</v>
      </c>
      <c r="B250" t="s">
        <v>3933</v>
      </c>
      <c r="C250" t="s">
        <v>3934</v>
      </c>
      <c r="D250" t="s">
        <v>5860</v>
      </c>
      <c r="E250" t="s">
        <v>77</v>
      </c>
      <c r="I250" t="s">
        <v>3935</v>
      </c>
      <c r="J250" t="s">
        <v>3428</v>
      </c>
      <c r="M250" t="s">
        <v>3329</v>
      </c>
      <c r="N250" t="s">
        <v>81</v>
      </c>
      <c r="P250" t="s">
        <v>3429</v>
      </c>
      <c r="Q250" t="s">
        <v>83</v>
      </c>
      <c r="R250" t="s">
        <v>2953</v>
      </c>
      <c r="S250" t="s">
        <v>3936</v>
      </c>
    </row>
    <row r="251" spans="1:19" x14ac:dyDescent="0.2">
      <c r="A251" t="s">
        <v>3937</v>
      </c>
      <c r="B251" t="s">
        <v>3937</v>
      </c>
      <c r="E251" t="s">
        <v>397</v>
      </c>
      <c r="F251" t="s">
        <v>3669</v>
      </c>
      <c r="I251" t="s">
        <v>3336</v>
      </c>
      <c r="M251" t="s">
        <v>3329</v>
      </c>
      <c r="N251" t="s">
        <v>2962</v>
      </c>
      <c r="P251" t="s">
        <v>3337</v>
      </c>
      <c r="Q251" t="s">
        <v>83</v>
      </c>
      <c r="S251" t="s">
        <v>3338</v>
      </c>
    </row>
    <row r="252" spans="1:19" x14ac:dyDescent="0.2">
      <c r="A252" t="s">
        <v>3938</v>
      </c>
      <c r="B252" t="s">
        <v>3938</v>
      </c>
      <c r="C252" t="s">
        <v>429</v>
      </c>
      <c r="D252" t="s">
        <v>5860</v>
      </c>
      <c r="E252" t="s">
        <v>77</v>
      </c>
      <c r="G252" t="s">
        <v>3939</v>
      </c>
      <c r="I252" t="s">
        <v>3346</v>
      </c>
      <c r="J252" t="s">
        <v>146</v>
      </c>
      <c r="M252" t="s">
        <v>3329</v>
      </c>
      <c r="N252" t="s">
        <v>2962</v>
      </c>
      <c r="P252" t="s">
        <v>3347</v>
      </c>
      <c r="Q252" t="s">
        <v>83</v>
      </c>
      <c r="R252" t="s">
        <v>84</v>
      </c>
      <c r="S252" t="s">
        <v>3348</v>
      </c>
    </row>
    <row r="253" spans="1:19" x14ac:dyDescent="0.2">
      <c r="A253" t="s">
        <v>295</v>
      </c>
      <c r="B253" t="s">
        <v>295</v>
      </c>
      <c r="C253" t="s">
        <v>297</v>
      </c>
      <c r="D253" t="s">
        <v>5860</v>
      </c>
      <c r="E253" t="s">
        <v>77</v>
      </c>
      <c r="G253" t="s">
        <v>3940</v>
      </c>
      <c r="I253" t="s">
        <v>3346</v>
      </c>
      <c r="J253" t="s">
        <v>146</v>
      </c>
      <c r="M253" t="s">
        <v>3329</v>
      </c>
      <c r="N253" t="s">
        <v>2962</v>
      </c>
      <c r="P253" t="s">
        <v>3347</v>
      </c>
      <c r="Q253" t="s">
        <v>83</v>
      </c>
      <c r="R253" t="s">
        <v>84</v>
      </c>
      <c r="S253" t="s">
        <v>3348</v>
      </c>
    </row>
    <row r="254" spans="1:19" x14ac:dyDescent="0.2">
      <c r="A254" t="s">
        <v>3941</v>
      </c>
      <c r="B254" t="s">
        <v>3941</v>
      </c>
      <c r="C254" t="s">
        <v>3942</v>
      </c>
      <c r="D254" t="s">
        <v>5860</v>
      </c>
      <c r="E254" t="s">
        <v>77</v>
      </c>
      <c r="I254" t="s">
        <v>3359</v>
      </c>
      <c r="J254" t="s">
        <v>3354</v>
      </c>
      <c r="M254" t="s">
        <v>3329</v>
      </c>
      <c r="N254" t="s">
        <v>81</v>
      </c>
      <c r="P254" t="s">
        <v>3360</v>
      </c>
      <c r="Q254" t="s">
        <v>83</v>
      </c>
      <c r="R254" t="s">
        <v>84</v>
      </c>
      <c r="S254" t="s">
        <v>3361</v>
      </c>
    </row>
    <row r="255" spans="1:19" x14ac:dyDescent="0.2">
      <c r="A255" t="s">
        <v>3943</v>
      </c>
      <c r="B255" t="s">
        <v>3943</v>
      </c>
      <c r="C255" t="s">
        <v>3944</v>
      </c>
      <c r="E255" t="s">
        <v>397</v>
      </c>
      <c r="F255" t="s">
        <v>3945</v>
      </c>
      <c r="I255" t="s">
        <v>3336</v>
      </c>
      <c r="M255" t="s">
        <v>3329</v>
      </c>
      <c r="N255" t="s">
        <v>2962</v>
      </c>
      <c r="P255" t="s">
        <v>3337</v>
      </c>
      <c r="Q255" t="s">
        <v>83</v>
      </c>
      <c r="S255" t="s">
        <v>3338</v>
      </c>
    </row>
    <row r="256" spans="1:19" x14ac:dyDescent="0.2">
      <c r="A256" t="s">
        <v>3946</v>
      </c>
      <c r="B256" t="s">
        <v>3946</v>
      </c>
      <c r="C256" t="s">
        <v>3947</v>
      </c>
      <c r="D256" t="s">
        <v>5860</v>
      </c>
      <c r="E256" t="s">
        <v>77</v>
      </c>
      <c r="H256" t="s">
        <v>3946</v>
      </c>
      <c r="I256" t="s">
        <v>3679</v>
      </c>
      <c r="J256" t="s">
        <v>3354</v>
      </c>
      <c r="M256" t="s">
        <v>3329</v>
      </c>
      <c r="N256" t="s">
        <v>2962</v>
      </c>
      <c r="O256" t="e">
        <f>Other Revenues/rooms occupied-solds</f>
        <v>#NAME?</v>
      </c>
      <c r="P256" t="s">
        <v>3347</v>
      </c>
      <c r="Q256" t="s">
        <v>83</v>
      </c>
      <c r="R256" t="s">
        <v>2953</v>
      </c>
      <c r="S256" t="s">
        <v>3680</v>
      </c>
    </row>
    <row r="257" spans="1:19" x14ac:dyDescent="0.2">
      <c r="A257" t="s">
        <v>3948</v>
      </c>
      <c r="B257" t="s">
        <v>3948</v>
      </c>
      <c r="D257" t="s">
        <v>5860</v>
      </c>
      <c r="E257" t="s">
        <v>397</v>
      </c>
      <c r="I257" t="s">
        <v>3473</v>
      </c>
      <c r="J257" t="s">
        <v>3474</v>
      </c>
      <c r="M257" t="s">
        <v>3329</v>
      </c>
      <c r="N257" t="s">
        <v>2962</v>
      </c>
      <c r="P257" t="s">
        <v>3360</v>
      </c>
      <c r="Q257" t="s">
        <v>83</v>
      </c>
      <c r="R257" t="s">
        <v>84</v>
      </c>
      <c r="S257" t="s">
        <v>3475</v>
      </c>
    </row>
    <row r="258" spans="1:19" x14ac:dyDescent="0.2">
      <c r="A258" t="s">
        <v>3949</v>
      </c>
      <c r="B258" t="s">
        <v>3949</v>
      </c>
      <c r="C258" t="s">
        <v>337</v>
      </c>
      <c r="D258" t="s">
        <v>5860</v>
      </c>
      <c r="E258" t="s">
        <v>77</v>
      </c>
      <c r="G258" t="s">
        <v>3950</v>
      </c>
      <c r="I258" t="s">
        <v>3346</v>
      </c>
      <c r="J258" t="s">
        <v>146</v>
      </c>
      <c r="M258" t="s">
        <v>3329</v>
      </c>
      <c r="N258" t="s">
        <v>2962</v>
      </c>
      <c r="P258" t="s">
        <v>3347</v>
      </c>
      <c r="Q258" t="s">
        <v>83</v>
      </c>
      <c r="R258" t="s">
        <v>84</v>
      </c>
      <c r="S258" t="s">
        <v>3348</v>
      </c>
    </row>
    <row r="259" spans="1:19" x14ac:dyDescent="0.2">
      <c r="A259" t="s">
        <v>3951</v>
      </c>
      <c r="B259" t="s">
        <v>3951</v>
      </c>
      <c r="C259" t="s">
        <v>3952</v>
      </c>
      <c r="D259" t="s">
        <v>5860</v>
      </c>
      <c r="E259" t="s">
        <v>77</v>
      </c>
      <c r="H259" t="s">
        <v>3951</v>
      </c>
      <c r="I259" t="s">
        <v>3601</v>
      </c>
      <c r="J259" t="s">
        <v>3602</v>
      </c>
      <c r="M259" t="s">
        <v>3329</v>
      </c>
      <c r="N259" t="s">
        <v>81</v>
      </c>
      <c r="P259" t="s">
        <v>3347</v>
      </c>
      <c r="Q259" t="s">
        <v>83</v>
      </c>
      <c r="R259" t="s">
        <v>2953</v>
      </c>
      <c r="S259" t="s">
        <v>3603</v>
      </c>
    </row>
    <row r="260" spans="1:19" x14ac:dyDescent="0.2">
      <c r="A260" t="s">
        <v>2742</v>
      </c>
      <c r="B260" t="s">
        <v>2742</v>
      </c>
      <c r="C260" t="s">
        <v>2743</v>
      </c>
      <c r="D260" t="s">
        <v>5860</v>
      </c>
      <c r="E260" t="s">
        <v>77</v>
      </c>
      <c r="G260" t="s">
        <v>3953</v>
      </c>
      <c r="I260" t="s">
        <v>3346</v>
      </c>
      <c r="J260" t="s">
        <v>146</v>
      </c>
      <c r="M260" t="s">
        <v>3329</v>
      </c>
      <c r="N260" t="s">
        <v>2962</v>
      </c>
      <c r="P260" t="s">
        <v>3347</v>
      </c>
      <c r="Q260" t="s">
        <v>83</v>
      </c>
      <c r="R260" t="s">
        <v>84</v>
      </c>
      <c r="S260" t="s">
        <v>3348</v>
      </c>
    </row>
    <row r="261" spans="1:19" x14ac:dyDescent="0.2">
      <c r="A261" t="s">
        <v>3954</v>
      </c>
      <c r="B261" t="s">
        <v>3954</v>
      </c>
      <c r="C261" t="s">
        <v>1904</v>
      </c>
      <c r="D261" t="s">
        <v>5860</v>
      </c>
      <c r="E261" t="s">
        <v>77</v>
      </c>
      <c r="G261" t="s">
        <v>3955</v>
      </c>
      <c r="I261" t="s">
        <v>3346</v>
      </c>
      <c r="J261" t="s">
        <v>146</v>
      </c>
      <c r="M261" t="s">
        <v>3329</v>
      </c>
      <c r="N261" t="s">
        <v>2962</v>
      </c>
      <c r="P261" t="s">
        <v>3347</v>
      </c>
      <c r="Q261" t="s">
        <v>83</v>
      </c>
      <c r="R261" t="s">
        <v>84</v>
      </c>
      <c r="S261" t="s">
        <v>3348</v>
      </c>
    </row>
    <row r="262" spans="1:19" x14ac:dyDescent="0.2">
      <c r="A262" t="s">
        <v>3956</v>
      </c>
      <c r="B262" t="s">
        <v>3956</v>
      </c>
      <c r="C262" t="s">
        <v>3957</v>
      </c>
      <c r="D262" t="s">
        <v>5860</v>
      </c>
      <c r="E262" t="s">
        <v>77</v>
      </c>
      <c r="I262" t="s">
        <v>3563</v>
      </c>
      <c r="J262" t="s">
        <v>3428</v>
      </c>
      <c r="M262" t="s">
        <v>3329</v>
      </c>
      <c r="N262" t="s">
        <v>81</v>
      </c>
      <c r="P262" t="s">
        <v>3429</v>
      </c>
      <c r="Q262" t="s">
        <v>83</v>
      </c>
      <c r="R262" t="s">
        <v>2953</v>
      </c>
      <c r="S262" t="s">
        <v>3564</v>
      </c>
    </row>
    <row r="263" spans="1:19" x14ac:dyDescent="0.2">
      <c r="A263" t="s">
        <v>678</v>
      </c>
      <c r="B263" t="s">
        <v>678</v>
      </c>
      <c r="C263" t="s">
        <v>680</v>
      </c>
      <c r="D263" t="s">
        <v>5860</v>
      </c>
      <c r="E263" t="s">
        <v>77</v>
      </c>
      <c r="G263" t="s">
        <v>3958</v>
      </c>
      <c r="I263" t="s">
        <v>3346</v>
      </c>
      <c r="J263" t="s">
        <v>146</v>
      </c>
      <c r="M263" t="s">
        <v>3329</v>
      </c>
      <c r="N263" t="s">
        <v>2962</v>
      </c>
      <c r="P263" t="s">
        <v>3347</v>
      </c>
      <c r="Q263" t="s">
        <v>83</v>
      </c>
      <c r="R263" t="s">
        <v>84</v>
      </c>
      <c r="S263" t="s">
        <v>3348</v>
      </c>
    </row>
    <row r="264" spans="1:19" x14ac:dyDescent="0.2">
      <c r="A264" t="s">
        <v>3959</v>
      </c>
      <c r="B264" t="s">
        <v>3959</v>
      </c>
      <c r="C264" t="s">
        <v>3960</v>
      </c>
      <c r="D264" t="s">
        <v>5860</v>
      </c>
      <c r="E264" t="s">
        <v>77</v>
      </c>
      <c r="H264" t="s">
        <v>3961</v>
      </c>
      <c r="I264" t="s">
        <v>3601</v>
      </c>
      <c r="J264" t="s">
        <v>3602</v>
      </c>
      <c r="M264" t="s">
        <v>3329</v>
      </c>
      <c r="N264" t="s">
        <v>2962</v>
      </c>
      <c r="O264" t="e">
        <f>RevPar Hotel/RevPar CompSet</f>
        <v>#NAME?</v>
      </c>
      <c r="P264" t="s">
        <v>3347</v>
      </c>
      <c r="Q264" t="s">
        <v>83</v>
      </c>
      <c r="R264" t="s">
        <v>84</v>
      </c>
      <c r="S264" t="s">
        <v>3603</v>
      </c>
    </row>
    <row r="265" spans="1:19" x14ac:dyDescent="0.2">
      <c r="A265" t="s">
        <v>3962</v>
      </c>
      <c r="B265" t="s">
        <v>3962</v>
      </c>
      <c r="C265" t="s">
        <v>2566</v>
      </c>
      <c r="D265" t="s">
        <v>5860</v>
      </c>
      <c r="E265" t="s">
        <v>77</v>
      </c>
      <c r="G265" t="s">
        <v>3963</v>
      </c>
      <c r="I265" t="s">
        <v>3346</v>
      </c>
      <c r="J265" t="s">
        <v>146</v>
      </c>
      <c r="M265" t="s">
        <v>3329</v>
      </c>
      <c r="N265" t="s">
        <v>2962</v>
      </c>
      <c r="P265" t="s">
        <v>3347</v>
      </c>
      <c r="Q265" t="s">
        <v>83</v>
      </c>
      <c r="R265" t="s">
        <v>84</v>
      </c>
      <c r="S265" t="s">
        <v>3348</v>
      </c>
    </row>
    <row r="266" spans="1:19" x14ac:dyDescent="0.2">
      <c r="A266" t="s">
        <v>957</v>
      </c>
      <c r="B266" t="s">
        <v>957</v>
      </c>
      <c r="C266" t="s">
        <v>959</v>
      </c>
      <c r="D266" t="s">
        <v>5860</v>
      </c>
      <c r="E266" t="s">
        <v>77</v>
      </c>
      <c r="G266" t="s">
        <v>3964</v>
      </c>
      <c r="I266" t="s">
        <v>3346</v>
      </c>
      <c r="J266" t="s">
        <v>146</v>
      </c>
      <c r="M266" t="s">
        <v>3329</v>
      </c>
      <c r="N266" t="s">
        <v>2962</v>
      </c>
      <c r="P266" t="s">
        <v>3347</v>
      </c>
      <c r="Q266" t="s">
        <v>83</v>
      </c>
      <c r="R266" t="s">
        <v>84</v>
      </c>
      <c r="S266" t="s">
        <v>3348</v>
      </c>
    </row>
    <row r="267" spans="1:19" x14ac:dyDescent="0.2">
      <c r="A267" t="s">
        <v>3965</v>
      </c>
      <c r="B267" t="s">
        <v>3965</v>
      </c>
      <c r="C267" t="s">
        <v>3966</v>
      </c>
      <c r="E267" t="s">
        <v>397</v>
      </c>
      <c r="F267" t="s">
        <v>3967</v>
      </c>
      <c r="I267" t="s">
        <v>3336</v>
      </c>
      <c r="M267" t="s">
        <v>3329</v>
      </c>
      <c r="N267" t="s">
        <v>2962</v>
      </c>
      <c r="P267" t="s">
        <v>3337</v>
      </c>
      <c r="Q267" t="s">
        <v>83</v>
      </c>
      <c r="S267" t="s">
        <v>3338</v>
      </c>
    </row>
    <row r="268" spans="1:19" x14ac:dyDescent="0.2">
      <c r="A268" t="s">
        <v>3968</v>
      </c>
      <c r="B268" t="s">
        <v>3968</v>
      </c>
      <c r="C268" t="s">
        <v>3969</v>
      </c>
      <c r="E268" t="s">
        <v>397</v>
      </c>
      <c r="I268" t="s">
        <v>3336</v>
      </c>
      <c r="M268" t="s">
        <v>3329</v>
      </c>
      <c r="N268" t="s">
        <v>2962</v>
      </c>
      <c r="P268" t="s">
        <v>3337</v>
      </c>
      <c r="Q268" t="s">
        <v>83</v>
      </c>
      <c r="S268" t="s">
        <v>3338</v>
      </c>
    </row>
    <row r="269" spans="1:19" x14ac:dyDescent="0.2">
      <c r="A269" t="s">
        <v>3970</v>
      </c>
      <c r="B269" t="s">
        <v>3970</v>
      </c>
      <c r="C269" t="s">
        <v>3971</v>
      </c>
      <c r="D269" t="s">
        <v>5860</v>
      </c>
      <c r="E269" t="s">
        <v>77</v>
      </c>
      <c r="F269" t="s">
        <v>3712</v>
      </c>
      <c r="H269" t="s">
        <v>3972</v>
      </c>
      <c r="I269" t="s">
        <v>3388</v>
      </c>
      <c r="J269" t="s">
        <v>3354</v>
      </c>
      <c r="M269" t="s">
        <v>3329</v>
      </c>
      <c r="N269" t="s">
        <v>81</v>
      </c>
      <c r="P269" t="s">
        <v>3347</v>
      </c>
      <c r="Q269" t="s">
        <v>83</v>
      </c>
      <c r="R269" t="s">
        <v>84</v>
      </c>
      <c r="S269" t="s">
        <v>3389</v>
      </c>
    </row>
    <row r="270" spans="1:19" x14ac:dyDescent="0.2">
      <c r="A270" t="s">
        <v>3973</v>
      </c>
      <c r="B270" t="s">
        <v>3973</v>
      </c>
      <c r="C270" t="s">
        <v>3974</v>
      </c>
      <c r="E270" t="s">
        <v>397</v>
      </c>
      <c r="F270" t="s">
        <v>3742</v>
      </c>
      <c r="I270" t="s">
        <v>3336</v>
      </c>
      <c r="M270" t="s">
        <v>3329</v>
      </c>
      <c r="N270" t="s">
        <v>2962</v>
      </c>
      <c r="P270" t="s">
        <v>3337</v>
      </c>
      <c r="Q270" t="s">
        <v>83</v>
      </c>
      <c r="S270" t="s">
        <v>3338</v>
      </c>
    </row>
    <row r="271" spans="1:19" x14ac:dyDescent="0.2">
      <c r="A271" t="s">
        <v>3975</v>
      </c>
      <c r="B271" t="s">
        <v>3975</v>
      </c>
      <c r="C271" t="s">
        <v>3976</v>
      </c>
      <c r="E271" t="s">
        <v>397</v>
      </c>
      <c r="F271" t="s">
        <v>3977</v>
      </c>
      <c r="I271" t="s">
        <v>3336</v>
      </c>
      <c r="M271" t="s">
        <v>3329</v>
      </c>
      <c r="N271" t="s">
        <v>2962</v>
      </c>
      <c r="P271" t="s">
        <v>3337</v>
      </c>
      <c r="Q271" t="s">
        <v>83</v>
      </c>
      <c r="S271" t="s">
        <v>3338</v>
      </c>
    </row>
    <row r="272" spans="1:19" x14ac:dyDescent="0.2">
      <c r="A272" t="s">
        <v>3978</v>
      </c>
      <c r="B272" t="s">
        <v>3978</v>
      </c>
      <c r="C272" t="s">
        <v>3979</v>
      </c>
      <c r="D272" t="s">
        <v>5860</v>
      </c>
      <c r="E272" t="s">
        <v>77</v>
      </c>
      <c r="I272" t="s">
        <v>3473</v>
      </c>
      <c r="J272" t="s">
        <v>3474</v>
      </c>
      <c r="M272" t="s">
        <v>3329</v>
      </c>
      <c r="N272" t="s">
        <v>2962</v>
      </c>
      <c r="P272" t="s">
        <v>3360</v>
      </c>
      <c r="Q272" t="s">
        <v>83</v>
      </c>
      <c r="R272" t="s">
        <v>84</v>
      </c>
      <c r="S272" t="s">
        <v>3475</v>
      </c>
    </row>
    <row r="273" spans="1:19" x14ac:dyDescent="0.2">
      <c r="A273" t="s">
        <v>3980</v>
      </c>
      <c r="B273" t="s">
        <v>3980</v>
      </c>
      <c r="C273" t="s">
        <v>2099</v>
      </c>
      <c r="D273" t="s">
        <v>5860</v>
      </c>
      <c r="E273" t="s">
        <v>77</v>
      </c>
      <c r="G273" t="s">
        <v>3981</v>
      </c>
      <c r="I273" t="s">
        <v>3346</v>
      </c>
      <c r="J273" t="s">
        <v>146</v>
      </c>
      <c r="M273" t="s">
        <v>3329</v>
      </c>
      <c r="N273" t="s">
        <v>2962</v>
      </c>
      <c r="P273" t="s">
        <v>3347</v>
      </c>
      <c r="Q273" t="s">
        <v>83</v>
      </c>
      <c r="R273" t="s">
        <v>84</v>
      </c>
      <c r="S273" t="s">
        <v>3348</v>
      </c>
    </row>
    <row r="274" spans="1:19" x14ac:dyDescent="0.2">
      <c r="A274" t="s">
        <v>3982</v>
      </c>
      <c r="B274" t="s">
        <v>3982</v>
      </c>
      <c r="C274" t="s">
        <v>3983</v>
      </c>
      <c r="D274" t="s">
        <v>5860</v>
      </c>
      <c r="E274" t="s">
        <v>77</v>
      </c>
      <c r="I274" t="s">
        <v>3563</v>
      </c>
      <c r="J274" t="s">
        <v>3428</v>
      </c>
      <c r="M274" t="s">
        <v>3329</v>
      </c>
      <c r="N274" t="s">
        <v>81</v>
      </c>
      <c r="P274" t="s">
        <v>3429</v>
      </c>
      <c r="Q274" t="s">
        <v>83</v>
      </c>
      <c r="R274" t="s">
        <v>2953</v>
      </c>
      <c r="S274" t="s">
        <v>3564</v>
      </c>
    </row>
    <row r="275" spans="1:19" x14ac:dyDescent="0.2">
      <c r="A275" t="s">
        <v>3984</v>
      </c>
      <c r="B275" t="s">
        <v>3984</v>
      </c>
      <c r="C275" t="s">
        <v>292</v>
      </c>
      <c r="D275" t="s">
        <v>5860</v>
      </c>
      <c r="E275" t="s">
        <v>77</v>
      </c>
      <c r="G275" t="s">
        <v>3985</v>
      </c>
      <c r="I275" t="s">
        <v>3346</v>
      </c>
      <c r="J275" t="s">
        <v>146</v>
      </c>
      <c r="M275" t="s">
        <v>3329</v>
      </c>
      <c r="N275" t="s">
        <v>2962</v>
      </c>
      <c r="P275" t="s">
        <v>3347</v>
      </c>
      <c r="Q275" t="s">
        <v>83</v>
      </c>
      <c r="R275" t="s">
        <v>84</v>
      </c>
      <c r="S275" t="s">
        <v>3348</v>
      </c>
    </row>
    <row r="276" spans="1:19" x14ac:dyDescent="0.2">
      <c r="A276" t="s">
        <v>3986</v>
      </c>
      <c r="B276" t="s">
        <v>3986</v>
      </c>
      <c r="C276" t="s">
        <v>3987</v>
      </c>
      <c r="D276" t="s">
        <v>5860</v>
      </c>
      <c r="E276" t="s">
        <v>77</v>
      </c>
      <c r="I276" t="s">
        <v>3473</v>
      </c>
      <c r="J276" t="s">
        <v>3474</v>
      </c>
      <c r="M276" t="s">
        <v>3329</v>
      </c>
      <c r="N276" t="s">
        <v>2962</v>
      </c>
      <c r="P276" t="s">
        <v>3360</v>
      </c>
      <c r="Q276" t="s">
        <v>83</v>
      </c>
      <c r="R276" t="s">
        <v>84</v>
      </c>
      <c r="S276" t="s">
        <v>3475</v>
      </c>
    </row>
    <row r="277" spans="1:19" x14ac:dyDescent="0.2">
      <c r="A277" t="s">
        <v>3988</v>
      </c>
      <c r="B277" t="s">
        <v>3988</v>
      </c>
      <c r="C277" t="s">
        <v>3989</v>
      </c>
      <c r="D277" t="s">
        <v>5860</v>
      </c>
      <c r="E277" t="s">
        <v>77</v>
      </c>
      <c r="H277" t="s">
        <v>3988</v>
      </c>
      <c r="I277" t="s">
        <v>3990</v>
      </c>
      <c r="J277" t="s">
        <v>3354</v>
      </c>
      <c r="M277" t="s">
        <v>3329</v>
      </c>
      <c r="N277" t="s">
        <v>81</v>
      </c>
      <c r="P277" t="s">
        <v>3360</v>
      </c>
      <c r="Q277" t="s">
        <v>83</v>
      </c>
      <c r="R277" t="s">
        <v>2953</v>
      </c>
      <c r="S277" t="s">
        <v>3991</v>
      </c>
    </row>
    <row r="278" spans="1:19" x14ac:dyDescent="0.2">
      <c r="A278" t="s">
        <v>1095</v>
      </c>
      <c r="B278" t="s">
        <v>1095</v>
      </c>
      <c r="C278" t="s">
        <v>3992</v>
      </c>
      <c r="D278" t="s">
        <v>5860</v>
      </c>
      <c r="E278" t="s">
        <v>77</v>
      </c>
      <c r="G278" t="s">
        <v>3993</v>
      </c>
      <c r="H278" t="s">
        <v>3994</v>
      </c>
      <c r="I278" t="s">
        <v>3551</v>
      </c>
      <c r="J278" t="s">
        <v>3354</v>
      </c>
      <c r="M278" t="s">
        <v>3329</v>
      </c>
      <c r="N278" t="s">
        <v>81</v>
      </c>
      <c r="P278" t="s">
        <v>3360</v>
      </c>
      <c r="Q278" t="s">
        <v>83</v>
      </c>
      <c r="R278" t="s">
        <v>2953</v>
      </c>
      <c r="S278" t="s">
        <v>3552</v>
      </c>
    </row>
    <row r="279" spans="1:19" x14ac:dyDescent="0.2">
      <c r="A279" t="s">
        <v>255</v>
      </c>
      <c r="B279" t="s">
        <v>255</v>
      </c>
      <c r="C279" t="s">
        <v>257</v>
      </c>
      <c r="D279" t="s">
        <v>5860</v>
      </c>
      <c r="E279" t="s">
        <v>77</v>
      </c>
      <c r="G279" t="s">
        <v>3995</v>
      </c>
      <c r="I279" t="s">
        <v>3346</v>
      </c>
      <c r="J279" t="s">
        <v>146</v>
      </c>
      <c r="M279" t="s">
        <v>3329</v>
      </c>
      <c r="N279" t="s">
        <v>2962</v>
      </c>
      <c r="P279" t="s">
        <v>3347</v>
      </c>
      <c r="Q279" t="s">
        <v>83</v>
      </c>
      <c r="R279" t="s">
        <v>84</v>
      </c>
      <c r="S279" t="s">
        <v>3348</v>
      </c>
    </row>
    <row r="280" spans="1:19" x14ac:dyDescent="0.2">
      <c r="A280" t="s">
        <v>3996</v>
      </c>
      <c r="B280" t="s">
        <v>3996</v>
      </c>
      <c r="C280" t="s">
        <v>2695</v>
      </c>
      <c r="D280" t="s">
        <v>5860</v>
      </c>
      <c r="E280" t="s">
        <v>77</v>
      </c>
      <c r="G280" t="s">
        <v>3997</v>
      </c>
      <c r="I280" t="s">
        <v>3346</v>
      </c>
      <c r="J280" t="s">
        <v>146</v>
      </c>
      <c r="M280" t="s">
        <v>3329</v>
      </c>
      <c r="N280" t="s">
        <v>2962</v>
      </c>
      <c r="P280" t="s">
        <v>3347</v>
      </c>
      <c r="Q280" t="s">
        <v>83</v>
      </c>
      <c r="R280" t="s">
        <v>84</v>
      </c>
      <c r="S280" t="s">
        <v>3348</v>
      </c>
    </row>
    <row r="281" spans="1:19" x14ac:dyDescent="0.2">
      <c r="A281" t="s">
        <v>3998</v>
      </c>
      <c r="B281" t="s">
        <v>3998</v>
      </c>
      <c r="C281" t="s">
        <v>3999</v>
      </c>
      <c r="E281" t="s">
        <v>397</v>
      </c>
      <c r="F281" t="s">
        <v>3626</v>
      </c>
      <c r="I281" t="s">
        <v>3336</v>
      </c>
      <c r="M281" t="s">
        <v>3329</v>
      </c>
      <c r="N281" t="s">
        <v>2962</v>
      </c>
      <c r="P281" t="s">
        <v>3337</v>
      </c>
      <c r="Q281" t="s">
        <v>83</v>
      </c>
      <c r="S281" t="s">
        <v>3338</v>
      </c>
    </row>
    <row r="282" spans="1:19" x14ac:dyDescent="0.2">
      <c r="A282" t="s">
        <v>4000</v>
      </c>
      <c r="B282" t="s">
        <v>4000</v>
      </c>
      <c r="C282" t="s">
        <v>4001</v>
      </c>
      <c r="E282" t="s">
        <v>397</v>
      </c>
      <c r="F282" t="s">
        <v>3376</v>
      </c>
      <c r="I282" t="s">
        <v>3336</v>
      </c>
      <c r="M282" t="s">
        <v>3329</v>
      </c>
      <c r="N282" t="s">
        <v>2962</v>
      </c>
      <c r="P282" t="s">
        <v>3337</v>
      </c>
      <c r="Q282" t="s">
        <v>83</v>
      </c>
      <c r="S282" t="s">
        <v>3338</v>
      </c>
    </row>
    <row r="283" spans="1:19" x14ac:dyDescent="0.2">
      <c r="A283" t="s">
        <v>4002</v>
      </c>
      <c r="B283" t="s">
        <v>4002</v>
      </c>
      <c r="C283" t="s">
        <v>4003</v>
      </c>
      <c r="E283" t="s">
        <v>397</v>
      </c>
      <c r="F283" t="s">
        <v>4004</v>
      </c>
      <c r="I283" t="s">
        <v>3336</v>
      </c>
      <c r="M283" t="s">
        <v>3329</v>
      </c>
      <c r="N283" t="s">
        <v>2962</v>
      </c>
      <c r="P283" t="s">
        <v>3337</v>
      </c>
      <c r="Q283" t="s">
        <v>83</v>
      </c>
      <c r="S283" t="s">
        <v>3338</v>
      </c>
    </row>
    <row r="284" spans="1:19" x14ac:dyDescent="0.2">
      <c r="A284" t="s">
        <v>2139</v>
      </c>
      <c r="B284" t="s">
        <v>2139</v>
      </c>
      <c r="C284" t="s">
        <v>2141</v>
      </c>
      <c r="D284" t="s">
        <v>5860</v>
      </c>
      <c r="E284" t="s">
        <v>77</v>
      </c>
      <c r="G284" t="s">
        <v>4005</v>
      </c>
      <c r="I284" t="s">
        <v>3346</v>
      </c>
      <c r="J284" t="s">
        <v>146</v>
      </c>
      <c r="M284" t="s">
        <v>3329</v>
      </c>
      <c r="N284" t="s">
        <v>2962</v>
      </c>
      <c r="P284" t="s">
        <v>3347</v>
      </c>
      <c r="Q284" t="s">
        <v>83</v>
      </c>
      <c r="R284" t="s">
        <v>84</v>
      </c>
      <c r="S284" t="s">
        <v>3348</v>
      </c>
    </row>
    <row r="285" spans="1:19" x14ac:dyDescent="0.2">
      <c r="A285" t="s">
        <v>4006</v>
      </c>
      <c r="B285" t="s">
        <v>4006</v>
      </c>
      <c r="C285" t="s">
        <v>4007</v>
      </c>
      <c r="D285" t="s">
        <v>5860</v>
      </c>
      <c r="E285" t="s">
        <v>77</v>
      </c>
      <c r="F285" t="s">
        <v>4008</v>
      </c>
      <c r="G285" t="s">
        <v>3712</v>
      </c>
      <c r="I285" t="s">
        <v>3327</v>
      </c>
      <c r="J285" t="s">
        <v>3328</v>
      </c>
      <c r="M285" t="s">
        <v>3329</v>
      </c>
      <c r="N285" t="s">
        <v>2962</v>
      </c>
      <c r="O285" t="e">
        <f>Trev CXL + Trev REJ + Trev LOS</f>
        <v>#NAME?</v>
      </c>
      <c r="P285" t="s">
        <v>3330</v>
      </c>
      <c r="Q285" t="s">
        <v>83</v>
      </c>
      <c r="R285" t="s">
        <v>84</v>
      </c>
      <c r="S285" t="s">
        <v>3331</v>
      </c>
    </row>
    <row r="286" spans="1:19" x14ac:dyDescent="0.2">
      <c r="A286" t="s">
        <v>4009</v>
      </c>
      <c r="B286" t="s">
        <v>4009</v>
      </c>
      <c r="C286" t="s">
        <v>658</v>
      </c>
      <c r="D286" t="s">
        <v>5860</v>
      </c>
      <c r="E286" t="s">
        <v>77</v>
      </c>
      <c r="G286" t="s">
        <v>4010</v>
      </c>
      <c r="I286" t="s">
        <v>3346</v>
      </c>
      <c r="J286" t="s">
        <v>146</v>
      </c>
      <c r="M286" t="s">
        <v>3329</v>
      </c>
      <c r="N286" t="s">
        <v>2962</v>
      </c>
      <c r="P286" t="s">
        <v>3347</v>
      </c>
      <c r="Q286" t="s">
        <v>83</v>
      </c>
      <c r="R286" t="s">
        <v>84</v>
      </c>
      <c r="S286" t="s">
        <v>3348</v>
      </c>
    </row>
    <row r="287" spans="1:19" x14ac:dyDescent="0.2">
      <c r="A287" t="s">
        <v>4011</v>
      </c>
      <c r="B287" t="s">
        <v>4011</v>
      </c>
      <c r="C287" t="s">
        <v>4012</v>
      </c>
      <c r="D287" t="s">
        <v>5860</v>
      </c>
      <c r="E287" t="s">
        <v>397</v>
      </c>
      <c r="F287" t="s">
        <v>3594</v>
      </c>
      <c r="I287" t="s">
        <v>3353</v>
      </c>
      <c r="J287" t="s">
        <v>3354</v>
      </c>
      <c r="M287" t="s">
        <v>3329</v>
      </c>
      <c r="N287" t="s">
        <v>81</v>
      </c>
      <c r="P287" t="s">
        <v>3347</v>
      </c>
      <c r="Q287" t="s">
        <v>83</v>
      </c>
      <c r="R287" t="s">
        <v>84</v>
      </c>
      <c r="S287" t="s">
        <v>3355</v>
      </c>
    </row>
    <row r="288" spans="1:19" x14ac:dyDescent="0.2">
      <c r="A288" t="s">
        <v>4013</v>
      </c>
      <c r="B288" t="s">
        <v>4013</v>
      </c>
      <c r="C288" t="s">
        <v>1968</v>
      </c>
      <c r="D288" t="s">
        <v>5860</v>
      </c>
      <c r="E288" t="s">
        <v>77</v>
      </c>
      <c r="G288" t="s">
        <v>4014</v>
      </c>
      <c r="I288" t="s">
        <v>3346</v>
      </c>
      <c r="J288" t="s">
        <v>146</v>
      </c>
      <c r="M288" t="s">
        <v>3329</v>
      </c>
      <c r="N288" t="s">
        <v>81</v>
      </c>
      <c r="P288" t="s">
        <v>3347</v>
      </c>
      <c r="Q288" t="s">
        <v>83</v>
      </c>
      <c r="R288" t="s">
        <v>84</v>
      </c>
      <c r="S288" t="s">
        <v>3348</v>
      </c>
    </row>
    <row r="289" spans="1:19" x14ac:dyDescent="0.2">
      <c r="A289" t="s">
        <v>4015</v>
      </c>
      <c r="B289" t="s">
        <v>4015</v>
      </c>
      <c r="C289" t="s">
        <v>2086</v>
      </c>
      <c r="D289" t="s">
        <v>5860</v>
      </c>
      <c r="E289" t="s">
        <v>77</v>
      </c>
      <c r="G289" t="s">
        <v>4016</v>
      </c>
      <c r="I289" t="s">
        <v>3346</v>
      </c>
      <c r="J289" t="s">
        <v>146</v>
      </c>
      <c r="M289" t="s">
        <v>3329</v>
      </c>
      <c r="N289" t="s">
        <v>2962</v>
      </c>
      <c r="P289" t="s">
        <v>3347</v>
      </c>
      <c r="Q289" t="s">
        <v>83</v>
      </c>
      <c r="R289" t="s">
        <v>84</v>
      </c>
      <c r="S289" t="s">
        <v>3348</v>
      </c>
    </row>
    <row r="290" spans="1:19" x14ac:dyDescent="0.2">
      <c r="A290" t="s">
        <v>4017</v>
      </c>
      <c r="B290" t="s">
        <v>4017</v>
      </c>
      <c r="C290" t="s">
        <v>4018</v>
      </c>
      <c r="E290" t="s">
        <v>397</v>
      </c>
      <c r="F290" t="s">
        <v>4019</v>
      </c>
      <c r="I290" t="s">
        <v>3336</v>
      </c>
      <c r="M290" t="s">
        <v>3329</v>
      </c>
      <c r="N290" t="s">
        <v>2962</v>
      </c>
      <c r="P290" t="s">
        <v>3337</v>
      </c>
      <c r="Q290" t="s">
        <v>83</v>
      </c>
      <c r="S290" t="s">
        <v>3338</v>
      </c>
    </row>
    <row r="291" spans="1:19" x14ac:dyDescent="0.2">
      <c r="A291" t="s">
        <v>4020</v>
      </c>
      <c r="B291" t="s">
        <v>4020</v>
      </c>
      <c r="C291" t="s">
        <v>4021</v>
      </c>
      <c r="D291" t="s">
        <v>5860</v>
      </c>
      <c r="E291" t="s">
        <v>77</v>
      </c>
      <c r="H291" t="s">
        <v>4022</v>
      </c>
      <c r="I291" t="s">
        <v>4023</v>
      </c>
      <c r="J291" t="s">
        <v>3428</v>
      </c>
      <c r="M291" t="s">
        <v>3329</v>
      </c>
      <c r="N291" t="s">
        <v>81</v>
      </c>
      <c r="P291" t="s">
        <v>4024</v>
      </c>
      <c r="Q291" t="s">
        <v>83</v>
      </c>
      <c r="R291" t="s">
        <v>84</v>
      </c>
      <c r="S291" t="s">
        <v>4025</v>
      </c>
    </row>
    <row r="292" spans="1:19" x14ac:dyDescent="0.2">
      <c r="A292" t="s">
        <v>4026</v>
      </c>
      <c r="B292" t="s">
        <v>4026</v>
      </c>
      <c r="C292" t="s">
        <v>4027</v>
      </c>
      <c r="D292" t="s">
        <v>5860</v>
      </c>
      <c r="E292" t="s">
        <v>77</v>
      </c>
      <c r="I292" t="s">
        <v>3563</v>
      </c>
      <c r="J292" t="s">
        <v>3428</v>
      </c>
      <c r="M292" t="s">
        <v>3329</v>
      </c>
      <c r="N292" t="s">
        <v>81</v>
      </c>
      <c r="P292" t="s">
        <v>3429</v>
      </c>
      <c r="Q292" t="s">
        <v>83</v>
      </c>
      <c r="R292" t="s">
        <v>2953</v>
      </c>
      <c r="S292" t="s">
        <v>3564</v>
      </c>
    </row>
    <row r="293" spans="1:19" x14ac:dyDescent="0.2">
      <c r="A293" t="s">
        <v>4028</v>
      </c>
      <c r="B293" t="s">
        <v>4028</v>
      </c>
      <c r="C293" t="s">
        <v>4029</v>
      </c>
      <c r="D293" t="s">
        <v>5860</v>
      </c>
      <c r="E293" t="s">
        <v>77</v>
      </c>
      <c r="I293" t="s">
        <v>3563</v>
      </c>
      <c r="J293" t="s">
        <v>3428</v>
      </c>
      <c r="M293" t="s">
        <v>3329</v>
      </c>
      <c r="N293" t="s">
        <v>81</v>
      </c>
      <c r="P293" t="s">
        <v>3429</v>
      </c>
      <c r="Q293" t="s">
        <v>83</v>
      </c>
      <c r="R293" t="s">
        <v>2953</v>
      </c>
      <c r="S293" t="s">
        <v>3564</v>
      </c>
    </row>
    <row r="294" spans="1:19" x14ac:dyDescent="0.2">
      <c r="A294" t="s">
        <v>1013</v>
      </c>
      <c r="B294" t="s">
        <v>1013</v>
      </c>
      <c r="C294" t="s">
        <v>1014</v>
      </c>
      <c r="D294" t="s">
        <v>5860</v>
      </c>
      <c r="E294" t="s">
        <v>77</v>
      </c>
      <c r="G294" t="s">
        <v>4030</v>
      </c>
      <c r="I294" t="s">
        <v>3346</v>
      </c>
      <c r="J294" t="s">
        <v>146</v>
      </c>
      <c r="M294" t="s">
        <v>3329</v>
      </c>
      <c r="N294" t="s">
        <v>2962</v>
      </c>
      <c r="P294" t="s">
        <v>3347</v>
      </c>
      <c r="Q294" t="s">
        <v>83</v>
      </c>
      <c r="R294" t="s">
        <v>84</v>
      </c>
      <c r="S294" t="s">
        <v>3348</v>
      </c>
    </row>
    <row r="295" spans="1:19" x14ac:dyDescent="0.2">
      <c r="A295" t="s">
        <v>515</v>
      </c>
      <c r="B295" t="s">
        <v>515</v>
      </c>
      <c r="C295" t="s">
        <v>517</v>
      </c>
      <c r="D295" t="s">
        <v>5860</v>
      </c>
      <c r="E295" t="s">
        <v>77</v>
      </c>
      <c r="G295" t="s">
        <v>4031</v>
      </c>
      <c r="I295" t="s">
        <v>3346</v>
      </c>
      <c r="J295" t="s">
        <v>146</v>
      </c>
      <c r="M295" t="s">
        <v>3329</v>
      </c>
      <c r="N295" t="s">
        <v>2962</v>
      </c>
      <c r="P295" t="s">
        <v>3347</v>
      </c>
      <c r="Q295" t="s">
        <v>83</v>
      </c>
      <c r="R295" t="s">
        <v>84</v>
      </c>
      <c r="S295" t="s">
        <v>3348</v>
      </c>
    </row>
    <row r="296" spans="1:19" x14ac:dyDescent="0.2">
      <c r="A296" t="s">
        <v>4032</v>
      </c>
      <c r="B296" t="s">
        <v>4032</v>
      </c>
      <c r="C296" t="s">
        <v>4033</v>
      </c>
      <c r="D296" t="s">
        <v>5860</v>
      </c>
      <c r="E296" t="s">
        <v>77</v>
      </c>
      <c r="G296" t="s">
        <v>4034</v>
      </c>
      <c r="H296" t="s">
        <v>4032</v>
      </c>
      <c r="I296" t="s">
        <v>3547</v>
      </c>
      <c r="J296" t="s">
        <v>3354</v>
      </c>
      <c r="M296" t="s">
        <v>3329</v>
      </c>
      <c r="N296" t="s">
        <v>81</v>
      </c>
      <c r="P296" t="s">
        <v>3347</v>
      </c>
      <c r="Q296" t="s">
        <v>83</v>
      </c>
      <c r="R296" t="s">
        <v>2953</v>
      </c>
      <c r="S296" t="s">
        <v>3548</v>
      </c>
    </row>
    <row r="297" spans="1:19" x14ac:dyDescent="0.2">
      <c r="A297" t="s">
        <v>4035</v>
      </c>
      <c r="B297" t="s">
        <v>4035</v>
      </c>
      <c r="C297" t="s">
        <v>4036</v>
      </c>
      <c r="E297" t="s">
        <v>397</v>
      </c>
      <c r="F297" t="s">
        <v>4037</v>
      </c>
      <c r="I297" t="s">
        <v>3336</v>
      </c>
      <c r="M297" t="s">
        <v>3329</v>
      </c>
      <c r="N297" t="s">
        <v>2962</v>
      </c>
      <c r="P297" t="s">
        <v>3337</v>
      </c>
      <c r="Q297" t="s">
        <v>83</v>
      </c>
      <c r="S297" t="s">
        <v>3338</v>
      </c>
    </row>
    <row r="298" spans="1:19" x14ac:dyDescent="0.2">
      <c r="A298" t="s">
        <v>4038</v>
      </c>
      <c r="B298" t="s">
        <v>4038</v>
      </c>
      <c r="C298" t="s">
        <v>838</v>
      </c>
      <c r="D298" t="s">
        <v>5860</v>
      </c>
      <c r="E298" t="s">
        <v>77</v>
      </c>
      <c r="G298" t="s">
        <v>4039</v>
      </c>
      <c r="I298" t="s">
        <v>3346</v>
      </c>
      <c r="J298" t="s">
        <v>146</v>
      </c>
      <c r="M298" t="s">
        <v>3329</v>
      </c>
      <c r="N298" t="s">
        <v>2962</v>
      </c>
      <c r="P298" t="s">
        <v>3347</v>
      </c>
      <c r="Q298" t="s">
        <v>83</v>
      </c>
      <c r="R298" t="s">
        <v>84</v>
      </c>
      <c r="S298" t="s">
        <v>3348</v>
      </c>
    </row>
    <row r="299" spans="1:19" x14ac:dyDescent="0.2">
      <c r="A299" t="s">
        <v>4040</v>
      </c>
      <c r="B299" t="s">
        <v>4040</v>
      </c>
      <c r="C299" t="s">
        <v>4041</v>
      </c>
      <c r="E299" t="s">
        <v>397</v>
      </c>
      <c r="F299" t="s">
        <v>4042</v>
      </c>
      <c r="I299" t="s">
        <v>3336</v>
      </c>
      <c r="M299" t="s">
        <v>3329</v>
      </c>
      <c r="N299" t="s">
        <v>2962</v>
      </c>
      <c r="P299" t="s">
        <v>3337</v>
      </c>
      <c r="Q299" t="s">
        <v>83</v>
      </c>
      <c r="S299" t="s">
        <v>3338</v>
      </c>
    </row>
    <row r="300" spans="1:19" x14ac:dyDescent="0.2">
      <c r="A300" t="s">
        <v>4043</v>
      </c>
      <c r="B300" t="s">
        <v>4043</v>
      </c>
      <c r="C300" t="s">
        <v>4044</v>
      </c>
      <c r="E300" t="s">
        <v>397</v>
      </c>
      <c r="F300" t="s">
        <v>4045</v>
      </c>
      <c r="I300" t="s">
        <v>3336</v>
      </c>
      <c r="M300" t="s">
        <v>3329</v>
      </c>
      <c r="N300" t="s">
        <v>2962</v>
      </c>
      <c r="P300" t="s">
        <v>3337</v>
      </c>
      <c r="Q300" t="s">
        <v>83</v>
      </c>
      <c r="S300" t="s">
        <v>3338</v>
      </c>
    </row>
    <row r="301" spans="1:19" x14ac:dyDescent="0.2">
      <c r="A301" t="s">
        <v>4046</v>
      </c>
      <c r="B301" t="s">
        <v>4046</v>
      </c>
      <c r="E301" t="s">
        <v>397</v>
      </c>
      <c r="F301" t="s">
        <v>3669</v>
      </c>
      <c r="I301" t="s">
        <v>3336</v>
      </c>
      <c r="M301" t="s">
        <v>3329</v>
      </c>
      <c r="N301" t="s">
        <v>2962</v>
      </c>
      <c r="P301" t="s">
        <v>3337</v>
      </c>
      <c r="Q301" t="s">
        <v>83</v>
      </c>
      <c r="S301" t="s">
        <v>3338</v>
      </c>
    </row>
    <row r="302" spans="1:19" x14ac:dyDescent="0.2">
      <c r="A302" t="s">
        <v>4047</v>
      </c>
      <c r="B302" t="s">
        <v>4047</v>
      </c>
      <c r="C302" t="s">
        <v>4048</v>
      </c>
      <c r="E302" t="s">
        <v>397</v>
      </c>
      <c r="I302" t="s">
        <v>3336</v>
      </c>
      <c r="M302" t="s">
        <v>3329</v>
      </c>
      <c r="N302" t="s">
        <v>2962</v>
      </c>
      <c r="P302" t="s">
        <v>3337</v>
      </c>
      <c r="Q302" t="s">
        <v>83</v>
      </c>
      <c r="S302" t="s">
        <v>3338</v>
      </c>
    </row>
    <row r="303" spans="1:19" x14ac:dyDescent="0.2">
      <c r="A303" t="s">
        <v>4049</v>
      </c>
      <c r="B303" t="s">
        <v>4049</v>
      </c>
      <c r="C303" t="s">
        <v>4050</v>
      </c>
      <c r="E303" t="s">
        <v>397</v>
      </c>
      <c r="I303" t="s">
        <v>3336</v>
      </c>
      <c r="M303" t="s">
        <v>3329</v>
      </c>
      <c r="N303" t="s">
        <v>2962</v>
      </c>
      <c r="P303" t="s">
        <v>3337</v>
      </c>
      <c r="Q303" t="s">
        <v>83</v>
      </c>
      <c r="S303" t="s">
        <v>3338</v>
      </c>
    </row>
    <row r="304" spans="1:19" x14ac:dyDescent="0.2">
      <c r="A304" t="s">
        <v>4051</v>
      </c>
      <c r="B304" t="s">
        <v>4051</v>
      </c>
      <c r="C304" t="s">
        <v>1073</v>
      </c>
      <c r="D304" t="s">
        <v>5860</v>
      </c>
      <c r="E304" t="s">
        <v>77</v>
      </c>
      <c r="G304" t="s">
        <v>4052</v>
      </c>
      <c r="I304" t="s">
        <v>3346</v>
      </c>
      <c r="J304" t="s">
        <v>146</v>
      </c>
      <c r="M304" t="s">
        <v>3329</v>
      </c>
      <c r="N304" t="s">
        <v>2962</v>
      </c>
      <c r="P304" t="s">
        <v>3347</v>
      </c>
      <c r="Q304" t="s">
        <v>83</v>
      </c>
      <c r="R304" t="s">
        <v>84</v>
      </c>
      <c r="S304" t="s">
        <v>3348</v>
      </c>
    </row>
    <row r="305" spans="1:19" x14ac:dyDescent="0.2">
      <c r="A305" t="s">
        <v>4053</v>
      </c>
      <c r="B305" t="s">
        <v>4053</v>
      </c>
      <c r="C305" t="s">
        <v>4054</v>
      </c>
      <c r="D305" t="s">
        <v>5860</v>
      </c>
      <c r="E305" t="s">
        <v>77</v>
      </c>
      <c r="F305" t="s">
        <v>4055</v>
      </c>
      <c r="H305" t="s">
        <v>4053</v>
      </c>
      <c r="I305" t="s">
        <v>3359</v>
      </c>
      <c r="J305" t="s">
        <v>3428</v>
      </c>
      <c r="M305" t="s">
        <v>3329</v>
      </c>
      <c r="N305" t="s">
        <v>81</v>
      </c>
      <c r="P305" t="s">
        <v>3360</v>
      </c>
      <c r="Q305" t="s">
        <v>83</v>
      </c>
      <c r="R305" t="s">
        <v>84</v>
      </c>
      <c r="S305" t="s">
        <v>3361</v>
      </c>
    </row>
    <row r="306" spans="1:19" x14ac:dyDescent="0.2">
      <c r="A306" t="s">
        <v>4056</v>
      </c>
      <c r="B306" t="s">
        <v>4056</v>
      </c>
      <c r="C306" t="s">
        <v>4057</v>
      </c>
      <c r="D306" t="s">
        <v>5860</v>
      </c>
      <c r="E306" t="s">
        <v>77</v>
      </c>
      <c r="F306" t="s">
        <v>4058</v>
      </c>
      <c r="H306" t="s">
        <v>4059</v>
      </c>
      <c r="I306" t="s">
        <v>3353</v>
      </c>
      <c r="J306" t="s">
        <v>3354</v>
      </c>
      <c r="M306" t="s">
        <v>3329</v>
      </c>
      <c r="N306" t="s">
        <v>2962</v>
      </c>
      <c r="P306" t="s">
        <v>3347</v>
      </c>
      <c r="Q306" t="s">
        <v>83</v>
      </c>
      <c r="R306" t="s">
        <v>84</v>
      </c>
      <c r="S306" t="s">
        <v>3355</v>
      </c>
    </row>
    <row r="307" spans="1:19" x14ac:dyDescent="0.2">
      <c r="A307" t="s">
        <v>4060</v>
      </c>
      <c r="B307" t="s">
        <v>4060</v>
      </c>
      <c r="C307" t="s">
        <v>1505</v>
      </c>
      <c r="D307" t="s">
        <v>5860</v>
      </c>
      <c r="E307" t="s">
        <v>77</v>
      </c>
      <c r="I307" t="s">
        <v>3346</v>
      </c>
      <c r="J307" t="s">
        <v>146</v>
      </c>
      <c r="M307" t="s">
        <v>3329</v>
      </c>
      <c r="N307" t="s">
        <v>2962</v>
      </c>
      <c r="P307" t="s">
        <v>3347</v>
      </c>
      <c r="Q307" t="s">
        <v>83</v>
      </c>
      <c r="R307" t="s">
        <v>84</v>
      </c>
      <c r="S307" t="s">
        <v>3348</v>
      </c>
    </row>
    <row r="308" spans="1:19" x14ac:dyDescent="0.2">
      <c r="A308" t="s">
        <v>4061</v>
      </c>
      <c r="B308" t="s">
        <v>4061</v>
      </c>
      <c r="C308" t="s">
        <v>4062</v>
      </c>
      <c r="E308" t="s">
        <v>397</v>
      </c>
      <c r="I308" t="s">
        <v>3336</v>
      </c>
      <c r="M308" t="s">
        <v>3329</v>
      </c>
      <c r="N308" t="s">
        <v>2962</v>
      </c>
      <c r="P308" t="s">
        <v>3337</v>
      </c>
      <c r="Q308" t="s">
        <v>83</v>
      </c>
      <c r="S308" t="s">
        <v>3338</v>
      </c>
    </row>
    <row r="309" spans="1:19" x14ac:dyDescent="0.2">
      <c r="A309" t="s">
        <v>1028</v>
      </c>
      <c r="B309" t="s">
        <v>1028</v>
      </c>
      <c r="C309" t="s">
        <v>4063</v>
      </c>
      <c r="D309" t="s">
        <v>5860</v>
      </c>
      <c r="E309" t="s">
        <v>77</v>
      </c>
      <c r="G309" t="s">
        <v>4064</v>
      </c>
      <c r="I309" t="s">
        <v>3346</v>
      </c>
      <c r="J309" t="s">
        <v>146</v>
      </c>
      <c r="M309" t="s">
        <v>3329</v>
      </c>
      <c r="N309" t="s">
        <v>2962</v>
      </c>
      <c r="P309" t="s">
        <v>3347</v>
      </c>
      <c r="Q309" t="s">
        <v>83</v>
      </c>
      <c r="R309" t="s">
        <v>84</v>
      </c>
      <c r="S309" t="s">
        <v>3348</v>
      </c>
    </row>
    <row r="310" spans="1:19" x14ac:dyDescent="0.2">
      <c r="A310" t="s">
        <v>4065</v>
      </c>
      <c r="B310" t="s">
        <v>4065</v>
      </c>
      <c r="C310" t="s">
        <v>4066</v>
      </c>
      <c r="D310" t="s">
        <v>5860</v>
      </c>
      <c r="E310" t="s">
        <v>77</v>
      </c>
      <c r="F310" t="s">
        <v>4067</v>
      </c>
      <c r="I310" t="s">
        <v>3551</v>
      </c>
      <c r="J310" t="s">
        <v>146</v>
      </c>
      <c r="M310" t="s">
        <v>3329</v>
      </c>
      <c r="N310" t="s">
        <v>2962</v>
      </c>
      <c r="P310" t="s">
        <v>3360</v>
      </c>
      <c r="Q310" t="s">
        <v>83</v>
      </c>
      <c r="R310" t="s">
        <v>84</v>
      </c>
      <c r="S310" t="s">
        <v>3552</v>
      </c>
    </row>
    <row r="311" spans="1:19" x14ac:dyDescent="0.2">
      <c r="A311" t="s">
        <v>4068</v>
      </c>
      <c r="B311" t="s">
        <v>4068</v>
      </c>
      <c r="C311" t="s">
        <v>4069</v>
      </c>
      <c r="D311" t="s">
        <v>5860</v>
      </c>
      <c r="E311" t="s">
        <v>77</v>
      </c>
      <c r="I311" t="s">
        <v>4070</v>
      </c>
      <c r="J311" t="s">
        <v>3428</v>
      </c>
      <c r="M311" t="s">
        <v>3329</v>
      </c>
      <c r="N311" t="s">
        <v>81</v>
      </c>
      <c r="P311" t="s">
        <v>3360</v>
      </c>
      <c r="Q311" t="s">
        <v>83</v>
      </c>
      <c r="R311" t="s">
        <v>84</v>
      </c>
      <c r="S311" t="s">
        <v>4071</v>
      </c>
    </row>
    <row r="312" spans="1:19" x14ac:dyDescent="0.2">
      <c r="A312" t="s">
        <v>4072</v>
      </c>
      <c r="B312" t="s">
        <v>4072</v>
      </c>
      <c r="C312" t="s">
        <v>4073</v>
      </c>
      <c r="E312" t="s">
        <v>397</v>
      </c>
      <c r="I312" t="s">
        <v>3336</v>
      </c>
      <c r="M312" t="s">
        <v>3329</v>
      </c>
      <c r="N312" t="s">
        <v>2962</v>
      </c>
      <c r="P312" t="s">
        <v>3337</v>
      </c>
      <c r="Q312" t="s">
        <v>83</v>
      </c>
      <c r="S312" t="s">
        <v>3338</v>
      </c>
    </row>
    <row r="313" spans="1:19" x14ac:dyDescent="0.2">
      <c r="A313" t="s">
        <v>4074</v>
      </c>
      <c r="B313" t="s">
        <v>4074</v>
      </c>
      <c r="C313" t="s">
        <v>4075</v>
      </c>
      <c r="E313" t="s">
        <v>397</v>
      </c>
      <c r="I313" t="s">
        <v>3336</v>
      </c>
      <c r="M313" t="s">
        <v>3329</v>
      </c>
      <c r="N313" t="s">
        <v>2962</v>
      </c>
      <c r="P313" t="s">
        <v>3337</v>
      </c>
      <c r="Q313" t="s">
        <v>83</v>
      </c>
      <c r="S313" t="s">
        <v>3338</v>
      </c>
    </row>
    <row r="314" spans="1:19" x14ac:dyDescent="0.2">
      <c r="A314" t="s">
        <v>4076</v>
      </c>
      <c r="B314" t="s">
        <v>4076</v>
      </c>
      <c r="C314" t="s">
        <v>4077</v>
      </c>
      <c r="E314" t="s">
        <v>397</v>
      </c>
      <c r="I314" t="s">
        <v>3336</v>
      </c>
      <c r="M314" t="s">
        <v>3329</v>
      </c>
      <c r="N314" t="s">
        <v>2962</v>
      </c>
      <c r="P314" t="s">
        <v>3337</v>
      </c>
      <c r="Q314" t="s">
        <v>83</v>
      </c>
      <c r="S314" t="s">
        <v>3338</v>
      </c>
    </row>
    <row r="315" spans="1:19" x14ac:dyDescent="0.2">
      <c r="A315" t="s">
        <v>4078</v>
      </c>
      <c r="B315" t="s">
        <v>4078</v>
      </c>
      <c r="C315" t="s">
        <v>4079</v>
      </c>
      <c r="E315" t="s">
        <v>397</v>
      </c>
      <c r="F315" t="s">
        <v>4080</v>
      </c>
      <c r="I315" t="s">
        <v>3336</v>
      </c>
      <c r="M315" t="s">
        <v>3329</v>
      </c>
      <c r="N315" t="s">
        <v>2962</v>
      </c>
      <c r="P315" t="s">
        <v>3337</v>
      </c>
      <c r="Q315" t="s">
        <v>83</v>
      </c>
      <c r="S315" t="s">
        <v>3338</v>
      </c>
    </row>
    <row r="316" spans="1:19" x14ac:dyDescent="0.2">
      <c r="A316" t="s">
        <v>4081</v>
      </c>
      <c r="B316" t="s">
        <v>4081</v>
      </c>
      <c r="C316" t="s">
        <v>4082</v>
      </c>
      <c r="E316" t="s">
        <v>397</v>
      </c>
      <c r="F316" t="s">
        <v>4083</v>
      </c>
      <c r="I316" t="s">
        <v>3336</v>
      </c>
      <c r="M316" t="s">
        <v>3329</v>
      </c>
      <c r="N316" t="s">
        <v>2962</v>
      </c>
      <c r="P316" t="s">
        <v>3337</v>
      </c>
      <c r="Q316" t="s">
        <v>83</v>
      </c>
      <c r="S316" t="s">
        <v>3338</v>
      </c>
    </row>
    <row r="317" spans="1:19" x14ac:dyDescent="0.2">
      <c r="A317" t="s">
        <v>4084</v>
      </c>
      <c r="B317" t="s">
        <v>4084</v>
      </c>
      <c r="C317" t="s">
        <v>1919</v>
      </c>
      <c r="D317" t="s">
        <v>5860</v>
      </c>
      <c r="E317" t="s">
        <v>77</v>
      </c>
      <c r="G317" t="s">
        <v>4085</v>
      </c>
      <c r="I317" t="s">
        <v>3346</v>
      </c>
      <c r="J317" t="s">
        <v>146</v>
      </c>
      <c r="M317" t="s">
        <v>3329</v>
      </c>
      <c r="N317" t="s">
        <v>2962</v>
      </c>
      <c r="P317" t="s">
        <v>3347</v>
      </c>
      <c r="Q317" t="s">
        <v>83</v>
      </c>
      <c r="R317" t="s">
        <v>84</v>
      </c>
      <c r="S317" t="s">
        <v>3348</v>
      </c>
    </row>
    <row r="318" spans="1:19" x14ac:dyDescent="0.2">
      <c r="A318" t="s">
        <v>4086</v>
      </c>
      <c r="B318" t="s">
        <v>4086</v>
      </c>
      <c r="C318" t="s">
        <v>4087</v>
      </c>
      <c r="D318" t="s">
        <v>5860</v>
      </c>
      <c r="E318" t="s">
        <v>77</v>
      </c>
      <c r="F318" t="s">
        <v>3444</v>
      </c>
      <c r="I318" t="s">
        <v>3990</v>
      </c>
      <c r="J318" t="s">
        <v>4088</v>
      </c>
      <c r="M318" t="s">
        <v>3329</v>
      </c>
      <c r="N318" t="s">
        <v>2962</v>
      </c>
      <c r="P318" t="s">
        <v>3360</v>
      </c>
      <c r="Q318" t="s">
        <v>83</v>
      </c>
      <c r="R318" t="s">
        <v>84</v>
      </c>
      <c r="S318" t="s">
        <v>3991</v>
      </c>
    </row>
    <row r="319" spans="1:19" x14ac:dyDescent="0.2">
      <c r="A319" t="s">
        <v>4089</v>
      </c>
      <c r="B319" t="s">
        <v>4089</v>
      </c>
      <c r="C319" t="s">
        <v>2425</v>
      </c>
      <c r="D319" t="s">
        <v>5860</v>
      </c>
      <c r="E319" t="s">
        <v>77</v>
      </c>
      <c r="G319" t="s">
        <v>4090</v>
      </c>
      <c r="I319" t="s">
        <v>3346</v>
      </c>
      <c r="J319" t="s">
        <v>146</v>
      </c>
      <c r="M319" t="s">
        <v>3329</v>
      </c>
      <c r="N319" t="s">
        <v>2962</v>
      </c>
      <c r="P319" t="s">
        <v>3347</v>
      </c>
      <c r="Q319" t="s">
        <v>83</v>
      </c>
      <c r="R319" t="s">
        <v>84</v>
      </c>
      <c r="S319" t="s">
        <v>3348</v>
      </c>
    </row>
    <row r="320" spans="1:19" x14ac:dyDescent="0.2">
      <c r="A320" t="s">
        <v>4091</v>
      </c>
      <c r="B320" t="s">
        <v>4091</v>
      </c>
      <c r="C320" t="s">
        <v>4092</v>
      </c>
      <c r="D320" t="s">
        <v>5860</v>
      </c>
      <c r="E320" t="s">
        <v>77</v>
      </c>
      <c r="G320" t="s">
        <v>4093</v>
      </c>
      <c r="H320" t="s">
        <v>4094</v>
      </c>
      <c r="I320" t="s">
        <v>3679</v>
      </c>
      <c r="J320" t="s">
        <v>3354</v>
      </c>
      <c r="M320" t="s">
        <v>3329</v>
      </c>
      <c r="N320" t="s">
        <v>2962</v>
      </c>
      <c r="P320" t="s">
        <v>3347</v>
      </c>
      <c r="Q320" t="s">
        <v>83</v>
      </c>
      <c r="R320" t="s">
        <v>84</v>
      </c>
      <c r="S320" t="s">
        <v>3680</v>
      </c>
    </row>
    <row r="321" spans="1:19" x14ac:dyDescent="0.2">
      <c r="A321" t="s">
        <v>4095</v>
      </c>
      <c r="B321" t="s">
        <v>4095</v>
      </c>
      <c r="C321" t="s">
        <v>4096</v>
      </c>
      <c r="D321" t="s">
        <v>5860</v>
      </c>
      <c r="E321" t="s">
        <v>77</v>
      </c>
      <c r="I321" t="s">
        <v>3327</v>
      </c>
      <c r="J321" t="s">
        <v>3328</v>
      </c>
      <c r="M321" t="s">
        <v>3329</v>
      </c>
      <c r="N321" t="s">
        <v>2962</v>
      </c>
      <c r="P321" t="s">
        <v>3330</v>
      </c>
      <c r="Q321" t="s">
        <v>83</v>
      </c>
      <c r="R321" t="s">
        <v>2953</v>
      </c>
      <c r="S321" t="s">
        <v>3331</v>
      </c>
    </row>
    <row r="322" spans="1:19" x14ac:dyDescent="0.2">
      <c r="A322" t="s">
        <v>4097</v>
      </c>
      <c r="B322" t="s">
        <v>4097</v>
      </c>
      <c r="C322" t="s">
        <v>4098</v>
      </c>
      <c r="D322" t="s">
        <v>5860</v>
      </c>
      <c r="E322" t="s">
        <v>77</v>
      </c>
      <c r="I322" t="s">
        <v>3473</v>
      </c>
      <c r="J322" t="s">
        <v>3474</v>
      </c>
      <c r="M322" t="s">
        <v>3329</v>
      </c>
      <c r="N322" t="s">
        <v>2962</v>
      </c>
      <c r="P322" t="s">
        <v>3360</v>
      </c>
      <c r="Q322" t="s">
        <v>83</v>
      </c>
      <c r="R322" t="s">
        <v>84</v>
      </c>
      <c r="S322" t="s">
        <v>3475</v>
      </c>
    </row>
    <row r="323" spans="1:19" x14ac:dyDescent="0.2">
      <c r="A323" t="s">
        <v>4099</v>
      </c>
      <c r="B323" t="s">
        <v>4099</v>
      </c>
      <c r="C323" t="s">
        <v>4100</v>
      </c>
      <c r="E323" t="s">
        <v>397</v>
      </c>
      <c r="I323" t="s">
        <v>3336</v>
      </c>
      <c r="M323" t="s">
        <v>3329</v>
      </c>
      <c r="N323" t="s">
        <v>2962</v>
      </c>
      <c r="P323" t="s">
        <v>3337</v>
      </c>
      <c r="Q323" t="s">
        <v>83</v>
      </c>
      <c r="S323" t="s">
        <v>3338</v>
      </c>
    </row>
    <row r="324" spans="1:19" x14ac:dyDescent="0.2">
      <c r="A324" t="s">
        <v>4101</v>
      </c>
      <c r="B324" t="s">
        <v>4101</v>
      </c>
      <c r="D324" t="s">
        <v>5860</v>
      </c>
      <c r="E324" t="s">
        <v>397</v>
      </c>
      <c r="H324" t="s">
        <v>4102</v>
      </c>
      <c r="I324" t="s">
        <v>3473</v>
      </c>
      <c r="J324" t="s">
        <v>3474</v>
      </c>
      <c r="M324" t="s">
        <v>3329</v>
      </c>
      <c r="N324" t="s">
        <v>2962</v>
      </c>
      <c r="P324" t="s">
        <v>3360</v>
      </c>
      <c r="Q324" t="s">
        <v>83</v>
      </c>
      <c r="R324" t="s">
        <v>84</v>
      </c>
      <c r="S324" t="s">
        <v>3475</v>
      </c>
    </row>
    <row r="325" spans="1:19" x14ac:dyDescent="0.2">
      <c r="A325" t="s">
        <v>4103</v>
      </c>
      <c r="B325" t="s">
        <v>4103</v>
      </c>
      <c r="C325" t="s">
        <v>2180</v>
      </c>
      <c r="D325" t="s">
        <v>5860</v>
      </c>
      <c r="E325" t="s">
        <v>77</v>
      </c>
      <c r="G325" t="s">
        <v>4104</v>
      </c>
      <c r="I325" t="s">
        <v>3346</v>
      </c>
      <c r="J325" t="s">
        <v>146</v>
      </c>
      <c r="M325" t="s">
        <v>3329</v>
      </c>
      <c r="N325" t="s">
        <v>2962</v>
      </c>
      <c r="P325" t="s">
        <v>3347</v>
      </c>
      <c r="Q325" t="s">
        <v>83</v>
      </c>
      <c r="R325" t="s">
        <v>84</v>
      </c>
      <c r="S325" t="s">
        <v>3348</v>
      </c>
    </row>
    <row r="326" spans="1:19" x14ac:dyDescent="0.2">
      <c r="A326" t="s">
        <v>4105</v>
      </c>
      <c r="B326" t="s">
        <v>4105</v>
      </c>
      <c r="C326" t="s">
        <v>4106</v>
      </c>
      <c r="D326" t="s">
        <v>5860</v>
      </c>
      <c r="E326" t="s">
        <v>397</v>
      </c>
      <c r="F326" t="s">
        <v>4107</v>
      </c>
      <c r="I326" t="s">
        <v>3473</v>
      </c>
      <c r="J326" t="s">
        <v>3474</v>
      </c>
      <c r="M326" t="s">
        <v>3329</v>
      </c>
      <c r="N326" t="s">
        <v>81</v>
      </c>
      <c r="P326" t="s">
        <v>3360</v>
      </c>
      <c r="Q326" t="s">
        <v>83</v>
      </c>
      <c r="R326" t="s">
        <v>84</v>
      </c>
      <c r="S326" t="s">
        <v>3475</v>
      </c>
    </row>
    <row r="327" spans="1:19" x14ac:dyDescent="0.2">
      <c r="A327" t="s">
        <v>4108</v>
      </c>
      <c r="B327" t="s">
        <v>4108</v>
      </c>
      <c r="C327" t="s">
        <v>4109</v>
      </c>
      <c r="E327" t="s">
        <v>397</v>
      </c>
      <c r="I327" t="s">
        <v>3336</v>
      </c>
      <c r="M327" t="s">
        <v>3329</v>
      </c>
      <c r="N327" t="s">
        <v>2962</v>
      </c>
      <c r="P327" t="s">
        <v>3337</v>
      </c>
      <c r="Q327" t="s">
        <v>83</v>
      </c>
      <c r="S327" t="s">
        <v>3338</v>
      </c>
    </row>
    <row r="328" spans="1:19" x14ac:dyDescent="0.2">
      <c r="A328" t="s">
        <v>4110</v>
      </c>
      <c r="B328" t="s">
        <v>4110</v>
      </c>
      <c r="C328" t="s">
        <v>1398</v>
      </c>
      <c r="D328" t="s">
        <v>5860</v>
      </c>
      <c r="E328" t="s">
        <v>77</v>
      </c>
      <c r="G328" t="s">
        <v>4111</v>
      </c>
      <c r="I328" t="s">
        <v>3346</v>
      </c>
      <c r="J328" t="s">
        <v>146</v>
      </c>
      <c r="M328" t="s">
        <v>3329</v>
      </c>
      <c r="N328" t="s">
        <v>2962</v>
      </c>
      <c r="P328" t="s">
        <v>3347</v>
      </c>
      <c r="Q328" t="s">
        <v>83</v>
      </c>
      <c r="R328" t="s">
        <v>84</v>
      </c>
      <c r="S328" t="s">
        <v>3348</v>
      </c>
    </row>
    <row r="329" spans="1:19" x14ac:dyDescent="0.2">
      <c r="A329" t="s">
        <v>816</v>
      </c>
      <c r="B329" t="s">
        <v>816</v>
      </c>
      <c r="C329" t="s">
        <v>818</v>
      </c>
      <c r="D329" t="s">
        <v>5860</v>
      </c>
      <c r="E329" t="s">
        <v>77</v>
      </c>
      <c r="G329" t="s">
        <v>4112</v>
      </c>
      <c r="I329" t="s">
        <v>3346</v>
      </c>
      <c r="J329" t="s">
        <v>146</v>
      </c>
      <c r="M329" t="s">
        <v>3329</v>
      </c>
      <c r="N329" t="s">
        <v>2962</v>
      </c>
      <c r="P329" t="s">
        <v>3347</v>
      </c>
      <c r="Q329" t="s">
        <v>83</v>
      </c>
      <c r="R329" t="s">
        <v>84</v>
      </c>
      <c r="S329" t="s">
        <v>3348</v>
      </c>
    </row>
    <row r="330" spans="1:19" x14ac:dyDescent="0.2">
      <c r="A330" t="s">
        <v>4113</v>
      </c>
      <c r="B330" t="s">
        <v>4113</v>
      </c>
      <c r="C330" t="s">
        <v>882</v>
      </c>
      <c r="D330" t="s">
        <v>5860</v>
      </c>
      <c r="E330" t="s">
        <v>77</v>
      </c>
      <c r="G330" t="s">
        <v>4114</v>
      </c>
      <c r="I330" t="s">
        <v>3346</v>
      </c>
      <c r="J330" t="s">
        <v>146</v>
      </c>
      <c r="M330" t="s">
        <v>3329</v>
      </c>
      <c r="N330" t="s">
        <v>2962</v>
      </c>
      <c r="P330" t="s">
        <v>3347</v>
      </c>
      <c r="Q330" t="s">
        <v>83</v>
      </c>
      <c r="R330" t="s">
        <v>84</v>
      </c>
      <c r="S330" t="s">
        <v>3348</v>
      </c>
    </row>
    <row r="331" spans="1:19" x14ac:dyDescent="0.2">
      <c r="A331" t="s">
        <v>4115</v>
      </c>
      <c r="B331" t="s">
        <v>4115</v>
      </c>
      <c r="C331" t="s">
        <v>4116</v>
      </c>
      <c r="E331" t="s">
        <v>397</v>
      </c>
      <c r="F331" t="s">
        <v>4117</v>
      </c>
      <c r="I331" t="s">
        <v>3336</v>
      </c>
      <c r="M331" t="s">
        <v>3329</v>
      </c>
      <c r="N331" t="s">
        <v>2962</v>
      </c>
      <c r="P331" t="s">
        <v>3337</v>
      </c>
      <c r="Q331" t="s">
        <v>83</v>
      </c>
      <c r="S331" t="s">
        <v>3338</v>
      </c>
    </row>
    <row r="332" spans="1:19" x14ac:dyDescent="0.2">
      <c r="A332" t="s">
        <v>4118</v>
      </c>
      <c r="B332" t="s">
        <v>4118</v>
      </c>
      <c r="C332" t="s">
        <v>4119</v>
      </c>
      <c r="D332" t="s">
        <v>5860</v>
      </c>
      <c r="E332" t="s">
        <v>77</v>
      </c>
      <c r="I332" t="s">
        <v>3359</v>
      </c>
      <c r="J332" t="s">
        <v>3354</v>
      </c>
      <c r="M332" t="s">
        <v>3329</v>
      </c>
      <c r="N332" t="s">
        <v>81</v>
      </c>
      <c r="P332" t="s">
        <v>3360</v>
      </c>
      <c r="Q332" t="s">
        <v>83</v>
      </c>
      <c r="R332" t="s">
        <v>84</v>
      </c>
      <c r="S332" t="s">
        <v>3361</v>
      </c>
    </row>
    <row r="333" spans="1:19" x14ac:dyDescent="0.2">
      <c r="A333" t="s">
        <v>4120</v>
      </c>
      <c r="B333" t="s">
        <v>4120</v>
      </c>
      <c r="C333" t="s">
        <v>4121</v>
      </c>
      <c r="E333" t="s">
        <v>397</v>
      </c>
      <c r="F333" t="s">
        <v>4122</v>
      </c>
      <c r="I333" t="s">
        <v>3336</v>
      </c>
      <c r="M333" t="s">
        <v>3329</v>
      </c>
      <c r="N333" t="s">
        <v>2962</v>
      </c>
      <c r="P333" t="s">
        <v>3337</v>
      </c>
      <c r="Q333" t="s">
        <v>83</v>
      </c>
      <c r="S333" t="s">
        <v>3338</v>
      </c>
    </row>
    <row r="334" spans="1:19" x14ac:dyDescent="0.2">
      <c r="A334" t="s">
        <v>4123</v>
      </c>
      <c r="B334" t="s">
        <v>4123</v>
      </c>
      <c r="C334" t="s">
        <v>4124</v>
      </c>
      <c r="D334" t="s">
        <v>5860</v>
      </c>
      <c r="E334" t="s">
        <v>77</v>
      </c>
      <c r="H334" t="s">
        <v>4125</v>
      </c>
      <c r="I334" t="s">
        <v>3990</v>
      </c>
      <c r="J334" t="s">
        <v>3354</v>
      </c>
      <c r="M334" t="s">
        <v>3329</v>
      </c>
      <c r="N334" t="s">
        <v>2962</v>
      </c>
      <c r="O334" t="e">
        <f>Total Revenue/Room Night</f>
        <v>#NAME?</v>
      </c>
      <c r="P334" t="s">
        <v>3360</v>
      </c>
      <c r="Q334" t="s">
        <v>83</v>
      </c>
      <c r="R334" t="s">
        <v>2953</v>
      </c>
      <c r="S334" t="s">
        <v>3991</v>
      </c>
    </row>
    <row r="335" spans="1:19" x14ac:dyDescent="0.2">
      <c r="A335" t="s">
        <v>4126</v>
      </c>
      <c r="B335" t="s">
        <v>4126</v>
      </c>
      <c r="C335" t="s">
        <v>4127</v>
      </c>
      <c r="E335" t="s">
        <v>397</v>
      </c>
      <c r="F335" t="s">
        <v>4128</v>
      </c>
      <c r="I335" t="s">
        <v>3336</v>
      </c>
      <c r="M335" t="s">
        <v>3329</v>
      </c>
      <c r="N335" t="s">
        <v>2962</v>
      </c>
      <c r="P335" t="s">
        <v>3337</v>
      </c>
      <c r="Q335" t="s">
        <v>83</v>
      </c>
      <c r="S335" t="s">
        <v>3338</v>
      </c>
    </row>
    <row r="336" spans="1:19" x14ac:dyDescent="0.2">
      <c r="A336" t="s">
        <v>4129</v>
      </c>
      <c r="B336" t="s">
        <v>4129</v>
      </c>
      <c r="C336" t="s">
        <v>4130</v>
      </c>
      <c r="E336" t="s">
        <v>397</v>
      </c>
      <c r="I336" t="s">
        <v>3336</v>
      </c>
      <c r="M336" t="s">
        <v>3329</v>
      </c>
      <c r="N336" t="s">
        <v>2962</v>
      </c>
      <c r="P336" t="s">
        <v>3337</v>
      </c>
      <c r="Q336" t="s">
        <v>83</v>
      </c>
      <c r="S336" t="s">
        <v>3338</v>
      </c>
    </row>
    <row r="337" spans="1:19" x14ac:dyDescent="0.2">
      <c r="A337" t="s">
        <v>2471</v>
      </c>
      <c r="B337" t="s">
        <v>2471</v>
      </c>
      <c r="C337" t="s">
        <v>2473</v>
      </c>
      <c r="D337" t="s">
        <v>5860</v>
      </c>
      <c r="E337" t="s">
        <v>77</v>
      </c>
      <c r="G337" t="s">
        <v>4131</v>
      </c>
      <c r="I337" t="s">
        <v>3346</v>
      </c>
      <c r="J337" t="s">
        <v>146</v>
      </c>
      <c r="M337" t="s">
        <v>3329</v>
      </c>
      <c r="N337" t="s">
        <v>2962</v>
      </c>
      <c r="P337" t="s">
        <v>3347</v>
      </c>
      <c r="Q337" t="s">
        <v>83</v>
      </c>
      <c r="R337" t="s">
        <v>84</v>
      </c>
      <c r="S337" t="s">
        <v>3348</v>
      </c>
    </row>
    <row r="338" spans="1:19" x14ac:dyDescent="0.2">
      <c r="A338" t="s">
        <v>4132</v>
      </c>
      <c r="B338" t="s">
        <v>4132</v>
      </c>
      <c r="C338" t="s">
        <v>4133</v>
      </c>
      <c r="E338" t="s">
        <v>397</v>
      </c>
      <c r="F338" t="s">
        <v>4134</v>
      </c>
      <c r="I338" t="s">
        <v>3336</v>
      </c>
      <c r="M338" t="s">
        <v>3329</v>
      </c>
      <c r="N338" t="s">
        <v>2962</v>
      </c>
      <c r="P338" t="s">
        <v>3337</v>
      </c>
      <c r="Q338" t="s">
        <v>83</v>
      </c>
      <c r="S338" t="s">
        <v>3338</v>
      </c>
    </row>
    <row r="339" spans="1:19" x14ac:dyDescent="0.2">
      <c r="A339" t="s">
        <v>4135</v>
      </c>
      <c r="B339" t="s">
        <v>4135</v>
      </c>
      <c r="C339" t="s">
        <v>4136</v>
      </c>
      <c r="E339" t="s">
        <v>397</v>
      </c>
      <c r="F339" t="s">
        <v>3977</v>
      </c>
      <c r="I339" t="s">
        <v>3336</v>
      </c>
      <c r="M339" t="s">
        <v>3329</v>
      </c>
      <c r="N339" t="s">
        <v>2962</v>
      </c>
      <c r="P339" t="s">
        <v>3337</v>
      </c>
      <c r="Q339" t="s">
        <v>83</v>
      </c>
      <c r="S339" t="s">
        <v>3338</v>
      </c>
    </row>
    <row r="340" spans="1:19" x14ac:dyDescent="0.2">
      <c r="A340" t="s">
        <v>4137</v>
      </c>
      <c r="B340" t="s">
        <v>4137</v>
      </c>
      <c r="C340" t="s">
        <v>4138</v>
      </c>
      <c r="D340" t="s">
        <v>5860</v>
      </c>
      <c r="E340" t="s">
        <v>77</v>
      </c>
      <c r="H340" t="s">
        <v>4139</v>
      </c>
      <c r="I340" t="s">
        <v>3327</v>
      </c>
      <c r="J340" t="s">
        <v>3328</v>
      </c>
      <c r="M340" t="s">
        <v>3329</v>
      </c>
      <c r="N340" t="s">
        <v>81</v>
      </c>
      <c r="P340" t="s">
        <v>3330</v>
      </c>
      <c r="Q340" t="s">
        <v>83</v>
      </c>
      <c r="R340" t="s">
        <v>2953</v>
      </c>
      <c r="S340" t="s">
        <v>3331</v>
      </c>
    </row>
    <row r="341" spans="1:19" x14ac:dyDescent="0.2">
      <c r="A341" t="s">
        <v>4140</v>
      </c>
      <c r="B341" t="s">
        <v>4140</v>
      </c>
      <c r="C341" t="s">
        <v>4141</v>
      </c>
      <c r="E341" t="s">
        <v>397</v>
      </c>
      <c r="I341" t="s">
        <v>3336</v>
      </c>
      <c r="M341" t="s">
        <v>3329</v>
      </c>
      <c r="N341" t="s">
        <v>2962</v>
      </c>
      <c r="P341" t="s">
        <v>3337</v>
      </c>
      <c r="Q341" t="s">
        <v>83</v>
      </c>
      <c r="S341" t="s">
        <v>3338</v>
      </c>
    </row>
    <row r="342" spans="1:19" x14ac:dyDescent="0.2">
      <c r="A342" t="s">
        <v>4142</v>
      </c>
      <c r="B342" t="s">
        <v>4142</v>
      </c>
      <c r="C342" t="s">
        <v>2246</v>
      </c>
      <c r="D342" t="s">
        <v>5860</v>
      </c>
      <c r="E342" t="s">
        <v>77</v>
      </c>
      <c r="G342" t="s">
        <v>4143</v>
      </c>
      <c r="I342" t="s">
        <v>3346</v>
      </c>
      <c r="J342" t="s">
        <v>146</v>
      </c>
      <c r="M342" t="s">
        <v>3329</v>
      </c>
      <c r="N342" t="s">
        <v>2962</v>
      </c>
      <c r="P342" t="s">
        <v>3347</v>
      </c>
      <c r="Q342" t="s">
        <v>83</v>
      </c>
      <c r="R342" t="s">
        <v>84</v>
      </c>
      <c r="S342" t="s">
        <v>3348</v>
      </c>
    </row>
    <row r="343" spans="1:19" x14ac:dyDescent="0.2">
      <c r="A343" t="s">
        <v>283</v>
      </c>
      <c r="B343" t="s">
        <v>283</v>
      </c>
      <c r="C343" t="s">
        <v>285</v>
      </c>
      <c r="D343" t="s">
        <v>5860</v>
      </c>
      <c r="E343" t="s">
        <v>77</v>
      </c>
      <c r="G343" t="s">
        <v>4144</v>
      </c>
      <c r="I343" t="s">
        <v>3346</v>
      </c>
      <c r="J343" t="s">
        <v>146</v>
      </c>
      <c r="M343" t="s">
        <v>3329</v>
      </c>
      <c r="N343" t="s">
        <v>2962</v>
      </c>
      <c r="P343" t="s">
        <v>3347</v>
      </c>
      <c r="Q343" t="s">
        <v>83</v>
      </c>
      <c r="R343" t="s">
        <v>84</v>
      </c>
      <c r="S343" t="s">
        <v>3348</v>
      </c>
    </row>
    <row r="344" spans="1:19" x14ac:dyDescent="0.2">
      <c r="A344" t="s">
        <v>4145</v>
      </c>
      <c r="B344" t="s">
        <v>4145</v>
      </c>
      <c r="C344" t="s">
        <v>4146</v>
      </c>
      <c r="D344" t="s">
        <v>5860</v>
      </c>
      <c r="E344" t="s">
        <v>77</v>
      </c>
      <c r="F344" t="s">
        <v>2341</v>
      </c>
      <c r="G344" t="s">
        <v>4147</v>
      </c>
      <c r="I344" t="s">
        <v>3346</v>
      </c>
      <c r="J344" t="s">
        <v>146</v>
      </c>
      <c r="M344" t="s">
        <v>3329</v>
      </c>
      <c r="N344" t="s">
        <v>2962</v>
      </c>
      <c r="P344" t="s">
        <v>3347</v>
      </c>
      <c r="Q344" t="s">
        <v>83</v>
      </c>
      <c r="R344" t="s">
        <v>84</v>
      </c>
      <c r="S344" t="s">
        <v>3348</v>
      </c>
    </row>
    <row r="345" spans="1:19" x14ac:dyDescent="0.2">
      <c r="A345" t="s">
        <v>4148</v>
      </c>
      <c r="B345" t="s">
        <v>4148</v>
      </c>
      <c r="C345" t="s">
        <v>4149</v>
      </c>
      <c r="E345" t="s">
        <v>397</v>
      </c>
      <c r="F345" t="s">
        <v>4150</v>
      </c>
      <c r="I345" t="s">
        <v>3336</v>
      </c>
      <c r="M345" t="s">
        <v>3329</v>
      </c>
      <c r="N345" t="s">
        <v>2962</v>
      </c>
      <c r="P345" t="s">
        <v>3337</v>
      </c>
      <c r="Q345" t="s">
        <v>83</v>
      </c>
      <c r="S345" t="s">
        <v>3338</v>
      </c>
    </row>
    <row r="346" spans="1:19" x14ac:dyDescent="0.2">
      <c r="A346" t="s">
        <v>4151</v>
      </c>
      <c r="B346" t="s">
        <v>4151</v>
      </c>
      <c r="D346" t="s">
        <v>5860</v>
      </c>
      <c r="E346" t="s">
        <v>397</v>
      </c>
      <c r="I346" t="s">
        <v>3359</v>
      </c>
      <c r="J346" t="s">
        <v>3354</v>
      </c>
      <c r="M346" t="s">
        <v>3329</v>
      </c>
      <c r="N346" t="s">
        <v>81</v>
      </c>
      <c r="P346" t="s">
        <v>3360</v>
      </c>
      <c r="Q346" t="s">
        <v>83</v>
      </c>
      <c r="R346" t="s">
        <v>84</v>
      </c>
      <c r="S346" t="s">
        <v>3361</v>
      </c>
    </row>
    <row r="347" spans="1:19" x14ac:dyDescent="0.2">
      <c r="A347" t="s">
        <v>4152</v>
      </c>
      <c r="B347" t="s">
        <v>4152</v>
      </c>
      <c r="C347" t="s">
        <v>4153</v>
      </c>
      <c r="E347" t="s">
        <v>397</v>
      </c>
      <c r="F347" t="s">
        <v>3742</v>
      </c>
      <c r="I347" t="s">
        <v>3336</v>
      </c>
      <c r="M347" t="s">
        <v>3329</v>
      </c>
      <c r="N347" t="s">
        <v>2962</v>
      </c>
      <c r="P347" t="s">
        <v>3337</v>
      </c>
      <c r="Q347" t="s">
        <v>83</v>
      </c>
      <c r="S347" t="s">
        <v>3338</v>
      </c>
    </row>
    <row r="348" spans="1:19" x14ac:dyDescent="0.2">
      <c r="A348" t="s">
        <v>4154</v>
      </c>
      <c r="B348" t="s">
        <v>4154</v>
      </c>
      <c r="C348" t="s">
        <v>3692</v>
      </c>
      <c r="D348" t="s">
        <v>5860</v>
      </c>
      <c r="E348" t="s">
        <v>77</v>
      </c>
      <c r="H348" t="s">
        <v>4154</v>
      </c>
      <c r="I348" t="s">
        <v>3693</v>
      </c>
      <c r="J348" t="s">
        <v>4088</v>
      </c>
      <c r="M348" t="s">
        <v>3329</v>
      </c>
      <c r="N348" t="s">
        <v>81</v>
      </c>
      <c r="P348" t="s">
        <v>3360</v>
      </c>
      <c r="Q348" t="s">
        <v>83</v>
      </c>
      <c r="R348" t="s">
        <v>84</v>
      </c>
      <c r="S348" t="s">
        <v>3694</v>
      </c>
    </row>
    <row r="349" spans="1:19" x14ac:dyDescent="0.2">
      <c r="A349" t="s">
        <v>4155</v>
      </c>
      <c r="B349" t="s">
        <v>4155</v>
      </c>
      <c r="C349" t="s">
        <v>4156</v>
      </c>
      <c r="E349" t="s">
        <v>397</v>
      </c>
      <c r="F349" t="s">
        <v>4157</v>
      </c>
      <c r="I349" t="s">
        <v>3336</v>
      </c>
      <c r="M349" t="s">
        <v>3329</v>
      </c>
      <c r="N349" t="s">
        <v>2962</v>
      </c>
      <c r="P349" t="s">
        <v>3337</v>
      </c>
      <c r="Q349" t="s">
        <v>83</v>
      </c>
      <c r="S349" t="s">
        <v>3338</v>
      </c>
    </row>
    <row r="350" spans="1:19" x14ac:dyDescent="0.2">
      <c r="A350" t="s">
        <v>4158</v>
      </c>
      <c r="B350" t="s">
        <v>4158</v>
      </c>
      <c r="C350" t="s">
        <v>4159</v>
      </c>
      <c r="E350" t="s">
        <v>397</v>
      </c>
      <c r="F350" t="s">
        <v>4160</v>
      </c>
      <c r="I350" t="s">
        <v>3336</v>
      </c>
      <c r="M350" t="s">
        <v>3329</v>
      </c>
      <c r="N350" t="s">
        <v>2962</v>
      </c>
      <c r="P350" t="s">
        <v>3337</v>
      </c>
      <c r="Q350" t="s">
        <v>83</v>
      </c>
      <c r="S350" t="s">
        <v>3338</v>
      </c>
    </row>
    <row r="351" spans="1:19" x14ac:dyDescent="0.2">
      <c r="A351" t="s">
        <v>4161</v>
      </c>
      <c r="B351" t="s">
        <v>4161</v>
      </c>
      <c r="C351" t="s">
        <v>4162</v>
      </c>
      <c r="E351" t="s">
        <v>397</v>
      </c>
      <c r="F351" t="s">
        <v>4163</v>
      </c>
      <c r="I351" t="s">
        <v>3336</v>
      </c>
      <c r="M351" t="s">
        <v>3329</v>
      </c>
      <c r="N351" t="s">
        <v>2962</v>
      </c>
      <c r="P351" t="s">
        <v>3337</v>
      </c>
      <c r="Q351" t="s">
        <v>83</v>
      </c>
      <c r="S351" t="s">
        <v>3338</v>
      </c>
    </row>
    <row r="352" spans="1:19" x14ac:dyDescent="0.2">
      <c r="A352" t="s">
        <v>4164</v>
      </c>
      <c r="B352" t="s">
        <v>4164</v>
      </c>
      <c r="C352" t="s">
        <v>1417</v>
      </c>
      <c r="D352" t="s">
        <v>5860</v>
      </c>
      <c r="E352" t="s">
        <v>77</v>
      </c>
      <c r="G352" t="s">
        <v>4165</v>
      </c>
      <c r="I352" t="s">
        <v>3346</v>
      </c>
      <c r="J352" t="s">
        <v>146</v>
      </c>
      <c r="M352" t="s">
        <v>3329</v>
      </c>
      <c r="N352" t="s">
        <v>2962</v>
      </c>
      <c r="P352" t="s">
        <v>3347</v>
      </c>
      <c r="Q352" t="s">
        <v>83</v>
      </c>
      <c r="R352" t="s">
        <v>84</v>
      </c>
      <c r="S352" t="s">
        <v>3348</v>
      </c>
    </row>
    <row r="353" spans="1:19" x14ac:dyDescent="0.2">
      <c r="A353" t="s">
        <v>4166</v>
      </c>
      <c r="B353" t="s">
        <v>4166</v>
      </c>
      <c r="C353" t="s">
        <v>4167</v>
      </c>
      <c r="D353" t="s">
        <v>5860</v>
      </c>
      <c r="E353" t="s">
        <v>77</v>
      </c>
      <c r="F353" t="s">
        <v>4168</v>
      </c>
      <c r="I353" t="s">
        <v>3551</v>
      </c>
      <c r="J353" t="s">
        <v>146</v>
      </c>
      <c r="M353" t="s">
        <v>3329</v>
      </c>
      <c r="N353" t="s">
        <v>2962</v>
      </c>
      <c r="P353" t="s">
        <v>3360</v>
      </c>
      <c r="Q353" t="s">
        <v>83</v>
      </c>
      <c r="R353" t="s">
        <v>84</v>
      </c>
      <c r="S353" t="s">
        <v>3552</v>
      </c>
    </row>
    <row r="354" spans="1:19" x14ac:dyDescent="0.2">
      <c r="A354" t="s">
        <v>4169</v>
      </c>
      <c r="B354" t="s">
        <v>4169</v>
      </c>
      <c r="C354" t="s">
        <v>4170</v>
      </c>
      <c r="E354" t="s">
        <v>397</v>
      </c>
      <c r="F354" t="s">
        <v>4171</v>
      </c>
      <c r="I354" t="s">
        <v>3336</v>
      </c>
      <c r="M354" t="s">
        <v>3329</v>
      </c>
      <c r="N354" t="s">
        <v>2962</v>
      </c>
      <c r="P354" t="s">
        <v>3337</v>
      </c>
      <c r="Q354" t="s">
        <v>83</v>
      </c>
      <c r="S354" t="s">
        <v>3338</v>
      </c>
    </row>
    <row r="355" spans="1:19" x14ac:dyDescent="0.2">
      <c r="A355" t="s">
        <v>4172</v>
      </c>
      <c r="B355" t="s">
        <v>4172</v>
      </c>
      <c r="C355" t="s">
        <v>4173</v>
      </c>
      <c r="E355" t="s">
        <v>397</v>
      </c>
      <c r="F355" t="s">
        <v>3399</v>
      </c>
      <c r="I355" t="s">
        <v>3336</v>
      </c>
      <c r="M355" t="s">
        <v>3329</v>
      </c>
      <c r="N355" t="s">
        <v>2962</v>
      </c>
      <c r="P355" t="s">
        <v>3337</v>
      </c>
      <c r="Q355" t="s">
        <v>83</v>
      </c>
      <c r="S355" t="s">
        <v>3338</v>
      </c>
    </row>
    <row r="356" spans="1:19" x14ac:dyDescent="0.2">
      <c r="A356" t="s">
        <v>4174</v>
      </c>
      <c r="B356" t="s">
        <v>4174</v>
      </c>
      <c r="C356" t="s">
        <v>4175</v>
      </c>
      <c r="E356" t="s">
        <v>397</v>
      </c>
      <c r="F356" t="s">
        <v>4176</v>
      </c>
      <c r="I356" t="s">
        <v>3336</v>
      </c>
      <c r="M356" t="s">
        <v>3329</v>
      </c>
      <c r="N356" t="s">
        <v>2962</v>
      </c>
      <c r="P356" t="s">
        <v>3337</v>
      </c>
      <c r="Q356" t="s">
        <v>83</v>
      </c>
      <c r="S356" t="s">
        <v>3338</v>
      </c>
    </row>
    <row r="357" spans="1:19" x14ac:dyDescent="0.2">
      <c r="A357" t="s">
        <v>1789</v>
      </c>
      <c r="B357" t="s">
        <v>1789</v>
      </c>
      <c r="C357" t="s">
        <v>1791</v>
      </c>
      <c r="D357" t="s">
        <v>5860</v>
      </c>
      <c r="E357" t="s">
        <v>77</v>
      </c>
      <c r="G357" t="s">
        <v>4177</v>
      </c>
      <c r="I357" t="s">
        <v>3346</v>
      </c>
      <c r="J357" t="s">
        <v>146</v>
      </c>
      <c r="M357" t="s">
        <v>3329</v>
      </c>
      <c r="N357" t="s">
        <v>2962</v>
      </c>
      <c r="P357" t="s">
        <v>3347</v>
      </c>
      <c r="Q357" t="s">
        <v>83</v>
      </c>
      <c r="R357" t="s">
        <v>84</v>
      </c>
      <c r="S357" t="s">
        <v>3348</v>
      </c>
    </row>
    <row r="358" spans="1:19" x14ac:dyDescent="0.2">
      <c r="A358" t="s">
        <v>4178</v>
      </c>
      <c r="B358" t="s">
        <v>4178</v>
      </c>
      <c r="C358" t="s">
        <v>4179</v>
      </c>
      <c r="D358" t="s">
        <v>5860</v>
      </c>
      <c r="E358" t="s">
        <v>77</v>
      </c>
      <c r="H358" t="s">
        <v>875</v>
      </c>
      <c r="I358" t="s">
        <v>3473</v>
      </c>
      <c r="J358" t="s">
        <v>3474</v>
      </c>
      <c r="M358" t="s">
        <v>3329</v>
      </c>
      <c r="N358" t="s">
        <v>2962</v>
      </c>
      <c r="P358" t="s">
        <v>3360</v>
      </c>
      <c r="Q358" t="s">
        <v>83</v>
      </c>
      <c r="R358" t="s">
        <v>84</v>
      </c>
      <c r="S358" t="s">
        <v>3475</v>
      </c>
    </row>
    <row r="359" spans="1:19" x14ac:dyDescent="0.2">
      <c r="A359" t="s">
        <v>4180</v>
      </c>
      <c r="B359" t="s">
        <v>4180</v>
      </c>
      <c r="C359" t="s">
        <v>4181</v>
      </c>
      <c r="E359" t="s">
        <v>397</v>
      </c>
      <c r="F359" t="s">
        <v>3573</v>
      </c>
      <c r="I359" t="s">
        <v>3336</v>
      </c>
      <c r="M359" t="s">
        <v>3329</v>
      </c>
      <c r="N359" t="s">
        <v>2962</v>
      </c>
      <c r="P359" t="s">
        <v>3337</v>
      </c>
      <c r="Q359" t="s">
        <v>83</v>
      </c>
      <c r="S359" t="s">
        <v>3338</v>
      </c>
    </row>
    <row r="360" spans="1:19" x14ac:dyDescent="0.2">
      <c r="A360" t="s">
        <v>4182</v>
      </c>
      <c r="B360" t="s">
        <v>4182</v>
      </c>
      <c r="C360" t="s">
        <v>2286</v>
      </c>
      <c r="D360" t="s">
        <v>5860</v>
      </c>
      <c r="E360" t="s">
        <v>77</v>
      </c>
      <c r="G360" t="s">
        <v>4183</v>
      </c>
      <c r="I360" t="s">
        <v>3346</v>
      </c>
      <c r="J360" t="s">
        <v>146</v>
      </c>
      <c r="M360" t="s">
        <v>3329</v>
      </c>
      <c r="N360" t="s">
        <v>2962</v>
      </c>
      <c r="P360" t="s">
        <v>3347</v>
      </c>
      <c r="Q360" t="s">
        <v>83</v>
      </c>
      <c r="R360" t="s">
        <v>84</v>
      </c>
      <c r="S360" t="s">
        <v>3348</v>
      </c>
    </row>
    <row r="361" spans="1:19" x14ac:dyDescent="0.2">
      <c r="A361" t="s">
        <v>2298</v>
      </c>
      <c r="B361" t="s">
        <v>2298</v>
      </c>
      <c r="C361" t="s">
        <v>4184</v>
      </c>
      <c r="D361" t="s">
        <v>5860</v>
      </c>
      <c r="E361" t="s">
        <v>77</v>
      </c>
      <c r="F361" t="s">
        <v>3732</v>
      </c>
      <c r="H361" t="s">
        <v>4185</v>
      </c>
      <c r="I361" t="s">
        <v>3551</v>
      </c>
      <c r="J361" t="s">
        <v>146</v>
      </c>
      <c r="M361" t="s">
        <v>3329</v>
      </c>
      <c r="N361" t="s">
        <v>81</v>
      </c>
      <c r="P361" t="s">
        <v>3360</v>
      </c>
      <c r="Q361" t="s">
        <v>83</v>
      </c>
      <c r="R361" t="s">
        <v>84</v>
      </c>
      <c r="S361" t="s">
        <v>3552</v>
      </c>
    </row>
    <row r="362" spans="1:19" x14ac:dyDescent="0.2">
      <c r="A362" t="s">
        <v>4186</v>
      </c>
      <c r="B362" t="s">
        <v>4186</v>
      </c>
      <c r="C362" t="s">
        <v>4187</v>
      </c>
      <c r="D362" t="s">
        <v>5860</v>
      </c>
      <c r="E362" t="s">
        <v>77</v>
      </c>
      <c r="I362" t="s">
        <v>3327</v>
      </c>
      <c r="J362" t="s">
        <v>3328</v>
      </c>
      <c r="M362" t="s">
        <v>3329</v>
      </c>
      <c r="N362" t="s">
        <v>2962</v>
      </c>
      <c r="P362" t="s">
        <v>3330</v>
      </c>
      <c r="Q362" t="s">
        <v>83</v>
      </c>
      <c r="R362" t="s">
        <v>84</v>
      </c>
      <c r="S362" t="s">
        <v>3331</v>
      </c>
    </row>
    <row r="363" spans="1:19" x14ac:dyDescent="0.2">
      <c r="A363" t="s">
        <v>708</v>
      </c>
      <c r="B363" t="s">
        <v>708</v>
      </c>
      <c r="C363" t="s">
        <v>4188</v>
      </c>
      <c r="D363" t="s">
        <v>5860</v>
      </c>
      <c r="E363" t="s">
        <v>77</v>
      </c>
      <c r="F363" t="s">
        <v>4189</v>
      </c>
      <c r="H363" t="s">
        <v>4190</v>
      </c>
      <c r="I363" t="s">
        <v>3551</v>
      </c>
      <c r="J363" t="s">
        <v>3354</v>
      </c>
      <c r="M363" t="s">
        <v>3329</v>
      </c>
      <c r="N363" t="s">
        <v>2962</v>
      </c>
      <c r="P363" t="s">
        <v>3360</v>
      </c>
      <c r="Q363" t="s">
        <v>83</v>
      </c>
      <c r="R363" t="s">
        <v>84</v>
      </c>
      <c r="S363" t="s">
        <v>3552</v>
      </c>
    </row>
    <row r="364" spans="1:19" x14ac:dyDescent="0.2">
      <c r="A364" t="s">
        <v>1206</v>
      </c>
      <c r="B364" t="s">
        <v>1206</v>
      </c>
      <c r="C364" t="s">
        <v>4191</v>
      </c>
      <c r="D364" t="s">
        <v>5860</v>
      </c>
      <c r="E364" t="s">
        <v>397</v>
      </c>
      <c r="F364" t="s">
        <v>3444</v>
      </c>
      <c r="I364" t="s">
        <v>3551</v>
      </c>
      <c r="J364" t="s">
        <v>146</v>
      </c>
      <c r="M364" t="s">
        <v>3329</v>
      </c>
      <c r="N364" t="s">
        <v>81</v>
      </c>
      <c r="P364" t="s">
        <v>3360</v>
      </c>
      <c r="Q364" t="s">
        <v>83</v>
      </c>
      <c r="R364" t="s">
        <v>84</v>
      </c>
      <c r="S364" t="s">
        <v>3552</v>
      </c>
    </row>
    <row r="365" spans="1:19" x14ac:dyDescent="0.2">
      <c r="A365" t="s">
        <v>4192</v>
      </c>
      <c r="B365" t="s">
        <v>4192</v>
      </c>
      <c r="C365" t="s">
        <v>4193</v>
      </c>
      <c r="D365" t="s">
        <v>5860</v>
      </c>
      <c r="E365" t="s">
        <v>77</v>
      </c>
      <c r="F365" t="s">
        <v>4194</v>
      </c>
      <c r="H365" t="s">
        <v>4195</v>
      </c>
      <c r="I365" t="s">
        <v>3353</v>
      </c>
      <c r="J365" t="s">
        <v>3354</v>
      </c>
      <c r="M365" t="s">
        <v>3329</v>
      </c>
      <c r="N365" t="s">
        <v>2962</v>
      </c>
      <c r="P365" t="s">
        <v>3347</v>
      </c>
      <c r="Q365" t="s">
        <v>83</v>
      </c>
      <c r="R365" t="s">
        <v>84</v>
      </c>
      <c r="S365" t="s">
        <v>3355</v>
      </c>
    </row>
    <row r="366" spans="1:19" x14ac:dyDescent="0.2">
      <c r="A366" t="s">
        <v>4196</v>
      </c>
      <c r="B366" t="s">
        <v>4196</v>
      </c>
      <c r="C366" t="s">
        <v>4197</v>
      </c>
      <c r="E366" t="s">
        <v>397</v>
      </c>
      <c r="F366" t="s">
        <v>4198</v>
      </c>
      <c r="I366" t="s">
        <v>3336</v>
      </c>
      <c r="M366" t="s">
        <v>3329</v>
      </c>
      <c r="N366" t="s">
        <v>2962</v>
      </c>
      <c r="P366" t="s">
        <v>3337</v>
      </c>
      <c r="Q366" t="s">
        <v>83</v>
      </c>
      <c r="S366" t="s">
        <v>3338</v>
      </c>
    </row>
    <row r="367" spans="1:19" x14ac:dyDescent="0.2">
      <c r="A367" t="s">
        <v>4199</v>
      </c>
      <c r="B367" t="s">
        <v>4199</v>
      </c>
      <c r="C367" t="s">
        <v>4200</v>
      </c>
      <c r="E367" t="s">
        <v>397</v>
      </c>
      <c r="I367" t="s">
        <v>3336</v>
      </c>
      <c r="M367" t="s">
        <v>3329</v>
      </c>
      <c r="N367" t="s">
        <v>2962</v>
      </c>
      <c r="P367" t="s">
        <v>3337</v>
      </c>
      <c r="Q367" t="s">
        <v>83</v>
      </c>
      <c r="S367" t="s">
        <v>3338</v>
      </c>
    </row>
    <row r="368" spans="1:19" x14ac:dyDescent="0.2">
      <c r="A368" t="s">
        <v>4201</v>
      </c>
      <c r="B368" t="s">
        <v>4201</v>
      </c>
      <c r="C368" t="s">
        <v>4202</v>
      </c>
      <c r="E368" t="s">
        <v>397</v>
      </c>
      <c r="F368" t="s">
        <v>3370</v>
      </c>
      <c r="I368" t="s">
        <v>3336</v>
      </c>
      <c r="M368" t="s">
        <v>3329</v>
      </c>
      <c r="N368" t="s">
        <v>2962</v>
      </c>
      <c r="P368" t="s">
        <v>3337</v>
      </c>
      <c r="Q368" t="s">
        <v>83</v>
      </c>
      <c r="S368" t="s">
        <v>3338</v>
      </c>
    </row>
    <row r="369" spans="1:19" x14ac:dyDescent="0.2">
      <c r="A369" t="s">
        <v>4203</v>
      </c>
      <c r="B369" t="s">
        <v>4203</v>
      </c>
      <c r="C369" t="s">
        <v>4109</v>
      </c>
      <c r="E369" t="s">
        <v>397</v>
      </c>
      <c r="I369" t="s">
        <v>3336</v>
      </c>
      <c r="M369" t="s">
        <v>3329</v>
      </c>
      <c r="N369" t="s">
        <v>2962</v>
      </c>
      <c r="P369" t="s">
        <v>3337</v>
      </c>
      <c r="Q369" t="s">
        <v>83</v>
      </c>
      <c r="S369" t="s">
        <v>3338</v>
      </c>
    </row>
    <row r="370" spans="1:19" x14ac:dyDescent="0.2">
      <c r="A370" t="s">
        <v>4204</v>
      </c>
      <c r="B370" t="s">
        <v>4204</v>
      </c>
      <c r="C370" t="s">
        <v>4205</v>
      </c>
      <c r="E370" t="s">
        <v>397</v>
      </c>
      <c r="I370" t="s">
        <v>3336</v>
      </c>
      <c r="M370" t="s">
        <v>3329</v>
      </c>
      <c r="N370" t="s">
        <v>2962</v>
      </c>
      <c r="P370" t="s">
        <v>3337</v>
      </c>
      <c r="Q370" t="s">
        <v>83</v>
      </c>
      <c r="S370" t="s">
        <v>3338</v>
      </c>
    </row>
    <row r="371" spans="1:19" x14ac:dyDescent="0.2">
      <c r="A371" t="s">
        <v>4206</v>
      </c>
      <c r="B371" t="s">
        <v>4206</v>
      </c>
      <c r="C371" t="s">
        <v>4207</v>
      </c>
      <c r="D371" t="s">
        <v>5860</v>
      </c>
      <c r="E371" t="s">
        <v>77</v>
      </c>
      <c r="G371" t="s">
        <v>4208</v>
      </c>
      <c r="I371" t="s">
        <v>3990</v>
      </c>
      <c r="J371" t="s">
        <v>4088</v>
      </c>
      <c r="M371" t="s">
        <v>3329</v>
      </c>
      <c r="N371" t="s">
        <v>2962</v>
      </c>
      <c r="P371" t="s">
        <v>3360</v>
      </c>
      <c r="Q371" t="s">
        <v>83</v>
      </c>
      <c r="R371" t="s">
        <v>84</v>
      </c>
      <c r="S371" t="s">
        <v>3991</v>
      </c>
    </row>
    <row r="372" spans="1:19" x14ac:dyDescent="0.2">
      <c r="A372" t="s">
        <v>4209</v>
      </c>
      <c r="B372" t="s">
        <v>4209</v>
      </c>
      <c r="C372" t="s">
        <v>4210</v>
      </c>
      <c r="D372" t="s">
        <v>5860</v>
      </c>
      <c r="E372" t="s">
        <v>77</v>
      </c>
      <c r="H372" t="s">
        <v>4211</v>
      </c>
      <c r="I372" t="s">
        <v>3327</v>
      </c>
      <c r="J372" t="s">
        <v>3328</v>
      </c>
      <c r="M372" t="s">
        <v>3329</v>
      </c>
      <c r="N372" t="s">
        <v>81</v>
      </c>
      <c r="P372" t="s">
        <v>3330</v>
      </c>
      <c r="Q372" t="s">
        <v>83</v>
      </c>
      <c r="R372" t="s">
        <v>2953</v>
      </c>
      <c r="S372" t="s">
        <v>3331</v>
      </c>
    </row>
    <row r="373" spans="1:19" x14ac:dyDescent="0.2">
      <c r="A373" t="s">
        <v>4212</v>
      </c>
      <c r="B373" t="s">
        <v>4212</v>
      </c>
      <c r="C373" t="s">
        <v>4213</v>
      </c>
      <c r="D373" t="s">
        <v>5860</v>
      </c>
      <c r="E373" t="s">
        <v>77</v>
      </c>
      <c r="H373" t="s">
        <v>4212</v>
      </c>
      <c r="I373" t="s">
        <v>3990</v>
      </c>
      <c r="J373" t="s">
        <v>3919</v>
      </c>
      <c r="M373" t="s">
        <v>3329</v>
      </c>
      <c r="N373" t="s">
        <v>2962</v>
      </c>
      <c r="O373" t="e">
        <f>Trev/reservations</f>
        <v>#NAME?</v>
      </c>
      <c r="P373" t="s">
        <v>3360</v>
      </c>
      <c r="Q373" t="s">
        <v>83</v>
      </c>
      <c r="R373" t="s">
        <v>84</v>
      </c>
      <c r="S373" t="s">
        <v>3991</v>
      </c>
    </row>
    <row r="374" spans="1:19" x14ac:dyDescent="0.2">
      <c r="A374" t="s">
        <v>4214</v>
      </c>
      <c r="B374" t="s">
        <v>4214</v>
      </c>
      <c r="C374" t="s">
        <v>4215</v>
      </c>
      <c r="E374" t="s">
        <v>397</v>
      </c>
      <c r="I374" t="s">
        <v>3336</v>
      </c>
      <c r="M374" t="s">
        <v>3329</v>
      </c>
      <c r="N374" t="s">
        <v>2962</v>
      </c>
      <c r="P374" t="s">
        <v>3337</v>
      </c>
      <c r="Q374" t="s">
        <v>83</v>
      </c>
      <c r="S374" t="s">
        <v>3338</v>
      </c>
    </row>
    <row r="375" spans="1:19" x14ac:dyDescent="0.2">
      <c r="A375" t="s">
        <v>1113</v>
      </c>
      <c r="B375" t="s">
        <v>1113</v>
      </c>
      <c r="C375" t="s">
        <v>1115</v>
      </c>
      <c r="D375" t="s">
        <v>5860</v>
      </c>
      <c r="E375" t="s">
        <v>77</v>
      </c>
      <c r="G375" t="s">
        <v>4216</v>
      </c>
      <c r="I375" t="s">
        <v>3346</v>
      </c>
      <c r="J375" t="s">
        <v>146</v>
      </c>
      <c r="M375" t="s">
        <v>3329</v>
      </c>
      <c r="N375" t="s">
        <v>2962</v>
      </c>
      <c r="P375" t="s">
        <v>3347</v>
      </c>
      <c r="Q375" t="s">
        <v>83</v>
      </c>
      <c r="R375" t="s">
        <v>84</v>
      </c>
      <c r="S375" t="s">
        <v>3348</v>
      </c>
    </row>
    <row r="376" spans="1:19" x14ac:dyDescent="0.2">
      <c r="A376" t="s">
        <v>4217</v>
      </c>
      <c r="B376" t="s">
        <v>4217</v>
      </c>
      <c r="C376" t="s">
        <v>4218</v>
      </c>
      <c r="E376" t="s">
        <v>397</v>
      </c>
      <c r="I376" t="s">
        <v>3336</v>
      </c>
      <c r="M376" t="s">
        <v>3329</v>
      </c>
      <c r="N376" t="s">
        <v>2962</v>
      </c>
      <c r="P376" t="s">
        <v>3337</v>
      </c>
      <c r="Q376" t="s">
        <v>83</v>
      </c>
      <c r="S376" t="s">
        <v>3338</v>
      </c>
    </row>
    <row r="377" spans="1:19" x14ac:dyDescent="0.2">
      <c r="A377" t="s">
        <v>4219</v>
      </c>
      <c r="B377" t="s">
        <v>4219</v>
      </c>
      <c r="C377" t="s">
        <v>4220</v>
      </c>
      <c r="E377" t="s">
        <v>397</v>
      </c>
      <c r="F377" t="s">
        <v>3857</v>
      </c>
      <c r="I377" t="s">
        <v>3336</v>
      </c>
      <c r="M377" t="s">
        <v>3329</v>
      </c>
      <c r="N377" t="s">
        <v>2962</v>
      </c>
      <c r="P377" t="s">
        <v>3337</v>
      </c>
      <c r="Q377" t="s">
        <v>83</v>
      </c>
      <c r="S377" t="s">
        <v>3338</v>
      </c>
    </row>
    <row r="378" spans="1:19" x14ac:dyDescent="0.2">
      <c r="A378" t="s">
        <v>4221</v>
      </c>
      <c r="B378" t="s">
        <v>4221</v>
      </c>
      <c r="C378" t="s">
        <v>4222</v>
      </c>
      <c r="E378" t="s">
        <v>397</v>
      </c>
      <c r="F378" t="s">
        <v>4223</v>
      </c>
      <c r="I378" t="s">
        <v>3336</v>
      </c>
      <c r="M378" t="s">
        <v>3329</v>
      </c>
      <c r="N378" t="s">
        <v>2962</v>
      </c>
      <c r="P378" t="s">
        <v>3337</v>
      </c>
      <c r="Q378" t="s">
        <v>83</v>
      </c>
      <c r="S378" t="s">
        <v>3338</v>
      </c>
    </row>
    <row r="379" spans="1:19" x14ac:dyDescent="0.2">
      <c r="A379" t="s">
        <v>4224</v>
      </c>
      <c r="B379" t="s">
        <v>4224</v>
      </c>
      <c r="C379" t="s">
        <v>559</v>
      </c>
      <c r="D379" t="s">
        <v>5860</v>
      </c>
      <c r="E379" t="s">
        <v>77</v>
      </c>
      <c r="G379" t="s">
        <v>4225</v>
      </c>
      <c r="I379" t="s">
        <v>3346</v>
      </c>
      <c r="J379" t="s">
        <v>146</v>
      </c>
      <c r="M379" t="s">
        <v>3329</v>
      </c>
      <c r="N379" t="s">
        <v>2962</v>
      </c>
      <c r="P379" t="s">
        <v>3347</v>
      </c>
      <c r="Q379" t="s">
        <v>83</v>
      </c>
      <c r="R379" t="s">
        <v>84</v>
      </c>
      <c r="S379" t="s">
        <v>3348</v>
      </c>
    </row>
    <row r="380" spans="1:19" x14ac:dyDescent="0.2">
      <c r="A380" t="s">
        <v>4226</v>
      </c>
      <c r="B380" t="s">
        <v>4226</v>
      </c>
      <c r="C380" t="s">
        <v>4227</v>
      </c>
      <c r="E380" t="s">
        <v>397</v>
      </c>
      <c r="F380" t="s">
        <v>4228</v>
      </c>
      <c r="I380" t="s">
        <v>3336</v>
      </c>
      <c r="M380" t="s">
        <v>3329</v>
      </c>
      <c r="N380" t="s">
        <v>2962</v>
      </c>
      <c r="P380" t="s">
        <v>3337</v>
      </c>
      <c r="Q380" t="s">
        <v>83</v>
      </c>
      <c r="S380" t="s">
        <v>3338</v>
      </c>
    </row>
    <row r="381" spans="1:19" x14ac:dyDescent="0.2">
      <c r="A381" t="s">
        <v>4229</v>
      </c>
      <c r="B381" t="s">
        <v>4229</v>
      </c>
      <c r="C381" t="s">
        <v>4130</v>
      </c>
      <c r="E381" t="s">
        <v>397</v>
      </c>
      <c r="I381" t="s">
        <v>3336</v>
      </c>
      <c r="M381" t="s">
        <v>3329</v>
      </c>
      <c r="N381" t="s">
        <v>2962</v>
      </c>
      <c r="P381" t="s">
        <v>3337</v>
      </c>
      <c r="Q381" t="s">
        <v>83</v>
      </c>
      <c r="S381" t="s">
        <v>3338</v>
      </c>
    </row>
    <row r="382" spans="1:19" x14ac:dyDescent="0.2">
      <c r="A382" t="s">
        <v>4230</v>
      </c>
      <c r="B382" t="s">
        <v>4230</v>
      </c>
      <c r="C382" t="s">
        <v>4231</v>
      </c>
      <c r="D382" t="s">
        <v>5860</v>
      </c>
      <c r="E382" t="s">
        <v>77</v>
      </c>
      <c r="F382" t="s">
        <v>3732</v>
      </c>
      <c r="H382" t="s">
        <v>2504</v>
      </c>
      <c r="I382" t="s">
        <v>3551</v>
      </c>
      <c r="J382" t="s">
        <v>146</v>
      </c>
      <c r="M382" t="s">
        <v>3329</v>
      </c>
      <c r="N382" t="s">
        <v>81</v>
      </c>
      <c r="P382" t="s">
        <v>3360</v>
      </c>
      <c r="Q382" t="s">
        <v>83</v>
      </c>
      <c r="R382" t="s">
        <v>84</v>
      </c>
      <c r="S382" t="s">
        <v>3552</v>
      </c>
    </row>
    <row r="383" spans="1:19" x14ac:dyDescent="0.2">
      <c r="A383" t="s">
        <v>4232</v>
      </c>
      <c r="B383" t="s">
        <v>4232</v>
      </c>
      <c r="C383" t="s">
        <v>4233</v>
      </c>
      <c r="E383" t="s">
        <v>397</v>
      </c>
      <c r="F383" t="s">
        <v>3376</v>
      </c>
      <c r="I383" t="s">
        <v>3336</v>
      </c>
      <c r="M383" t="s">
        <v>3329</v>
      </c>
      <c r="N383" t="s">
        <v>2962</v>
      </c>
      <c r="P383" t="s">
        <v>3337</v>
      </c>
      <c r="Q383" t="s">
        <v>83</v>
      </c>
      <c r="S383" t="s">
        <v>3338</v>
      </c>
    </row>
    <row r="384" spans="1:19" x14ac:dyDescent="0.2">
      <c r="A384" t="s">
        <v>4234</v>
      </c>
      <c r="B384" t="s">
        <v>4234</v>
      </c>
      <c r="C384" t="s">
        <v>4235</v>
      </c>
      <c r="E384" t="s">
        <v>397</v>
      </c>
      <c r="F384" t="s">
        <v>4236</v>
      </c>
      <c r="I384" t="s">
        <v>3336</v>
      </c>
      <c r="M384" t="s">
        <v>3329</v>
      </c>
      <c r="N384" t="s">
        <v>2962</v>
      </c>
      <c r="P384" t="s">
        <v>3337</v>
      </c>
      <c r="Q384" t="s">
        <v>83</v>
      </c>
      <c r="S384" t="s">
        <v>3338</v>
      </c>
    </row>
    <row r="385" spans="1:19" x14ac:dyDescent="0.2">
      <c r="A385" t="s">
        <v>4237</v>
      </c>
      <c r="B385" t="s">
        <v>4237</v>
      </c>
      <c r="C385" t="s">
        <v>4238</v>
      </c>
      <c r="E385" t="s">
        <v>397</v>
      </c>
      <c r="F385" t="s">
        <v>4239</v>
      </c>
      <c r="I385" t="s">
        <v>3336</v>
      </c>
      <c r="M385" t="s">
        <v>3329</v>
      </c>
      <c r="N385" t="s">
        <v>2962</v>
      </c>
      <c r="P385" t="s">
        <v>3337</v>
      </c>
      <c r="Q385" t="s">
        <v>83</v>
      </c>
      <c r="S385" t="s">
        <v>3338</v>
      </c>
    </row>
    <row r="386" spans="1:19" x14ac:dyDescent="0.2">
      <c r="A386" t="s">
        <v>2349</v>
      </c>
      <c r="B386" t="s">
        <v>2349</v>
      </c>
      <c r="C386" t="s">
        <v>2351</v>
      </c>
      <c r="D386" t="s">
        <v>5860</v>
      </c>
      <c r="E386" t="s">
        <v>77</v>
      </c>
      <c r="G386" t="s">
        <v>4240</v>
      </c>
      <c r="I386" t="s">
        <v>3346</v>
      </c>
      <c r="J386" t="s">
        <v>146</v>
      </c>
      <c r="M386" t="s">
        <v>3329</v>
      </c>
      <c r="N386" t="s">
        <v>2962</v>
      </c>
      <c r="P386" t="s">
        <v>3347</v>
      </c>
      <c r="Q386" t="s">
        <v>83</v>
      </c>
      <c r="R386" t="s">
        <v>84</v>
      </c>
      <c r="S386" t="s">
        <v>3348</v>
      </c>
    </row>
    <row r="387" spans="1:19" x14ac:dyDescent="0.2">
      <c r="A387" t="s">
        <v>4241</v>
      </c>
      <c r="B387" t="s">
        <v>4241</v>
      </c>
      <c r="C387" t="s">
        <v>4242</v>
      </c>
      <c r="E387" t="s">
        <v>397</v>
      </c>
      <c r="F387" t="s">
        <v>3915</v>
      </c>
      <c r="I387" t="s">
        <v>3336</v>
      </c>
      <c r="M387" t="s">
        <v>3329</v>
      </c>
      <c r="N387" t="s">
        <v>2962</v>
      </c>
      <c r="P387" t="s">
        <v>3337</v>
      </c>
      <c r="Q387" t="s">
        <v>83</v>
      </c>
      <c r="S387" t="s">
        <v>3338</v>
      </c>
    </row>
    <row r="388" spans="1:19" x14ac:dyDescent="0.2">
      <c r="A388" t="s">
        <v>4243</v>
      </c>
      <c r="B388" t="s">
        <v>4243</v>
      </c>
      <c r="C388" t="s">
        <v>1727</v>
      </c>
      <c r="D388" t="s">
        <v>5860</v>
      </c>
      <c r="E388" t="s">
        <v>77</v>
      </c>
      <c r="G388" t="s">
        <v>4244</v>
      </c>
      <c r="I388" t="s">
        <v>3346</v>
      </c>
      <c r="J388" t="s">
        <v>146</v>
      </c>
      <c r="M388" t="s">
        <v>3329</v>
      </c>
      <c r="N388" t="s">
        <v>2962</v>
      </c>
      <c r="P388" t="s">
        <v>3347</v>
      </c>
      <c r="Q388" t="s">
        <v>83</v>
      </c>
      <c r="R388" t="s">
        <v>84</v>
      </c>
      <c r="S388" t="s">
        <v>3348</v>
      </c>
    </row>
    <row r="389" spans="1:19" x14ac:dyDescent="0.2">
      <c r="A389" t="s">
        <v>4245</v>
      </c>
      <c r="B389" t="s">
        <v>4245</v>
      </c>
      <c r="C389" t="s">
        <v>4246</v>
      </c>
      <c r="E389" t="s">
        <v>397</v>
      </c>
      <c r="I389" t="s">
        <v>3336</v>
      </c>
      <c r="M389" t="s">
        <v>3329</v>
      </c>
      <c r="N389" t="s">
        <v>2962</v>
      </c>
      <c r="P389" t="s">
        <v>3337</v>
      </c>
      <c r="Q389" t="s">
        <v>83</v>
      </c>
      <c r="S389" t="s">
        <v>3338</v>
      </c>
    </row>
    <row r="390" spans="1:19" x14ac:dyDescent="0.2">
      <c r="A390" t="s">
        <v>4247</v>
      </c>
      <c r="B390" t="s">
        <v>4247</v>
      </c>
      <c r="C390" t="s">
        <v>4248</v>
      </c>
      <c r="E390" t="s">
        <v>397</v>
      </c>
      <c r="F390" t="s">
        <v>3399</v>
      </c>
      <c r="I390" t="s">
        <v>3336</v>
      </c>
      <c r="M390" t="s">
        <v>3329</v>
      </c>
      <c r="N390" t="s">
        <v>2962</v>
      </c>
      <c r="P390" t="s">
        <v>3337</v>
      </c>
      <c r="Q390" t="s">
        <v>83</v>
      </c>
      <c r="S390" t="s">
        <v>3338</v>
      </c>
    </row>
    <row r="391" spans="1:19" x14ac:dyDescent="0.2">
      <c r="A391" t="s">
        <v>4249</v>
      </c>
      <c r="B391" t="s">
        <v>4249</v>
      </c>
      <c r="C391" t="s">
        <v>4250</v>
      </c>
      <c r="E391" t="s">
        <v>397</v>
      </c>
      <c r="F391" t="s">
        <v>4251</v>
      </c>
      <c r="I391" t="s">
        <v>3336</v>
      </c>
      <c r="M391" t="s">
        <v>3329</v>
      </c>
      <c r="N391" t="s">
        <v>2962</v>
      </c>
      <c r="P391" t="s">
        <v>3337</v>
      </c>
      <c r="Q391" t="s">
        <v>83</v>
      </c>
      <c r="S391" t="s">
        <v>3338</v>
      </c>
    </row>
    <row r="392" spans="1:19" x14ac:dyDescent="0.2">
      <c r="A392" t="s">
        <v>4252</v>
      </c>
      <c r="B392" t="s">
        <v>4252</v>
      </c>
      <c r="C392" t="s">
        <v>4253</v>
      </c>
      <c r="E392" t="s">
        <v>397</v>
      </c>
      <c r="I392" t="s">
        <v>3336</v>
      </c>
      <c r="M392" t="s">
        <v>3329</v>
      </c>
      <c r="N392" t="s">
        <v>2962</v>
      </c>
      <c r="P392" t="s">
        <v>3337</v>
      </c>
      <c r="Q392" t="s">
        <v>83</v>
      </c>
      <c r="S392" t="s">
        <v>3338</v>
      </c>
    </row>
    <row r="393" spans="1:19" x14ac:dyDescent="0.2">
      <c r="A393" t="s">
        <v>4254</v>
      </c>
      <c r="B393" t="s">
        <v>4254</v>
      </c>
      <c r="C393" t="s">
        <v>4255</v>
      </c>
      <c r="E393" t="s">
        <v>397</v>
      </c>
      <c r="F393" t="s">
        <v>4256</v>
      </c>
      <c r="I393" t="s">
        <v>3336</v>
      </c>
      <c r="M393" t="s">
        <v>3329</v>
      </c>
      <c r="N393" t="s">
        <v>2962</v>
      </c>
      <c r="P393" t="s">
        <v>3337</v>
      </c>
      <c r="Q393" t="s">
        <v>83</v>
      </c>
      <c r="S393" t="s">
        <v>3338</v>
      </c>
    </row>
    <row r="394" spans="1:19" x14ac:dyDescent="0.2">
      <c r="A394" t="s">
        <v>4257</v>
      </c>
      <c r="B394" t="s">
        <v>4257</v>
      </c>
      <c r="C394" t="s">
        <v>4258</v>
      </c>
      <c r="E394" t="s">
        <v>397</v>
      </c>
      <c r="I394" t="s">
        <v>3336</v>
      </c>
      <c r="M394" t="s">
        <v>3329</v>
      </c>
      <c r="N394" t="s">
        <v>2962</v>
      </c>
      <c r="P394" t="s">
        <v>3337</v>
      </c>
      <c r="Q394" t="s">
        <v>83</v>
      </c>
      <c r="S394" t="s">
        <v>3338</v>
      </c>
    </row>
    <row r="395" spans="1:19" x14ac:dyDescent="0.2">
      <c r="A395" t="s">
        <v>2037</v>
      </c>
      <c r="B395" t="s">
        <v>2037</v>
      </c>
      <c r="C395" t="s">
        <v>2039</v>
      </c>
      <c r="D395" t="s">
        <v>5860</v>
      </c>
      <c r="E395" t="s">
        <v>77</v>
      </c>
      <c r="G395" t="s">
        <v>4259</v>
      </c>
      <c r="I395" t="s">
        <v>3346</v>
      </c>
      <c r="J395" t="s">
        <v>146</v>
      </c>
      <c r="M395" t="s">
        <v>3329</v>
      </c>
      <c r="N395" t="s">
        <v>2962</v>
      </c>
      <c r="P395" t="s">
        <v>3347</v>
      </c>
      <c r="Q395" t="s">
        <v>83</v>
      </c>
      <c r="R395" t="s">
        <v>84</v>
      </c>
      <c r="S395" t="s">
        <v>3348</v>
      </c>
    </row>
    <row r="396" spans="1:19" x14ac:dyDescent="0.2">
      <c r="A396" t="s">
        <v>4260</v>
      </c>
      <c r="B396" t="s">
        <v>4260</v>
      </c>
      <c r="C396" t="s">
        <v>4261</v>
      </c>
      <c r="E396" t="s">
        <v>397</v>
      </c>
      <c r="I396" t="s">
        <v>3336</v>
      </c>
      <c r="M396" t="s">
        <v>3329</v>
      </c>
      <c r="N396" t="s">
        <v>2962</v>
      </c>
      <c r="P396" t="s">
        <v>3337</v>
      </c>
      <c r="Q396" t="s">
        <v>83</v>
      </c>
      <c r="S396" t="s">
        <v>3338</v>
      </c>
    </row>
    <row r="397" spans="1:19" x14ac:dyDescent="0.2">
      <c r="A397" t="s">
        <v>4262</v>
      </c>
      <c r="B397" t="s">
        <v>4262</v>
      </c>
      <c r="C397" t="s">
        <v>4263</v>
      </c>
      <c r="D397" t="s">
        <v>5860</v>
      </c>
      <c r="E397" t="s">
        <v>77</v>
      </c>
      <c r="G397" t="s">
        <v>4264</v>
      </c>
      <c r="H397" t="s">
        <v>4265</v>
      </c>
      <c r="I397" t="s">
        <v>3473</v>
      </c>
      <c r="J397" t="s">
        <v>3474</v>
      </c>
      <c r="M397" t="s">
        <v>3329</v>
      </c>
      <c r="N397" t="s">
        <v>2962</v>
      </c>
      <c r="O397" t="e">
        <f>CXL%/tot. Individual reservations</f>
        <v>#NAME?</v>
      </c>
      <c r="P397" t="s">
        <v>3360</v>
      </c>
      <c r="Q397" t="s">
        <v>83</v>
      </c>
      <c r="R397" t="s">
        <v>84</v>
      </c>
      <c r="S397" t="s">
        <v>3475</v>
      </c>
    </row>
    <row r="398" spans="1:19" x14ac:dyDescent="0.2">
      <c r="A398" t="s">
        <v>4266</v>
      </c>
      <c r="B398" t="s">
        <v>4266</v>
      </c>
      <c r="C398" t="s">
        <v>4267</v>
      </c>
      <c r="E398" t="s">
        <v>397</v>
      </c>
      <c r="F398" t="s">
        <v>3662</v>
      </c>
      <c r="I398" t="s">
        <v>3336</v>
      </c>
      <c r="M398" t="s">
        <v>3329</v>
      </c>
      <c r="N398" t="s">
        <v>2962</v>
      </c>
      <c r="P398" t="s">
        <v>3337</v>
      </c>
      <c r="Q398" t="s">
        <v>83</v>
      </c>
      <c r="S398" t="s">
        <v>3338</v>
      </c>
    </row>
    <row r="399" spans="1:19" x14ac:dyDescent="0.2">
      <c r="A399" t="s">
        <v>4268</v>
      </c>
      <c r="B399" t="s">
        <v>4268</v>
      </c>
      <c r="C399" t="s">
        <v>4269</v>
      </c>
      <c r="D399" t="s">
        <v>5860</v>
      </c>
      <c r="E399" t="s">
        <v>77</v>
      </c>
      <c r="F399" t="s">
        <v>3470</v>
      </c>
      <c r="I399" t="s">
        <v>3359</v>
      </c>
      <c r="J399" t="s">
        <v>3428</v>
      </c>
      <c r="M399" t="s">
        <v>3329</v>
      </c>
      <c r="N399" t="s">
        <v>81</v>
      </c>
      <c r="P399" t="s">
        <v>3360</v>
      </c>
      <c r="Q399" t="s">
        <v>83</v>
      </c>
      <c r="R399" t="s">
        <v>84</v>
      </c>
      <c r="S399" t="s">
        <v>3361</v>
      </c>
    </row>
    <row r="400" spans="1:19" x14ac:dyDescent="0.2">
      <c r="A400" t="s">
        <v>4270</v>
      </c>
      <c r="B400" t="s">
        <v>4270</v>
      </c>
      <c r="C400" t="s">
        <v>1744</v>
      </c>
      <c r="D400" t="s">
        <v>5860</v>
      </c>
      <c r="E400" t="s">
        <v>77</v>
      </c>
      <c r="F400" t="s">
        <v>398</v>
      </c>
      <c r="G400" t="s">
        <v>4271</v>
      </c>
      <c r="I400" t="s">
        <v>3346</v>
      </c>
      <c r="J400" t="s">
        <v>146</v>
      </c>
      <c r="M400" t="s">
        <v>3329</v>
      </c>
      <c r="N400" t="s">
        <v>2962</v>
      </c>
      <c r="P400" t="s">
        <v>3347</v>
      </c>
      <c r="Q400" t="s">
        <v>83</v>
      </c>
      <c r="R400" t="s">
        <v>84</v>
      </c>
      <c r="S400" t="s">
        <v>3348</v>
      </c>
    </row>
    <row r="401" spans="1:19" x14ac:dyDescent="0.2">
      <c r="A401" t="s">
        <v>4272</v>
      </c>
      <c r="B401" t="s">
        <v>4272</v>
      </c>
      <c r="C401" t="s">
        <v>4273</v>
      </c>
      <c r="D401" t="s">
        <v>5860</v>
      </c>
      <c r="E401" t="s">
        <v>397</v>
      </c>
      <c r="G401" t="s">
        <v>4274</v>
      </c>
      <c r="I401" t="s">
        <v>3473</v>
      </c>
      <c r="J401" t="s">
        <v>3474</v>
      </c>
      <c r="M401" t="s">
        <v>3329</v>
      </c>
      <c r="N401" t="s">
        <v>81</v>
      </c>
      <c r="P401" t="s">
        <v>3360</v>
      </c>
      <c r="Q401" t="s">
        <v>83</v>
      </c>
      <c r="R401" t="s">
        <v>84</v>
      </c>
      <c r="S401" t="s">
        <v>3475</v>
      </c>
    </row>
    <row r="402" spans="1:19" x14ac:dyDescent="0.2">
      <c r="A402" t="s">
        <v>4275</v>
      </c>
      <c r="B402" t="s">
        <v>4275</v>
      </c>
      <c r="C402" t="s">
        <v>4276</v>
      </c>
      <c r="D402" t="s">
        <v>5860</v>
      </c>
      <c r="E402" t="s">
        <v>77</v>
      </c>
      <c r="F402" t="s">
        <v>4277</v>
      </c>
      <c r="H402" t="s">
        <v>4275</v>
      </c>
      <c r="I402" t="s">
        <v>3427</v>
      </c>
      <c r="J402" t="s">
        <v>3428</v>
      </c>
      <c r="M402" t="s">
        <v>3329</v>
      </c>
      <c r="N402" t="s">
        <v>81</v>
      </c>
      <c r="P402" t="s">
        <v>3429</v>
      </c>
      <c r="Q402" t="s">
        <v>83</v>
      </c>
      <c r="R402" t="s">
        <v>84</v>
      </c>
      <c r="S402" t="s">
        <v>3430</v>
      </c>
    </row>
    <row r="403" spans="1:19" x14ac:dyDescent="0.2">
      <c r="A403" t="s">
        <v>4278</v>
      </c>
      <c r="B403" t="s">
        <v>4278</v>
      </c>
      <c r="C403" t="s">
        <v>4279</v>
      </c>
      <c r="E403" t="s">
        <v>397</v>
      </c>
      <c r="F403" t="s">
        <v>4280</v>
      </c>
      <c r="I403" t="s">
        <v>3336</v>
      </c>
      <c r="M403" t="s">
        <v>3329</v>
      </c>
      <c r="N403" t="s">
        <v>2962</v>
      </c>
      <c r="P403" t="s">
        <v>3337</v>
      </c>
      <c r="Q403" t="s">
        <v>83</v>
      </c>
      <c r="S403" t="s">
        <v>3338</v>
      </c>
    </row>
    <row r="404" spans="1:19" x14ac:dyDescent="0.2">
      <c r="A404" t="s">
        <v>4281</v>
      </c>
      <c r="B404" t="s">
        <v>4281</v>
      </c>
      <c r="C404" t="s">
        <v>1973</v>
      </c>
      <c r="D404" t="s">
        <v>5860</v>
      </c>
      <c r="E404" t="s">
        <v>77</v>
      </c>
      <c r="G404" t="s">
        <v>4282</v>
      </c>
      <c r="I404" t="s">
        <v>3346</v>
      </c>
      <c r="J404" t="s">
        <v>146</v>
      </c>
      <c r="M404" t="s">
        <v>3329</v>
      </c>
      <c r="N404" t="s">
        <v>2962</v>
      </c>
      <c r="P404" t="s">
        <v>3347</v>
      </c>
      <c r="Q404" t="s">
        <v>83</v>
      </c>
      <c r="R404" t="s">
        <v>84</v>
      </c>
      <c r="S404" t="s">
        <v>3348</v>
      </c>
    </row>
    <row r="405" spans="1:19" x14ac:dyDescent="0.2">
      <c r="A405" t="s">
        <v>4283</v>
      </c>
      <c r="B405" t="s">
        <v>4283</v>
      </c>
      <c r="C405" t="s">
        <v>4284</v>
      </c>
      <c r="E405" t="s">
        <v>397</v>
      </c>
      <c r="I405" t="s">
        <v>3336</v>
      </c>
      <c r="M405" t="s">
        <v>3329</v>
      </c>
      <c r="N405" t="s">
        <v>2962</v>
      </c>
      <c r="P405" t="s">
        <v>3337</v>
      </c>
      <c r="Q405" t="s">
        <v>83</v>
      </c>
      <c r="S405" t="s">
        <v>3338</v>
      </c>
    </row>
    <row r="406" spans="1:19" x14ac:dyDescent="0.2">
      <c r="A406" t="s">
        <v>4285</v>
      </c>
      <c r="B406" t="s">
        <v>4285</v>
      </c>
      <c r="C406" t="s">
        <v>2176</v>
      </c>
      <c r="D406" t="s">
        <v>5860</v>
      </c>
      <c r="E406" t="s">
        <v>77</v>
      </c>
      <c r="G406" t="s">
        <v>4286</v>
      </c>
      <c r="I406" t="s">
        <v>3346</v>
      </c>
      <c r="J406" t="s">
        <v>146</v>
      </c>
      <c r="M406" t="s">
        <v>3329</v>
      </c>
      <c r="N406" t="s">
        <v>2962</v>
      </c>
      <c r="P406" t="s">
        <v>3347</v>
      </c>
      <c r="Q406" t="s">
        <v>83</v>
      </c>
      <c r="R406" t="s">
        <v>84</v>
      </c>
      <c r="S406" t="s">
        <v>3348</v>
      </c>
    </row>
    <row r="407" spans="1:19" x14ac:dyDescent="0.2">
      <c r="A407" t="s">
        <v>4287</v>
      </c>
      <c r="B407" t="s">
        <v>4287</v>
      </c>
      <c r="C407" t="s">
        <v>4288</v>
      </c>
      <c r="D407" t="s">
        <v>5860</v>
      </c>
      <c r="E407" t="s">
        <v>77</v>
      </c>
      <c r="I407" t="s">
        <v>3346</v>
      </c>
      <c r="J407" t="s">
        <v>146</v>
      </c>
      <c r="M407" t="s">
        <v>3329</v>
      </c>
      <c r="N407" t="s">
        <v>2962</v>
      </c>
      <c r="P407" t="s">
        <v>3347</v>
      </c>
      <c r="Q407" t="s">
        <v>83</v>
      </c>
      <c r="R407" t="s">
        <v>84</v>
      </c>
      <c r="S407" t="s">
        <v>3348</v>
      </c>
    </row>
    <row r="408" spans="1:19" x14ac:dyDescent="0.2">
      <c r="A408" t="s">
        <v>4289</v>
      </c>
      <c r="B408" t="s">
        <v>4289</v>
      </c>
      <c r="C408" t="s">
        <v>1766</v>
      </c>
      <c r="D408" t="s">
        <v>5860</v>
      </c>
      <c r="E408" t="s">
        <v>77</v>
      </c>
      <c r="F408" t="s">
        <v>3539</v>
      </c>
      <c r="G408" t="s">
        <v>4290</v>
      </c>
      <c r="I408" t="s">
        <v>3346</v>
      </c>
      <c r="J408" t="s">
        <v>146</v>
      </c>
      <c r="M408" t="s">
        <v>3329</v>
      </c>
      <c r="N408" t="s">
        <v>2962</v>
      </c>
      <c r="P408" t="s">
        <v>3347</v>
      </c>
      <c r="Q408" t="s">
        <v>83</v>
      </c>
      <c r="R408" t="s">
        <v>84</v>
      </c>
      <c r="S408" t="s">
        <v>3348</v>
      </c>
    </row>
    <row r="409" spans="1:19" x14ac:dyDescent="0.2">
      <c r="A409" t="s">
        <v>4291</v>
      </c>
      <c r="B409" t="s">
        <v>4291</v>
      </c>
      <c r="C409" t="s">
        <v>4207</v>
      </c>
      <c r="D409" t="s">
        <v>5860</v>
      </c>
      <c r="E409" t="s">
        <v>77</v>
      </c>
      <c r="G409" t="s">
        <v>4292</v>
      </c>
      <c r="I409" t="s">
        <v>3473</v>
      </c>
      <c r="J409" t="s">
        <v>3474</v>
      </c>
      <c r="M409" t="s">
        <v>3329</v>
      </c>
      <c r="N409" t="s">
        <v>81</v>
      </c>
      <c r="P409" t="s">
        <v>3360</v>
      </c>
      <c r="Q409" t="s">
        <v>83</v>
      </c>
      <c r="R409" t="s">
        <v>84</v>
      </c>
      <c r="S409" t="s">
        <v>3475</v>
      </c>
    </row>
    <row r="410" spans="1:19" x14ac:dyDescent="0.2">
      <c r="A410" t="s">
        <v>4293</v>
      </c>
      <c r="B410" t="s">
        <v>4293</v>
      </c>
      <c r="C410" t="s">
        <v>4294</v>
      </c>
      <c r="E410" t="s">
        <v>397</v>
      </c>
      <c r="F410" t="s">
        <v>4295</v>
      </c>
      <c r="I410" t="s">
        <v>3336</v>
      </c>
      <c r="M410" t="s">
        <v>3329</v>
      </c>
      <c r="N410" t="s">
        <v>2962</v>
      </c>
      <c r="P410" t="s">
        <v>3337</v>
      </c>
      <c r="Q410" t="s">
        <v>83</v>
      </c>
      <c r="S410" t="s">
        <v>3338</v>
      </c>
    </row>
    <row r="411" spans="1:19" x14ac:dyDescent="0.2">
      <c r="A411" t="s">
        <v>4296</v>
      </c>
      <c r="B411" t="s">
        <v>4296</v>
      </c>
      <c r="C411" t="s">
        <v>4297</v>
      </c>
      <c r="D411" t="s">
        <v>5860</v>
      </c>
      <c r="E411" t="s">
        <v>77</v>
      </c>
      <c r="H411" t="s">
        <v>4298</v>
      </c>
      <c r="I411" t="s">
        <v>3388</v>
      </c>
      <c r="J411" t="s">
        <v>3354</v>
      </c>
      <c r="M411" t="s">
        <v>3329</v>
      </c>
      <c r="N411" t="s">
        <v>81</v>
      </c>
      <c r="P411" t="s">
        <v>3347</v>
      </c>
      <c r="Q411" t="s">
        <v>83</v>
      </c>
      <c r="R411" t="s">
        <v>84</v>
      </c>
      <c r="S411" t="s">
        <v>3389</v>
      </c>
    </row>
    <row r="412" spans="1:19" x14ac:dyDescent="0.2">
      <c r="A412" t="s">
        <v>4299</v>
      </c>
      <c r="B412" t="s">
        <v>4299</v>
      </c>
      <c r="C412" t="s">
        <v>4300</v>
      </c>
      <c r="D412" t="s">
        <v>5860</v>
      </c>
      <c r="E412" t="s">
        <v>77</v>
      </c>
      <c r="H412" t="s">
        <v>4301</v>
      </c>
      <c r="I412" t="s">
        <v>3388</v>
      </c>
      <c r="J412" t="s">
        <v>3354</v>
      </c>
      <c r="M412" t="s">
        <v>3329</v>
      </c>
      <c r="N412" t="s">
        <v>81</v>
      </c>
      <c r="P412" t="s">
        <v>3347</v>
      </c>
      <c r="Q412" t="s">
        <v>83</v>
      </c>
      <c r="R412" t="s">
        <v>84</v>
      </c>
      <c r="S412" t="s">
        <v>3389</v>
      </c>
    </row>
    <row r="413" spans="1:19" x14ac:dyDescent="0.2">
      <c r="A413" t="s">
        <v>4302</v>
      </c>
      <c r="B413" t="s">
        <v>4302</v>
      </c>
      <c r="C413" t="s">
        <v>1297</v>
      </c>
      <c r="D413" t="s">
        <v>5860</v>
      </c>
      <c r="E413" t="s">
        <v>77</v>
      </c>
      <c r="G413" t="s">
        <v>4303</v>
      </c>
      <c r="I413" t="s">
        <v>3346</v>
      </c>
      <c r="J413" t="s">
        <v>146</v>
      </c>
      <c r="M413" t="s">
        <v>3329</v>
      </c>
      <c r="N413" t="s">
        <v>2962</v>
      </c>
      <c r="P413" t="s">
        <v>3347</v>
      </c>
      <c r="Q413" t="s">
        <v>83</v>
      </c>
      <c r="R413" t="s">
        <v>84</v>
      </c>
      <c r="S413" t="s">
        <v>3348</v>
      </c>
    </row>
    <row r="414" spans="1:19" x14ac:dyDescent="0.2">
      <c r="A414" t="s">
        <v>3331</v>
      </c>
      <c r="B414" t="s">
        <v>3331</v>
      </c>
      <c r="C414" t="s">
        <v>4304</v>
      </c>
      <c r="D414" t="s">
        <v>5860</v>
      </c>
      <c r="E414" t="s">
        <v>77</v>
      </c>
      <c r="F414" t="s">
        <v>4305</v>
      </c>
      <c r="H414" t="s">
        <v>4306</v>
      </c>
      <c r="I414" t="s">
        <v>3327</v>
      </c>
      <c r="J414" t="s">
        <v>3328</v>
      </c>
      <c r="M414" t="s">
        <v>3329</v>
      </c>
      <c r="N414" t="s">
        <v>2962</v>
      </c>
      <c r="P414" t="s">
        <v>3330</v>
      </c>
      <c r="Q414" t="s">
        <v>83</v>
      </c>
      <c r="R414" t="s">
        <v>2953</v>
      </c>
      <c r="S414" t="s">
        <v>3331</v>
      </c>
    </row>
    <row r="415" spans="1:19" x14ac:dyDescent="0.2">
      <c r="A415" t="s">
        <v>4307</v>
      </c>
      <c r="B415" t="s">
        <v>4307</v>
      </c>
      <c r="C415" t="s">
        <v>4308</v>
      </c>
      <c r="D415" t="s">
        <v>5860</v>
      </c>
      <c r="E415" t="s">
        <v>77</v>
      </c>
      <c r="H415" t="s">
        <v>4307</v>
      </c>
      <c r="I415" t="s">
        <v>3601</v>
      </c>
      <c r="J415" t="s">
        <v>3602</v>
      </c>
      <c r="M415" t="s">
        <v>3329</v>
      </c>
      <c r="N415" t="s">
        <v>81</v>
      </c>
      <c r="P415" t="s">
        <v>3347</v>
      </c>
      <c r="Q415" t="s">
        <v>83</v>
      </c>
      <c r="R415" t="s">
        <v>2953</v>
      </c>
      <c r="S415" t="s">
        <v>3603</v>
      </c>
    </row>
    <row r="416" spans="1:19" x14ac:dyDescent="0.2">
      <c r="A416" t="s">
        <v>4309</v>
      </c>
      <c r="B416" t="s">
        <v>4309</v>
      </c>
      <c r="C416" t="s">
        <v>4310</v>
      </c>
      <c r="D416" t="s">
        <v>5860</v>
      </c>
      <c r="E416" t="s">
        <v>77</v>
      </c>
      <c r="H416" t="s">
        <v>4311</v>
      </c>
      <c r="I416" t="s">
        <v>3388</v>
      </c>
      <c r="J416" t="s">
        <v>3354</v>
      </c>
      <c r="M416" t="s">
        <v>3329</v>
      </c>
      <c r="N416" t="s">
        <v>81</v>
      </c>
      <c r="P416" t="s">
        <v>3347</v>
      </c>
      <c r="Q416" t="s">
        <v>83</v>
      </c>
      <c r="R416" t="s">
        <v>84</v>
      </c>
      <c r="S416" t="s">
        <v>3389</v>
      </c>
    </row>
    <row r="417" spans="1:19" x14ac:dyDescent="0.2">
      <c r="A417" t="s">
        <v>4312</v>
      </c>
      <c r="B417" t="s">
        <v>4312</v>
      </c>
      <c r="C417" t="s">
        <v>1809</v>
      </c>
      <c r="D417" t="s">
        <v>5860</v>
      </c>
      <c r="E417" t="s">
        <v>77</v>
      </c>
      <c r="G417" t="s">
        <v>4313</v>
      </c>
      <c r="I417" t="s">
        <v>3346</v>
      </c>
      <c r="J417" t="s">
        <v>146</v>
      </c>
      <c r="M417" t="s">
        <v>3329</v>
      </c>
      <c r="N417" t="s">
        <v>2962</v>
      </c>
      <c r="P417" t="s">
        <v>3347</v>
      </c>
      <c r="Q417" t="s">
        <v>83</v>
      </c>
      <c r="R417" t="s">
        <v>84</v>
      </c>
      <c r="S417" t="s">
        <v>3348</v>
      </c>
    </row>
    <row r="418" spans="1:19" x14ac:dyDescent="0.2">
      <c r="A418" t="s">
        <v>4314</v>
      </c>
      <c r="B418" t="s">
        <v>4314</v>
      </c>
      <c r="C418" t="s">
        <v>2488</v>
      </c>
      <c r="D418" t="s">
        <v>5860</v>
      </c>
      <c r="E418" t="s">
        <v>77</v>
      </c>
      <c r="G418" t="s">
        <v>4315</v>
      </c>
      <c r="I418" t="s">
        <v>3346</v>
      </c>
      <c r="J418" t="s">
        <v>146</v>
      </c>
      <c r="M418" t="s">
        <v>3329</v>
      </c>
      <c r="N418" t="s">
        <v>2962</v>
      </c>
      <c r="P418" t="s">
        <v>3347</v>
      </c>
      <c r="Q418" t="s">
        <v>83</v>
      </c>
      <c r="R418" t="s">
        <v>84</v>
      </c>
      <c r="S418" t="s">
        <v>3348</v>
      </c>
    </row>
    <row r="419" spans="1:19" x14ac:dyDescent="0.2">
      <c r="A419" t="s">
        <v>4316</v>
      </c>
      <c r="B419" t="s">
        <v>4316</v>
      </c>
      <c r="E419" t="s">
        <v>397</v>
      </c>
      <c r="F419" t="s">
        <v>4317</v>
      </c>
      <c r="I419" t="s">
        <v>3336</v>
      </c>
      <c r="M419" t="s">
        <v>3329</v>
      </c>
      <c r="N419" t="s">
        <v>2962</v>
      </c>
      <c r="P419" t="s">
        <v>3337</v>
      </c>
      <c r="Q419" t="s">
        <v>83</v>
      </c>
      <c r="S419" t="s">
        <v>3338</v>
      </c>
    </row>
    <row r="420" spans="1:19" x14ac:dyDescent="0.2">
      <c r="A420" t="s">
        <v>4318</v>
      </c>
      <c r="B420" t="s">
        <v>4318</v>
      </c>
      <c r="C420" t="s">
        <v>1845</v>
      </c>
      <c r="D420" t="s">
        <v>5860</v>
      </c>
      <c r="E420" t="s">
        <v>77</v>
      </c>
      <c r="G420" t="s">
        <v>4319</v>
      </c>
      <c r="I420" t="s">
        <v>3346</v>
      </c>
      <c r="J420" t="s">
        <v>146</v>
      </c>
      <c r="M420" t="s">
        <v>3329</v>
      </c>
      <c r="N420" t="s">
        <v>2962</v>
      </c>
      <c r="P420" t="s">
        <v>3347</v>
      </c>
      <c r="Q420" t="s">
        <v>83</v>
      </c>
      <c r="R420" t="s">
        <v>84</v>
      </c>
      <c r="S420" t="s">
        <v>3348</v>
      </c>
    </row>
    <row r="421" spans="1:19" x14ac:dyDescent="0.2">
      <c r="A421" t="s">
        <v>4320</v>
      </c>
      <c r="B421" t="s">
        <v>4320</v>
      </c>
      <c r="C421" t="s">
        <v>4321</v>
      </c>
      <c r="D421" t="s">
        <v>5860</v>
      </c>
      <c r="E421" t="s">
        <v>397</v>
      </c>
      <c r="H421" t="s">
        <v>4322</v>
      </c>
      <c r="I421" t="s">
        <v>3353</v>
      </c>
      <c r="J421" t="s">
        <v>3354</v>
      </c>
      <c r="M421" t="s">
        <v>3329</v>
      </c>
      <c r="N421" t="s">
        <v>81</v>
      </c>
      <c r="P421" t="s">
        <v>3347</v>
      </c>
      <c r="Q421" t="s">
        <v>83</v>
      </c>
      <c r="R421" t="s">
        <v>84</v>
      </c>
      <c r="S421" t="s">
        <v>3355</v>
      </c>
    </row>
    <row r="422" spans="1:19" x14ac:dyDescent="0.2">
      <c r="A422" t="s">
        <v>4323</v>
      </c>
      <c r="B422" t="s">
        <v>4323</v>
      </c>
      <c r="C422" t="s">
        <v>4324</v>
      </c>
      <c r="D422" t="s">
        <v>5860</v>
      </c>
      <c r="E422" t="s">
        <v>77</v>
      </c>
      <c r="I422" t="s">
        <v>3327</v>
      </c>
      <c r="J422" t="s">
        <v>3328</v>
      </c>
      <c r="M422" t="s">
        <v>3329</v>
      </c>
      <c r="N422" t="s">
        <v>2962</v>
      </c>
      <c r="O422" t="e">
        <f>(BF CXL + BF REJ + BF LOS) / BF created in %</f>
        <v>#NAME?</v>
      </c>
      <c r="P422" t="s">
        <v>3330</v>
      </c>
      <c r="Q422" t="s">
        <v>83</v>
      </c>
      <c r="R422" t="s">
        <v>2953</v>
      </c>
      <c r="S422" t="s">
        <v>3331</v>
      </c>
    </row>
    <row r="423" spans="1:19" x14ac:dyDescent="0.2">
      <c r="A423" t="s">
        <v>4325</v>
      </c>
      <c r="B423" t="s">
        <v>4325</v>
      </c>
      <c r="C423" t="s">
        <v>4326</v>
      </c>
      <c r="E423" t="s">
        <v>397</v>
      </c>
      <c r="F423" t="s">
        <v>4327</v>
      </c>
      <c r="I423" t="s">
        <v>3336</v>
      </c>
      <c r="M423" t="s">
        <v>3329</v>
      </c>
      <c r="N423" t="s">
        <v>2962</v>
      </c>
      <c r="P423" t="s">
        <v>3337</v>
      </c>
      <c r="Q423" t="s">
        <v>83</v>
      </c>
      <c r="S423" t="s">
        <v>3338</v>
      </c>
    </row>
    <row r="424" spans="1:19" x14ac:dyDescent="0.2">
      <c r="A424" t="s">
        <v>4328</v>
      </c>
      <c r="B424" t="s">
        <v>4328</v>
      </c>
      <c r="D424" t="s">
        <v>5860</v>
      </c>
      <c r="E424" t="s">
        <v>397</v>
      </c>
      <c r="I424" t="s">
        <v>3473</v>
      </c>
      <c r="J424" t="s">
        <v>3474</v>
      </c>
      <c r="M424" t="s">
        <v>3329</v>
      </c>
      <c r="N424" t="s">
        <v>2962</v>
      </c>
      <c r="P424" t="s">
        <v>3360</v>
      </c>
      <c r="Q424" t="s">
        <v>83</v>
      </c>
      <c r="R424" t="s">
        <v>84</v>
      </c>
      <c r="S424" t="s">
        <v>3475</v>
      </c>
    </row>
    <row r="425" spans="1:19" x14ac:dyDescent="0.2">
      <c r="A425" t="s">
        <v>1190</v>
      </c>
      <c r="B425" t="s">
        <v>1190</v>
      </c>
      <c r="C425" t="s">
        <v>4329</v>
      </c>
      <c r="D425" t="s">
        <v>5860</v>
      </c>
      <c r="E425" t="s">
        <v>77</v>
      </c>
      <c r="G425" t="s">
        <v>4330</v>
      </c>
      <c r="I425" t="s">
        <v>3346</v>
      </c>
      <c r="J425" t="s">
        <v>146</v>
      </c>
      <c r="M425" t="s">
        <v>3329</v>
      </c>
      <c r="N425" t="s">
        <v>2962</v>
      </c>
      <c r="P425" t="s">
        <v>3347</v>
      </c>
      <c r="Q425" t="s">
        <v>83</v>
      </c>
      <c r="R425" t="s">
        <v>84</v>
      </c>
      <c r="S425" t="s">
        <v>3348</v>
      </c>
    </row>
    <row r="426" spans="1:19" x14ac:dyDescent="0.2">
      <c r="A426" t="s">
        <v>4331</v>
      </c>
      <c r="B426" t="s">
        <v>4331</v>
      </c>
      <c r="C426" t="s">
        <v>4332</v>
      </c>
      <c r="D426" t="s">
        <v>5860</v>
      </c>
      <c r="E426" t="s">
        <v>77</v>
      </c>
      <c r="I426" t="s">
        <v>3359</v>
      </c>
      <c r="J426" t="s">
        <v>3354</v>
      </c>
      <c r="M426" t="s">
        <v>3329</v>
      </c>
      <c r="N426" t="s">
        <v>81</v>
      </c>
      <c r="P426" t="s">
        <v>3360</v>
      </c>
      <c r="Q426" t="s">
        <v>83</v>
      </c>
      <c r="R426" t="s">
        <v>84</v>
      </c>
      <c r="S426" t="s">
        <v>3361</v>
      </c>
    </row>
    <row r="427" spans="1:19" x14ac:dyDescent="0.2">
      <c r="A427" t="s">
        <v>4333</v>
      </c>
      <c r="B427" t="s">
        <v>4333</v>
      </c>
      <c r="C427" t="s">
        <v>2128</v>
      </c>
      <c r="D427" t="s">
        <v>5860</v>
      </c>
      <c r="E427" t="s">
        <v>77</v>
      </c>
      <c r="G427" t="s">
        <v>4334</v>
      </c>
      <c r="I427" t="s">
        <v>3346</v>
      </c>
      <c r="J427" t="s">
        <v>146</v>
      </c>
      <c r="M427" t="s">
        <v>3329</v>
      </c>
      <c r="N427" t="s">
        <v>2962</v>
      </c>
      <c r="P427" t="s">
        <v>3347</v>
      </c>
      <c r="Q427" t="s">
        <v>83</v>
      </c>
      <c r="R427" t="s">
        <v>84</v>
      </c>
      <c r="S427" t="s">
        <v>3348</v>
      </c>
    </row>
    <row r="428" spans="1:19" x14ac:dyDescent="0.2">
      <c r="A428" t="s">
        <v>4335</v>
      </c>
      <c r="B428" t="s">
        <v>4335</v>
      </c>
      <c r="C428" t="s">
        <v>4336</v>
      </c>
      <c r="E428" t="s">
        <v>397</v>
      </c>
      <c r="F428" t="s">
        <v>3373</v>
      </c>
      <c r="I428" t="s">
        <v>3336</v>
      </c>
      <c r="M428" t="s">
        <v>3329</v>
      </c>
      <c r="N428" t="s">
        <v>2962</v>
      </c>
      <c r="P428" t="s">
        <v>3337</v>
      </c>
      <c r="Q428" t="s">
        <v>83</v>
      </c>
      <c r="S428" t="s">
        <v>3338</v>
      </c>
    </row>
    <row r="429" spans="1:19" x14ac:dyDescent="0.2">
      <c r="A429" t="s">
        <v>4337</v>
      </c>
      <c r="B429" t="s">
        <v>4337</v>
      </c>
      <c r="C429" t="s">
        <v>1034</v>
      </c>
      <c r="D429" t="s">
        <v>5860</v>
      </c>
      <c r="E429" t="s">
        <v>77</v>
      </c>
      <c r="G429" t="s">
        <v>4338</v>
      </c>
      <c r="I429" t="s">
        <v>3346</v>
      </c>
      <c r="J429" t="s">
        <v>146</v>
      </c>
      <c r="M429" t="s">
        <v>3329</v>
      </c>
      <c r="N429" t="s">
        <v>2962</v>
      </c>
      <c r="P429" t="s">
        <v>3347</v>
      </c>
      <c r="Q429" t="s">
        <v>83</v>
      </c>
      <c r="R429" t="s">
        <v>84</v>
      </c>
      <c r="S429" t="s">
        <v>3348</v>
      </c>
    </row>
    <row r="430" spans="1:19" x14ac:dyDescent="0.2">
      <c r="A430" t="s">
        <v>4339</v>
      </c>
      <c r="B430" t="s">
        <v>4339</v>
      </c>
      <c r="C430" t="s">
        <v>4340</v>
      </c>
      <c r="E430" t="s">
        <v>397</v>
      </c>
      <c r="F430" t="s">
        <v>4341</v>
      </c>
      <c r="I430" t="s">
        <v>3336</v>
      </c>
      <c r="M430" t="s">
        <v>3329</v>
      </c>
      <c r="N430" t="s">
        <v>2962</v>
      </c>
      <c r="P430" t="s">
        <v>3337</v>
      </c>
      <c r="Q430" t="s">
        <v>83</v>
      </c>
      <c r="S430" t="s">
        <v>3338</v>
      </c>
    </row>
    <row r="431" spans="1:19" x14ac:dyDescent="0.2">
      <c r="A431" t="s">
        <v>4342</v>
      </c>
      <c r="B431" t="s">
        <v>4342</v>
      </c>
      <c r="C431" t="s">
        <v>226</v>
      </c>
      <c r="D431" t="s">
        <v>5860</v>
      </c>
      <c r="E431" t="s">
        <v>77</v>
      </c>
      <c r="G431" t="s">
        <v>4343</v>
      </c>
      <c r="I431" t="s">
        <v>3346</v>
      </c>
      <c r="J431" t="s">
        <v>146</v>
      </c>
      <c r="M431" t="s">
        <v>3329</v>
      </c>
      <c r="N431" t="s">
        <v>2962</v>
      </c>
      <c r="P431" t="s">
        <v>3347</v>
      </c>
      <c r="Q431" t="s">
        <v>83</v>
      </c>
      <c r="R431" t="s">
        <v>84</v>
      </c>
      <c r="S431" t="s">
        <v>3348</v>
      </c>
    </row>
    <row r="432" spans="1:19" x14ac:dyDescent="0.2">
      <c r="A432" t="s">
        <v>4344</v>
      </c>
      <c r="B432" t="s">
        <v>4344</v>
      </c>
      <c r="C432" t="s">
        <v>4345</v>
      </c>
      <c r="E432" t="s">
        <v>397</v>
      </c>
      <c r="F432" t="s">
        <v>4346</v>
      </c>
      <c r="I432" t="s">
        <v>3336</v>
      </c>
      <c r="M432" t="s">
        <v>3329</v>
      </c>
      <c r="N432" t="s">
        <v>2962</v>
      </c>
      <c r="P432" t="s">
        <v>3337</v>
      </c>
      <c r="Q432" t="s">
        <v>83</v>
      </c>
      <c r="S432" t="s">
        <v>3338</v>
      </c>
    </row>
    <row r="433" spans="1:19" x14ac:dyDescent="0.2">
      <c r="A433" t="s">
        <v>4347</v>
      </c>
      <c r="B433" t="s">
        <v>4347</v>
      </c>
      <c r="C433" t="s">
        <v>4348</v>
      </c>
      <c r="D433" t="s">
        <v>5860</v>
      </c>
      <c r="E433" t="s">
        <v>77</v>
      </c>
      <c r="H433" t="s">
        <v>4349</v>
      </c>
      <c r="I433" t="s">
        <v>3601</v>
      </c>
      <c r="J433" t="s">
        <v>3602</v>
      </c>
      <c r="M433" t="s">
        <v>3329</v>
      </c>
      <c r="N433" t="s">
        <v>2962</v>
      </c>
      <c r="O433" t="e">
        <f>ADR Hotel/ADR CompSet</f>
        <v>#NAME?</v>
      </c>
      <c r="P433" t="s">
        <v>3347</v>
      </c>
      <c r="Q433" t="s">
        <v>83</v>
      </c>
      <c r="R433" t="s">
        <v>84</v>
      </c>
      <c r="S433" t="s">
        <v>3603</v>
      </c>
    </row>
    <row r="434" spans="1:19" x14ac:dyDescent="0.2">
      <c r="A434" t="s">
        <v>4350</v>
      </c>
      <c r="B434" t="s">
        <v>4350</v>
      </c>
      <c r="C434" t="s">
        <v>4351</v>
      </c>
      <c r="E434" t="s">
        <v>397</v>
      </c>
      <c r="F434" t="s">
        <v>4352</v>
      </c>
      <c r="I434" t="s">
        <v>3336</v>
      </c>
      <c r="M434" t="s">
        <v>3329</v>
      </c>
      <c r="N434" t="s">
        <v>2962</v>
      </c>
      <c r="P434" t="s">
        <v>3337</v>
      </c>
      <c r="Q434" t="s">
        <v>83</v>
      </c>
      <c r="S434" t="s">
        <v>3338</v>
      </c>
    </row>
    <row r="435" spans="1:19" x14ac:dyDescent="0.2">
      <c r="A435" t="s">
        <v>4353</v>
      </c>
      <c r="B435" t="s">
        <v>4353</v>
      </c>
      <c r="C435" t="s">
        <v>4354</v>
      </c>
      <c r="E435" t="s">
        <v>397</v>
      </c>
      <c r="F435" t="s">
        <v>4355</v>
      </c>
      <c r="I435" t="s">
        <v>3336</v>
      </c>
      <c r="M435" t="s">
        <v>3329</v>
      </c>
      <c r="N435" t="s">
        <v>2962</v>
      </c>
      <c r="P435" t="s">
        <v>3337</v>
      </c>
      <c r="Q435" t="s">
        <v>83</v>
      </c>
      <c r="S435" t="s">
        <v>3338</v>
      </c>
    </row>
    <row r="436" spans="1:19" x14ac:dyDescent="0.2">
      <c r="A436" t="s">
        <v>4356</v>
      </c>
      <c r="B436" t="s">
        <v>4356</v>
      </c>
      <c r="C436" t="s">
        <v>4357</v>
      </c>
      <c r="D436" t="s">
        <v>5860</v>
      </c>
      <c r="E436" t="s">
        <v>77</v>
      </c>
      <c r="G436" t="s">
        <v>4358</v>
      </c>
      <c r="H436" t="s">
        <v>4359</v>
      </c>
      <c r="I436" t="s">
        <v>3601</v>
      </c>
      <c r="J436" t="s">
        <v>3602</v>
      </c>
      <c r="M436" t="s">
        <v>3329</v>
      </c>
      <c r="N436" t="s">
        <v>81</v>
      </c>
      <c r="P436" t="s">
        <v>3347</v>
      </c>
      <c r="Q436" t="s">
        <v>83</v>
      </c>
      <c r="R436" t="s">
        <v>84</v>
      </c>
      <c r="S436" t="s">
        <v>3603</v>
      </c>
    </row>
    <row r="437" spans="1:19" x14ac:dyDescent="0.2">
      <c r="A437" t="s">
        <v>4360</v>
      </c>
      <c r="B437" t="s">
        <v>4360</v>
      </c>
      <c r="C437" t="s">
        <v>4361</v>
      </c>
      <c r="E437" t="s">
        <v>397</v>
      </c>
      <c r="F437" t="s">
        <v>3977</v>
      </c>
      <c r="I437" t="s">
        <v>3336</v>
      </c>
      <c r="M437" t="s">
        <v>3329</v>
      </c>
      <c r="N437" t="s">
        <v>2962</v>
      </c>
      <c r="P437" t="s">
        <v>3337</v>
      </c>
      <c r="Q437" t="s">
        <v>83</v>
      </c>
      <c r="S437" t="s">
        <v>3338</v>
      </c>
    </row>
    <row r="438" spans="1:19" x14ac:dyDescent="0.2">
      <c r="A438" t="s">
        <v>4362</v>
      </c>
      <c r="B438" t="s">
        <v>4362</v>
      </c>
      <c r="C438" t="s">
        <v>1701</v>
      </c>
      <c r="D438" t="s">
        <v>5860</v>
      </c>
      <c r="E438" t="s">
        <v>77</v>
      </c>
      <c r="G438" t="s">
        <v>4363</v>
      </c>
      <c r="I438" t="s">
        <v>3346</v>
      </c>
      <c r="J438" t="s">
        <v>146</v>
      </c>
      <c r="M438" t="s">
        <v>3329</v>
      </c>
      <c r="N438" t="s">
        <v>2962</v>
      </c>
      <c r="P438" t="s">
        <v>3347</v>
      </c>
      <c r="Q438" t="s">
        <v>83</v>
      </c>
      <c r="R438" t="s">
        <v>84</v>
      </c>
      <c r="S438" t="s">
        <v>3348</v>
      </c>
    </row>
    <row r="439" spans="1:19" x14ac:dyDescent="0.2">
      <c r="A439" t="s">
        <v>4364</v>
      </c>
      <c r="B439" t="s">
        <v>4364</v>
      </c>
      <c r="C439" t="s">
        <v>4365</v>
      </c>
      <c r="E439" t="s">
        <v>397</v>
      </c>
      <c r="I439" t="s">
        <v>3336</v>
      </c>
      <c r="M439" t="s">
        <v>3329</v>
      </c>
      <c r="N439" t="s">
        <v>2962</v>
      </c>
      <c r="P439" t="s">
        <v>3337</v>
      </c>
      <c r="Q439" t="s">
        <v>83</v>
      </c>
      <c r="S439" t="s">
        <v>3338</v>
      </c>
    </row>
    <row r="440" spans="1:19" x14ac:dyDescent="0.2">
      <c r="A440" t="s">
        <v>4366</v>
      </c>
      <c r="B440" t="s">
        <v>4366</v>
      </c>
      <c r="C440" t="s">
        <v>4367</v>
      </c>
      <c r="E440" t="s">
        <v>397</v>
      </c>
      <c r="I440" t="s">
        <v>3336</v>
      </c>
      <c r="M440" t="s">
        <v>3329</v>
      </c>
      <c r="N440" t="s">
        <v>2962</v>
      </c>
      <c r="P440" t="s">
        <v>3337</v>
      </c>
      <c r="Q440" t="s">
        <v>83</v>
      </c>
      <c r="S440" t="s">
        <v>3338</v>
      </c>
    </row>
    <row r="441" spans="1:19" x14ac:dyDescent="0.2">
      <c r="A441" t="s">
        <v>4368</v>
      </c>
      <c r="B441" t="s">
        <v>4368</v>
      </c>
      <c r="D441" t="s">
        <v>5860</v>
      </c>
      <c r="E441" t="s">
        <v>397</v>
      </c>
      <c r="I441" t="s">
        <v>3563</v>
      </c>
      <c r="J441" t="s">
        <v>3428</v>
      </c>
      <c r="M441" t="s">
        <v>3329</v>
      </c>
      <c r="N441" t="s">
        <v>81</v>
      </c>
      <c r="P441" t="s">
        <v>3429</v>
      </c>
      <c r="Q441" t="s">
        <v>83</v>
      </c>
      <c r="R441" t="s">
        <v>2953</v>
      </c>
      <c r="S441" t="s">
        <v>3564</v>
      </c>
    </row>
    <row r="442" spans="1:19" x14ac:dyDescent="0.2">
      <c r="A442" t="s">
        <v>4369</v>
      </c>
      <c r="B442" t="s">
        <v>4369</v>
      </c>
      <c r="C442" t="s">
        <v>4370</v>
      </c>
      <c r="E442" t="s">
        <v>397</v>
      </c>
      <c r="I442" t="s">
        <v>3336</v>
      </c>
      <c r="M442" t="s">
        <v>3329</v>
      </c>
      <c r="N442" t="s">
        <v>2962</v>
      </c>
      <c r="P442" t="s">
        <v>3337</v>
      </c>
      <c r="Q442" t="s">
        <v>83</v>
      </c>
      <c r="S442" t="s">
        <v>3338</v>
      </c>
    </row>
    <row r="443" spans="1:19" x14ac:dyDescent="0.2">
      <c r="A443" t="s">
        <v>4371</v>
      </c>
      <c r="B443" t="s">
        <v>4371</v>
      </c>
      <c r="C443" t="s">
        <v>4372</v>
      </c>
      <c r="D443" t="s">
        <v>5860</v>
      </c>
      <c r="E443" t="s">
        <v>77</v>
      </c>
      <c r="H443" t="s">
        <v>4373</v>
      </c>
      <c r="I443" t="s">
        <v>3353</v>
      </c>
      <c r="J443" t="s">
        <v>3354</v>
      </c>
      <c r="M443" t="s">
        <v>3329</v>
      </c>
      <c r="N443" t="s">
        <v>81</v>
      </c>
      <c r="P443" t="s">
        <v>3347</v>
      </c>
      <c r="Q443" t="s">
        <v>83</v>
      </c>
      <c r="R443" t="s">
        <v>84</v>
      </c>
      <c r="S443" t="s">
        <v>3355</v>
      </c>
    </row>
    <row r="444" spans="1:19" x14ac:dyDescent="0.2">
      <c r="A444" t="s">
        <v>4374</v>
      </c>
      <c r="B444" t="s">
        <v>4374</v>
      </c>
      <c r="C444" t="s">
        <v>4375</v>
      </c>
      <c r="D444" t="s">
        <v>5860</v>
      </c>
      <c r="E444" t="s">
        <v>77</v>
      </c>
      <c r="H444" t="s">
        <v>4376</v>
      </c>
      <c r="I444" t="s">
        <v>3359</v>
      </c>
      <c r="J444" t="s">
        <v>3354</v>
      </c>
      <c r="M444" t="s">
        <v>3329</v>
      </c>
      <c r="N444" t="s">
        <v>81</v>
      </c>
      <c r="P444" t="s">
        <v>3360</v>
      </c>
      <c r="Q444" t="s">
        <v>83</v>
      </c>
      <c r="R444" t="s">
        <v>2953</v>
      </c>
      <c r="S444" t="s">
        <v>3361</v>
      </c>
    </row>
    <row r="445" spans="1:19" x14ac:dyDescent="0.2">
      <c r="A445" t="s">
        <v>4377</v>
      </c>
      <c r="B445" t="s">
        <v>4377</v>
      </c>
      <c r="C445" t="s">
        <v>4378</v>
      </c>
      <c r="D445" t="s">
        <v>5860</v>
      </c>
      <c r="E445" t="s">
        <v>77</v>
      </c>
      <c r="H445" t="s">
        <v>4379</v>
      </c>
      <c r="I445" t="s">
        <v>3693</v>
      </c>
      <c r="J445" t="s">
        <v>3354</v>
      </c>
      <c r="M445" t="s">
        <v>3329</v>
      </c>
      <c r="N445" t="s">
        <v>2962</v>
      </c>
      <c r="P445" t="s">
        <v>3360</v>
      </c>
      <c r="Q445" t="s">
        <v>83</v>
      </c>
      <c r="R445" t="s">
        <v>84</v>
      </c>
      <c r="S445" t="s">
        <v>3694</v>
      </c>
    </row>
    <row r="446" spans="1:19" x14ac:dyDescent="0.2">
      <c r="A446" t="s">
        <v>4380</v>
      </c>
      <c r="B446" t="s">
        <v>4380</v>
      </c>
      <c r="C446" t="s">
        <v>3795</v>
      </c>
      <c r="E446" t="s">
        <v>397</v>
      </c>
      <c r="I446" t="s">
        <v>3336</v>
      </c>
      <c r="M446" t="s">
        <v>3329</v>
      </c>
      <c r="N446" t="s">
        <v>2962</v>
      </c>
      <c r="P446" t="s">
        <v>3337</v>
      </c>
      <c r="Q446" t="s">
        <v>83</v>
      </c>
      <c r="S446" t="s">
        <v>3338</v>
      </c>
    </row>
    <row r="447" spans="1:19" x14ac:dyDescent="0.2">
      <c r="A447" t="s">
        <v>4381</v>
      </c>
      <c r="B447" t="s">
        <v>4381</v>
      </c>
      <c r="C447" t="s">
        <v>4382</v>
      </c>
      <c r="E447" t="s">
        <v>397</v>
      </c>
      <c r="I447" t="s">
        <v>3336</v>
      </c>
      <c r="M447" t="s">
        <v>3329</v>
      </c>
      <c r="N447" t="s">
        <v>2962</v>
      </c>
      <c r="P447" t="s">
        <v>3337</v>
      </c>
      <c r="Q447" t="s">
        <v>83</v>
      </c>
      <c r="S447" t="s">
        <v>3338</v>
      </c>
    </row>
    <row r="448" spans="1:19" x14ac:dyDescent="0.2">
      <c r="A448" t="s">
        <v>4383</v>
      </c>
      <c r="B448" t="s">
        <v>4383</v>
      </c>
      <c r="C448" t="s">
        <v>1508</v>
      </c>
      <c r="D448" t="s">
        <v>5860</v>
      </c>
      <c r="E448" t="s">
        <v>77</v>
      </c>
      <c r="G448" t="s">
        <v>4384</v>
      </c>
      <c r="I448" t="s">
        <v>3346</v>
      </c>
      <c r="J448" t="s">
        <v>146</v>
      </c>
      <c r="M448" t="s">
        <v>3329</v>
      </c>
      <c r="N448" t="s">
        <v>2962</v>
      </c>
      <c r="P448" t="s">
        <v>3347</v>
      </c>
      <c r="Q448" t="s">
        <v>83</v>
      </c>
      <c r="R448" t="s">
        <v>84</v>
      </c>
      <c r="S448" t="s">
        <v>3348</v>
      </c>
    </row>
    <row r="449" spans="1:19" x14ac:dyDescent="0.2">
      <c r="A449" t="s">
        <v>4385</v>
      </c>
      <c r="B449" t="s">
        <v>4385</v>
      </c>
      <c r="C449" t="s">
        <v>4386</v>
      </c>
      <c r="E449" t="s">
        <v>397</v>
      </c>
      <c r="F449" t="s">
        <v>4387</v>
      </c>
      <c r="I449" t="s">
        <v>3336</v>
      </c>
      <c r="M449" t="s">
        <v>3329</v>
      </c>
      <c r="N449" t="s">
        <v>2962</v>
      </c>
      <c r="P449" t="s">
        <v>3337</v>
      </c>
      <c r="Q449" t="s">
        <v>83</v>
      </c>
      <c r="S449" t="s">
        <v>3338</v>
      </c>
    </row>
    <row r="450" spans="1:19" x14ac:dyDescent="0.2">
      <c r="A450" t="s">
        <v>4388</v>
      </c>
      <c r="B450" t="s">
        <v>4388</v>
      </c>
      <c r="C450" t="s">
        <v>4389</v>
      </c>
      <c r="D450" t="s">
        <v>5860</v>
      </c>
      <c r="E450" t="s">
        <v>77</v>
      </c>
      <c r="F450" t="s">
        <v>3712</v>
      </c>
      <c r="H450" t="s">
        <v>4390</v>
      </c>
      <c r="I450" t="s">
        <v>3388</v>
      </c>
      <c r="J450" t="s">
        <v>3354</v>
      </c>
      <c r="M450" t="s">
        <v>3329</v>
      </c>
      <c r="N450" t="s">
        <v>81</v>
      </c>
      <c r="P450" t="s">
        <v>3347</v>
      </c>
      <c r="Q450" t="s">
        <v>83</v>
      </c>
      <c r="R450" t="s">
        <v>84</v>
      </c>
      <c r="S450" t="s">
        <v>3389</v>
      </c>
    </row>
    <row r="451" spans="1:19" x14ac:dyDescent="0.2">
      <c r="A451" t="s">
        <v>4391</v>
      </c>
      <c r="B451" t="s">
        <v>4391</v>
      </c>
      <c r="C451" t="s">
        <v>4392</v>
      </c>
      <c r="D451" t="s">
        <v>5860</v>
      </c>
      <c r="E451" t="s">
        <v>77</v>
      </c>
      <c r="F451" t="s">
        <v>3620</v>
      </c>
      <c r="H451" t="s">
        <v>4393</v>
      </c>
      <c r="I451" t="s">
        <v>4394</v>
      </c>
      <c r="J451" t="s">
        <v>3328</v>
      </c>
      <c r="M451" t="s">
        <v>3329</v>
      </c>
      <c r="N451" t="s">
        <v>2962</v>
      </c>
      <c r="P451" t="s">
        <v>3360</v>
      </c>
      <c r="Q451" t="s">
        <v>83</v>
      </c>
      <c r="R451" t="s">
        <v>84</v>
      </c>
      <c r="S451" t="s">
        <v>4395</v>
      </c>
    </row>
    <row r="452" spans="1:19" x14ac:dyDescent="0.2">
      <c r="A452" t="s">
        <v>4396</v>
      </c>
      <c r="B452" t="s">
        <v>4396</v>
      </c>
      <c r="C452" t="s">
        <v>4397</v>
      </c>
      <c r="D452" t="s">
        <v>5860</v>
      </c>
      <c r="E452" t="s">
        <v>77</v>
      </c>
      <c r="I452" t="s">
        <v>3359</v>
      </c>
      <c r="J452" t="s">
        <v>3354</v>
      </c>
      <c r="M452" t="s">
        <v>3329</v>
      </c>
      <c r="N452" t="s">
        <v>81</v>
      </c>
      <c r="P452" t="s">
        <v>3360</v>
      </c>
      <c r="Q452" t="s">
        <v>83</v>
      </c>
      <c r="R452" t="s">
        <v>84</v>
      </c>
      <c r="S452" t="s">
        <v>3361</v>
      </c>
    </row>
    <row r="453" spans="1:19" x14ac:dyDescent="0.2">
      <c r="A453" t="s">
        <v>4398</v>
      </c>
      <c r="B453" t="s">
        <v>4398</v>
      </c>
      <c r="C453" t="s">
        <v>4399</v>
      </c>
      <c r="E453" t="s">
        <v>397</v>
      </c>
      <c r="I453" t="s">
        <v>3336</v>
      </c>
      <c r="M453" t="s">
        <v>3329</v>
      </c>
      <c r="N453" t="s">
        <v>2962</v>
      </c>
      <c r="P453" t="s">
        <v>3337</v>
      </c>
      <c r="Q453" t="s">
        <v>83</v>
      </c>
      <c r="S453" t="s">
        <v>3338</v>
      </c>
    </row>
    <row r="454" spans="1:19" x14ac:dyDescent="0.2">
      <c r="A454" t="s">
        <v>4400</v>
      </c>
      <c r="B454" t="s">
        <v>4400</v>
      </c>
      <c r="C454" t="s">
        <v>4401</v>
      </c>
      <c r="D454" t="s">
        <v>5860</v>
      </c>
      <c r="E454" t="s">
        <v>77</v>
      </c>
      <c r="I454" t="s">
        <v>3679</v>
      </c>
      <c r="J454" t="s">
        <v>3354</v>
      </c>
      <c r="M454" t="s">
        <v>3329</v>
      </c>
      <c r="N454" t="s">
        <v>81</v>
      </c>
      <c r="P454" t="s">
        <v>3347</v>
      </c>
      <c r="Q454" t="s">
        <v>83</v>
      </c>
      <c r="R454" t="s">
        <v>84</v>
      </c>
      <c r="S454" t="s">
        <v>3680</v>
      </c>
    </row>
    <row r="455" spans="1:19" x14ac:dyDescent="0.2">
      <c r="A455" t="s">
        <v>4402</v>
      </c>
      <c r="B455" t="s">
        <v>4402</v>
      </c>
      <c r="C455" t="s">
        <v>4403</v>
      </c>
      <c r="E455" t="s">
        <v>397</v>
      </c>
      <c r="F455" t="s">
        <v>3487</v>
      </c>
      <c r="I455" t="s">
        <v>3336</v>
      </c>
      <c r="M455" t="s">
        <v>3329</v>
      </c>
      <c r="N455" t="s">
        <v>2962</v>
      </c>
      <c r="P455" t="s">
        <v>3337</v>
      </c>
      <c r="Q455" t="s">
        <v>83</v>
      </c>
      <c r="S455" t="s">
        <v>3338</v>
      </c>
    </row>
    <row r="456" spans="1:19" x14ac:dyDescent="0.2">
      <c r="A456" t="s">
        <v>4404</v>
      </c>
      <c r="B456" t="s">
        <v>4404</v>
      </c>
      <c r="C456" t="s">
        <v>4405</v>
      </c>
      <c r="D456" t="s">
        <v>5860</v>
      </c>
      <c r="E456" t="s">
        <v>77</v>
      </c>
      <c r="I456" t="s">
        <v>3359</v>
      </c>
      <c r="J456" t="s">
        <v>3428</v>
      </c>
      <c r="M456" t="s">
        <v>3329</v>
      </c>
      <c r="N456" t="s">
        <v>81</v>
      </c>
      <c r="P456" t="s">
        <v>3360</v>
      </c>
      <c r="Q456" t="s">
        <v>83</v>
      </c>
      <c r="R456" t="s">
        <v>84</v>
      </c>
      <c r="S456" t="s">
        <v>3361</v>
      </c>
    </row>
    <row r="457" spans="1:19" x14ac:dyDescent="0.2">
      <c r="A457" t="s">
        <v>4406</v>
      </c>
      <c r="B457" t="s">
        <v>4406</v>
      </c>
      <c r="C457" t="s">
        <v>4407</v>
      </c>
      <c r="E457" t="s">
        <v>397</v>
      </c>
      <c r="F457" t="s">
        <v>4387</v>
      </c>
      <c r="I457" t="s">
        <v>3336</v>
      </c>
      <c r="M457" t="s">
        <v>3329</v>
      </c>
      <c r="N457" t="s">
        <v>2962</v>
      </c>
      <c r="P457" t="s">
        <v>3337</v>
      </c>
      <c r="Q457" t="s">
        <v>83</v>
      </c>
      <c r="S457" t="s">
        <v>3338</v>
      </c>
    </row>
    <row r="458" spans="1:19" x14ac:dyDescent="0.2">
      <c r="A458" t="s">
        <v>4408</v>
      </c>
      <c r="B458" t="s">
        <v>4408</v>
      </c>
      <c r="C458" t="s">
        <v>4409</v>
      </c>
      <c r="E458" t="s">
        <v>397</v>
      </c>
      <c r="F458" t="s">
        <v>3742</v>
      </c>
      <c r="I458" t="s">
        <v>3336</v>
      </c>
      <c r="M458" t="s">
        <v>3329</v>
      </c>
      <c r="N458" t="s">
        <v>2962</v>
      </c>
      <c r="P458" t="s">
        <v>3337</v>
      </c>
      <c r="Q458" t="s">
        <v>83</v>
      </c>
      <c r="S458" t="s">
        <v>3338</v>
      </c>
    </row>
    <row r="459" spans="1:19" x14ac:dyDescent="0.2">
      <c r="A459" t="s">
        <v>4410</v>
      </c>
      <c r="B459" t="s">
        <v>4410</v>
      </c>
      <c r="C459" t="s">
        <v>4411</v>
      </c>
      <c r="E459" t="s">
        <v>397</v>
      </c>
      <c r="F459" t="s">
        <v>4412</v>
      </c>
      <c r="I459" t="s">
        <v>3336</v>
      </c>
      <c r="M459" t="s">
        <v>3329</v>
      </c>
      <c r="N459" t="s">
        <v>2962</v>
      </c>
      <c r="P459" t="s">
        <v>3337</v>
      </c>
      <c r="Q459" t="s">
        <v>83</v>
      </c>
      <c r="S459" t="s">
        <v>3338</v>
      </c>
    </row>
    <row r="460" spans="1:19" x14ac:dyDescent="0.2">
      <c r="A460" t="s">
        <v>4413</v>
      </c>
      <c r="B460" t="s">
        <v>4413</v>
      </c>
      <c r="C460" t="s">
        <v>4414</v>
      </c>
      <c r="E460" t="s">
        <v>397</v>
      </c>
      <c r="I460" t="s">
        <v>3336</v>
      </c>
      <c r="M460" t="s">
        <v>3329</v>
      </c>
      <c r="N460" t="s">
        <v>2962</v>
      </c>
      <c r="P460" t="s">
        <v>3337</v>
      </c>
      <c r="Q460" t="s">
        <v>83</v>
      </c>
      <c r="S460" t="s">
        <v>3338</v>
      </c>
    </row>
    <row r="461" spans="1:19" x14ac:dyDescent="0.2">
      <c r="A461" t="s">
        <v>4415</v>
      </c>
      <c r="B461" t="s">
        <v>4415</v>
      </c>
      <c r="C461" t="s">
        <v>4416</v>
      </c>
      <c r="D461" t="s">
        <v>5860</v>
      </c>
      <c r="E461" t="s">
        <v>77</v>
      </c>
      <c r="I461" t="s">
        <v>4070</v>
      </c>
      <c r="J461" t="s">
        <v>3428</v>
      </c>
      <c r="M461" t="s">
        <v>3329</v>
      </c>
      <c r="N461" t="s">
        <v>81</v>
      </c>
      <c r="P461" t="s">
        <v>3360</v>
      </c>
      <c r="Q461" t="s">
        <v>83</v>
      </c>
      <c r="R461" t="s">
        <v>84</v>
      </c>
      <c r="S461" t="s">
        <v>4071</v>
      </c>
    </row>
    <row r="462" spans="1:19" x14ac:dyDescent="0.2">
      <c r="A462" t="s">
        <v>537</v>
      </c>
      <c r="B462" t="s">
        <v>537</v>
      </c>
      <c r="C462" t="s">
        <v>539</v>
      </c>
      <c r="D462" t="s">
        <v>5860</v>
      </c>
      <c r="E462" t="s">
        <v>77</v>
      </c>
      <c r="G462" t="s">
        <v>4417</v>
      </c>
      <c r="I462" t="s">
        <v>3346</v>
      </c>
      <c r="J462" t="s">
        <v>146</v>
      </c>
      <c r="M462" t="s">
        <v>3329</v>
      </c>
      <c r="N462" t="s">
        <v>2962</v>
      </c>
      <c r="P462" t="s">
        <v>3347</v>
      </c>
      <c r="Q462" t="s">
        <v>83</v>
      </c>
      <c r="R462" t="s">
        <v>84</v>
      </c>
      <c r="S462" t="s">
        <v>3348</v>
      </c>
    </row>
    <row r="463" spans="1:19" x14ac:dyDescent="0.2">
      <c r="A463" t="s">
        <v>4418</v>
      </c>
      <c r="B463" t="s">
        <v>4418</v>
      </c>
      <c r="C463" t="s">
        <v>4419</v>
      </c>
      <c r="E463" t="s">
        <v>397</v>
      </c>
      <c r="I463" t="s">
        <v>3336</v>
      </c>
      <c r="M463" t="s">
        <v>3329</v>
      </c>
      <c r="N463" t="s">
        <v>2962</v>
      </c>
      <c r="P463" t="s">
        <v>3337</v>
      </c>
      <c r="Q463" t="s">
        <v>83</v>
      </c>
      <c r="S463" t="s">
        <v>3338</v>
      </c>
    </row>
    <row r="464" spans="1:19" x14ac:dyDescent="0.2">
      <c r="A464" t="s">
        <v>4420</v>
      </c>
      <c r="B464" t="s">
        <v>4420</v>
      </c>
      <c r="C464" t="s">
        <v>4421</v>
      </c>
      <c r="E464" t="s">
        <v>397</v>
      </c>
      <c r="I464" t="s">
        <v>3336</v>
      </c>
      <c r="M464" t="s">
        <v>3329</v>
      </c>
      <c r="N464" t="s">
        <v>2962</v>
      </c>
      <c r="P464" t="s">
        <v>3337</v>
      </c>
      <c r="Q464" t="s">
        <v>83</v>
      </c>
      <c r="S464" t="s">
        <v>3338</v>
      </c>
    </row>
    <row r="465" spans="1:19" x14ac:dyDescent="0.2">
      <c r="A465" t="s">
        <v>4422</v>
      </c>
      <c r="B465" t="s">
        <v>4422</v>
      </c>
      <c r="D465" t="s">
        <v>5860</v>
      </c>
      <c r="E465" t="s">
        <v>397</v>
      </c>
      <c r="I465" t="s">
        <v>3563</v>
      </c>
      <c r="J465" t="s">
        <v>3428</v>
      </c>
      <c r="M465" t="s">
        <v>3329</v>
      </c>
      <c r="N465" t="s">
        <v>81</v>
      </c>
      <c r="P465" t="s">
        <v>3429</v>
      </c>
      <c r="Q465" t="s">
        <v>83</v>
      </c>
      <c r="R465" t="s">
        <v>2953</v>
      </c>
      <c r="S465" t="s">
        <v>3564</v>
      </c>
    </row>
    <row r="466" spans="1:19" x14ac:dyDescent="0.2">
      <c r="A466" t="s">
        <v>4423</v>
      </c>
      <c r="B466" t="s">
        <v>4423</v>
      </c>
      <c r="C466" t="s">
        <v>4424</v>
      </c>
      <c r="E466" t="s">
        <v>397</v>
      </c>
      <c r="F466" t="s">
        <v>4425</v>
      </c>
      <c r="I466" t="s">
        <v>3336</v>
      </c>
      <c r="M466" t="s">
        <v>3329</v>
      </c>
      <c r="N466" t="s">
        <v>2962</v>
      </c>
      <c r="P466" t="s">
        <v>3337</v>
      </c>
      <c r="Q466" t="s">
        <v>83</v>
      </c>
      <c r="S466" t="s">
        <v>3338</v>
      </c>
    </row>
    <row r="467" spans="1:19" x14ac:dyDescent="0.2">
      <c r="A467" t="s">
        <v>1529</v>
      </c>
      <c r="B467" t="s">
        <v>1529</v>
      </c>
      <c r="C467" t="s">
        <v>1531</v>
      </c>
      <c r="D467" t="s">
        <v>5860</v>
      </c>
      <c r="E467" t="s">
        <v>77</v>
      </c>
      <c r="G467" t="s">
        <v>4426</v>
      </c>
      <c r="I467" t="s">
        <v>3346</v>
      </c>
      <c r="J467" t="s">
        <v>146</v>
      </c>
      <c r="M467" t="s">
        <v>3329</v>
      </c>
      <c r="N467" t="s">
        <v>2962</v>
      </c>
      <c r="P467" t="s">
        <v>3347</v>
      </c>
      <c r="Q467" t="s">
        <v>83</v>
      </c>
      <c r="R467" t="s">
        <v>84</v>
      </c>
      <c r="S467" t="s">
        <v>3348</v>
      </c>
    </row>
    <row r="468" spans="1:19" x14ac:dyDescent="0.2">
      <c r="A468" t="s">
        <v>4427</v>
      </c>
      <c r="B468" t="s">
        <v>4427</v>
      </c>
      <c r="C468" t="s">
        <v>4428</v>
      </c>
      <c r="D468" t="s">
        <v>5860</v>
      </c>
      <c r="E468" t="s">
        <v>77</v>
      </c>
      <c r="F468" t="s">
        <v>4055</v>
      </c>
      <c r="H468" t="s">
        <v>4429</v>
      </c>
      <c r="I468" t="s">
        <v>3359</v>
      </c>
      <c r="J468" t="s">
        <v>3428</v>
      </c>
      <c r="M468" t="s">
        <v>3329</v>
      </c>
      <c r="N468" t="s">
        <v>81</v>
      </c>
      <c r="P468" t="s">
        <v>3360</v>
      </c>
      <c r="Q468" t="s">
        <v>83</v>
      </c>
      <c r="R468" t="s">
        <v>84</v>
      </c>
      <c r="S468" t="s">
        <v>3361</v>
      </c>
    </row>
    <row r="469" spans="1:19" x14ac:dyDescent="0.2">
      <c r="A469" t="s">
        <v>4430</v>
      </c>
      <c r="B469" t="s">
        <v>4430</v>
      </c>
      <c r="C469" t="s">
        <v>4431</v>
      </c>
      <c r="D469" t="s">
        <v>5860</v>
      </c>
      <c r="E469" t="s">
        <v>77</v>
      </c>
      <c r="I469" t="s">
        <v>3359</v>
      </c>
      <c r="J469" t="s">
        <v>3354</v>
      </c>
      <c r="M469" t="s">
        <v>3329</v>
      </c>
      <c r="N469" t="s">
        <v>81</v>
      </c>
      <c r="P469" t="s">
        <v>3360</v>
      </c>
      <c r="Q469" t="s">
        <v>83</v>
      </c>
      <c r="R469" t="s">
        <v>84</v>
      </c>
      <c r="S469" t="s">
        <v>3361</v>
      </c>
    </row>
    <row r="470" spans="1:19" x14ac:dyDescent="0.2">
      <c r="A470" t="s">
        <v>4432</v>
      </c>
      <c r="B470" t="s">
        <v>4432</v>
      </c>
      <c r="C470" t="s">
        <v>2214</v>
      </c>
      <c r="D470" t="s">
        <v>5860</v>
      </c>
      <c r="E470" t="s">
        <v>77</v>
      </c>
      <c r="G470" t="s">
        <v>4433</v>
      </c>
      <c r="I470" t="s">
        <v>3346</v>
      </c>
      <c r="J470" t="s">
        <v>146</v>
      </c>
      <c r="M470" t="s">
        <v>3329</v>
      </c>
      <c r="N470" t="s">
        <v>2962</v>
      </c>
      <c r="P470" t="s">
        <v>3347</v>
      </c>
      <c r="Q470" t="s">
        <v>83</v>
      </c>
      <c r="R470" t="s">
        <v>84</v>
      </c>
      <c r="S470" t="s">
        <v>3348</v>
      </c>
    </row>
    <row r="471" spans="1:19" x14ac:dyDescent="0.2">
      <c r="A471" t="s">
        <v>4434</v>
      </c>
      <c r="B471" t="s">
        <v>4434</v>
      </c>
      <c r="C471" t="s">
        <v>4435</v>
      </c>
      <c r="E471" t="s">
        <v>397</v>
      </c>
      <c r="F471" t="s">
        <v>4436</v>
      </c>
      <c r="I471" t="s">
        <v>3336</v>
      </c>
      <c r="M471" t="s">
        <v>3329</v>
      </c>
      <c r="N471" t="s">
        <v>2962</v>
      </c>
      <c r="P471" t="s">
        <v>3337</v>
      </c>
      <c r="Q471" t="s">
        <v>83</v>
      </c>
      <c r="S471" t="s">
        <v>3338</v>
      </c>
    </row>
    <row r="472" spans="1:19" x14ac:dyDescent="0.2">
      <c r="A472" t="s">
        <v>4437</v>
      </c>
      <c r="B472" t="s">
        <v>4437</v>
      </c>
      <c r="C472" t="s">
        <v>4438</v>
      </c>
      <c r="E472" t="s">
        <v>397</v>
      </c>
      <c r="I472" t="s">
        <v>3336</v>
      </c>
      <c r="M472" t="s">
        <v>3329</v>
      </c>
      <c r="N472" t="s">
        <v>2962</v>
      </c>
      <c r="P472" t="s">
        <v>3337</v>
      </c>
      <c r="Q472" t="s">
        <v>83</v>
      </c>
      <c r="S472" t="s">
        <v>3338</v>
      </c>
    </row>
    <row r="473" spans="1:19" x14ac:dyDescent="0.2">
      <c r="A473" t="s">
        <v>4439</v>
      </c>
      <c r="B473" t="s">
        <v>4439</v>
      </c>
      <c r="C473" t="s">
        <v>4440</v>
      </c>
      <c r="D473" t="s">
        <v>5860</v>
      </c>
      <c r="E473" t="s">
        <v>77</v>
      </c>
      <c r="I473" t="s">
        <v>3327</v>
      </c>
      <c r="J473" t="s">
        <v>3328</v>
      </c>
      <c r="M473" t="s">
        <v>3329</v>
      </c>
      <c r="N473" t="s">
        <v>2962</v>
      </c>
      <c r="O473" t="e">
        <f>Trev CXL / (Trev CXL + Trev Confirmed)</f>
        <v>#NAME?</v>
      </c>
      <c r="P473" t="s">
        <v>3330</v>
      </c>
      <c r="Q473" t="s">
        <v>83</v>
      </c>
      <c r="R473" t="s">
        <v>2953</v>
      </c>
      <c r="S473" t="s">
        <v>3331</v>
      </c>
    </row>
    <row r="474" spans="1:19" x14ac:dyDescent="0.2">
      <c r="A474" t="s">
        <v>4441</v>
      </c>
      <c r="B474" t="s">
        <v>4441</v>
      </c>
      <c r="C474" t="s">
        <v>1704</v>
      </c>
      <c r="D474" t="s">
        <v>5860</v>
      </c>
      <c r="E474" t="s">
        <v>77</v>
      </c>
      <c r="G474" t="s">
        <v>4442</v>
      </c>
      <c r="I474" t="s">
        <v>3346</v>
      </c>
      <c r="J474" t="s">
        <v>146</v>
      </c>
      <c r="M474" t="s">
        <v>3329</v>
      </c>
      <c r="N474" t="s">
        <v>2962</v>
      </c>
      <c r="P474" t="s">
        <v>3347</v>
      </c>
      <c r="Q474" t="s">
        <v>83</v>
      </c>
      <c r="R474" t="s">
        <v>84</v>
      </c>
      <c r="S474" t="s">
        <v>3348</v>
      </c>
    </row>
    <row r="475" spans="1:19" x14ac:dyDescent="0.2">
      <c r="A475" t="s">
        <v>4443</v>
      </c>
      <c r="B475" t="s">
        <v>4443</v>
      </c>
      <c r="C475" t="s">
        <v>4444</v>
      </c>
      <c r="D475" t="s">
        <v>5860</v>
      </c>
      <c r="E475" t="s">
        <v>77</v>
      </c>
      <c r="H475" t="s">
        <v>4443</v>
      </c>
      <c r="I475" t="s">
        <v>3601</v>
      </c>
      <c r="J475" t="s">
        <v>3602</v>
      </c>
      <c r="M475" t="s">
        <v>3329</v>
      </c>
      <c r="N475" t="s">
        <v>81</v>
      </c>
      <c r="P475" t="s">
        <v>3347</v>
      </c>
      <c r="Q475" t="s">
        <v>83</v>
      </c>
      <c r="R475" t="s">
        <v>2953</v>
      </c>
      <c r="S475" t="s">
        <v>3603</v>
      </c>
    </row>
    <row r="476" spans="1:19" x14ac:dyDescent="0.2">
      <c r="A476" t="s">
        <v>4445</v>
      </c>
      <c r="B476" t="s">
        <v>4445</v>
      </c>
      <c r="C476" t="s">
        <v>2626</v>
      </c>
      <c r="D476" t="s">
        <v>5860</v>
      </c>
      <c r="E476" t="s">
        <v>77</v>
      </c>
      <c r="G476" t="s">
        <v>4446</v>
      </c>
      <c r="I476" t="s">
        <v>3346</v>
      </c>
      <c r="J476" t="s">
        <v>146</v>
      </c>
      <c r="M476" t="s">
        <v>3329</v>
      </c>
      <c r="N476" t="s">
        <v>2962</v>
      </c>
      <c r="P476" t="s">
        <v>3347</v>
      </c>
      <c r="Q476" t="s">
        <v>83</v>
      </c>
      <c r="R476" t="s">
        <v>84</v>
      </c>
      <c r="S476" t="s">
        <v>3348</v>
      </c>
    </row>
    <row r="477" spans="1:19" x14ac:dyDescent="0.2">
      <c r="A477" t="s">
        <v>4447</v>
      </c>
      <c r="B477" t="s">
        <v>4447</v>
      </c>
      <c r="C477" t="s">
        <v>1264</v>
      </c>
      <c r="D477" t="s">
        <v>5860</v>
      </c>
      <c r="E477" t="s">
        <v>77</v>
      </c>
      <c r="G477" t="s">
        <v>4448</v>
      </c>
      <c r="I477" t="s">
        <v>3346</v>
      </c>
      <c r="J477" t="s">
        <v>146</v>
      </c>
      <c r="M477" t="s">
        <v>3329</v>
      </c>
      <c r="N477" t="s">
        <v>2962</v>
      </c>
      <c r="P477" t="s">
        <v>3347</v>
      </c>
      <c r="Q477" t="s">
        <v>83</v>
      </c>
      <c r="R477" t="s">
        <v>84</v>
      </c>
      <c r="S477" t="s">
        <v>3348</v>
      </c>
    </row>
    <row r="478" spans="1:19" x14ac:dyDescent="0.2">
      <c r="A478" t="s">
        <v>4449</v>
      </c>
      <c r="B478" t="s">
        <v>4449</v>
      </c>
      <c r="C478" t="s">
        <v>4450</v>
      </c>
      <c r="D478" t="s">
        <v>5860</v>
      </c>
      <c r="E478" t="s">
        <v>77</v>
      </c>
      <c r="F478" t="s">
        <v>3539</v>
      </c>
      <c r="G478" t="s">
        <v>4451</v>
      </c>
      <c r="I478" t="s">
        <v>3346</v>
      </c>
      <c r="J478" t="s">
        <v>146</v>
      </c>
      <c r="M478" t="s">
        <v>3329</v>
      </c>
      <c r="N478" t="s">
        <v>2962</v>
      </c>
      <c r="P478" t="s">
        <v>3347</v>
      </c>
      <c r="Q478" t="s">
        <v>83</v>
      </c>
      <c r="R478" t="s">
        <v>84</v>
      </c>
      <c r="S478" t="s">
        <v>3348</v>
      </c>
    </row>
    <row r="479" spans="1:19" x14ac:dyDescent="0.2">
      <c r="A479" t="s">
        <v>4452</v>
      </c>
      <c r="B479" t="s">
        <v>4452</v>
      </c>
      <c r="C479" t="s">
        <v>4453</v>
      </c>
      <c r="D479" t="s">
        <v>5860</v>
      </c>
      <c r="E479" t="s">
        <v>77</v>
      </c>
      <c r="G479" t="s">
        <v>4454</v>
      </c>
      <c r="H479" t="s">
        <v>4265</v>
      </c>
      <c r="I479" t="s">
        <v>3583</v>
      </c>
      <c r="J479" t="s">
        <v>3919</v>
      </c>
      <c r="M479" t="s">
        <v>3329</v>
      </c>
      <c r="N479" t="s">
        <v>2962</v>
      </c>
      <c r="O479" t="e">
        <f>CXL%/tot. Individual reservations</f>
        <v>#NAME?</v>
      </c>
      <c r="P479" t="s">
        <v>3360</v>
      </c>
      <c r="Q479" t="s">
        <v>83</v>
      </c>
      <c r="R479" t="s">
        <v>84</v>
      </c>
      <c r="S479" t="s">
        <v>3584</v>
      </c>
    </row>
    <row r="480" spans="1:19" x14ac:dyDescent="0.2">
      <c r="A480" t="s">
        <v>4455</v>
      </c>
      <c r="B480" t="s">
        <v>4455</v>
      </c>
      <c r="C480" t="s">
        <v>4456</v>
      </c>
      <c r="E480" t="s">
        <v>397</v>
      </c>
      <c r="F480" t="s">
        <v>3399</v>
      </c>
      <c r="I480" t="s">
        <v>3336</v>
      </c>
      <c r="M480" t="s">
        <v>3329</v>
      </c>
      <c r="N480" t="s">
        <v>2962</v>
      </c>
      <c r="P480" t="s">
        <v>3337</v>
      </c>
      <c r="Q480" t="s">
        <v>83</v>
      </c>
      <c r="S480" t="s">
        <v>3338</v>
      </c>
    </row>
    <row r="481" spans="1:19" x14ac:dyDescent="0.2">
      <c r="A481" t="s">
        <v>4457</v>
      </c>
      <c r="B481" t="s">
        <v>4457</v>
      </c>
      <c r="C481" t="s">
        <v>4458</v>
      </c>
      <c r="E481" t="s">
        <v>397</v>
      </c>
      <c r="I481" t="s">
        <v>3336</v>
      </c>
      <c r="M481" t="s">
        <v>3329</v>
      </c>
      <c r="N481" t="s">
        <v>2962</v>
      </c>
      <c r="P481" t="s">
        <v>3337</v>
      </c>
      <c r="Q481" t="s">
        <v>83</v>
      </c>
      <c r="S481" t="s">
        <v>3338</v>
      </c>
    </row>
    <row r="482" spans="1:19" x14ac:dyDescent="0.2">
      <c r="A482" t="s">
        <v>4071</v>
      </c>
      <c r="B482" t="s">
        <v>4071</v>
      </c>
      <c r="C482" t="s">
        <v>4459</v>
      </c>
      <c r="D482" t="s">
        <v>5860</v>
      </c>
      <c r="E482" t="s">
        <v>77</v>
      </c>
      <c r="G482" t="s">
        <v>4460</v>
      </c>
      <c r="I482" t="s">
        <v>4070</v>
      </c>
      <c r="J482" t="s">
        <v>3428</v>
      </c>
      <c r="M482" t="s">
        <v>3329</v>
      </c>
      <c r="N482" t="s">
        <v>81</v>
      </c>
      <c r="P482" t="s">
        <v>3360</v>
      </c>
      <c r="Q482" t="s">
        <v>83</v>
      </c>
      <c r="R482" t="s">
        <v>84</v>
      </c>
      <c r="S482" t="s">
        <v>4071</v>
      </c>
    </row>
    <row r="483" spans="1:19" x14ac:dyDescent="0.2">
      <c r="A483" t="s">
        <v>4461</v>
      </c>
      <c r="B483" t="s">
        <v>4461</v>
      </c>
      <c r="C483" t="s">
        <v>4462</v>
      </c>
      <c r="E483" t="s">
        <v>397</v>
      </c>
      <c r="F483" t="s">
        <v>4463</v>
      </c>
      <c r="I483" t="s">
        <v>3336</v>
      </c>
      <c r="M483" t="s">
        <v>3329</v>
      </c>
      <c r="N483" t="s">
        <v>2962</v>
      </c>
      <c r="P483" t="s">
        <v>3337</v>
      </c>
      <c r="Q483" t="s">
        <v>83</v>
      </c>
      <c r="S483" t="s">
        <v>3338</v>
      </c>
    </row>
    <row r="484" spans="1:19" x14ac:dyDescent="0.2">
      <c r="A484" t="s">
        <v>4464</v>
      </c>
      <c r="B484" t="s">
        <v>4464</v>
      </c>
      <c r="D484" t="s">
        <v>5860</v>
      </c>
      <c r="E484" t="s">
        <v>397</v>
      </c>
      <c r="I484" t="s">
        <v>3551</v>
      </c>
      <c r="M484" t="s">
        <v>3329</v>
      </c>
      <c r="N484" t="s">
        <v>2962</v>
      </c>
      <c r="P484" t="s">
        <v>3360</v>
      </c>
      <c r="Q484" t="s">
        <v>83</v>
      </c>
      <c r="R484" t="s">
        <v>84</v>
      </c>
      <c r="S484" t="s">
        <v>3552</v>
      </c>
    </row>
    <row r="485" spans="1:19" x14ac:dyDescent="0.2">
      <c r="A485" t="s">
        <v>2812</v>
      </c>
      <c r="B485" t="s">
        <v>2812</v>
      </c>
      <c r="C485" t="s">
        <v>4465</v>
      </c>
      <c r="D485" t="s">
        <v>5860</v>
      </c>
      <c r="E485" t="s">
        <v>77</v>
      </c>
      <c r="I485" t="s">
        <v>3346</v>
      </c>
      <c r="J485" t="s">
        <v>146</v>
      </c>
      <c r="M485" t="s">
        <v>3329</v>
      </c>
      <c r="N485" t="s">
        <v>2962</v>
      </c>
      <c r="P485" t="s">
        <v>3347</v>
      </c>
      <c r="Q485" t="s">
        <v>83</v>
      </c>
      <c r="R485" t="s">
        <v>84</v>
      </c>
      <c r="S485" t="s">
        <v>3348</v>
      </c>
    </row>
    <row r="486" spans="1:19" x14ac:dyDescent="0.2">
      <c r="A486" t="s">
        <v>740</v>
      </c>
      <c r="B486" t="s">
        <v>740</v>
      </c>
      <c r="C486" t="s">
        <v>742</v>
      </c>
      <c r="D486" t="s">
        <v>5860</v>
      </c>
      <c r="E486" t="s">
        <v>77</v>
      </c>
      <c r="G486" t="s">
        <v>4466</v>
      </c>
      <c r="I486" t="s">
        <v>3346</v>
      </c>
      <c r="J486" t="s">
        <v>146</v>
      </c>
      <c r="M486" t="s">
        <v>3329</v>
      </c>
      <c r="N486" t="s">
        <v>2962</v>
      </c>
      <c r="P486" t="s">
        <v>3347</v>
      </c>
      <c r="Q486" t="s">
        <v>83</v>
      </c>
      <c r="R486" t="s">
        <v>84</v>
      </c>
      <c r="S486" t="s">
        <v>3348</v>
      </c>
    </row>
    <row r="487" spans="1:19" x14ac:dyDescent="0.2">
      <c r="A487" t="s">
        <v>4467</v>
      </c>
      <c r="B487" t="s">
        <v>4467</v>
      </c>
      <c r="C487" t="s">
        <v>4468</v>
      </c>
      <c r="D487" t="s">
        <v>5860</v>
      </c>
      <c r="E487" t="s">
        <v>77</v>
      </c>
      <c r="I487" t="s">
        <v>4070</v>
      </c>
      <c r="J487" t="s">
        <v>3428</v>
      </c>
      <c r="M487" t="s">
        <v>3329</v>
      </c>
      <c r="N487" t="s">
        <v>81</v>
      </c>
      <c r="P487" t="s">
        <v>3360</v>
      </c>
      <c r="Q487" t="s">
        <v>83</v>
      </c>
      <c r="R487" t="s">
        <v>84</v>
      </c>
      <c r="S487" t="s">
        <v>4071</v>
      </c>
    </row>
    <row r="488" spans="1:19" x14ac:dyDescent="0.2">
      <c r="A488" t="s">
        <v>4469</v>
      </c>
      <c r="B488" t="s">
        <v>4469</v>
      </c>
      <c r="C488" t="s">
        <v>4470</v>
      </c>
      <c r="E488" t="s">
        <v>397</v>
      </c>
      <c r="I488" t="s">
        <v>3336</v>
      </c>
      <c r="M488" t="s">
        <v>3329</v>
      </c>
      <c r="N488" t="s">
        <v>2962</v>
      </c>
      <c r="P488" t="s">
        <v>3337</v>
      </c>
      <c r="Q488" t="s">
        <v>83</v>
      </c>
      <c r="S488" t="s">
        <v>3338</v>
      </c>
    </row>
    <row r="489" spans="1:19" x14ac:dyDescent="0.2">
      <c r="A489" t="s">
        <v>4471</v>
      </c>
      <c r="B489" t="s">
        <v>4471</v>
      </c>
      <c r="C489" t="s">
        <v>4472</v>
      </c>
      <c r="E489" t="s">
        <v>397</v>
      </c>
      <c r="F489" t="s">
        <v>4473</v>
      </c>
      <c r="I489" t="s">
        <v>3336</v>
      </c>
      <c r="M489" t="s">
        <v>3329</v>
      </c>
      <c r="N489" t="s">
        <v>2962</v>
      </c>
      <c r="P489" t="s">
        <v>3337</v>
      </c>
      <c r="Q489" t="s">
        <v>83</v>
      </c>
      <c r="S489" t="s">
        <v>3338</v>
      </c>
    </row>
    <row r="490" spans="1:19" x14ac:dyDescent="0.2">
      <c r="A490" t="s">
        <v>4474</v>
      </c>
      <c r="B490" t="s">
        <v>4474</v>
      </c>
      <c r="C490" t="s">
        <v>4475</v>
      </c>
      <c r="E490" t="s">
        <v>397</v>
      </c>
      <c r="F490" t="s">
        <v>4476</v>
      </c>
      <c r="I490" t="s">
        <v>3336</v>
      </c>
      <c r="M490" t="s">
        <v>3329</v>
      </c>
      <c r="N490" t="s">
        <v>2962</v>
      </c>
      <c r="P490" t="s">
        <v>3337</v>
      </c>
      <c r="Q490" t="s">
        <v>83</v>
      </c>
      <c r="S490" t="s">
        <v>3338</v>
      </c>
    </row>
    <row r="491" spans="1:19" x14ac:dyDescent="0.2">
      <c r="A491" t="s">
        <v>4477</v>
      </c>
      <c r="B491" t="s">
        <v>4477</v>
      </c>
      <c r="C491" t="s">
        <v>2135</v>
      </c>
      <c r="D491" t="s">
        <v>5860</v>
      </c>
      <c r="E491" t="s">
        <v>77</v>
      </c>
      <c r="G491" t="s">
        <v>4478</v>
      </c>
      <c r="I491" t="s">
        <v>3346</v>
      </c>
      <c r="J491" t="s">
        <v>146</v>
      </c>
      <c r="M491" t="s">
        <v>3329</v>
      </c>
      <c r="N491" t="s">
        <v>2962</v>
      </c>
      <c r="P491" t="s">
        <v>3347</v>
      </c>
      <c r="Q491" t="s">
        <v>83</v>
      </c>
      <c r="R491" t="s">
        <v>84</v>
      </c>
      <c r="S491" t="s">
        <v>3348</v>
      </c>
    </row>
    <row r="492" spans="1:19" x14ac:dyDescent="0.2">
      <c r="A492" t="s">
        <v>4479</v>
      </c>
      <c r="B492" t="s">
        <v>4479</v>
      </c>
      <c r="C492" t="s">
        <v>4480</v>
      </c>
      <c r="E492" t="s">
        <v>397</v>
      </c>
      <c r="F492" t="s">
        <v>3487</v>
      </c>
      <c r="I492" t="s">
        <v>3336</v>
      </c>
      <c r="M492" t="s">
        <v>3329</v>
      </c>
      <c r="N492" t="s">
        <v>2962</v>
      </c>
      <c r="P492" t="s">
        <v>3337</v>
      </c>
      <c r="Q492" t="s">
        <v>83</v>
      </c>
      <c r="S492" t="s">
        <v>3338</v>
      </c>
    </row>
    <row r="493" spans="1:19" x14ac:dyDescent="0.2">
      <c r="A493" t="s">
        <v>4481</v>
      </c>
      <c r="B493" t="s">
        <v>4481</v>
      </c>
      <c r="C493" t="s">
        <v>4482</v>
      </c>
      <c r="D493" t="s">
        <v>5860</v>
      </c>
      <c r="E493" t="s">
        <v>77</v>
      </c>
      <c r="I493" t="s">
        <v>3359</v>
      </c>
      <c r="J493" t="s">
        <v>3428</v>
      </c>
      <c r="M493" t="s">
        <v>3329</v>
      </c>
      <c r="N493" t="s">
        <v>81</v>
      </c>
      <c r="P493" t="s">
        <v>3360</v>
      </c>
      <c r="Q493" t="s">
        <v>83</v>
      </c>
      <c r="R493" t="s">
        <v>84</v>
      </c>
      <c r="S493" t="s">
        <v>3361</v>
      </c>
    </row>
    <row r="494" spans="1:19" x14ac:dyDescent="0.2">
      <c r="A494" t="s">
        <v>4483</v>
      </c>
      <c r="B494" t="s">
        <v>4483</v>
      </c>
      <c r="C494" t="s">
        <v>4484</v>
      </c>
      <c r="D494" t="s">
        <v>5860</v>
      </c>
      <c r="E494" t="s">
        <v>77</v>
      </c>
      <c r="H494" t="s">
        <v>4485</v>
      </c>
      <c r="I494" t="s">
        <v>3359</v>
      </c>
      <c r="J494" t="s">
        <v>3354</v>
      </c>
      <c r="M494" t="s">
        <v>3329</v>
      </c>
      <c r="N494" t="s">
        <v>81</v>
      </c>
      <c r="P494" t="s">
        <v>3360</v>
      </c>
      <c r="Q494" t="s">
        <v>83</v>
      </c>
      <c r="R494" t="s">
        <v>84</v>
      </c>
      <c r="S494" t="s">
        <v>3361</v>
      </c>
    </row>
    <row r="495" spans="1:19" x14ac:dyDescent="0.2">
      <c r="A495" t="s">
        <v>4486</v>
      </c>
      <c r="B495" t="s">
        <v>4486</v>
      </c>
      <c r="C495" t="s">
        <v>4487</v>
      </c>
      <c r="E495" t="s">
        <v>397</v>
      </c>
      <c r="F495" t="s">
        <v>4176</v>
      </c>
      <c r="I495" t="s">
        <v>3336</v>
      </c>
      <c r="M495" t="s">
        <v>3329</v>
      </c>
      <c r="N495" t="s">
        <v>2962</v>
      </c>
      <c r="P495" t="s">
        <v>3337</v>
      </c>
      <c r="Q495" t="s">
        <v>83</v>
      </c>
      <c r="S495" t="s">
        <v>3338</v>
      </c>
    </row>
    <row r="496" spans="1:19" x14ac:dyDescent="0.2">
      <c r="A496" t="s">
        <v>4488</v>
      </c>
      <c r="B496" t="s">
        <v>4488</v>
      </c>
      <c r="C496" t="s">
        <v>4489</v>
      </c>
      <c r="E496" t="s">
        <v>397</v>
      </c>
      <c r="F496" t="s">
        <v>4490</v>
      </c>
      <c r="I496" t="s">
        <v>3336</v>
      </c>
      <c r="M496" t="s">
        <v>3329</v>
      </c>
      <c r="N496" t="s">
        <v>2962</v>
      </c>
      <c r="P496" t="s">
        <v>3337</v>
      </c>
      <c r="Q496" t="s">
        <v>83</v>
      </c>
      <c r="S496" t="s">
        <v>3338</v>
      </c>
    </row>
    <row r="497" spans="1:19" x14ac:dyDescent="0.2">
      <c r="A497" t="s">
        <v>4491</v>
      </c>
      <c r="B497" t="s">
        <v>4491</v>
      </c>
      <c r="C497" t="s">
        <v>4492</v>
      </c>
      <c r="E497" t="s">
        <v>397</v>
      </c>
      <c r="F497" t="s">
        <v>4493</v>
      </c>
      <c r="I497" t="s">
        <v>3336</v>
      </c>
      <c r="M497" t="s">
        <v>3329</v>
      </c>
      <c r="N497" t="s">
        <v>2962</v>
      </c>
      <c r="P497" t="s">
        <v>3337</v>
      </c>
      <c r="Q497" t="s">
        <v>83</v>
      </c>
      <c r="S497" t="s">
        <v>3338</v>
      </c>
    </row>
    <row r="498" spans="1:19" x14ac:dyDescent="0.2">
      <c r="A498" t="s">
        <v>4494</v>
      </c>
      <c r="B498" t="s">
        <v>4494</v>
      </c>
      <c r="C498" t="s">
        <v>4495</v>
      </c>
      <c r="D498" t="s">
        <v>5860</v>
      </c>
      <c r="E498" t="s">
        <v>77</v>
      </c>
      <c r="H498" t="s">
        <v>4496</v>
      </c>
      <c r="I498" t="s">
        <v>3601</v>
      </c>
      <c r="J498" t="s">
        <v>3602</v>
      </c>
      <c r="M498" t="s">
        <v>3329</v>
      </c>
      <c r="N498" t="s">
        <v>2962</v>
      </c>
      <c r="P498" t="s">
        <v>3347</v>
      </c>
      <c r="Q498" t="s">
        <v>83</v>
      </c>
      <c r="R498" t="s">
        <v>84</v>
      </c>
      <c r="S498" t="s">
        <v>3603</v>
      </c>
    </row>
    <row r="499" spans="1:19" x14ac:dyDescent="0.2">
      <c r="A499" t="s">
        <v>4497</v>
      </c>
      <c r="B499" t="s">
        <v>4497</v>
      </c>
      <c r="C499" t="s">
        <v>4498</v>
      </c>
      <c r="E499" t="s">
        <v>397</v>
      </c>
      <c r="I499" t="s">
        <v>3336</v>
      </c>
      <c r="M499" t="s">
        <v>3329</v>
      </c>
      <c r="N499" t="s">
        <v>2962</v>
      </c>
      <c r="P499" t="s">
        <v>3337</v>
      </c>
      <c r="Q499" t="s">
        <v>83</v>
      </c>
      <c r="S499" t="s">
        <v>3338</v>
      </c>
    </row>
    <row r="500" spans="1:19" x14ac:dyDescent="0.2">
      <c r="A500" t="s">
        <v>4499</v>
      </c>
      <c r="B500" t="s">
        <v>4499</v>
      </c>
      <c r="C500" t="s">
        <v>4500</v>
      </c>
      <c r="E500" t="s">
        <v>397</v>
      </c>
      <c r="I500" t="s">
        <v>3336</v>
      </c>
      <c r="M500" t="s">
        <v>3329</v>
      </c>
      <c r="N500" t="s">
        <v>2962</v>
      </c>
      <c r="P500" t="s">
        <v>3337</v>
      </c>
      <c r="Q500" t="s">
        <v>83</v>
      </c>
      <c r="S500" t="s">
        <v>3338</v>
      </c>
    </row>
    <row r="501" spans="1:19" x14ac:dyDescent="0.2">
      <c r="A501" t="s">
        <v>4501</v>
      </c>
      <c r="B501" t="s">
        <v>4501</v>
      </c>
      <c r="C501" t="s">
        <v>4502</v>
      </c>
      <c r="D501" t="s">
        <v>5860</v>
      </c>
      <c r="E501" t="s">
        <v>77</v>
      </c>
      <c r="F501" t="s">
        <v>3712</v>
      </c>
      <c r="H501" t="s">
        <v>4503</v>
      </c>
      <c r="I501" t="s">
        <v>3388</v>
      </c>
      <c r="J501" t="s">
        <v>3354</v>
      </c>
      <c r="M501" t="s">
        <v>3329</v>
      </c>
      <c r="N501" t="s">
        <v>81</v>
      </c>
      <c r="P501" t="s">
        <v>3347</v>
      </c>
      <c r="Q501" t="s">
        <v>83</v>
      </c>
      <c r="R501" t="s">
        <v>84</v>
      </c>
      <c r="S501" t="s">
        <v>3389</v>
      </c>
    </row>
    <row r="502" spans="1:19" x14ac:dyDescent="0.2">
      <c r="A502" t="s">
        <v>4504</v>
      </c>
      <c r="B502" t="s">
        <v>4504</v>
      </c>
      <c r="C502" t="s">
        <v>4505</v>
      </c>
      <c r="D502" t="s">
        <v>5860</v>
      </c>
      <c r="E502" t="s">
        <v>397</v>
      </c>
      <c r="I502" t="s">
        <v>3990</v>
      </c>
      <c r="J502" t="s">
        <v>3354</v>
      </c>
      <c r="M502" t="s">
        <v>3329</v>
      </c>
      <c r="N502" t="s">
        <v>81</v>
      </c>
      <c r="P502" t="s">
        <v>3360</v>
      </c>
      <c r="Q502" t="s">
        <v>83</v>
      </c>
      <c r="R502" t="s">
        <v>84</v>
      </c>
      <c r="S502" t="s">
        <v>3991</v>
      </c>
    </row>
    <row r="503" spans="1:19" x14ac:dyDescent="0.2">
      <c r="A503" t="s">
        <v>84</v>
      </c>
      <c r="B503" t="s">
        <v>84</v>
      </c>
      <c r="C503" t="s">
        <v>4506</v>
      </c>
      <c r="D503" t="s">
        <v>5860</v>
      </c>
      <c r="E503" t="s">
        <v>77</v>
      </c>
      <c r="F503" t="s">
        <v>3712</v>
      </c>
      <c r="H503" t="s">
        <v>4373</v>
      </c>
      <c r="I503" t="s">
        <v>3388</v>
      </c>
      <c r="J503" t="s">
        <v>3354</v>
      </c>
      <c r="M503" t="s">
        <v>3329</v>
      </c>
      <c r="N503" t="s">
        <v>2962</v>
      </c>
      <c r="P503" t="s">
        <v>3347</v>
      </c>
      <c r="Q503" t="s">
        <v>83</v>
      </c>
      <c r="R503" t="s">
        <v>84</v>
      </c>
      <c r="S503" t="s">
        <v>3389</v>
      </c>
    </row>
    <row r="504" spans="1:19" x14ac:dyDescent="0.2">
      <c r="A504" t="s">
        <v>4507</v>
      </c>
      <c r="B504" t="s">
        <v>4507</v>
      </c>
      <c r="C504" t="s">
        <v>4508</v>
      </c>
      <c r="E504" t="s">
        <v>397</v>
      </c>
      <c r="F504" t="s">
        <v>4509</v>
      </c>
      <c r="I504" t="s">
        <v>3336</v>
      </c>
      <c r="M504" t="s">
        <v>3329</v>
      </c>
      <c r="N504" t="s">
        <v>2962</v>
      </c>
      <c r="P504" t="s">
        <v>3337</v>
      </c>
      <c r="Q504" t="s">
        <v>83</v>
      </c>
      <c r="S504" t="s">
        <v>3338</v>
      </c>
    </row>
    <row r="505" spans="1:19" x14ac:dyDescent="0.2">
      <c r="A505" t="s">
        <v>4510</v>
      </c>
      <c r="B505" t="s">
        <v>4510</v>
      </c>
      <c r="C505" t="s">
        <v>4511</v>
      </c>
      <c r="E505" t="s">
        <v>397</v>
      </c>
      <c r="F505" t="s">
        <v>4512</v>
      </c>
      <c r="I505" t="s">
        <v>3336</v>
      </c>
      <c r="M505" t="s">
        <v>3329</v>
      </c>
      <c r="N505" t="s">
        <v>2962</v>
      </c>
      <c r="P505" t="s">
        <v>3337</v>
      </c>
      <c r="Q505" t="s">
        <v>83</v>
      </c>
      <c r="S505" t="s">
        <v>3338</v>
      </c>
    </row>
    <row r="506" spans="1:19" x14ac:dyDescent="0.2">
      <c r="A506" t="s">
        <v>4513</v>
      </c>
      <c r="B506" t="s">
        <v>4513</v>
      </c>
      <c r="C506" t="s">
        <v>4514</v>
      </c>
      <c r="E506" t="s">
        <v>397</v>
      </c>
      <c r="F506" t="s">
        <v>3376</v>
      </c>
      <c r="I506" t="s">
        <v>3336</v>
      </c>
      <c r="M506" t="s">
        <v>3329</v>
      </c>
      <c r="N506" t="s">
        <v>2962</v>
      </c>
      <c r="P506" t="s">
        <v>3337</v>
      </c>
      <c r="Q506" t="s">
        <v>83</v>
      </c>
      <c r="S506" t="s">
        <v>3338</v>
      </c>
    </row>
    <row r="507" spans="1:19" x14ac:dyDescent="0.2">
      <c r="A507" t="s">
        <v>4515</v>
      </c>
      <c r="B507" t="s">
        <v>4515</v>
      </c>
      <c r="C507" t="s">
        <v>4516</v>
      </c>
      <c r="D507" t="s">
        <v>5860</v>
      </c>
      <c r="E507" t="s">
        <v>77</v>
      </c>
      <c r="H507" t="s">
        <v>4517</v>
      </c>
      <c r="I507" t="s">
        <v>3473</v>
      </c>
      <c r="J507" t="s">
        <v>3474</v>
      </c>
      <c r="M507" t="s">
        <v>3329</v>
      </c>
      <c r="N507" t="s">
        <v>2962</v>
      </c>
      <c r="O507" t="s">
        <v>4518</v>
      </c>
      <c r="P507" t="s">
        <v>3360</v>
      </c>
      <c r="Q507" t="s">
        <v>83</v>
      </c>
      <c r="R507" t="s">
        <v>2953</v>
      </c>
      <c r="S507" t="s">
        <v>3475</v>
      </c>
    </row>
    <row r="508" spans="1:19" x14ac:dyDescent="0.2">
      <c r="A508" t="s">
        <v>4519</v>
      </c>
      <c r="B508" t="s">
        <v>4519</v>
      </c>
      <c r="C508" t="s">
        <v>273</v>
      </c>
      <c r="D508" t="s">
        <v>5860</v>
      </c>
      <c r="E508" t="s">
        <v>77</v>
      </c>
      <c r="G508" t="s">
        <v>4520</v>
      </c>
      <c r="I508" t="s">
        <v>3346</v>
      </c>
      <c r="J508" t="s">
        <v>146</v>
      </c>
      <c r="M508" t="s">
        <v>3329</v>
      </c>
      <c r="N508" t="s">
        <v>2962</v>
      </c>
      <c r="P508" t="s">
        <v>3347</v>
      </c>
      <c r="Q508" t="s">
        <v>83</v>
      </c>
      <c r="R508" t="s">
        <v>84</v>
      </c>
      <c r="S508" t="s">
        <v>3348</v>
      </c>
    </row>
    <row r="509" spans="1:19" x14ac:dyDescent="0.2">
      <c r="A509" t="s">
        <v>3355</v>
      </c>
      <c r="B509" t="s">
        <v>3355</v>
      </c>
      <c r="C509" t="s">
        <v>4521</v>
      </c>
      <c r="D509" t="s">
        <v>5860</v>
      </c>
      <c r="E509" t="s">
        <v>397</v>
      </c>
      <c r="G509" t="s">
        <v>4522</v>
      </c>
      <c r="I509" t="s">
        <v>3353</v>
      </c>
      <c r="J509" t="s">
        <v>3354</v>
      </c>
      <c r="M509" t="s">
        <v>3329</v>
      </c>
      <c r="N509" t="s">
        <v>81</v>
      </c>
      <c r="P509" t="s">
        <v>3347</v>
      </c>
      <c r="Q509" t="s">
        <v>83</v>
      </c>
      <c r="R509" t="s">
        <v>84</v>
      </c>
      <c r="S509" t="s">
        <v>3355</v>
      </c>
    </row>
    <row r="510" spans="1:19" x14ac:dyDescent="0.2">
      <c r="A510" t="s">
        <v>4523</v>
      </c>
      <c r="B510" t="s">
        <v>4523</v>
      </c>
      <c r="C510" t="s">
        <v>4524</v>
      </c>
      <c r="E510" t="s">
        <v>397</v>
      </c>
      <c r="F510" t="s">
        <v>3536</v>
      </c>
      <c r="I510" t="s">
        <v>3336</v>
      </c>
      <c r="M510" t="s">
        <v>3329</v>
      </c>
      <c r="N510" t="s">
        <v>2962</v>
      </c>
      <c r="P510" t="s">
        <v>3337</v>
      </c>
      <c r="Q510" t="s">
        <v>83</v>
      </c>
      <c r="S510" t="s">
        <v>3338</v>
      </c>
    </row>
    <row r="511" spans="1:19" x14ac:dyDescent="0.2">
      <c r="A511" t="s">
        <v>186</v>
      </c>
      <c r="B511" t="s">
        <v>186</v>
      </c>
      <c r="C511" t="s">
        <v>188</v>
      </c>
      <c r="D511" t="s">
        <v>5860</v>
      </c>
      <c r="E511" t="s">
        <v>77</v>
      </c>
      <c r="G511" t="s">
        <v>4525</v>
      </c>
      <c r="I511" t="s">
        <v>3346</v>
      </c>
      <c r="J511" t="s">
        <v>146</v>
      </c>
      <c r="M511" t="s">
        <v>3329</v>
      </c>
      <c r="N511" t="s">
        <v>2962</v>
      </c>
      <c r="P511" t="s">
        <v>3347</v>
      </c>
      <c r="Q511" t="s">
        <v>83</v>
      </c>
      <c r="R511" t="s">
        <v>84</v>
      </c>
      <c r="S511" t="s">
        <v>3348</v>
      </c>
    </row>
    <row r="512" spans="1:19" x14ac:dyDescent="0.2">
      <c r="A512" t="s">
        <v>4526</v>
      </c>
      <c r="B512" t="s">
        <v>4526</v>
      </c>
      <c r="C512" t="s">
        <v>4527</v>
      </c>
      <c r="D512" t="s">
        <v>5860</v>
      </c>
      <c r="E512" t="s">
        <v>77</v>
      </c>
      <c r="F512" t="s">
        <v>4528</v>
      </c>
      <c r="G512" t="s">
        <v>4529</v>
      </c>
      <c r="H512" t="s">
        <v>4530</v>
      </c>
      <c r="I512" t="s">
        <v>3551</v>
      </c>
      <c r="J512" t="s">
        <v>146</v>
      </c>
      <c r="M512" t="s">
        <v>3329</v>
      </c>
      <c r="N512" t="s">
        <v>81</v>
      </c>
      <c r="P512" t="s">
        <v>3360</v>
      </c>
      <c r="Q512" t="s">
        <v>83</v>
      </c>
      <c r="R512" t="s">
        <v>84</v>
      </c>
      <c r="S512" t="s">
        <v>3552</v>
      </c>
    </row>
    <row r="513" spans="1:19" x14ac:dyDescent="0.2">
      <c r="A513" t="s">
        <v>4531</v>
      </c>
      <c r="B513" t="s">
        <v>4531</v>
      </c>
      <c r="C513" t="s">
        <v>4532</v>
      </c>
      <c r="E513" t="s">
        <v>397</v>
      </c>
      <c r="F513" t="s">
        <v>3376</v>
      </c>
      <c r="I513" t="s">
        <v>3336</v>
      </c>
      <c r="M513" t="s">
        <v>3329</v>
      </c>
      <c r="N513" t="s">
        <v>2962</v>
      </c>
      <c r="P513" t="s">
        <v>3337</v>
      </c>
      <c r="Q513" t="s">
        <v>83</v>
      </c>
      <c r="S513" t="s">
        <v>3338</v>
      </c>
    </row>
    <row r="514" spans="1:19" x14ac:dyDescent="0.2">
      <c r="A514" t="s">
        <v>4533</v>
      </c>
      <c r="B514" t="s">
        <v>4533</v>
      </c>
      <c r="D514" t="s">
        <v>5860</v>
      </c>
      <c r="E514" t="s">
        <v>397</v>
      </c>
      <c r="I514" t="s">
        <v>3514</v>
      </c>
      <c r="J514" t="s">
        <v>3428</v>
      </c>
      <c r="M514" t="s">
        <v>3329</v>
      </c>
      <c r="N514" t="s">
        <v>81</v>
      </c>
      <c r="P514" t="s">
        <v>3515</v>
      </c>
      <c r="Q514" t="s">
        <v>83</v>
      </c>
      <c r="R514" t="s">
        <v>84</v>
      </c>
      <c r="S514" t="s">
        <v>3516</v>
      </c>
    </row>
    <row r="515" spans="1:19" x14ac:dyDescent="0.2">
      <c r="A515" t="s">
        <v>1947</v>
      </c>
      <c r="B515" t="s">
        <v>1947</v>
      </c>
      <c r="C515" t="s">
        <v>1949</v>
      </c>
      <c r="D515" t="s">
        <v>5860</v>
      </c>
      <c r="E515" t="s">
        <v>77</v>
      </c>
      <c r="G515" t="s">
        <v>4534</v>
      </c>
      <c r="I515" t="s">
        <v>3346</v>
      </c>
      <c r="J515" t="s">
        <v>146</v>
      </c>
      <c r="M515" t="s">
        <v>3329</v>
      </c>
      <c r="N515" t="s">
        <v>2962</v>
      </c>
      <c r="P515" t="s">
        <v>3347</v>
      </c>
      <c r="Q515" t="s">
        <v>83</v>
      </c>
      <c r="R515" t="s">
        <v>84</v>
      </c>
      <c r="S515" t="s">
        <v>3348</v>
      </c>
    </row>
    <row r="516" spans="1:19" x14ac:dyDescent="0.2">
      <c r="A516" t="s">
        <v>4535</v>
      </c>
      <c r="B516" t="s">
        <v>4535</v>
      </c>
      <c r="C516" t="s">
        <v>4536</v>
      </c>
      <c r="D516" t="s">
        <v>5860</v>
      </c>
      <c r="E516" t="s">
        <v>77</v>
      </c>
      <c r="F516" t="s">
        <v>4537</v>
      </c>
      <c r="G516" t="s">
        <v>4538</v>
      </c>
      <c r="I516" t="s">
        <v>3693</v>
      </c>
      <c r="J516" t="s">
        <v>3354</v>
      </c>
      <c r="M516" t="s">
        <v>3329</v>
      </c>
      <c r="N516" t="s">
        <v>2962</v>
      </c>
      <c r="P516" t="s">
        <v>3360</v>
      </c>
      <c r="Q516" t="s">
        <v>83</v>
      </c>
      <c r="R516" t="s">
        <v>84</v>
      </c>
      <c r="S516" t="s">
        <v>3694</v>
      </c>
    </row>
    <row r="517" spans="1:19" x14ac:dyDescent="0.2">
      <c r="A517" t="s">
        <v>4539</v>
      </c>
      <c r="B517" t="s">
        <v>4539</v>
      </c>
      <c r="C517" t="s">
        <v>4540</v>
      </c>
      <c r="E517" t="s">
        <v>397</v>
      </c>
      <c r="F517" t="s">
        <v>4541</v>
      </c>
      <c r="I517" t="s">
        <v>3336</v>
      </c>
      <c r="M517" t="s">
        <v>3329</v>
      </c>
      <c r="N517" t="s">
        <v>2962</v>
      </c>
      <c r="P517" t="s">
        <v>3337</v>
      </c>
      <c r="Q517" t="s">
        <v>83</v>
      </c>
      <c r="S517" t="s">
        <v>3338</v>
      </c>
    </row>
    <row r="518" spans="1:19" x14ac:dyDescent="0.2">
      <c r="A518" t="s">
        <v>4542</v>
      </c>
      <c r="B518" t="s">
        <v>4542</v>
      </c>
      <c r="C518" t="s">
        <v>4543</v>
      </c>
      <c r="E518" t="s">
        <v>397</v>
      </c>
      <c r="F518" t="s">
        <v>4544</v>
      </c>
      <c r="I518" t="s">
        <v>3336</v>
      </c>
      <c r="M518" t="s">
        <v>3329</v>
      </c>
      <c r="N518" t="s">
        <v>2962</v>
      </c>
      <c r="P518" t="s">
        <v>3337</v>
      </c>
      <c r="Q518" t="s">
        <v>83</v>
      </c>
      <c r="S518" t="s">
        <v>3338</v>
      </c>
    </row>
    <row r="519" spans="1:19" x14ac:dyDescent="0.2">
      <c r="A519" t="s">
        <v>1959</v>
      </c>
      <c r="B519" t="s">
        <v>1959</v>
      </c>
      <c r="C519" t="s">
        <v>1961</v>
      </c>
      <c r="D519" t="s">
        <v>5860</v>
      </c>
      <c r="E519" t="s">
        <v>77</v>
      </c>
      <c r="G519" t="s">
        <v>4545</v>
      </c>
      <c r="I519" t="s">
        <v>3346</v>
      </c>
      <c r="J519" t="s">
        <v>146</v>
      </c>
      <c r="M519" t="s">
        <v>3329</v>
      </c>
      <c r="N519" t="s">
        <v>2962</v>
      </c>
      <c r="P519" t="s">
        <v>3347</v>
      </c>
      <c r="Q519" t="s">
        <v>83</v>
      </c>
      <c r="R519" t="s">
        <v>84</v>
      </c>
      <c r="S519" t="s">
        <v>3348</v>
      </c>
    </row>
    <row r="520" spans="1:19" x14ac:dyDescent="0.2">
      <c r="A520" t="s">
        <v>4546</v>
      </c>
      <c r="B520" t="s">
        <v>4546</v>
      </c>
      <c r="D520" t="s">
        <v>5860</v>
      </c>
      <c r="E520" t="s">
        <v>397</v>
      </c>
      <c r="F520" t="s">
        <v>4547</v>
      </c>
      <c r="I520" t="s">
        <v>4548</v>
      </c>
      <c r="J520" t="s">
        <v>3428</v>
      </c>
      <c r="M520" t="s">
        <v>3329</v>
      </c>
      <c r="N520" t="s">
        <v>81</v>
      </c>
      <c r="P520" t="s">
        <v>3849</v>
      </c>
      <c r="Q520" t="s">
        <v>83</v>
      </c>
      <c r="R520" t="s">
        <v>2953</v>
      </c>
      <c r="S520" t="s">
        <v>4549</v>
      </c>
    </row>
    <row r="521" spans="1:19" x14ac:dyDescent="0.2">
      <c r="A521" t="s">
        <v>4550</v>
      </c>
      <c r="B521" t="s">
        <v>4550</v>
      </c>
      <c r="C521" t="s">
        <v>4551</v>
      </c>
      <c r="D521" t="s">
        <v>5860</v>
      </c>
      <c r="E521" t="s">
        <v>77</v>
      </c>
      <c r="F521" t="s">
        <v>4552</v>
      </c>
      <c r="I521" t="s">
        <v>3551</v>
      </c>
      <c r="J521" t="s">
        <v>146</v>
      </c>
      <c r="M521" t="s">
        <v>3329</v>
      </c>
      <c r="N521" t="s">
        <v>2962</v>
      </c>
      <c r="O521" t="e">
        <f>Meeting Room Revenue + Meeting Audiovisual + Meeting Other Revenues</f>
        <v>#NAME?</v>
      </c>
      <c r="P521" t="s">
        <v>3360</v>
      </c>
      <c r="Q521" t="s">
        <v>83</v>
      </c>
      <c r="R521" t="s">
        <v>84</v>
      </c>
      <c r="S521" t="s">
        <v>3552</v>
      </c>
    </row>
    <row r="522" spans="1:19" x14ac:dyDescent="0.2">
      <c r="A522" t="s">
        <v>1237</v>
      </c>
      <c r="B522" t="s">
        <v>1237</v>
      </c>
      <c r="C522" t="s">
        <v>1239</v>
      </c>
      <c r="D522" t="s">
        <v>5860</v>
      </c>
      <c r="E522" t="s">
        <v>77</v>
      </c>
      <c r="G522" t="s">
        <v>4553</v>
      </c>
      <c r="I522" t="s">
        <v>3346</v>
      </c>
      <c r="J522" t="s">
        <v>146</v>
      </c>
      <c r="M522" t="s">
        <v>3329</v>
      </c>
      <c r="N522" t="s">
        <v>2962</v>
      </c>
      <c r="P522" t="s">
        <v>3347</v>
      </c>
      <c r="Q522" t="s">
        <v>83</v>
      </c>
      <c r="R522" t="s">
        <v>84</v>
      </c>
      <c r="S522" t="s">
        <v>3348</v>
      </c>
    </row>
    <row r="523" spans="1:19" x14ac:dyDescent="0.2">
      <c r="A523" t="s">
        <v>4554</v>
      </c>
      <c r="B523" t="s">
        <v>4554</v>
      </c>
      <c r="C523" t="s">
        <v>4555</v>
      </c>
      <c r="D523" t="s">
        <v>5860</v>
      </c>
      <c r="E523" t="s">
        <v>77</v>
      </c>
      <c r="H523" t="s">
        <v>4556</v>
      </c>
      <c r="I523" t="s">
        <v>3583</v>
      </c>
      <c r="J523" t="s">
        <v>3428</v>
      </c>
      <c r="M523" t="s">
        <v>3329</v>
      </c>
      <c r="N523" t="s">
        <v>2962</v>
      </c>
      <c r="P523" t="s">
        <v>3360</v>
      </c>
      <c r="Q523" t="s">
        <v>83</v>
      </c>
      <c r="R523" t="s">
        <v>84</v>
      </c>
      <c r="S523" t="s">
        <v>3584</v>
      </c>
    </row>
    <row r="524" spans="1:19" x14ac:dyDescent="0.2">
      <c r="A524" t="s">
        <v>4557</v>
      </c>
      <c r="B524" t="s">
        <v>4557</v>
      </c>
      <c r="C524" t="s">
        <v>4558</v>
      </c>
      <c r="D524" t="s">
        <v>5860</v>
      </c>
      <c r="E524" t="s">
        <v>77</v>
      </c>
      <c r="I524" t="s">
        <v>3327</v>
      </c>
      <c r="J524" t="s">
        <v>3328</v>
      </c>
      <c r="M524" t="s">
        <v>3329</v>
      </c>
      <c r="N524" t="s">
        <v>2962</v>
      </c>
      <c r="O524" t="s">
        <v>4559</v>
      </c>
      <c r="P524" t="s">
        <v>3330</v>
      </c>
      <c r="Q524" t="s">
        <v>83</v>
      </c>
      <c r="R524" t="s">
        <v>84</v>
      </c>
      <c r="S524" t="s">
        <v>3331</v>
      </c>
    </row>
    <row r="525" spans="1:19" x14ac:dyDescent="0.2">
      <c r="A525" t="s">
        <v>4560</v>
      </c>
      <c r="B525" t="s">
        <v>4560</v>
      </c>
      <c r="C525" t="s">
        <v>4561</v>
      </c>
      <c r="D525" t="s">
        <v>5860</v>
      </c>
      <c r="E525" t="s">
        <v>77</v>
      </c>
      <c r="I525" t="s">
        <v>3473</v>
      </c>
      <c r="J525" t="s">
        <v>3474</v>
      </c>
      <c r="M525" t="s">
        <v>3329</v>
      </c>
      <c r="N525" t="s">
        <v>2962</v>
      </c>
      <c r="P525" t="s">
        <v>3360</v>
      </c>
      <c r="Q525" t="s">
        <v>83</v>
      </c>
      <c r="R525" t="s">
        <v>84</v>
      </c>
      <c r="S525" t="s">
        <v>3475</v>
      </c>
    </row>
    <row r="526" spans="1:19" x14ac:dyDescent="0.2">
      <c r="A526" t="s">
        <v>4562</v>
      </c>
      <c r="B526" t="s">
        <v>4562</v>
      </c>
      <c r="C526" t="s">
        <v>4563</v>
      </c>
      <c r="E526" t="s">
        <v>397</v>
      </c>
      <c r="F526" t="s">
        <v>4564</v>
      </c>
      <c r="I526" t="s">
        <v>3336</v>
      </c>
      <c r="M526" t="s">
        <v>3329</v>
      </c>
      <c r="N526" t="s">
        <v>2962</v>
      </c>
      <c r="P526" t="s">
        <v>3337</v>
      </c>
      <c r="Q526" t="s">
        <v>83</v>
      </c>
      <c r="S526" t="s">
        <v>3338</v>
      </c>
    </row>
    <row r="527" spans="1:19" x14ac:dyDescent="0.2">
      <c r="A527" t="s">
        <v>4565</v>
      </c>
      <c r="B527" t="s">
        <v>4565</v>
      </c>
      <c r="E527" t="s">
        <v>397</v>
      </c>
      <c r="F527" t="s">
        <v>3628</v>
      </c>
      <c r="I527" t="s">
        <v>3336</v>
      </c>
      <c r="M527" t="s">
        <v>3329</v>
      </c>
      <c r="N527" t="s">
        <v>2962</v>
      </c>
      <c r="P527" t="s">
        <v>3337</v>
      </c>
      <c r="Q527" t="s">
        <v>83</v>
      </c>
      <c r="S527" t="s">
        <v>3338</v>
      </c>
    </row>
    <row r="528" spans="1:19" x14ac:dyDescent="0.2">
      <c r="A528" t="s">
        <v>4566</v>
      </c>
      <c r="B528" t="s">
        <v>4566</v>
      </c>
      <c r="C528" t="s">
        <v>4567</v>
      </c>
      <c r="D528" t="s">
        <v>5860</v>
      </c>
      <c r="E528" t="s">
        <v>77</v>
      </c>
      <c r="F528" t="s">
        <v>4055</v>
      </c>
      <c r="H528" t="s">
        <v>4566</v>
      </c>
      <c r="I528" t="s">
        <v>3359</v>
      </c>
      <c r="J528" t="s">
        <v>3354</v>
      </c>
      <c r="M528" t="s">
        <v>3329</v>
      </c>
      <c r="N528" t="s">
        <v>81</v>
      </c>
      <c r="P528" t="s">
        <v>3360</v>
      </c>
      <c r="Q528" t="s">
        <v>83</v>
      </c>
      <c r="R528" t="s">
        <v>84</v>
      </c>
      <c r="S528" t="s">
        <v>3361</v>
      </c>
    </row>
    <row r="529" spans="1:19" x14ac:dyDescent="0.2">
      <c r="A529" t="s">
        <v>4568</v>
      </c>
      <c r="B529" t="s">
        <v>4568</v>
      </c>
      <c r="C529" t="s">
        <v>4569</v>
      </c>
      <c r="E529" t="s">
        <v>397</v>
      </c>
      <c r="I529" t="s">
        <v>3336</v>
      </c>
      <c r="M529" t="s">
        <v>3329</v>
      </c>
      <c r="N529" t="s">
        <v>2962</v>
      </c>
      <c r="P529" t="s">
        <v>3337</v>
      </c>
      <c r="Q529" t="s">
        <v>83</v>
      </c>
      <c r="S529" t="s">
        <v>3338</v>
      </c>
    </row>
    <row r="530" spans="1:19" x14ac:dyDescent="0.2">
      <c r="A530" t="s">
        <v>4570</v>
      </c>
      <c r="B530" t="s">
        <v>4570</v>
      </c>
      <c r="C530" t="s">
        <v>1864</v>
      </c>
      <c r="D530" t="s">
        <v>5860</v>
      </c>
      <c r="E530" t="s">
        <v>77</v>
      </c>
      <c r="F530" t="s">
        <v>3539</v>
      </c>
      <c r="G530" t="s">
        <v>4571</v>
      </c>
      <c r="I530" t="s">
        <v>3346</v>
      </c>
      <c r="J530" t="s">
        <v>146</v>
      </c>
      <c r="M530" t="s">
        <v>3329</v>
      </c>
      <c r="N530" t="s">
        <v>2962</v>
      </c>
      <c r="P530" t="s">
        <v>3347</v>
      </c>
      <c r="Q530" t="s">
        <v>83</v>
      </c>
      <c r="R530" t="s">
        <v>84</v>
      </c>
      <c r="S530" t="s">
        <v>3348</v>
      </c>
    </row>
    <row r="531" spans="1:19" x14ac:dyDescent="0.2">
      <c r="A531" t="s">
        <v>942</v>
      </c>
      <c r="B531" t="s">
        <v>942</v>
      </c>
      <c r="C531" t="s">
        <v>944</v>
      </c>
      <c r="D531" t="s">
        <v>5860</v>
      </c>
      <c r="E531" t="s">
        <v>77</v>
      </c>
      <c r="G531" t="s">
        <v>4572</v>
      </c>
      <c r="I531" t="s">
        <v>3346</v>
      </c>
      <c r="J531" t="s">
        <v>146</v>
      </c>
      <c r="M531" t="s">
        <v>3329</v>
      </c>
      <c r="N531" t="s">
        <v>2962</v>
      </c>
      <c r="P531" t="s">
        <v>3347</v>
      </c>
      <c r="Q531" t="s">
        <v>83</v>
      </c>
      <c r="R531" t="s">
        <v>84</v>
      </c>
      <c r="S531" t="s">
        <v>3348</v>
      </c>
    </row>
    <row r="532" spans="1:19" x14ac:dyDescent="0.2">
      <c r="A532" t="s">
        <v>4573</v>
      </c>
      <c r="B532" t="s">
        <v>4573</v>
      </c>
      <c r="C532" t="s">
        <v>4574</v>
      </c>
      <c r="E532" t="s">
        <v>397</v>
      </c>
      <c r="I532" t="s">
        <v>3336</v>
      </c>
      <c r="M532" t="s">
        <v>3329</v>
      </c>
      <c r="N532" t="s">
        <v>2962</v>
      </c>
      <c r="P532" t="s">
        <v>3337</v>
      </c>
      <c r="Q532" t="s">
        <v>83</v>
      </c>
      <c r="S532" t="s">
        <v>3338</v>
      </c>
    </row>
    <row r="533" spans="1:19" x14ac:dyDescent="0.2">
      <c r="A533" t="s">
        <v>4575</v>
      </c>
      <c r="B533" t="s">
        <v>4575</v>
      </c>
      <c r="C533" t="s">
        <v>4576</v>
      </c>
      <c r="E533" t="s">
        <v>397</v>
      </c>
      <c r="I533" t="s">
        <v>3336</v>
      </c>
      <c r="M533" t="s">
        <v>3329</v>
      </c>
      <c r="N533" t="s">
        <v>2962</v>
      </c>
      <c r="P533" t="s">
        <v>3337</v>
      </c>
      <c r="Q533" t="s">
        <v>83</v>
      </c>
      <c r="S533" t="s">
        <v>3338</v>
      </c>
    </row>
    <row r="534" spans="1:19" x14ac:dyDescent="0.2">
      <c r="A534" t="s">
        <v>2753</v>
      </c>
      <c r="B534" t="s">
        <v>2753</v>
      </c>
      <c r="C534" t="s">
        <v>2755</v>
      </c>
      <c r="D534" t="s">
        <v>5860</v>
      </c>
      <c r="E534" t="s">
        <v>77</v>
      </c>
      <c r="G534" t="s">
        <v>4577</v>
      </c>
      <c r="I534" t="s">
        <v>3346</v>
      </c>
      <c r="J534" t="s">
        <v>146</v>
      </c>
      <c r="M534" t="s">
        <v>3329</v>
      </c>
      <c r="N534" t="s">
        <v>2962</v>
      </c>
      <c r="P534" t="s">
        <v>3347</v>
      </c>
      <c r="Q534" t="s">
        <v>83</v>
      </c>
      <c r="R534" t="s">
        <v>84</v>
      </c>
      <c r="S534" t="s">
        <v>3348</v>
      </c>
    </row>
    <row r="535" spans="1:19" x14ac:dyDescent="0.2">
      <c r="A535" t="s">
        <v>4578</v>
      </c>
      <c r="B535" t="s">
        <v>4578</v>
      </c>
      <c r="C535" t="s">
        <v>4579</v>
      </c>
      <c r="E535" t="s">
        <v>397</v>
      </c>
      <c r="I535" t="s">
        <v>3336</v>
      </c>
      <c r="M535" t="s">
        <v>3329</v>
      </c>
      <c r="N535" t="s">
        <v>2962</v>
      </c>
      <c r="P535" t="s">
        <v>3337</v>
      </c>
      <c r="Q535" t="s">
        <v>83</v>
      </c>
      <c r="S535" t="s">
        <v>3338</v>
      </c>
    </row>
    <row r="536" spans="1:19" x14ac:dyDescent="0.2">
      <c r="A536" t="s">
        <v>4580</v>
      </c>
      <c r="B536" t="s">
        <v>4580</v>
      </c>
      <c r="C536" t="s">
        <v>856</v>
      </c>
      <c r="D536" t="s">
        <v>5860</v>
      </c>
      <c r="E536" t="s">
        <v>77</v>
      </c>
      <c r="F536" t="s">
        <v>3539</v>
      </c>
      <c r="G536" t="s">
        <v>4581</v>
      </c>
      <c r="I536" t="s">
        <v>3346</v>
      </c>
      <c r="J536" t="s">
        <v>146</v>
      </c>
      <c r="M536" t="s">
        <v>3329</v>
      </c>
      <c r="N536" t="s">
        <v>2962</v>
      </c>
      <c r="P536" t="s">
        <v>3347</v>
      </c>
      <c r="Q536" t="s">
        <v>83</v>
      </c>
      <c r="R536" t="s">
        <v>84</v>
      </c>
      <c r="S536" t="s">
        <v>3348</v>
      </c>
    </row>
    <row r="537" spans="1:19" x14ac:dyDescent="0.2">
      <c r="A537" t="s">
        <v>4024</v>
      </c>
      <c r="B537" t="s">
        <v>4024</v>
      </c>
      <c r="C537" t="s">
        <v>4582</v>
      </c>
      <c r="D537" t="s">
        <v>5860</v>
      </c>
      <c r="E537" t="s">
        <v>77</v>
      </c>
      <c r="F537" t="s">
        <v>3470</v>
      </c>
      <c r="I537" t="s">
        <v>3359</v>
      </c>
      <c r="J537" t="s">
        <v>3428</v>
      </c>
      <c r="M537" t="s">
        <v>3329</v>
      </c>
      <c r="N537" t="s">
        <v>81</v>
      </c>
      <c r="P537" t="s">
        <v>3360</v>
      </c>
      <c r="Q537" t="s">
        <v>83</v>
      </c>
      <c r="R537" t="s">
        <v>84</v>
      </c>
      <c r="S537" t="s">
        <v>3361</v>
      </c>
    </row>
    <row r="538" spans="1:19" x14ac:dyDescent="0.2">
      <c r="A538" t="s">
        <v>2716</v>
      </c>
      <c r="B538" t="s">
        <v>2716</v>
      </c>
      <c r="C538" t="s">
        <v>2718</v>
      </c>
      <c r="D538" t="s">
        <v>5860</v>
      </c>
      <c r="E538" t="s">
        <v>77</v>
      </c>
      <c r="G538" t="s">
        <v>4583</v>
      </c>
      <c r="I538" t="s">
        <v>3346</v>
      </c>
      <c r="J538" t="s">
        <v>146</v>
      </c>
      <c r="M538" t="s">
        <v>3329</v>
      </c>
      <c r="N538" t="s">
        <v>2962</v>
      </c>
      <c r="P538" t="s">
        <v>3347</v>
      </c>
      <c r="Q538" t="s">
        <v>83</v>
      </c>
      <c r="R538" t="s">
        <v>84</v>
      </c>
      <c r="S538" t="s">
        <v>3348</v>
      </c>
    </row>
    <row r="539" spans="1:19" x14ac:dyDescent="0.2">
      <c r="A539" t="s">
        <v>4584</v>
      </c>
      <c r="B539" t="s">
        <v>4584</v>
      </c>
      <c r="C539" t="s">
        <v>2613</v>
      </c>
      <c r="D539" t="s">
        <v>5860</v>
      </c>
      <c r="E539" t="s">
        <v>77</v>
      </c>
      <c r="G539" t="s">
        <v>4585</v>
      </c>
      <c r="I539" t="s">
        <v>3346</v>
      </c>
      <c r="J539" t="s">
        <v>146</v>
      </c>
      <c r="M539" t="s">
        <v>3329</v>
      </c>
      <c r="N539" t="s">
        <v>2962</v>
      </c>
      <c r="P539" t="s">
        <v>3347</v>
      </c>
      <c r="Q539" t="s">
        <v>83</v>
      </c>
      <c r="R539" t="s">
        <v>84</v>
      </c>
      <c r="S539" t="s">
        <v>3348</v>
      </c>
    </row>
    <row r="540" spans="1:19" x14ac:dyDescent="0.2">
      <c r="A540" t="s">
        <v>4586</v>
      </c>
      <c r="B540" t="s">
        <v>4586</v>
      </c>
      <c r="C540" t="s">
        <v>4587</v>
      </c>
      <c r="D540" t="s">
        <v>5860</v>
      </c>
      <c r="E540" t="s">
        <v>77</v>
      </c>
      <c r="I540" t="s">
        <v>3583</v>
      </c>
      <c r="J540" t="s">
        <v>3919</v>
      </c>
      <c r="M540" t="s">
        <v>3329</v>
      </c>
      <c r="N540" t="s">
        <v>2962</v>
      </c>
      <c r="P540" t="s">
        <v>3360</v>
      </c>
      <c r="Q540" t="s">
        <v>83</v>
      </c>
      <c r="R540" t="s">
        <v>84</v>
      </c>
      <c r="S540" t="s">
        <v>3584</v>
      </c>
    </row>
    <row r="541" spans="1:19" x14ac:dyDescent="0.2">
      <c r="A541" t="s">
        <v>4588</v>
      </c>
      <c r="B541" t="s">
        <v>4588</v>
      </c>
      <c r="C541" t="s">
        <v>4589</v>
      </c>
      <c r="E541" t="s">
        <v>397</v>
      </c>
      <c r="F541" t="s">
        <v>4590</v>
      </c>
      <c r="I541" t="s">
        <v>3336</v>
      </c>
      <c r="M541" t="s">
        <v>3329</v>
      </c>
      <c r="N541" t="s">
        <v>2962</v>
      </c>
      <c r="P541" t="s">
        <v>3337</v>
      </c>
      <c r="Q541" t="s">
        <v>83</v>
      </c>
      <c r="S541" t="s">
        <v>3338</v>
      </c>
    </row>
    <row r="542" spans="1:19" x14ac:dyDescent="0.2">
      <c r="A542" t="s">
        <v>4591</v>
      </c>
      <c r="B542" t="s">
        <v>4591</v>
      </c>
      <c r="C542" t="s">
        <v>4592</v>
      </c>
      <c r="E542" t="s">
        <v>397</v>
      </c>
      <c r="F542" t="s">
        <v>3376</v>
      </c>
      <c r="I542" t="s">
        <v>3336</v>
      </c>
      <c r="M542" t="s">
        <v>3329</v>
      </c>
      <c r="N542" t="s">
        <v>2962</v>
      </c>
      <c r="P542" t="s">
        <v>3337</v>
      </c>
      <c r="Q542" t="s">
        <v>83</v>
      </c>
      <c r="S542" t="s">
        <v>3338</v>
      </c>
    </row>
    <row r="543" spans="1:19" x14ac:dyDescent="0.2">
      <c r="A543" t="s">
        <v>4593</v>
      </c>
      <c r="B543" t="s">
        <v>4593</v>
      </c>
      <c r="C543" t="s">
        <v>4594</v>
      </c>
      <c r="E543" t="s">
        <v>397</v>
      </c>
      <c r="F543" t="s">
        <v>4595</v>
      </c>
      <c r="I543" t="s">
        <v>3336</v>
      </c>
      <c r="M543" t="s">
        <v>3329</v>
      </c>
      <c r="N543" t="s">
        <v>2962</v>
      </c>
      <c r="P543" t="s">
        <v>3337</v>
      </c>
      <c r="Q543" t="s">
        <v>83</v>
      </c>
      <c r="S543" t="s">
        <v>3338</v>
      </c>
    </row>
    <row r="544" spans="1:19" x14ac:dyDescent="0.2">
      <c r="A544" t="s">
        <v>4596</v>
      </c>
      <c r="B544" t="s">
        <v>4596</v>
      </c>
      <c r="C544" t="s">
        <v>4597</v>
      </c>
      <c r="E544" t="s">
        <v>397</v>
      </c>
      <c r="I544" t="s">
        <v>3336</v>
      </c>
      <c r="M544" t="s">
        <v>3329</v>
      </c>
      <c r="N544" t="s">
        <v>2962</v>
      </c>
      <c r="P544" t="s">
        <v>3337</v>
      </c>
      <c r="Q544" t="s">
        <v>83</v>
      </c>
      <c r="S544" t="s">
        <v>3338</v>
      </c>
    </row>
    <row r="545" spans="1:19" x14ac:dyDescent="0.2">
      <c r="A545" t="s">
        <v>4598</v>
      </c>
      <c r="B545" t="s">
        <v>4598</v>
      </c>
      <c r="C545" t="s">
        <v>4599</v>
      </c>
      <c r="E545" t="s">
        <v>397</v>
      </c>
      <c r="F545" t="s">
        <v>4600</v>
      </c>
      <c r="I545" t="s">
        <v>3336</v>
      </c>
      <c r="M545" t="s">
        <v>3329</v>
      </c>
      <c r="N545" t="s">
        <v>2962</v>
      </c>
      <c r="P545" t="s">
        <v>3337</v>
      </c>
      <c r="Q545" t="s">
        <v>83</v>
      </c>
      <c r="S545" t="s">
        <v>3338</v>
      </c>
    </row>
    <row r="546" spans="1:19" x14ac:dyDescent="0.2">
      <c r="A546" t="s">
        <v>4601</v>
      </c>
      <c r="B546" t="s">
        <v>4601</v>
      </c>
      <c r="C546" t="s">
        <v>3529</v>
      </c>
      <c r="E546" t="s">
        <v>397</v>
      </c>
      <c r="I546" t="s">
        <v>3336</v>
      </c>
      <c r="M546" t="s">
        <v>3329</v>
      </c>
      <c r="N546" t="s">
        <v>2962</v>
      </c>
      <c r="P546" t="s">
        <v>3337</v>
      </c>
      <c r="Q546" t="s">
        <v>83</v>
      </c>
      <c r="S546" t="s">
        <v>3338</v>
      </c>
    </row>
    <row r="547" spans="1:19" x14ac:dyDescent="0.2">
      <c r="A547" t="s">
        <v>4602</v>
      </c>
      <c r="B547" t="s">
        <v>4602</v>
      </c>
      <c r="C547" t="s">
        <v>876</v>
      </c>
      <c r="D547" t="s">
        <v>5860</v>
      </c>
      <c r="E547" t="s">
        <v>77</v>
      </c>
      <c r="G547" t="s">
        <v>4603</v>
      </c>
      <c r="I547" t="s">
        <v>3346</v>
      </c>
      <c r="J547" t="s">
        <v>146</v>
      </c>
      <c r="M547" t="s">
        <v>3329</v>
      </c>
      <c r="N547" t="s">
        <v>2962</v>
      </c>
      <c r="P547" t="s">
        <v>3347</v>
      </c>
      <c r="Q547" t="s">
        <v>83</v>
      </c>
      <c r="R547" t="s">
        <v>84</v>
      </c>
      <c r="S547" t="s">
        <v>3348</v>
      </c>
    </row>
    <row r="548" spans="1:19" x14ac:dyDescent="0.2">
      <c r="A548" t="s">
        <v>4604</v>
      </c>
      <c r="B548" t="s">
        <v>4604</v>
      </c>
      <c r="E548" t="s">
        <v>397</v>
      </c>
      <c r="F548" t="s">
        <v>3865</v>
      </c>
      <c r="I548" t="s">
        <v>3336</v>
      </c>
      <c r="M548" t="s">
        <v>3329</v>
      </c>
      <c r="N548" t="s">
        <v>2962</v>
      </c>
      <c r="P548" t="s">
        <v>3337</v>
      </c>
      <c r="Q548" t="s">
        <v>83</v>
      </c>
      <c r="S548" t="s">
        <v>3338</v>
      </c>
    </row>
    <row r="549" spans="1:19" x14ac:dyDescent="0.2">
      <c r="A549" t="s">
        <v>4605</v>
      </c>
      <c r="B549" t="s">
        <v>4605</v>
      </c>
      <c r="C549" t="s">
        <v>4606</v>
      </c>
      <c r="D549" t="s">
        <v>5860</v>
      </c>
      <c r="E549" t="s">
        <v>77</v>
      </c>
      <c r="I549" t="s">
        <v>3427</v>
      </c>
      <c r="J549" t="s">
        <v>3428</v>
      </c>
      <c r="M549" t="s">
        <v>3329</v>
      </c>
      <c r="N549" t="s">
        <v>81</v>
      </c>
      <c r="P549" t="s">
        <v>3429</v>
      </c>
      <c r="Q549" t="s">
        <v>83</v>
      </c>
      <c r="R549" t="s">
        <v>2953</v>
      </c>
      <c r="S549" t="s">
        <v>3430</v>
      </c>
    </row>
    <row r="550" spans="1:19" x14ac:dyDescent="0.2">
      <c r="A550" t="s">
        <v>4607</v>
      </c>
      <c r="B550" t="s">
        <v>4607</v>
      </c>
      <c r="C550" t="s">
        <v>4608</v>
      </c>
      <c r="E550" t="s">
        <v>397</v>
      </c>
      <c r="F550" t="s">
        <v>3376</v>
      </c>
      <c r="I550" t="s">
        <v>3336</v>
      </c>
      <c r="M550" t="s">
        <v>3329</v>
      </c>
      <c r="N550" t="s">
        <v>2962</v>
      </c>
      <c r="P550" t="s">
        <v>3337</v>
      </c>
      <c r="Q550" t="s">
        <v>83</v>
      </c>
      <c r="S550" t="s">
        <v>3338</v>
      </c>
    </row>
    <row r="551" spans="1:19" x14ac:dyDescent="0.2">
      <c r="A551" t="s">
        <v>4609</v>
      </c>
      <c r="B551" t="s">
        <v>4609</v>
      </c>
      <c r="C551" t="s">
        <v>4610</v>
      </c>
      <c r="D551" t="s">
        <v>5860</v>
      </c>
      <c r="E551" t="s">
        <v>77</v>
      </c>
      <c r="G551" t="s">
        <v>4611</v>
      </c>
      <c r="I551" t="s">
        <v>3693</v>
      </c>
      <c r="J551" t="s">
        <v>3354</v>
      </c>
      <c r="M551" t="s">
        <v>3329</v>
      </c>
      <c r="N551" t="s">
        <v>2962</v>
      </c>
      <c r="P551" t="s">
        <v>3360</v>
      </c>
      <c r="Q551" t="s">
        <v>83</v>
      </c>
      <c r="R551" t="s">
        <v>84</v>
      </c>
      <c r="S551" t="s">
        <v>3694</v>
      </c>
    </row>
    <row r="552" spans="1:19" x14ac:dyDescent="0.2">
      <c r="A552" t="s">
        <v>4612</v>
      </c>
      <c r="B552" t="s">
        <v>4612</v>
      </c>
      <c r="C552" t="s">
        <v>4613</v>
      </c>
      <c r="E552" t="s">
        <v>397</v>
      </c>
      <c r="F552" t="s">
        <v>4614</v>
      </c>
      <c r="I552" t="s">
        <v>3336</v>
      </c>
      <c r="M552" t="s">
        <v>3329</v>
      </c>
      <c r="N552" t="s">
        <v>2962</v>
      </c>
      <c r="P552" t="s">
        <v>3337</v>
      </c>
      <c r="Q552" t="s">
        <v>83</v>
      </c>
      <c r="S552" t="s">
        <v>3338</v>
      </c>
    </row>
    <row r="553" spans="1:19" x14ac:dyDescent="0.2">
      <c r="A553" t="s">
        <v>4615</v>
      </c>
      <c r="B553" t="s">
        <v>4615</v>
      </c>
      <c r="C553" t="s">
        <v>948</v>
      </c>
      <c r="D553" t="s">
        <v>5860</v>
      </c>
      <c r="E553" t="s">
        <v>77</v>
      </c>
      <c r="G553" t="s">
        <v>4616</v>
      </c>
      <c r="I553" t="s">
        <v>3346</v>
      </c>
      <c r="J553" t="s">
        <v>146</v>
      </c>
      <c r="M553" t="s">
        <v>3329</v>
      </c>
      <c r="N553" t="s">
        <v>2962</v>
      </c>
      <c r="P553" t="s">
        <v>3347</v>
      </c>
      <c r="Q553" t="s">
        <v>83</v>
      </c>
      <c r="R553" t="s">
        <v>84</v>
      </c>
      <c r="S553" t="s">
        <v>3348</v>
      </c>
    </row>
    <row r="554" spans="1:19" x14ac:dyDescent="0.2">
      <c r="A554" t="s">
        <v>986</v>
      </c>
      <c r="B554" t="s">
        <v>986</v>
      </c>
      <c r="C554" t="s">
        <v>988</v>
      </c>
      <c r="D554" t="s">
        <v>5860</v>
      </c>
      <c r="E554" t="s">
        <v>77</v>
      </c>
      <c r="G554" t="s">
        <v>4617</v>
      </c>
      <c r="I554" t="s">
        <v>3346</v>
      </c>
      <c r="J554" t="s">
        <v>146</v>
      </c>
      <c r="M554" t="s">
        <v>3329</v>
      </c>
      <c r="N554" t="s">
        <v>2962</v>
      </c>
      <c r="P554" t="s">
        <v>3347</v>
      </c>
      <c r="Q554" t="s">
        <v>83</v>
      </c>
      <c r="R554" t="s">
        <v>84</v>
      </c>
      <c r="S554" t="s">
        <v>3348</v>
      </c>
    </row>
    <row r="555" spans="1:19" x14ac:dyDescent="0.2">
      <c r="A555" t="s">
        <v>4618</v>
      </c>
      <c r="B555" t="s">
        <v>4618</v>
      </c>
      <c r="C555" t="s">
        <v>4619</v>
      </c>
      <c r="E555" t="s">
        <v>397</v>
      </c>
      <c r="F555" t="s">
        <v>4620</v>
      </c>
      <c r="I555" t="s">
        <v>3336</v>
      </c>
      <c r="M555" t="s">
        <v>3329</v>
      </c>
      <c r="N555" t="s">
        <v>2962</v>
      </c>
      <c r="P555" t="s">
        <v>3337</v>
      </c>
      <c r="Q555" t="s">
        <v>83</v>
      </c>
      <c r="S555" t="s">
        <v>3338</v>
      </c>
    </row>
    <row r="556" spans="1:19" x14ac:dyDescent="0.2">
      <c r="A556" t="s">
        <v>4621</v>
      </c>
      <c r="B556" t="s">
        <v>4621</v>
      </c>
      <c r="C556" t="s">
        <v>4622</v>
      </c>
      <c r="D556" t="s">
        <v>5860</v>
      </c>
      <c r="E556" t="s">
        <v>77</v>
      </c>
      <c r="I556" t="s">
        <v>3327</v>
      </c>
      <c r="J556" t="s">
        <v>3328</v>
      </c>
      <c r="M556" t="s">
        <v>3329</v>
      </c>
      <c r="N556" t="s">
        <v>2962</v>
      </c>
      <c r="O556" t="e">
        <f>BF Confirmed / BF Demand in %</f>
        <v>#NAME?</v>
      </c>
      <c r="P556" t="s">
        <v>3330</v>
      </c>
      <c r="Q556" t="s">
        <v>83</v>
      </c>
      <c r="R556" t="s">
        <v>84</v>
      </c>
      <c r="S556" t="s">
        <v>3331</v>
      </c>
    </row>
    <row r="557" spans="1:19" x14ac:dyDescent="0.2">
      <c r="A557" t="s">
        <v>4623</v>
      </c>
      <c r="B557" t="s">
        <v>4623</v>
      </c>
      <c r="C557" t="s">
        <v>4624</v>
      </c>
      <c r="D557" t="s">
        <v>5860</v>
      </c>
      <c r="E557" t="s">
        <v>77</v>
      </c>
      <c r="G557" t="s">
        <v>4537</v>
      </c>
      <c r="H557" t="s">
        <v>4625</v>
      </c>
      <c r="I557" t="s">
        <v>3693</v>
      </c>
      <c r="J557" t="s">
        <v>3354</v>
      </c>
      <c r="M557" t="s">
        <v>3329</v>
      </c>
      <c r="N557" t="s">
        <v>2962</v>
      </c>
      <c r="P557" t="s">
        <v>3360</v>
      </c>
      <c r="Q557" t="s">
        <v>83</v>
      </c>
      <c r="R557" t="s">
        <v>84</v>
      </c>
      <c r="S557" t="s">
        <v>3694</v>
      </c>
    </row>
    <row r="558" spans="1:19" x14ac:dyDescent="0.2">
      <c r="A558" t="s">
        <v>4626</v>
      </c>
      <c r="B558" t="s">
        <v>4626</v>
      </c>
      <c r="C558" t="s">
        <v>4627</v>
      </c>
      <c r="D558" t="s">
        <v>5860</v>
      </c>
      <c r="E558" t="s">
        <v>77</v>
      </c>
      <c r="I558" t="s">
        <v>3327</v>
      </c>
      <c r="J558" t="s">
        <v>3328</v>
      </c>
      <c r="M558" t="s">
        <v>3329</v>
      </c>
      <c r="N558" t="s">
        <v>2962</v>
      </c>
      <c r="O558" t="e">
        <f>(Trev CXL + Trev REJ + Trev LOS) / Trev created in %</f>
        <v>#NAME?</v>
      </c>
      <c r="P558" t="s">
        <v>3330</v>
      </c>
      <c r="Q558" t="s">
        <v>83</v>
      </c>
      <c r="R558" t="s">
        <v>2953</v>
      </c>
      <c r="S558" t="s">
        <v>3331</v>
      </c>
    </row>
    <row r="559" spans="1:19" x14ac:dyDescent="0.2">
      <c r="A559" t="s">
        <v>4628</v>
      </c>
      <c r="B559" t="s">
        <v>4628</v>
      </c>
      <c r="C559" t="s">
        <v>4170</v>
      </c>
      <c r="E559" t="s">
        <v>397</v>
      </c>
      <c r="I559" t="s">
        <v>3336</v>
      </c>
      <c r="M559" t="s">
        <v>3329</v>
      </c>
      <c r="N559" t="s">
        <v>2962</v>
      </c>
      <c r="P559" t="s">
        <v>3337</v>
      </c>
      <c r="Q559" t="s">
        <v>83</v>
      </c>
      <c r="S559" t="s">
        <v>3338</v>
      </c>
    </row>
    <row r="560" spans="1:19" x14ac:dyDescent="0.2">
      <c r="A560" t="s">
        <v>4629</v>
      </c>
      <c r="B560" t="s">
        <v>4629</v>
      </c>
      <c r="C560" t="s">
        <v>2668</v>
      </c>
      <c r="D560" t="s">
        <v>5860</v>
      </c>
      <c r="E560" t="s">
        <v>77</v>
      </c>
      <c r="G560" t="s">
        <v>4630</v>
      </c>
      <c r="I560" t="s">
        <v>3346</v>
      </c>
      <c r="J560" t="s">
        <v>146</v>
      </c>
      <c r="M560" t="s">
        <v>3329</v>
      </c>
      <c r="N560" t="s">
        <v>2962</v>
      </c>
      <c r="P560" t="s">
        <v>3347</v>
      </c>
      <c r="Q560" t="s">
        <v>83</v>
      </c>
      <c r="R560" t="s">
        <v>84</v>
      </c>
      <c r="S560" t="s">
        <v>3348</v>
      </c>
    </row>
    <row r="561" spans="1:19" x14ac:dyDescent="0.2">
      <c r="A561" t="s">
        <v>4631</v>
      </c>
      <c r="B561" t="s">
        <v>4631</v>
      </c>
      <c r="C561" t="s">
        <v>4357</v>
      </c>
      <c r="D561" t="s">
        <v>5860</v>
      </c>
      <c r="E561" t="s">
        <v>77</v>
      </c>
      <c r="G561" t="s">
        <v>4632</v>
      </c>
      <c r="H561" t="s">
        <v>4633</v>
      </c>
      <c r="I561" t="s">
        <v>3601</v>
      </c>
      <c r="J561" t="s">
        <v>3602</v>
      </c>
      <c r="M561" t="s">
        <v>3329</v>
      </c>
      <c r="N561" t="s">
        <v>81</v>
      </c>
      <c r="P561" t="s">
        <v>3347</v>
      </c>
      <c r="Q561" t="s">
        <v>83</v>
      </c>
      <c r="R561" t="s">
        <v>84</v>
      </c>
      <c r="S561" t="s">
        <v>3603</v>
      </c>
    </row>
    <row r="562" spans="1:19" x14ac:dyDescent="0.2">
      <c r="A562" t="s">
        <v>4634</v>
      </c>
      <c r="B562" t="s">
        <v>4634</v>
      </c>
      <c r="C562" t="s">
        <v>4635</v>
      </c>
      <c r="E562" t="s">
        <v>397</v>
      </c>
      <c r="F562" t="s">
        <v>3915</v>
      </c>
      <c r="I562" t="s">
        <v>3336</v>
      </c>
      <c r="M562" t="s">
        <v>3329</v>
      </c>
      <c r="N562" t="s">
        <v>2962</v>
      </c>
      <c r="P562" t="s">
        <v>3337</v>
      </c>
      <c r="Q562" t="s">
        <v>83</v>
      </c>
      <c r="S562" t="s">
        <v>3338</v>
      </c>
    </row>
    <row r="563" spans="1:19" x14ac:dyDescent="0.2">
      <c r="A563" t="s">
        <v>4636</v>
      </c>
      <c r="B563" t="s">
        <v>4636</v>
      </c>
      <c r="C563" t="s">
        <v>912</v>
      </c>
      <c r="D563" t="s">
        <v>5860</v>
      </c>
      <c r="E563" t="s">
        <v>77</v>
      </c>
      <c r="G563" t="s">
        <v>4637</v>
      </c>
      <c r="I563" t="s">
        <v>3346</v>
      </c>
      <c r="J563" t="s">
        <v>146</v>
      </c>
      <c r="M563" t="s">
        <v>3329</v>
      </c>
      <c r="N563" t="s">
        <v>2962</v>
      </c>
      <c r="P563" t="s">
        <v>3347</v>
      </c>
      <c r="Q563" t="s">
        <v>83</v>
      </c>
      <c r="R563" t="s">
        <v>84</v>
      </c>
      <c r="S563" t="s">
        <v>3348</v>
      </c>
    </row>
    <row r="564" spans="1:19" x14ac:dyDescent="0.2">
      <c r="A564" t="s">
        <v>4638</v>
      </c>
      <c r="B564" t="s">
        <v>4638</v>
      </c>
      <c r="C564" t="s">
        <v>4639</v>
      </c>
      <c r="D564" t="s">
        <v>5860</v>
      </c>
      <c r="E564" t="s">
        <v>77</v>
      </c>
      <c r="F564" t="s">
        <v>4640</v>
      </c>
      <c r="I564" t="s">
        <v>3551</v>
      </c>
      <c r="J564" t="s">
        <v>146</v>
      </c>
      <c r="M564" t="s">
        <v>3329</v>
      </c>
      <c r="N564" t="s">
        <v>2962</v>
      </c>
      <c r="P564" t="s">
        <v>3360</v>
      </c>
      <c r="Q564" t="s">
        <v>83</v>
      </c>
      <c r="R564" t="s">
        <v>84</v>
      </c>
      <c r="S564" t="s">
        <v>3552</v>
      </c>
    </row>
    <row r="565" spans="1:19" x14ac:dyDescent="0.2">
      <c r="A565" t="s">
        <v>2857</v>
      </c>
      <c r="B565" t="s">
        <v>2857</v>
      </c>
      <c r="C565" t="s">
        <v>2859</v>
      </c>
      <c r="D565" t="s">
        <v>5860</v>
      </c>
      <c r="E565" t="s">
        <v>77</v>
      </c>
      <c r="G565" t="s">
        <v>4641</v>
      </c>
      <c r="I565" t="s">
        <v>3346</v>
      </c>
      <c r="J565" t="s">
        <v>146</v>
      </c>
      <c r="M565" t="s">
        <v>3329</v>
      </c>
      <c r="N565" t="s">
        <v>2962</v>
      </c>
      <c r="P565" t="s">
        <v>3347</v>
      </c>
      <c r="Q565" t="s">
        <v>83</v>
      </c>
      <c r="R565" t="s">
        <v>84</v>
      </c>
      <c r="S565" t="s">
        <v>3348</v>
      </c>
    </row>
    <row r="566" spans="1:19" x14ac:dyDescent="0.2">
      <c r="A566" t="s">
        <v>4642</v>
      </c>
      <c r="B566" t="s">
        <v>4642</v>
      </c>
      <c r="C566" t="s">
        <v>4643</v>
      </c>
      <c r="E566" t="s">
        <v>397</v>
      </c>
      <c r="F566" t="s">
        <v>4644</v>
      </c>
      <c r="I566" t="s">
        <v>3336</v>
      </c>
      <c r="M566" t="s">
        <v>3329</v>
      </c>
      <c r="N566" t="s">
        <v>2962</v>
      </c>
      <c r="P566" t="s">
        <v>3337</v>
      </c>
      <c r="Q566" t="s">
        <v>83</v>
      </c>
      <c r="S566" t="s">
        <v>3338</v>
      </c>
    </row>
    <row r="567" spans="1:19" x14ac:dyDescent="0.2">
      <c r="A567" t="s">
        <v>4645</v>
      </c>
      <c r="B567" t="s">
        <v>4645</v>
      </c>
      <c r="C567" t="s">
        <v>4646</v>
      </c>
      <c r="D567" t="s">
        <v>5860</v>
      </c>
      <c r="E567" t="s">
        <v>77</v>
      </c>
      <c r="I567" t="s">
        <v>3427</v>
      </c>
      <c r="J567" t="s">
        <v>3428</v>
      </c>
      <c r="M567" t="s">
        <v>3329</v>
      </c>
      <c r="N567" t="s">
        <v>81</v>
      </c>
      <c r="P567" t="s">
        <v>3429</v>
      </c>
      <c r="Q567" t="s">
        <v>83</v>
      </c>
      <c r="R567" t="s">
        <v>84</v>
      </c>
      <c r="S567" t="s">
        <v>3430</v>
      </c>
    </row>
    <row r="568" spans="1:19" x14ac:dyDescent="0.2">
      <c r="A568" t="s">
        <v>4647</v>
      </c>
      <c r="B568" t="s">
        <v>4647</v>
      </c>
      <c r="C568" t="s">
        <v>4648</v>
      </c>
      <c r="E568" t="s">
        <v>397</v>
      </c>
      <c r="I568" t="s">
        <v>3336</v>
      </c>
      <c r="M568" t="s">
        <v>3329</v>
      </c>
      <c r="N568" t="s">
        <v>2962</v>
      </c>
      <c r="P568" t="s">
        <v>3337</v>
      </c>
      <c r="Q568" t="s">
        <v>83</v>
      </c>
      <c r="S568" t="s">
        <v>3338</v>
      </c>
    </row>
    <row r="569" spans="1:19" x14ac:dyDescent="0.2">
      <c r="A569" t="s">
        <v>4649</v>
      </c>
      <c r="B569" t="s">
        <v>4649</v>
      </c>
      <c r="C569" t="s">
        <v>4650</v>
      </c>
      <c r="E569" t="s">
        <v>397</v>
      </c>
      <c r="I569" t="s">
        <v>3336</v>
      </c>
      <c r="M569" t="s">
        <v>3329</v>
      </c>
      <c r="N569" t="s">
        <v>2962</v>
      </c>
      <c r="P569" t="s">
        <v>3337</v>
      </c>
      <c r="Q569" t="s">
        <v>83</v>
      </c>
      <c r="S569" t="s">
        <v>3338</v>
      </c>
    </row>
    <row r="570" spans="1:19" x14ac:dyDescent="0.2">
      <c r="A570" t="s">
        <v>4651</v>
      </c>
      <c r="B570" t="s">
        <v>4651</v>
      </c>
      <c r="C570" t="s">
        <v>1139</v>
      </c>
      <c r="D570" t="s">
        <v>5860</v>
      </c>
      <c r="E570" t="s">
        <v>77</v>
      </c>
      <c r="G570" t="s">
        <v>4652</v>
      </c>
      <c r="I570" t="s">
        <v>3346</v>
      </c>
      <c r="J570" t="s">
        <v>146</v>
      </c>
      <c r="M570" t="s">
        <v>3329</v>
      </c>
      <c r="N570" t="s">
        <v>2962</v>
      </c>
      <c r="P570" t="s">
        <v>3347</v>
      </c>
      <c r="Q570" t="s">
        <v>83</v>
      </c>
      <c r="R570" t="s">
        <v>84</v>
      </c>
      <c r="S570" t="s">
        <v>3348</v>
      </c>
    </row>
    <row r="571" spans="1:19" x14ac:dyDescent="0.2">
      <c r="A571" t="s">
        <v>4653</v>
      </c>
      <c r="B571" t="s">
        <v>4653</v>
      </c>
      <c r="C571" t="s">
        <v>4273</v>
      </c>
      <c r="D571" t="s">
        <v>5860</v>
      </c>
      <c r="E571" t="s">
        <v>397</v>
      </c>
      <c r="G571" t="s">
        <v>4654</v>
      </c>
      <c r="I571" t="s">
        <v>3473</v>
      </c>
      <c r="J571" t="s">
        <v>3474</v>
      </c>
      <c r="M571" t="s">
        <v>3329</v>
      </c>
      <c r="N571" t="s">
        <v>81</v>
      </c>
      <c r="P571" t="s">
        <v>3360</v>
      </c>
      <c r="Q571" t="s">
        <v>83</v>
      </c>
      <c r="R571" t="s">
        <v>84</v>
      </c>
      <c r="S571" t="s">
        <v>3475</v>
      </c>
    </row>
    <row r="572" spans="1:19" x14ac:dyDescent="0.2">
      <c r="A572" t="s">
        <v>4655</v>
      </c>
      <c r="B572" t="s">
        <v>4655</v>
      </c>
      <c r="C572" t="s">
        <v>4656</v>
      </c>
      <c r="D572" t="s">
        <v>5860</v>
      </c>
      <c r="E572" t="s">
        <v>77</v>
      </c>
      <c r="H572" t="s">
        <v>4655</v>
      </c>
      <c r="I572" t="s">
        <v>3693</v>
      </c>
      <c r="J572" t="s">
        <v>3354</v>
      </c>
      <c r="M572" t="s">
        <v>3329</v>
      </c>
      <c r="N572" t="s">
        <v>2962</v>
      </c>
      <c r="O572" t="e">
        <f>CY numbers vs LY/SPIT in terms of Trev</f>
        <v>#NAME?</v>
      </c>
      <c r="P572" t="s">
        <v>3360</v>
      </c>
      <c r="Q572" t="s">
        <v>83</v>
      </c>
      <c r="R572" t="s">
        <v>84</v>
      </c>
      <c r="S572" t="s">
        <v>3694</v>
      </c>
    </row>
    <row r="573" spans="1:19" x14ac:dyDescent="0.2">
      <c r="A573" t="s">
        <v>4657</v>
      </c>
      <c r="B573" t="s">
        <v>4657</v>
      </c>
      <c r="C573" t="s">
        <v>4658</v>
      </c>
      <c r="E573" t="s">
        <v>397</v>
      </c>
      <c r="I573" t="s">
        <v>3336</v>
      </c>
      <c r="M573" t="s">
        <v>3329</v>
      </c>
      <c r="N573" t="s">
        <v>2962</v>
      </c>
      <c r="P573" t="s">
        <v>3337</v>
      </c>
      <c r="Q573" t="s">
        <v>83</v>
      </c>
      <c r="S573" t="s">
        <v>3338</v>
      </c>
    </row>
    <row r="574" spans="1:19" x14ac:dyDescent="0.2">
      <c r="A574" t="s">
        <v>4659</v>
      </c>
      <c r="B574" t="s">
        <v>4659</v>
      </c>
      <c r="C574" t="s">
        <v>4660</v>
      </c>
      <c r="E574" t="s">
        <v>397</v>
      </c>
      <c r="I574" t="s">
        <v>3336</v>
      </c>
      <c r="M574" t="s">
        <v>3329</v>
      </c>
      <c r="N574" t="s">
        <v>2962</v>
      </c>
      <c r="P574" t="s">
        <v>3337</v>
      </c>
      <c r="Q574" t="s">
        <v>83</v>
      </c>
      <c r="S574" t="s">
        <v>3338</v>
      </c>
    </row>
    <row r="575" spans="1:19" x14ac:dyDescent="0.2">
      <c r="A575" t="s">
        <v>4661</v>
      </c>
      <c r="B575" t="s">
        <v>4661</v>
      </c>
      <c r="C575" t="s">
        <v>4662</v>
      </c>
      <c r="E575" t="s">
        <v>397</v>
      </c>
      <c r="F575" t="s">
        <v>4663</v>
      </c>
      <c r="I575" t="s">
        <v>3336</v>
      </c>
      <c r="M575" t="s">
        <v>3329</v>
      </c>
      <c r="N575" t="s">
        <v>2962</v>
      </c>
      <c r="P575" t="s">
        <v>3337</v>
      </c>
      <c r="Q575" t="s">
        <v>83</v>
      </c>
      <c r="S575" t="s">
        <v>3338</v>
      </c>
    </row>
    <row r="576" spans="1:19" x14ac:dyDescent="0.2">
      <c r="A576" t="s">
        <v>4664</v>
      </c>
      <c r="B576" t="s">
        <v>4664</v>
      </c>
      <c r="C576" t="s">
        <v>4665</v>
      </c>
      <c r="E576" t="s">
        <v>397</v>
      </c>
      <c r="F576" t="s">
        <v>4122</v>
      </c>
      <c r="I576" t="s">
        <v>3336</v>
      </c>
      <c r="M576" t="s">
        <v>3329</v>
      </c>
      <c r="N576" t="s">
        <v>2962</v>
      </c>
      <c r="P576" t="s">
        <v>3337</v>
      </c>
      <c r="Q576" t="s">
        <v>83</v>
      </c>
      <c r="S576" t="s">
        <v>3338</v>
      </c>
    </row>
    <row r="577" spans="1:19" x14ac:dyDescent="0.2">
      <c r="A577" t="s">
        <v>1576</v>
      </c>
      <c r="B577" t="s">
        <v>1576</v>
      </c>
      <c r="C577" t="s">
        <v>1578</v>
      </c>
      <c r="D577" t="s">
        <v>5860</v>
      </c>
      <c r="E577" t="s">
        <v>77</v>
      </c>
      <c r="G577" t="s">
        <v>4666</v>
      </c>
      <c r="I577" t="s">
        <v>3346</v>
      </c>
      <c r="J577" t="s">
        <v>146</v>
      </c>
      <c r="M577" t="s">
        <v>3329</v>
      </c>
      <c r="N577" t="s">
        <v>2962</v>
      </c>
      <c r="P577" t="s">
        <v>3347</v>
      </c>
      <c r="Q577" t="s">
        <v>83</v>
      </c>
      <c r="R577" t="s">
        <v>84</v>
      </c>
      <c r="S577" t="s">
        <v>3348</v>
      </c>
    </row>
    <row r="578" spans="1:19" x14ac:dyDescent="0.2">
      <c r="A578" t="s">
        <v>2506</v>
      </c>
      <c r="B578" t="s">
        <v>2506</v>
      </c>
      <c r="C578" t="s">
        <v>4667</v>
      </c>
      <c r="D578" t="s">
        <v>5860</v>
      </c>
      <c r="E578" t="s">
        <v>77</v>
      </c>
      <c r="G578" t="s">
        <v>4668</v>
      </c>
      <c r="I578" t="s">
        <v>3346</v>
      </c>
      <c r="J578" t="s">
        <v>146</v>
      </c>
      <c r="M578" t="s">
        <v>3329</v>
      </c>
      <c r="N578" t="s">
        <v>2962</v>
      </c>
      <c r="P578" t="s">
        <v>3347</v>
      </c>
      <c r="Q578" t="s">
        <v>83</v>
      </c>
      <c r="R578" t="s">
        <v>84</v>
      </c>
      <c r="S578" t="s">
        <v>3348</v>
      </c>
    </row>
    <row r="579" spans="1:19" x14ac:dyDescent="0.2">
      <c r="A579" t="s">
        <v>4669</v>
      </c>
      <c r="B579" t="s">
        <v>4669</v>
      </c>
      <c r="C579" t="s">
        <v>4670</v>
      </c>
      <c r="E579" t="s">
        <v>397</v>
      </c>
      <c r="F579" t="s">
        <v>4671</v>
      </c>
      <c r="I579" t="s">
        <v>3336</v>
      </c>
      <c r="M579" t="s">
        <v>3329</v>
      </c>
      <c r="N579" t="s">
        <v>2962</v>
      </c>
      <c r="P579" t="s">
        <v>3337</v>
      </c>
      <c r="Q579" t="s">
        <v>83</v>
      </c>
      <c r="S579" t="s">
        <v>3338</v>
      </c>
    </row>
    <row r="580" spans="1:19" x14ac:dyDescent="0.2">
      <c r="A580" t="s">
        <v>4672</v>
      </c>
      <c r="B580" t="s">
        <v>4672</v>
      </c>
      <c r="C580" t="s">
        <v>4673</v>
      </c>
      <c r="D580" t="s">
        <v>5860</v>
      </c>
      <c r="E580" t="s">
        <v>77</v>
      </c>
      <c r="H580" t="s">
        <v>4674</v>
      </c>
      <c r="I580" t="s">
        <v>3327</v>
      </c>
      <c r="J580" t="s">
        <v>3328</v>
      </c>
      <c r="M580" t="s">
        <v>3329</v>
      </c>
      <c r="N580" t="s">
        <v>81</v>
      </c>
      <c r="P580" t="s">
        <v>3330</v>
      </c>
      <c r="Q580" t="s">
        <v>83</v>
      </c>
      <c r="R580" t="s">
        <v>2953</v>
      </c>
      <c r="S580" t="s">
        <v>3331</v>
      </c>
    </row>
    <row r="581" spans="1:19" x14ac:dyDescent="0.2">
      <c r="A581" t="s">
        <v>4675</v>
      </c>
      <c r="B581" t="s">
        <v>4675</v>
      </c>
      <c r="D581" t="s">
        <v>5860</v>
      </c>
      <c r="E581" t="s">
        <v>397</v>
      </c>
      <c r="I581" t="s">
        <v>3359</v>
      </c>
      <c r="J581" t="s">
        <v>3354</v>
      </c>
      <c r="M581" t="s">
        <v>3329</v>
      </c>
      <c r="N581" t="s">
        <v>81</v>
      </c>
      <c r="P581" t="s">
        <v>3360</v>
      </c>
      <c r="Q581" t="s">
        <v>83</v>
      </c>
      <c r="R581" t="s">
        <v>84</v>
      </c>
      <c r="S581" t="s">
        <v>3361</v>
      </c>
    </row>
    <row r="582" spans="1:19" x14ac:dyDescent="0.2">
      <c r="A582" t="s">
        <v>4676</v>
      </c>
      <c r="B582" t="s">
        <v>4676</v>
      </c>
      <c r="C582" t="s">
        <v>4677</v>
      </c>
      <c r="D582" t="s">
        <v>5860</v>
      </c>
      <c r="E582" t="s">
        <v>77</v>
      </c>
      <c r="I582" t="s">
        <v>3327</v>
      </c>
      <c r="J582" t="s">
        <v>3328</v>
      </c>
      <c r="M582" t="s">
        <v>3329</v>
      </c>
      <c r="N582" t="s">
        <v>2962</v>
      </c>
      <c r="P582" t="s">
        <v>3330</v>
      </c>
      <c r="Q582" t="s">
        <v>83</v>
      </c>
      <c r="R582" t="s">
        <v>84</v>
      </c>
      <c r="S582" t="s">
        <v>3331</v>
      </c>
    </row>
    <row r="583" spans="1:19" x14ac:dyDescent="0.2">
      <c r="A583" t="s">
        <v>4678</v>
      </c>
      <c r="B583" t="s">
        <v>4678</v>
      </c>
      <c r="C583" t="s">
        <v>2865</v>
      </c>
      <c r="D583" t="s">
        <v>5860</v>
      </c>
      <c r="E583" t="s">
        <v>77</v>
      </c>
      <c r="G583" t="s">
        <v>4679</v>
      </c>
      <c r="I583" t="s">
        <v>3346</v>
      </c>
      <c r="J583" t="s">
        <v>146</v>
      </c>
      <c r="M583" t="s">
        <v>3329</v>
      </c>
      <c r="N583" t="s">
        <v>2962</v>
      </c>
      <c r="P583" t="s">
        <v>3347</v>
      </c>
      <c r="Q583" t="s">
        <v>83</v>
      </c>
      <c r="R583" t="s">
        <v>84</v>
      </c>
      <c r="S583" t="s">
        <v>3348</v>
      </c>
    </row>
    <row r="584" spans="1:19" x14ac:dyDescent="0.2">
      <c r="A584" t="s">
        <v>4680</v>
      </c>
      <c r="B584" t="s">
        <v>4680</v>
      </c>
      <c r="C584" t="s">
        <v>4681</v>
      </c>
      <c r="E584" t="s">
        <v>397</v>
      </c>
      <c r="I584" t="s">
        <v>3336</v>
      </c>
      <c r="M584" t="s">
        <v>3329</v>
      </c>
      <c r="N584" t="s">
        <v>2962</v>
      </c>
      <c r="P584" t="s">
        <v>3337</v>
      </c>
      <c r="Q584" t="s">
        <v>83</v>
      </c>
      <c r="S584" t="s">
        <v>3338</v>
      </c>
    </row>
    <row r="585" spans="1:19" x14ac:dyDescent="0.2">
      <c r="A585" t="s">
        <v>4682</v>
      </c>
      <c r="B585" t="s">
        <v>4682</v>
      </c>
      <c r="C585" t="s">
        <v>4683</v>
      </c>
      <c r="D585" t="s">
        <v>5860</v>
      </c>
      <c r="E585" t="s">
        <v>397</v>
      </c>
      <c r="F585" t="s">
        <v>4684</v>
      </c>
      <c r="I585" t="s">
        <v>3563</v>
      </c>
      <c r="J585" t="s">
        <v>3428</v>
      </c>
      <c r="M585" t="s">
        <v>3329</v>
      </c>
      <c r="N585" t="s">
        <v>81</v>
      </c>
      <c r="P585" t="s">
        <v>3429</v>
      </c>
      <c r="Q585" t="s">
        <v>83</v>
      </c>
      <c r="R585" t="s">
        <v>84</v>
      </c>
      <c r="S585" t="s">
        <v>3564</v>
      </c>
    </row>
    <row r="586" spans="1:19" x14ac:dyDescent="0.2">
      <c r="A586" t="s">
        <v>4685</v>
      </c>
      <c r="B586" t="s">
        <v>4685</v>
      </c>
      <c r="C586" t="s">
        <v>2726</v>
      </c>
      <c r="D586" t="s">
        <v>5860</v>
      </c>
      <c r="E586" t="s">
        <v>77</v>
      </c>
      <c r="G586" t="s">
        <v>4686</v>
      </c>
      <c r="I586" t="s">
        <v>3346</v>
      </c>
      <c r="J586" t="s">
        <v>146</v>
      </c>
      <c r="M586" t="s">
        <v>3329</v>
      </c>
      <c r="N586" t="s">
        <v>2962</v>
      </c>
      <c r="P586" t="s">
        <v>3347</v>
      </c>
      <c r="Q586" t="s">
        <v>83</v>
      </c>
      <c r="R586" t="s">
        <v>84</v>
      </c>
      <c r="S586" t="s">
        <v>3348</v>
      </c>
    </row>
    <row r="587" spans="1:19" x14ac:dyDescent="0.2">
      <c r="A587" t="s">
        <v>4687</v>
      </c>
      <c r="B587" t="s">
        <v>4687</v>
      </c>
      <c r="C587" t="s">
        <v>4688</v>
      </c>
      <c r="E587" t="s">
        <v>397</v>
      </c>
      <c r="I587" t="s">
        <v>3336</v>
      </c>
      <c r="M587" t="s">
        <v>3329</v>
      </c>
      <c r="N587" t="s">
        <v>2962</v>
      </c>
      <c r="P587" t="s">
        <v>3337</v>
      </c>
      <c r="Q587" t="s">
        <v>83</v>
      </c>
      <c r="S587" t="s">
        <v>3338</v>
      </c>
    </row>
    <row r="588" spans="1:19" x14ac:dyDescent="0.2">
      <c r="A588" t="s">
        <v>4689</v>
      </c>
      <c r="B588" t="s">
        <v>4689</v>
      </c>
      <c r="C588" t="s">
        <v>4690</v>
      </c>
      <c r="E588" t="s">
        <v>397</v>
      </c>
      <c r="I588" t="s">
        <v>3336</v>
      </c>
      <c r="M588" t="s">
        <v>3329</v>
      </c>
      <c r="N588" t="s">
        <v>2962</v>
      </c>
      <c r="P588" t="s">
        <v>3337</v>
      </c>
      <c r="Q588" t="s">
        <v>83</v>
      </c>
      <c r="S588" t="s">
        <v>3338</v>
      </c>
    </row>
    <row r="589" spans="1:19" x14ac:dyDescent="0.2">
      <c r="A589" t="s">
        <v>4691</v>
      </c>
      <c r="B589" t="s">
        <v>4691</v>
      </c>
      <c r="C589" t="s">
        <v>4692</v>
      </c>
      <c r="E589" t="s">
        <v>397</v>
      </c>
      <c r="F589" t="s">
        <v>4693</v>
      </c>
      <c r="I589" t="s">
        <v>3336</v>
      </c>
      <c r="M589" t="s">
        <v>3329</v>
      </c>
      <c r="N589" t="s">
        <v>2962</v>
      </c>
      <c r="P589" t="s">
        <v>3337</v>
      </c>
      <c r="Q589" t="s">
        <v>83</v>
      </c>
      <c r="S589" t="s">
        <v>3338</v>
      </c>
    </row>
    <row r="590" spans="1:19" x14ac:dyDescent="0.2">
      <c r="A590" t="s">
        <v>4694</v>
      </c>
      <c r="B590" t="s">
        <v>4694</v>
      </c>
      <c r="C590" t="s">
        <v>4695</v>
      </c>
      <c r="D590" t="s">
        <v>5860</v>
      </c>
      <c r="E590" t="s">
        <v>397</v>
      </c>
      <c r="H590" t="s">
        <v>4696</v>
      </c>
      <c r="I590" t="s">
        <v>3388</v>
      </c>
      <c r="J590" t="s">
        <v>3354</v>
      </c>
      <c r="M590" t="s">
        <v>3329</v>
      </c>
      <c r="N590" t="s">
        <v>81</v>
      </c>
      <c r="P590" t="s">
        <v>3347</v>
      </c>
      <c r="Q590" t="s">
        <v>83</v>
      </c>
      <c r="R590" t="s">
        <v>84</v>
      </c>
      <c r="S590" t="s">
        <v>3389</v>
      </c>
    </row>
    <row r="591" spans="1:19" x14ac:dyDescent="0.2">
      <c r="A591" t="s">
        <v>4697</v>
      </c>
      <c r="B591" t="s">
        <v>4697</v>
      </c>
      <c r="C591" t="s">
        <v>2418</v>
      </c>
      <c r="D591" t="s">
        <v>5860</v>
      </c>
      <c r="E591" t="s">
        <v>77</v>
      </c>
      <c r="G591" t="s">
        <v>4698</v>
      </c>
      <c r="I591" t="s">
        <v>3346</v>
      </c>
      <c r="J591" t="s">
        <v>146</v>
      </c>
      <c r="M591" t="s">
        <v>3329</v>
      </c>
      <c r="N591" t="s">
        <v>2962</v>
      </c>
      <c r="P591" t="s">
        <v>3347</v>
      </c>
      <c r="Q591" t="s">
        <v>83</v>
      </c>
      <c r="R591" t="s">
        <v>84</v>
      </c>
      <c r="S591" t="s">
        <v>3348</v>
      </c>
    </row>
    <row r="592" spans="1:19" x14ac:dyDescent="0.2">
      <c r="A592" t="s">
        <v>4699</v>
      </c>
      <c r="B592" t="s">
        <v>4699</v>
      </c>
      <c r="C592" t="s">
        <v>4700</v>
      </c>
      <c r="D592" t="s">
        <v>5860</v>
      </c>
      <c r="E592" t="s">
        <v>77</v>
      </c>
      <c r="F592" t="s">
        <v>4055</v>
      </c>
      <c r="H592" t="s">
        <v>4701</v>
      </c>
      <c r="I592" t="s">
        <v>3359</v>
      </c>
      <c r="J592" t="s">
        <v>3354</v>
      </c>
      <c r="M592" t="s">
        <v>3329</v>
      </c>
      <c r="N592" t="s">
        <v>81</v>
      </c>
      <c r="P592" t="s">
        <v>3360</v>
      </c>
      <c r="Q592" t="s">
        <v>83</v>
      </c>
      <c r="R592" t="s">
        <v>84</v>
      </c>
      <c r="S592" t="s">
        <v>3361</v>
      </c>
    </row>
    <row r="593" spans="1:19" x14ac:dyDescent="0.2">
      <c r="A593" t="s">
        <v>4702</v>
      </c>
      <c r="B593" t="s">
        <v>4702</v>
      </c>
      <c r="C593" t="s">
        <v>1824</v>
      </c>
      <c r="D593" t="s">
        <v>5860</v>
      </c>
      <c r="E593" t="s">
        <v>77</v>
      </c>
      <c r="G593" t="s">
        <v>4703</v>
      </c>
      <c r="I593" t="s">
        <v>3346</v>
      </c>
      <c r="J593" t="s">
        <v>146</v>
      </c>
      <c r="M593" t="s">
        <v>3329</v>
      </c>
      <c r="N593" t="s">
        <v>2962</v>
      </c>
      <c r="P593" t="s">
        <v>3347</v>
      </c>
      <c r="Q593" t="s">
        <v>83</v>
      </c>
      <c r="R593" t="s">
        <v>84</v>
      </c>
      <c r="S593" t="s">
        <v>3348</v>
      </c>
    </row>
    <row r="594" spans="1:19" x14ac:dyDescent="0.2">
      <c r="A594" t="s">
        <v>4704</v>
      </c>
      <c r="B594" t="s">
        <v>4704</v>
      </c>
      <c r="C594" t="s">
        <v>4705</v>
      </c>
      <c r="D594" t="s">
        <v>5860</v>
      </c>
      <c r="E594" t="s">
        <v>77</v>
      </c>
      <c r="G594" t="s">
        <v>4706</v>
      </c>
      <c r="H594" t="s">
        <v>4707</v>
      </c>
      <c r="I594" t="s">
        <v>3693</v>
      </c>
      <c r="J594" t="s">
        <v>3354</v>
      </c>
      <c r="M594" t="s">
        <v>3329</v>
      </c>
      <c r="N594" t="s">
        <v>2962</v>
      </c>
      <c r="P594" t="s">
        <v>3360</v>
      </c>
      <c r="Q594" t="s">
        <v>83</v>
      </c>
      <c r="R594" t="s">
        <v>84</v>
      </c>
      <c r="S594" t="s">
        <v>3694</v>
      </c>
    </row>
    <row r="595" spans="1:19" x14ac:dyDescent="0.2">
      <c r="A595" t="s">
        <v>4708</v>
      </c>
      <c r="B595" t="s">
        <v>4708</v>
      </c>
      <c r="C595" t="s">
        <v>4709</v>
      </c>
      <c r="D595" t="s">
        <v>5860</v>
      </c>
      <c r="E595" t="s">
        <v>77</v>
      </c>
      <c r="G595" t="s">
        <v>4710</v>
      </c>
      <c r="I595" t="s">
        <v>3346</v>
      </c>
      <c r="J595" t="s">
        <v>146</v>
      </c>
      <c r="M595" t="s">
        <v>3329</v>
      </c>
      <c r="N595" t="s">
        <v>2962</v>
      </c>
      <c r="P595" t="s">
        <v>3347</v>
      </c>
      <c r="Q595" t="s">
        <v>83</v>
      </c>
      <c r="R595" t="s">
        <v>84</v>
      </c>
      <c r="S595" t="s">
        <v>3348</v>
      </c>
    </row>
    <row r="596" spans="1:19" x14ac:dyDescent="0.2">
      <c r="A596" t="s">
        <v>4711</v>
      </c>
      <c r="B596" t="s">
        <v>4711</v>
      </c>
      <c r="C596" t="s">
        <v>4712</v>
      </c>
      <c r="D596" t="s">
        <v>5860</v>
      </c>
      <c r="E596" t="s">
        <v>77</v>
      </c>
      <c r="I596" t="s">
        <v>3583</v>
      </c>
      <c r="J596" t="s">
        <v>4088</v>
      </c>
      <c r="M596" t="s">
        <v>3329</v>
      </c>
      <c r="N596" t="s">
        <v>2962</v>
      </c>
      <c r="P596" t="s">
        <v>3360</v>
      </c>
      <c r="Q596" t="s">
        <v>83</v>
      </c>
      <c r="R596" t="s">
        <v>84</v>
      </c>
      <c r="S596" t="s">
        <v>3584</v>
      </c>
    </row>
    <row r="597" spans="1:19" x14ac:dyDescent="0.2">
      <c r="A597" t="s">
        <v>4713</v>
      </c>
      <c r="B597" t="s">
        <v>4713</v>
      </c>
      <c r="C597" t="s">
        <v>4714</v>
      </c>
      <c r="E597" t="s">
        <v>397</v>
      </c>
      <c r="F597" t="s">
        <v>4715</v>
      </c>
      <c r="I597" t="s">
        <v>3336</v>
      </c>
      <c r="M597" t="s">
        <v>3329</v>
      </c>
      <c r="N597" t="s">
        <v>2962</v>
      </c>
      <c r="P597" t="s">
        <v>3337</v>
      </c>
      <c r="Q597" t="s">
        <v>83</v>
      </c>
      <c r="S597" t="s">
        <v>3338</v>
      </c>
    </row>
    <row r="598" spans="1:19" x14ac:dyDescent="0.2">
      <c r="A598" t="s">
        <v>4716</v>
      </c>
      <c r="B598" t="s">
        <v>4716</v>
      </c>
      <c r="C598" t="s">
        <v>4717</v>
      </c>
      <c r="E598" t="s">
        <v>397</v>
      </c>
      <c r="F598" t="s">
        <v>3376</v>
      </c>
      <c r="I598" t="s">
        <v>3336</v>
      </c>
      <c r="M598" t="s">
        <v>3329</v>
      </c>
      <c r="N598" t="s">
        <v>2962</v>
      </c>
      <c r="P598" t="s">
        <v>3337</v>
      </c>
      <c r="Q598" t="s">
        <v>83</v>
      </c>
      <c r="S598" t="s">
        <v>3338</v>
      </c>
    </row>
    <row r="599" spans="1:19" x14ac:dyDescent="0.2">
      <c r="A599" t="s">
        <v>4718</v>
      </c>
      <c r="B599" t="s">
        <v>4718</v>
      </c>
      <c r="C599" t="s">
        <v>1670</v>
      </c>
      <c r="D599" t="s">
        <v>5860</v>
      </c>
      <c r="E599" t="s">
        <v>77</v>
      </c>
      <c r="G599" t="s">
        <v>4719</v>
      </c>
      <c r="I599" t="s">
        <v>3346</v>
      </c>
      <c r="J599" t="s">
        <v>146</v>
      </c>
      <c r="M599" t="s">
        <v>3329</v>
      </c>
      <c r="N599" t="s">
        <v>2962</v>
      </c>
      <c r="P599" t="s">
        <v>3347</v>
      </c>
      <c r="Q599" t="s">
        <v>83</v>
      </c>
      <c r="R599" t="s">
        <v>84</v>
      </c>
      <c r="S599" t="s">
        <v>3348</v>
      </c>
    </row>
    <row r="600" spans="1:19" x14ac:dyDescent="0.2">
      <c r="A600" t="s">
        <v>4720</v>
      </c>
      <c r="B600" t="s">
        <v>4720</v>
      </c>
      <c r="C600" t="s">
        <v>4721</v>
      </c>
      <c r="E600" t="s">
        <v>397</v>
      </c>
      <c r="F600" t="s">
        <v>4722</v>
      </c>
      <c r="I600" t="s">
        <v>3336</v>
      </c>
      <c r="M600" t="s">
        <v>3329</v>
      </c>
      <c r="N600" t="s">
        <v>2962</v>
      </c>
      <c r="P600" t="s">
        <v>3337</v>
      </c>
      <c r="Q600" t="s">
        <v>83</v>
      </c>
      <c r="S600" t="s">
        <v>3338</v>
      </c>
    </row>
    <row r="601" spans="1:19" x14ac:dyDescent="0.2">
      <c r="A601" t="s">
        <v>4723</v>
      </c>
      <c r="B601" t="s">
        <v>4723</v>
      </c>
      <c r="C601" t="s">
        <v>4724</v>
      </c>
      <c r="E601" t="s">
        <v>397</v>
      </c>
      <c r="I601" t="s">
        <v>3336</v>
      </c>
      <c r="M601" t="s">
        <v>3329</v>
      </c>
      <c r="N601" t="s">
        <v>2962</v>
      </c>
      <c r="P601" t="s">
        <v>3337</v>
      </c>
      <c r="Q601" t="s">
        <v>83</v>
      </c>
      <c r="S601" t="s">
        <v>3338</v>
      </c>
    </row>
    <row r="602" spans="1:19" x14ac:dyDescent="0.2">
      <c r="A602" t="s">
        <v>4725</v>
      </c>
      <c r="B602" t="s">
        <v>4725</v>
      </c>
      <c r="C602" t="s">
        <v>4726</v>
      </c>
      <c r="E602" t="s">
        <v>397</v>
      </c>
      <c r="F602" t="s">
        <v>4352</v>
      </c>
      <c r="I602" t="s">
        <v>3336</v>
      </c>
      <c r="M602" t="s">
        <v>3329</v>
      </c>
      <c r="N602" t="s">
        <v>2962</v>
      </c>
      <c r="P602" t="s">
        <v>3337</v>
      </c>
      <c r="Q602" t="s">
        <v>83</v>
      </c>
      <c r="S602" t="s">
        <v>3338</v>
      </c>
    </row>
    <row r="603" spans="1:19" x14ac:dyDescent="0.2">
      <c r="A603" t="s">
        <v>4727</v>
      </c>
      <c r="B603" t="s">
        <v>4727</v>
      </c>
      <c r="C603" t="s">
        <v>4728</v>
      </c>
      <c r="E603" t="s">
        <v>397</v>
      </c>
      <c r="I603" t="s">
        <v>3336</v>
      </c>
      <c r="M603" t="s">
        <v>3329</v>
      </c>
      <c r="N603" t="s">
        <v>2962</v>
      </c>
      <c r="P603" t="s">
        <v>3337</v>
      </c>
      <c r="Q603" t="s">
        <v>83</v>
      </c>
      <c r="S603" t="s">
        <v>3338</v>
      </c>
    </row>
    <row r="604" spans="1:19" x14ac:dyDescent="0.2">
      <c r="A604" t="s">
        <v>4729</v>
      </c>
      <c r="B604" t="s">
        <v>4729</v>
      </c>
      <c r="C604" t="s">
        <v>4730</v>
      </c>
      <c r="D604" t="s">
        <v>5860</v>
      </c>
      <c r="E604" t="s">
        <v>77</v>
      </c>
      <c r="H604" t="s">
        <v>4731</v>
      </c>
      <c r="I604" t="s">
        <v>4023</v>
      </c>
      <c r="J604" t="s">
        <v>3428</v>
      </c>
      <c r="M604" t="s">
        <v>3329</v>
      </c>
      <c r="N604" t="s">
        <v>81</v>
      </c>
      <c r="P604" t="s">
        <v>4024</v>
      </c>
      <c r="Q604" t="s">
        <v>83</v>
      </c>
      <c r="R604" t="s">
        <v>84</v>
      </c>
      <c r="S604" t="s">
        <v>4025</v>
      </c>
    </row>
    <row r="605" spans="1:19" x14ac:dyDescent="0.2">
      <c r="A605" t="s">
        <v>4732</v>
      </c>
      <c r="B605" t="s">
        <v>4732</v>
      </c>
      <c r="C605" t="s">
        <v>4733</v>
      </c>
      <c r="D605" t="s">
        <v>5860</v>
      </c>
      <c r="E605" t="s">
        <v>77</v>
      </c>
      <c r="F605" t="s">
        <v>4734</v>
      </c>
      <c r="H605" t="s">
        <v>4735</v>
      </c>
      <c r="I605" t="s">
        <v>3473</v>
      </c>
      <c r="J605" t="s">
        <v>3474</v>
      </c>
      <c r="M605" t="s">
        <v>3329</v>
      </c>
      <c r="N605" t="s">
        <v>2962</v>
      </c>
      <c r="P605" t="s">
        <v>3360</v>
      </c>
      <c r="Q605" t="s">
        <v>83</v>
      </c>
      <c r="R605" t="s">
        <v>84</v>
      </c>
      <c r="S605" t="s">
        <v>3475</v>
      </c>
    </row>
    <row r="606" spans="1:19" x14ac:dyDescent="0.2">
      <c r="A606" t="s">
        <v>324</v>
      </c>
      <c r="B606" t="s">
        <v>324</v>
      </c>
      <c r="C606" t="s">
        <v>326</v>
      </c>
      <c r="D606" t="s">
        <v>5860</v>
      </c>
      <c r="E606" t="s">
        <v>77</v>
      </c>
      <c r="G606" t="s">
        <v>4736</v>
      </c>
      <c r="I606" t="s">
        <v>3346</v>
      </c>
      <c r="J606" t="s">
        <v>146</v>
      </c>
      <c r="M606" t="s">
        <v>3329</v>
      </c>
      <c r="N606" t="s">
        <v>2962</v>
      </c>
      <c r="P606" t="s">
        <v>3347</v>
      </c>
      <c r="Q606" t="s">
        <v>83</v>
      </c>
      <c r="R606" t="s">
        <v>84</v>
      </c>
      <c r="S606" t="s">
        <v>3348</v>
      </c>
    </row>
    <row r="607" spans="1:19" x14ac:dyDescent="0.2">
      <c r="A607" t="s">
        <v>4737</v>
      </c>
      <c r="B607" t="s">
        <v>4737</v>
      </c>
      <c r="C607" t="s">
        <v>4738</v>
      </c>
      <c r="E607" t="s">
        <v>397</v>
      </c>
      <c r="I607" t="s">
        <v>3336</v>
      </c>
      <c r="M607" t="s">
        <v>3329</v>
      </c>
      <c r="N607" t="s">
        <v>2962</v>
      </c>
      <c r="P607" t="s">
        <v>3337</v>
      </c>
      <c r="Q607" t="s">
        <v>83</v>
      </c>
      <c r="S607" t="s">
        <v>3338</v>
      </c>
    </row>
    <row r="608" spans="1:19" x14ac:dyDescent="0.2">
      <c r="A608" t="s">
        <v>4739</v>
      </c>
      <c r="B608" t="s">
        <v>4739</v>
      </c>
      <c r="C608" t="s">
        <v>4740</v>
      </c>
      <c r="D608" t="s">
        <v>5860</v>
      </c>
      <c r="E608" t="s">
        <v>77</v>
      </c>
      <c r="F608" t="s">
        <v>4706</v>
      </c>
      <c r="G608" t="s">
        <v>4741</v>
      </c>
      <c r="H608" t="s">
        <v>4739</v>
      </c>
      <c r="I608" t="s">
        <v>3679</v>
      </c>
      <c r="J608" t="s">
        <v>3354</v>
      </c>
      <c r="M608" t="s">
        <v>3329</v>
      </c>
      <c r="N608" t="s">
        <v>2962</v>
      </c>
      <c r="P608" t="s">
        <v>3347</v>
      </c>
      <c r="Q608" t="s">
        <v>83</v>
      </c>
      <c r="R608" t="s">
        <v>2953</v>
      </c>
      <c r="S608" t="s">
        <v>3680</v>
      </c>
    </row>
    <row r="609" spans="1:19" x14ac:dyDescent="0.2">
      <c r="A609" t="s">
        <v>4742</v>
      </c>
      <c r="B609" t="s">
        <v>4742</v>
      </c>
      <c r="C609" t="s">
        <v>143</v>
      </c>
      <c r="D609" t="s">
        <v>5860</v>
      </c>
      <c r="E609" t="s">
        <v>77</v>
      </c>
      <c r="G609" t="s">
        <v>4743</v>
      </c>
      <c r="I609" t="s">
        <v>3346</v>
      </c>
      <c r="J609" t="s">
        <v>146</v>
      </c>
      <c r="M609" t="s">
        <v>3329</v>
      </c>
      <c r="N609" t="s">
        <v>2962</v>
      </c>
      <c r="P609" t="s">
        <v>3347</v>
      </c>
      <c r="Q609" t="s">
        <v>83</v>
      </c>
      <c r="R609" t="s">
        <v>84</v>
      </c>
      <c r="S609" t="s">
        <v>3348</v>
      </c>
    </row>
    <row r="610" spans="1:19" x14ac:dyDescent="0.2">
      <c r="A610" t="s">
        <v>4744</v>
      </c>
      <c r="B610" t="s">
        <v>4744</v>
      </c>
      <c r="C610" t="s">
        <v>4745</v>
      </c>
      <c r="E610" t="s">
        <v>397</v>
      </c>
      <c r="F610" t="s">
        <v>3839</v>
      </c>
      <c r="I610" t="s">
        <v>3336</v>
      </c>
      <c r="M610" t="s">
        <v>3329</v>
      </c>
      <c r="N610" t="s">
        <v>2962</v>
      </c>
      <c r="P610" t="s">
        <v>3337</v>
      </c>
      <c r="Q610" t="s">
        <v>83</v>
      </c>
      <c r="S610" t="s">
        <v>3338</v>
      </c>
    </row>
    <row r="611" spans="1:19" x14ac:dyDescent="0.2">
      <c r="A611" t="s">
        <v>4746</v>
      </c>
      <c r="B611" t="s">
        <v>4746</v>
      </c>
      <c r="C611" t="s">
        <v>4747</v>
      </c>
      <c r="E611" t="s">
        <v>397</v>
      </c>
      <c r="F611" t="s">
        <v>4748</v>
      </c>
      <c r="I611" t="s">
        <v>3336</v>
      </c>
      <c r="M611" t="s">
        <v>3329</v>
      </c>
      <c r="N611" t="s">
        <v>2962</v>
      </c>
      <c r="P611" t="s">
        <v>3337</v>
      </c>
      <c r="Q611" t="s">
        <v>83</v>
      </c>
      <c r="S611" t="s">
        <v>3338</v>
      </c>
    </row>
    <row r="612" spans="1:19" x14ac:dyDescent="0.2">
      <c r="A612" t="s">
        <v>4749</v>
      </c>
      <c r="B612" t="s">
        <v>4749</v>
      </c>
      <c r="C612" t="s">
        <v>3706</v>
      </c>
      <c r="E612" t="s">
        <v>397</v>
      </c>
      <c r="I612" t="s">
        <v>3336</v>
      </c>
      <c r="M612" t="s">
        <v>3329</v>
      </c>
      <c r="N612" t="s">
        <v>2962</v>
      </c>
      <c r="P612" t="s">
        <v>3337</v>
      </c>
      <c r="Q612" t="s">
        <v>83</v>
      </c>
      <c r="S612" t="s">
        <v>3338</v>
      </c>
    </row>
    <row r="613" spans="1:19" x14ac:dyDescent="0.2">
      <c r="A613" t="s">
        <v>4750</v>
      </c>
      <c r="B613" t="s">
        <v>4750</v>
      </c>
      <c r="D613" t="s">
        <v>5860</v>
      </c>
      <c r="E613" t="s">
        <v>397</v>
      </c>
      <c r="I613" t="s">
        <v>4751</v>
      </c>
      <c r="J613" t="s">
        <v>3428</v>
      </c>
      <c r="M613" t="s">
        <v>3329</v>
      </c>
      <c r="N613" t="s">
        <v>81</v>
      </c>
      <c r="P613" t="s">
        <v>3429</v>
      </c>
      <c r="Q613" t="s">
        <v>83</v>
      </c>
      <c r="R613" t="s">
        <v>84</v>
      </c>
      <c r="S613" t="s">
        <v>4752</v>
      </c>
    </row>
    <row r="614" spans="1:19" x14ac:dyDescent="0.2">
      <c r="A614" t="s">
        <v>4753</v>
      </c>
      <c r="B614" t="s">
        <v>4753</v>
      </c>
      <c r="C614" t="s">
        <v>4754</v>
      </c>
      <c r="E614" t="s">
        <v>397</v>
      </c>
      <c r="F614" t="s">
        <v>3828</v>
      </c>
      <c r="I614" t="s">
        <v>3336</v>
      </c>
      <c r="M614" t="s">
        <v>3329</v>
      </c>
      <c r="N614" t="s">
        <v>2962</v>
      </c>
      <c r="P614" t="s">
        <v>3337</v>
      </c>
      <c r="Q614" t="s">
        <v>83</v>
      </c>
      <c r="S614" t="s">
        <v>3338</v>
      </c>
    </row>
    <row r="615" spans="1:19" x14ac:dyDescent="0.2">
      <c r="A615" t="s">
        <v>4755</v>
      </c>
      <c r="B615" t="s">
        <v>4755</v>
      </c>
      <c r="C615" t="s">
        <v>4756</v>
      </c>
      <c r="D615" t="s">
        <v>5860</v>
      </c>
      <c r="E615" t="s">
        <v>77</v>
      </c>
      <c r="F615" t="s">
        <v>4757</v>
      </c>
      <c r="H615" t="s">
        <v>4758</v>
      </c>
      <c r="I615" t="s">
        <v>3359</v>
      </c>
      <c r="J615" t="s">
        <v>3428</v>
      </c>
      <c r="M615" t="s">
        <v>3329</v>
      </c>
      <c r="N615" t="s">
        <v>2962</v>
      </c>
      <c r="P615" t="s">
        <v>3360</v>
      </c>
      <c r="Q615" t="s">
        <v>83</v>
      </c>
      <c r="R615" t="s">
        <v>84</v>
      </c>
      <c r="S615" t="s">
        <v>3361</v>
      </c>
    </row>
    <row r="616" spans="1:19" x14ac:dyDescent="0.2">
      <c r="A616" t="s">
        <v>195</v>
      </c>
      <c r="B616" t="s">
        <v>195</v>
      </c>
      <c r="C616" t="s">
        <v>197</v>
      </c>
      <c r="D616" t="s">
        <v>5860</v>
      </c>
      <c r="E616" t="s">
        <v>77</v>
      </c>
      <c r="G616" t="s">
        <v>4759</v>
      </c>
      <c r="I616" t="s">
        <v>3346</v>
      </c>
      <c r="J616" t="s">
        <v>146</v>
      </c>
      <c r="M616" t="s">
        <v>3329</v>
      </c>
      <c r="N616" t="s">
        <v>2962</v>
      </c>
      <c r="P616" t="s">
        <v>3347</v>
      </c>
      <c r="Q616" t="s">
        <v>83</v>
      </c>
      <c r="R616" t="s">
        <v>84</v>
      </c>
      <c r="S616" t="s">
        <v>3348</v>
      </c>
    </row>
    <row r="617" spans="1:19" x14ac:dyDescent="0.2">
      <c r="A617" t="s">
        <v>1463</v>
      </c>
      <c r="B617" t="s">
        <v>1463</v>
      </c>
      <c r="C617" t="s">
        <v>1463</v>
      </c>
      <c r="D617" t="s">
        <v>5860</v>
      </c>
      <c r="E617" t="s">
        <v>77</v>
      </c>
      <c r="G617" t="s">
        <v>4760</v>
      </c>
      <c r="I617" t="s">
        <v>3346</v>
      </c>
      <c r="J617" t="s">
        <v>146</v>
      </c>
      <c r="M617" t="s">
        <v>3329</v>
      </c>
      <c r="N617" t="s">
        <v>2962</v>
      </c>
      <c r="P617" t="s">
        <v>3347</v>
      </c>
      <c r="Q617" t="s">
        <v>83</v>
      </c>
      <c r="R617" t="s">
        <v>84</v>
      </c>
      <c r="S617" t="s">
        <v>3348</v>
      </c>
    </row>
    <row r="618" spans="1:19" x14ac:dyDescent="0.2">
      <c r="A618" t="s">
        <v>4761</v>
      </c>
      <c r="B618" t="s">
        <v>4761</v>
      </c>
      <c r="C618" t="s">
        <v>4762</v>
      </c>
      <c r="D618" t="s">
        <v>5860</v>
      </c>
      <c r="E618" t="s">
        <v>77</v>
      </c>
      <c r="F618" t="s">
        <v>3594</v>
      </c>
      <c r="H618" t="s">
        <v>4763</v>
      </c>
      <c r="I618" t="s">
        <v>3353</v>
      </c>
      <c r="J618" t="s">
        <v>3354</v>
      </c>
      <c r="M618" t="s">
        <v>3329</v>
      </c>
      <c r="N618" t="s">
        <v>81</v>
      </c>
      <c r="P618" t="s">
        <v>3347</v>
      </c>
      <c r="Q618" t="s">
        <v>83</v>
      </c>
      <c r="R618" t="s">
        <v>84</v>
      </c>
      <c r="S618" t="s">
        <v>3355</v>
      </c>
    </row>
    <row r="619" spans="1:19" x14ac:dyDescent="0.2">
      <c r="A619" t="s">
        <v>4764</v>
      </c>
      <c r="B619" t="s">
        <v>4764</v>
      </c>
      <c r="C619" t="s">
        <v>4765</v>
      </c>
      <c r="D619" t="s">
        <v>5860</v>
      </c>
      <c r="E619" t="s">
        <v>77</v>
      </c>
      <c r="G619" t="s">
        <v>4766</v>
      </c>
      <c r="I619" t="s">
        <v>3693</v>
      </c>
      <c r="J619" t="s">
        <v>3428</v>
      </c>
      <c r="M619" t="s">
        <v>3329</v>
      </c>
      <c r="N619" t="s">
        <v>81</v>
      </c>
      <c r="P619" t="s">
        <v>3360</v>
      </c>
      <c r="Q619" t="s">
        <v>83</v>
      </c>
      <c r="R619" t="s">
        <v>84</v>
      </c>
      <c r="S619" t="s">
        <v>3694</v>
      </c>
    </row>
    <row r="620" spans="1:19" x14ac:dyDescent="0.2">
      <c r="A620" t="s">
        <v>4767</v>
      </c>
      <c r="B620" t="s">
        <v>4767</v>
      </c>
      <c r="C620" t="s">
        <v>4765</v>
      </c>
      <c r="D620" t="s">
        <v>5860</v>
      </c>
      <c r="E620" t="s">
        <v>77</v>
      </c>
      <c r="G620" t="s">
        <v>4768</v>
      </c>
      <c r="I620" t="s">
        <v>3693</v>
      </c>
      <c r="J620" t="s">
        <v>3428</v>
      </c>
      <c r="M620" t="s">
        <v>3329</v>
      </c>
      <c r="N620" t="s">
        <v>81</v>
      </c>
      <c r="P620" t="s">
        <v>3360</v>
      </c>
      <c r="Q620" t="s">
        <v>83</v>
      </c>
      <c r="R620" t="s">
        <v>84</v>
      </c>
      <c r="S620" t="s">
        <v>3694</v>
      </c>
    </row>
    <row r="621" spans="1:19" x14ac:dyDescent="0.2">
      <c r="A621" t="s">
        <v>3389</v>
      </c>
      <c r="B621" t="s">
        <v>3389</v>
      </c>
      <c r="C621" t="s">
        <v>4769</v>
      </c>
      <c r="D621" t="s">
        <v>5860</v>
      </c>
      <c r="E621" t="s">
        <v>77</v>
      </c>
      <c r="F621" t="s">
        <v>4770</v>
      </c>
      <c r="G621" t="s">
        <v>4771</v>
      </c>
      <c r="I621" t="s">
        <v>3388</v>
      </c>
      <c r="J621" t="s">
        <v>3354</v>
      </c>
      <c r="M621" t="s">
        <v>3329</v>
      </c>
      <c r="N621" t="s">
        <v>81</v>
      </c>
      <c r="P621" t="s">
        <v>3347</v>
      </c>
      <c r="Q621" t="s">
        <v>83</v>
      </c>
      <c r="R621" t="s">
        <v>84</v>
      </c>
      <c r="S621" t="s">
        <v>3389</v>
      </c>
    </row>
    <row r="622" spans="1:19" x14ac:dyDescent="0.2">
      <c r="A622" t="s">
        <v>4772</v>
      </c>
      <c r="B622" t="s">
        <v>4772</v>
      </c>
      <c r="C622" t="s">
        <v>4773</v>
      </c>
      <c r="E622" t="s">
        <v>397</v>
      </c>
      <c r="I622" t="s">
        <v>3336</v>
      </c>
      <c r="M622" t="s">
        <v>3329</v>
      </c>
      <c r="N622" t="s">
        <v>2962</v>
      </c>
      <c r="P622" t="s">
        <v>3337</v>
      </c>
      <c r="Q622" t="s">
        <v>83</v>
      </c>
      <c r="S622" t="s">
        <v>3338</v>
      </c>
    </row>
    <row r="623" spans="1:19" x14ac:dyDescent="0.2">
      <c r="A623" t="s">
        <v>4774</v>
      </c>
      <c r="B623" t="s">
        <v>4774</v>
      </c>
      <c r="C623" t="s">
        <v>4775</v>
      </c>
      <c r="D623" t="s">
        <v>5860</v>
      </c>
      <c r="E623" t="s">
        <v>77</v>
      </c>
      <c r="H623" t="s">
        <v>4776</v>
      </c>
      <c r="I623" t="s">
        <v>3679</v>
      </c>
      <c r="J623" t="s">
        <v>3354</v>
      </c>
      <c r="M623" t="s">
        <v>3329</v>
      </c>
      <c r="N623" t="s">
        <v>2962</v>
      </c>
      <c r="O623" t="e">
        <f>OTB-(Yesterday OTB)</f>
        <v>#NAME?</v>
      </c>
      <c r="P623" t="s">
        <v>3347</v>
      </c>
      <c r="Q623" t="s">
        <v>83</v>
      </c>
      <c r="R623" t="s">
        <v>2953</v>
      </c>
      <c r="S623" t="s">
        <v>3680</v>
      </c>
    </row>
    <row r="624" spans="1:19" x14ac:dyDescent="0.2">
      <c r="A624" t="s">
        <v>4777</v>
      </c>
      <c r="B624" t="s">
        <v>4777</v>
      </c>
      <c r="C624" t="s">
        <v>4778</v>
      </c>
      <c r="D624" t="s">
        <v>5860</v>
      </c>
      <c r="E624" t="s">
        <v>77</v>
      </c>
      <c r="H624" t="s">
        <v>4779</v>
      </c>
      <c r="I624" t="s">
        <v>3353</v>
      </c>
      <c r="J624" t="s">
        <v>3354</v>
      </c>
      <c r="M624" t="s">
        <v>3329</v>
      </c>
      <c r="N624" t="s">
        <v>81</v>
      </c>
      <c r="P624" t="s">
        <v>3347</v>
      </c>
      <c r="Q624" t="s">
        <v>83</v>
      </c>
      <c r="R624" t="s">
        <v>84</v>
      </c>
      <c r="S624" t="s">
        <v>3355</v>
      </c>
    </row>
    <row r="625" spans="1:19" x14ac:dyDescent="0.2">
      <c r="A625" t="s">
        <v>4780</v>
      </c>
      <c r="B625" t="s">
        <v>4780</v>
      </c>
      <c r="C625" t="s">
        <v>2117</v>
      </c>
      <c r="D625" t="s">
        <v>5860</v>
      </c>
      <c r="E625" t="s">
        <v>77</v>
      </c>
      <c r="G625" t="s">
        <v>4781</v>
      </c>
      <c r="I625" t="s">
        <v>3346</v>
      </c>
      <c r="J625" t="s">
        <v>146</v>
      </c>
      <c r="M625" t="s">
        <v>3329</v>
      </c>
      <c r="N625" t="s">
        <v>2962</v>
      </c>
      <c r="P625" t="s">
        <v>3347</v>
      </c>
      <c r="Q625" t="s">
        <v>83</v>
      </c>
      <c r="R625" t="s">
        <v>84</v>
      </c>
      <c r="S625" t="s">
        <v>3348</v>
      </c>
    </row>
    <row r="626" spans="1:19" x14ac:dyDescent="0.2">
      <c r="A626" t="s">
        <v>4782</v>
      </c>
      <c r="B626" t="s">
        <v>4782</v>
      </c>
      <c r="E626" t="s">
        <v>397</v>
      </c>
      <c r="F626" t="s">
        <v>4783</v>
      </c>
      <c r="I626" t="s">
        <v>3551</v>
      </c>
      <c r="J626" t="s">
        <v>146</v>
      </c>
      <c r="M626" t="s">
        <v>3329</v>
      </c>
      <c r="P626" t="s">
        <v>3360</v>
      </c>
      <c r="Q626" t="s">
        <v>83</v>
      </c>
      <c r="R626" t="s">
        <v>84</v>
      </c>
      <c r="S626" t="s">
        <v>3552</v>
      </c>
    </row>
    <row r="627" spans="1:19" x14ac:dyDescent="0.2">
      <c r="A627" t="s">
        <v>4784</v>
      </c>
      <c r="B627" t="s">
        <v>4784</v>
      </c>
      <c r="C627" t="s">
        <v>4785</v>
      </c>
      <c r="D627" t="s">
        <v>5860</v>
      </c>
      <c r="E627" t="s">
        <v>397</v>
      </c>
      <c r="F627" t="s">
        <v>4786</v>
      </c>
      <c r="I627" t="s">
        <v>3848</v>
      </c>
      <c r="J627" t="s">
        <v>3428</v>
      </c>
      <c r="M627" t="s">
        <v>3329</v>
      </c>
      <c r="N627" t="s">
        <v>81</v>
      </c>
      <c r="P627" t="s">
        <v>3849</v>
      </c>
      <c r="Q627" t="s">
        <v>83</v>
      </c>
      <c r="R627" t="s">
        <v>2953</v>
      </c>
      <c r="S627" t="s">
        <v>3850</v>
      </c>
    </row>
    <row r="628" spans="1:19" x14ac:dyDescent="0.2">
      <c r="A628" t="s">
        <v>4787</v>
      </c>
      <c r="B628" t="s">
        <v>4787</v>
      </c>
      <c r="C628" t="s">
        <v>4788</v>
      </c>
      <c r="E628" t="s">
        <v>397</v>
      </c>
      <c r="I628" t="s">
        <v>3336</v>
      </c>
      <c r="M628" t="s">
        <v>3329</v>
      </c>
      <c r="N628" t="s">
        <v>2962</v>
      </c>
      <c r="P628" t="s">
        <v>3337</v>
      </c>
      <c r="Q628" t="s">
        <v>83</v>
      </c>
      <c r="S628" t="s">
        <v>3338</v>
      </c>
    </row>
    <row r="629" spans="1:19" x14ac:dyDescent="0.2">
      <c r="A629" t="s">
        <v>4789</v>
      </c>
      <c r="B629" t="s">
        <v>4789</v>
      </c>
      <c r="C629" t="s">
        <v>4610</v>
      </c>
      <c r="D629" t="s">
        <v>5860</v>
      </c>
      <c r="E629" t="s">
        <v>77</v>
      </c>
      <c r="G629" t="s">
        <v>4790</v>
      </c>
      <c r="I629" t="s">
        <v>3693</v>
      </c>
      <c r="J629" t="s">
        <v>3354</v>
      </c>
      <c r="M629" t="s">
        <v>3329</v>
      </c>
      <c r="N629" t="s">
        <v>2962</v>
      </c>
      <c r="P629" t="s">
        <v>3360</v>
      </c>
      <c r="Q629" t="s">
        <v>83</v>
      </c>
      <c r="R629" t="s">
        <v>84</v>
      </c>
      <c r="S629" t="s">
        <v>3694</v>
      </c>
    </row>
    <row r="630" spans="1:19" x14ac:dyDescent="0.2">
      <c r="A630" t="s">
        <v>4791</v>
      </c>
      <c r="B630" t="s">
        <v>4791</v>
      </c>
      <c r="C630" t="s">
        <v>4792</v>
      </c>
      <c r="E630" t="s">
        <v>397</v>
      </c>
      <c r="F630" t="s">
        <v>3977</v>
      </c>
      <c r="I630" t="s">
        <v>3336</v>
      </c>
      <c r="M630" t="s">
        <v>3329</v>
      </c>
      <c r="N630" t="s">
        <v>2962</v>
      </c>
      <c r="P630" t="s">
        <v>3337</v>
      </c>
      <c r="Q630" t="s">
        <v>83</v>
      </c>
      <c r="S630" t="s">
        <v>3338</v>
      </c>
    </row>
    <row r="631" spans="1:19" x14ac:dyDescent="0.2">
      <c r="A631" t="s">
        <v>4793</v>
      </c>
      <c r="B631" t="s">
        <v>4793</v>
      </c>
      <c r="C631" t="s">
        <v>4794</v>
      </c>
      <c r="E631" t="s">
        <v>397</v>
      </c>
      <c r="F631" t="s">
        <v>4412</v>
      </c>
      <c r="I631" t="s">
        <v>3336</v>
      </c>
      <c r="M631" t="s">
        <v>3329</v>
      </c>
      <c r="N631" t="s">
        <v>2962</v>
      </c>
      <c r="P631" t="s">
        <v>3337</v>
      </c>
      <c r="Q631" t="s">
        <v>83</v>
      </c>
      <c r="S631" t="s">
        <v>3338</v>
      </c>
    </row>
    <row r="632" spans="1:19" x14ac:dyDescent="0.2">
      <c r="A632" t="s">
        <v>489</v>
      </c>
      <c r="B632" t="s">
        <v>489</v>
      </c>
      <c r="C632" t="s">
        <v>489</v>
      </c>
      <c r="D632" t="s">
        <v>5860</v>
      </c>
      <c r="E632" t="s">
        <v>77</v>
      </c>
      <c r="G632" t="s">
        <v>4795</v>
      </c>
      <c r="I632" t="s">
        <v>3346</v>
      </c>
      <c r="J632" t="s">
        <v>146</v>
      </c>
      <c r="M632" t="s">
        <v>3329</v>
      </c>
      <c r="N632" t="s">
        <v>2962</v>
      </c>
      <c r="P632" t="s">
        <v>3347</v>
      </c>
      <c r="Q632" t="s">
        <v>83</v>
      </c>
      <c r="R632" t="s">
        <v>84</v>
      </c>
      <c r="S632" t="s">
        <v>3348</v>
      </c>
    </row>
    <row r="633" spans="1:19" x14ac:dyDescent="0.2">
      <c r="A633" t="s">
        <v>2119</v>
      </c>
      <c r="B633" t="s">
        <v>2119</v>
      </c>
      <c r="C633" t="s">
        <v>2121</v>
      </c>
      <c r="D633" t="s">
        <v>5860</v>
      </c>
      <c r="E633" t="s">
        <v>77</v>
      </c>
      <c r="G633" t="s">
        <v>4796</v>
      </c>
      <c r="I633" t="s">
        <v>3346</v>
      </c>
      <c r="J633" t="s">
        <v>146</v>
      </c>
      <c r="M633" t="s">
        <v>3329</v>
      </c>
      <c r="N633" t="s">
        <v>2962</v>
      </c>
      <c r="P633" t="s">
        <v>3347</v>
      </c>
      <c r="Q633" t="s">
        <v>83</v>
      </c>
      <c r="R633" t="s">
        <v>84</v>
      </c>
      <c r="S633" t="s">
        <v>3348</v>
      </c>
    </row>
    <row r="634" spans="1:19" x14ac:dyDescent="0.2">
      <c r="A634" t="s">
        <v>4797</v>
      </c>
      <c r="B634" t="s">
        <v>4797</v>
      </c>
      <c r="C634" t="s">
        <v>465</v>
      </c>
      <c r="D634" t="s">
        <v>5860</v>
      </c>
      <c r="E634" t="s">
        <v>77</v>
      </c>
      <c r="G634" t="s">
        <v>4798</v>
      </c>
      <c r="I634" t="s">
        <v>3346</v>
      </c>
      <c r="J634" t="s">
        <v>146</v>
      </c>
      <c r="M634" t="s">
        <v>3329</v>
      </c>
      <c r="N634" t="s">
        <v>2962</v>
      </c>
      <c r="P634" t="s">
        <v>3347</v>
      </c>
      <c r="Q634" t="s">
        <v>83</v>
      </c>
      <c r="R634" t="s">
        <v>84</v>
      </c>
      <c r="S634" t="s">
        <v>3348</v>
      </c>
    </row>
    <row r="635" spans="1:19" x14ac:dyDescent="0.2">
      <c r="A635" t="s">
        <v>4799</v>
      </c>
      <c r="B635" t="s">
        <v>4799</v>
      </c>
      <c r="C635" t="s">
        <v>4800</v>
      </c>
      <c r="D635" t="s">
        <v>5860</v>
      </c>
      <c r="E635" t="s">
        <v>77</v>
      </c>
      <c r="H635" t="s">
        <v>4801</v>
      </c>
      <c r="I635" t="s">
        <v>3327</v>
      </c>
      <c r="J635" t="s">
        <v>3328</v>
      </c>
      <c r="M635" t="s">
        <v>3329</v>
      </c>
      <c r="N635" t="s">
        <v>81</v>
      </c>
      <c r="P635" t="s">
        <v>3330</v>
      </c>
      <c r="Q635" t="s">
        <v>83</v>
      </c>
      <c r="R635" t="s">
        <v>2953</v>
      </c>
      <c r="S635" t="s">
        <v>3331</v>
      </c>
    </row>
    <row r="636" spans="1:19" x14ac:dyDescent="0.2">
      <c r="A636" t="s">
        <v>4802</v>
      </c>
      <c r="B636" t="s">
        <v>4802</v>
      </c>
      <c r="C636" t="s">
        <v>4803</v>
      </c>
      <c r="D636" t="s">
        <v>5860</v>
      </c>
      <c r="E636" t="s">
        <v>77</v>
      </c>
      <c r="H636" t="s">
        <v>4804</v>
      </c>
      <c r="I636" t="s">
        <v>3990</v>
      </c>
      <c r="J636" t="s">
        <v>3354</v>
      </c>
      <c r="M636" t="s">
        <v>3329</v>
      </c>
      <c r="N636" t="s">
        <v>2962</v>
      </c>
      <c r="P636" t="s">
        <v>3360</v>
      </c>
      <c r="Q636" t="s">
        <v>83</v>
      </c>
      <c r="R636" t="s">
        <v>84</v>
      </c>
      <c r="S636" t="s">
        <v>3991</v>
      </c>
    </row>
    <row r="637" spans="1:19" x14ac:dyDescent="0.2">
      <c r="A637" t="s">
        <v>4805</v>
      </c>
      <c r="B637" t="s">
        <v>4805</v>
      </c>
      <c r="C637" t="s">
        <v>4806</v>
      </c>
      <c r="E637" t="s">
        <v>397</v>
      </c>
      <c r="F637" t="s">
        <v>4807</v>
      </c>
      <c r="I637" t="s">
        <v>3336</v>
      </c>
      <c r="M637" t="s">
        <v>3329</v>
      </c>
      <c r="N637" t="s">
        <v>2962</v>
      </c>
      <c r="P637" t="s">
        <v>3337</v>
      </c>
      <c r="Q637" t="s">
        <v>83</v>
      </c>
      <c r="S637" t="s">
        <v>3338</v>
      </c>
    </row>
    <row r="638" spans="1:19" x14ac:dyDescent="0.2">
      <c r="A638" t="s">
        <v>4808</v>
      </c>
      <c r="B638" t="s">
        <v>4808</v>
      </c>
      <c r="C638" t="s">
        <v>4809</v>
      </c>
      <c r="D638" t="s">
        <v>5860</v>
      </c>
      <c r="E638" t="s">
        <v>397</v>
      </c>
      <c r="I638" t="s">
        <v>3563</v>
      </c>
      <c r="J638" t="s">
        <v>3428</v>
      </c>
      <c r="M638" t="s">
        <v>3329</v>
      </c>
      <c r="N638" t="s">
        <v>81</v>
      </c>
      <c r="P638" t="s">
        <v>3429</v>
      </c>
      <c r="Q638" t="s">
        <v>83</v>
      </c>
      <c r="R638" t="s">
        <v>84</v>
      </c>
      <c r="S638" t="s">
        <v>3564</v>
      </c>
    </row>
    <row r="639" spans="1:19" x14ac:dyDescent="0.2">
      <c r="A639" t="s">
        <v>4810</v>
      </c>
      <c r="B639" t="s">
        <v>4810</v>
      </c>
      <c r="C639" t="s">
        <v>4811</v>
      </c>
      <c r="E639" t="s">
        <v>397</v>
      </c>
      <c r="F639" t="s">
        <v>4812</v>
      </c>
      <c r="I639" t="s">
        <v>3336</v>
      </c>
      <c r="M639" t="s">
        <v>3329</v>
      </c>
      <c r="N639" t="s">
        <v>2962</v>
      </c>
      <c r="P639" t="s">
        <v>3337</v>
      </c>
      <c r="Q639" t="s">
        <v>83</v>
      </c>
      <c r="S639" t="s">
        <v>3338</v>
      </c>
    </row>
    <row r="640" spans="1:19" x14ac:dyDescent="0.2">
      <c r="A640" t="s">
        <v>4813</v>
      </c>
      <c r="B640" t="s">
        <v>4813</v>
      </c>
      <c r="C640" t="s">
        <v>4814</v>
      </c>
      <c r="D640" t="s">
        <v>5860</v>
      </c>
      <c r="E640" t="s">
        <v>77</v>
      </c>
      <c r="F640" t="s">
        <v>4815</v>
      </c>
      <c r="H640" t="s">
        <v>4813</v>
      </c>
      <c r="I640" t="s">
        <v>3359</v>
      </c>
      <c r="J640" t="s">
        <v>3428</v>
      </c>
      <c r="M640" t="s">
        <v>3329</v>
      </c>
      <c r="N640" t="s">
        <v>81</v>
      </c>
      <c r="P640" t="s">
        <v>3360</v>
      </c>
      <c r="Q640" t="s">
        <v>83</v>
      </c>
      <c r="R640" t="s">
        <v>84</v>
      </c>
      <c r="S640" t="s">
        <v>3361</v>
      </c>
    </row>
    <row r="641" spans="1:19" x14ac:dyDescent="0.2">
      <c r="A641" t="s">
        <v>4816</v>
      </c>
      <c r="B641" t="s">
        <v>4816</v>
      </c>
      <c r="C641" t="s">
        <v>4817</v>
      </c>
      <c r="D641" t="s">
        <v>5860</v>
      </c>
      <c r="E641" t="s">
        <v>397</v>
      </c>
      <c r="F641" t="s">
        <v>4786</v>
      </c>
      <c r="I641" t="s">
        <v>3848</v>
      </c>
      <c r="J641" t="s">
        <v>3428</v>
      </c>
      <c r="M641" t="s">
        <v>3329</v>
      </c>
      <c r="N641" t="s">
        <v>81</v>
      </c>
      <c r="P641" t="s">
        <v>3849</v>
      </c>
      <c r="Q641" t="s">
        <v>83</v>
      </c>
      <c r="R641" t="s">
        <v>2953</v>
      </c>
      <c r="S641" t="s">
        <v>3850</v>
      </c>
    </row>
    <row r="642" spans="1:19" x14ac:dyDescent="0.2">
      <c r="A642" t="s">
        <v>4818</v>
      </c>
      <c r="B642" t="s">
        <v>4818</v>
      </c>
      <c r="C642" t="s">
        <v>4819</v>
      </c>
      <c r="D642" t="s">
        <v>5860</v>
      </c>
      <c r="E642" t="s">
        <v>77</v>
      </c>
      <c r="F642" t="s">
        <v>3712</v>
      </c>
      <c r="H642" t="s">
        <v>4820</v>
      </c>
      <c r="I642" t="s">
        <v>3388</v>
      </c>
      <c r="J642" t="s">
        <v>3354</v>
      </c>
      <c r="M642" t="s">
        <v>3329</v>
      </c>
      <c r="N642" t="s">
        <v>81</v>
      </c>
      <c r="P642" t="s">
        <v>3347</v>
      </c>
      <c r="Q642" t="s">
        <v>83</v>
      </c>
      <c r="R642" t="s">
        <v>84</v>
      </c>
      <c r="S642" t="s">
        <v>3389</v>
      </c>
    </row>
    <row r="643" spans="1:19" x14ac:dyDescent="0.2">
      <c r="A643" t="s">
        <v>4821</v>
      </c>
      <c r="B643" t="s">
        <v>4821</v>
      </c>
      <c r="C643" t="s">
        <v>767</v>
      </c>
      <c r="D643" t="s">
        <v>5860</v>
      </c>
      <c r="E643" t="s">
        <v>77</v>
      </c>
      <c r="G643" t="s">
        <v>4822</v>
      </c>
      <c r="I643" t="s">
        <v>3346</v>
      </c>
      <c r="J643" t="s">
        <v>146</v>
      </c>
      <c r="M643" t="s">
        <v>3329</v>
      </c>
      <c r="N643" t="s">
        <v>2962</v>
      </c>
      <c r="P643" t="s">
        <v>3347</v>
      </c>
      <c r="Q643" t="s">
        <v>83</v>
      </c>
      <c r="R643" t="s">
        <v>84</v>
      </c>
      <c r="S643" t="s">
        <v>3348</v>
      </c>
    </row>
    <row r="644" spans="1:19" x14ac:dyDescent="0.2">
      <c r="A644" t="s">
        <v>4823</v>
      </c>
      <c r="B644" t="s">
        <v>4823</v>
      </c>
      <c r="C644" t="s">
        <v>4824</v>
      </c>
      <c r="E644" t="s">
        <v>397</v>
      </c>
      <c r="I644" t="s">
        <v>3336</v>
      </c>
      <c r="M644" t="s">
        <v>3329</v>
      </c>
      <c r="N644" t="s">
        <v>2962</v>
      </c>
      <c r="P644" t="s">
        <v>3337</v>
      </c>
      <c r="Q644" t="s">
        <v>83</v>
      </c>
      <c r="S644" t="s">
        <v>3338</v>
      </c>
    </row>
    <row r="645" spans="1:19" x14ac:dyDescent="0.2">
      <c r="A645" t="s">
        <v>4825</v>
      </c>
      <c r="B645" t="s">
        <v>4825</v>
      </c>
      <c r="C645" t="s">
        <v>4826</v>
      </c>
      <c r="E645" t="s">
        <v>397</v>
      </c>
      <c r="F645" t="s">
        <v>4827</v>
      </c>
      <c r="I645" t="s">
        <v>3336</v>
      </c>
      <c r="M645" t="s">
        <v>3329</v>
      </c>
      <c r="N645" t="s">
        <v>2962</v>
      </c>
      <c r="P645" t="s">
        <v>3337</v>
      </c>
      <c r="Q645" t="s">
        <v>83</v>
      </c>
      <c r="S645" t="s">
        <v>3338</v>
      </c>
    </row>
    <row r="646" spans="1:19" x14ac:dyDescent="0.2">
      <c r="A646" t="s">
        <v>1781</v>
      </c>
      <c r="B646" t="s">
        <v>1781</v>
      </c>
      <c r="C646" t="s">
        <v>4828</v>
      </c>
      <c r="D646" t="s">
        <v>5860</v>
      </c>
      <c r="E646" t="s">
        <v>77</v>
      </c>
      <c r="F646" t="s">
        <v>3732</v>
      </c>
      <c r="H646" t="s">
        <v>4829</v>
      </c>
      <c r="I646" t="s">
        <v>3551</v>
      </c>
      <c r="J646" t="s">
        <v>146</v>
      </c>
      <c r="M646" t="s">
        <v>3329</v>
      </c>
      <c r="N646" t="s">
        <v>81</v>
      </c>
      <c r="P646" t="s">
        <v>3360</v>
      </c>
      <c r="Q646" t="s">
        <v>83</v>
      </c>
      <c r="R646" t="s">
        <v>84</v>
      </c>
      <c r="S646" t="s">
        <v>3552</v>
      </c>
    </row>
    <row r="647" spans="1:19" x14ac:dyDescent="0.2">
      <c r="A647" t="s">
        <v>4830</v>
      </c>
      <c r="B647" t="s">
        <v>4830</v>
      </c>
      <c r="C647" t="s">
        <v>4831</v>
      </c>
      <c r="D647" t="s">
        <v>5860</v>
      </c>
      <c r="E647" t="s">
        <v>77</v>
      </c>
      <c r="H647" t="s">
        <v>4832</v>
      </c>
      <c r="I647" t="s">
        <v>3388</v>
      </c>
      <c r="J647" t="s">
        <v>3354</v>
      </c>
      <c r="M647" t="s">
        <v>3329</v>
      </c>
      <c r="N647" t="s">
        <v>81</v>
      </c>
      <c r="P647" t="s">
        <v>3347</v>
      </c>
      <c r="Q647" t="s">
        <v>83</v>
      </c>
      <c r="R647" t="s">
        <v>84</v>
      </c>
      <c r="S647" t="s">
        <v>3389</v>
      </c>
    </row>
    <row r="648" spans="1:19" x14ac:dyDescent="0.2">
      <c r="A648" t="s">
        <v>4833</v>
      </c>
      <c r="B648" t="s">
        <v>4833</v>
      </c>
      <c r="C648" t="s">
        <v>4834</v>
      </c>
      <c r="D648" t="s">
        <v>5860</v>
      </c>
      <c r="E648" t="s">
        <v>77</v>
      </c>
      <c r="I648" t="s">
        <v>3359</v>
      </c>
      <c r="J648" t="s">
        <v>3354</v>
      </c>
      <c r="M648" t="s">
        <v>3329</v>
      </c>
      <c r="N648" t="s">
        <v>81</v>
      </c>
      <c r="P648" t="s">
        <v>3360</v>
      </c>
      <c r="Q648" t="s">
        <v>83</v>
      </c>
      <c r="R648" t="s">
        <v>84</v>
      </c>
      <c r="S648" t="s">
        <v>3361</v>
      </c>
    </row>
    <row r="649" spans="1:19" x14ac:dyDescent="0.2">
      <c r="A649" t="s">
        <v>4835</v>
      </c>
      <c r="B649" t="s">
        <v>4835</v>
      </c>
      <c r="C649" t="s">
        <v>4836</v>
      </c>
      <c r="E649" t="s">
        <v>397</v>
      </c>
      <c r="F649" t="s">
        <v>4239</v>
      </c>
      <c r="I649" t="s">
        <v>3336</v>
      </c>
      <c r="M649" t="s">
        <v>3329</v>
      </c>
      <c r="N649" t="s">
        <v>2962</v>
      </c>
      <c r="P649" t="s">
        <v>3337</v>
      </c>
      <c r="Q649" t="s">
        <v>83</v>
      </c>
      <c r="S649" t="s">
        <v>3338</v>
      </c>
    </row>
    <row r="650" spans="1:19" x14ac:dyDescent="0.2">
      <c r="A650" t="s">
        <v>4837</v>
      </c>
      <c r="B650" t="s">
        <v>4837</v>
      </c>
      <c r="C650" t="s">
        <v>542</v>
      </c>
      <c r="D650" t="s">
        <v>5860</v>
      </c>
      <c r="E650" t="s">
        <v>77</v>
      </c>
      <c r="G650" t="s">
        <v>4838</v>
      </c>
      <c r="I650" t="s">
        <v>3346</v>
      </c>
      <c r="J650" t="s">
        <v>146</v>
      </c>
      <c r="M650" t="s">
        <v>3329</v>
      </c>
      <c r="N650" t="s">
        <v>2962</v>
      </c>
      <c r="P650" t="s">
        <v>3347</v>
      </c>
      <c r="Q650" t="s">
        <v>83</v>
      </c>
      <c r="R650" t="s">
        <v>84</v>
      </c>
      <c r="S650" t="s">
        <v>3348</v>
      </c>
    </row>
    <row r="651" spans="1:19" x14ac:dyDescent="0.2">
      <c r="A651" t="s">
        <v>4839</v>
      </c>
      <c r="B651" t="s">
        <v>4839</v>
      </c>
      <c r="C651" t="s">
        <v>4840</v>
      </c>
      <c r="E651" t="s">
        <v>397</v>
      </c>
      <c r="F651" t="s">
        <v>3373</v>
      </c>
      <c r="I651" t="s">
        <v>3336</v>
      </c>
      <c r="M651" t="s">
        <v>3329</v>
      </c>
      <c r="N651" t="s">
        <v>2962</v>
      </c>
      <c r="P651" t="s">
        <v>3337</v>
      </c>
      <c r="Q651" t="s">
        <v>83</v>
      </c>
      <c r="S651" t="s">
        <v>3338</v>
      </c>
    </row>
    <row r="652" spans="1:19" x14ac:dyDescent="0.2">
      <c r="A652" t="s">
        <v>4841</v>
      </c>
      <c r="B652" t="s">
        <v>4841</v>
      </c>
      <c r="E652" t="s">
        <v>397</v>
      </c>
      <c r="F652" t="s">
        <v>4317</v>
      </c>
      <c r="I652" t="s">
        <v>3336</v>
      </c>
      <c r="M652" t="s">
        <v>3329</v>
      </c>
      <c r="N652" t="s">
        <v>2962</v>
      </c>
      <c r="P652" t="s">
        <v>3337</v>
      </c>
      <c r="Q652" t="s">
        <v>83</v>
      </c>
      <c r="S652" t="s">
        <v>3338</v>
      </c>
    </row>
    <row r="653" spans="1:19" x14ac:dyDescent="0.2">
      <c r="A653" t="s">
        <v>4842</v>
      </c>
      <c r="B653" t="s">
        <v>4842</v>
      </c>
      <c r="C653" t="s">
        <v>4843</v>
      </c>
      <c r="D653" t="s">
        <v>5860</v>
      </c>
      <c r="E653" t="s">
        <v>77</v>
      </c>
      <c r="I653" t="s">
        <v>3547</v>
      </c>
      <c r="J653" t="s">
        <v>3354</v>
      </c>
      <c r="M653" t="s">
        <v>3329</v>
      </c>
      <c r="N653" t="s">
        <v>81</v>
      </c>
      <c r="P653" t="s">
        <v>3347</v>
      </c>
      <c r="Q653" t="s">
        <v>83</v>
      </c>
      <c r="R653" t="s">
        <v>2953</v>
      </c>
      <c r="S653" t="s">
        <v>3548</v>
      </c>
    </row>
    <row r="654" spans="1:19" x14ac:dyDescent="0.2">
      <c r="A654" t="s">
        <v>4844</v>
      </c>
      <c r="B654" t="s">
        <v>4844</v>
      </c>
      <c r="C654" t="s">
        <v>4845</v>
      </c>
      <c r="E654" t="s">
        <v>397</v>
      </c>
      <c r="F654" t="s">
        <v>4846</v>
      </c>
      <c r="I654" t="s">
        <v>3336</v>
      </c>
      <c r="M654" t="s">
        <v>3329</v>
      </c>
      <c r="N654" t="s">
        <v>2962</v>
      </c>
      <c r="P654" t="s">
        <v>3337</v>
      </c>
      <c r="Q654" t="s">
        <v>83</v>
      </c>
      <c r="S654" t="s">
        <v>3338</v>
      </c>
    </row>
    <row r="655" spans="1:19" x14ac:dyDescent="0.2">
      <c r="A655" t="s">
        <v>4847</v>
      </c>
      <c r="B655" t="s">
        <v>4847</v>
      </c>
      <c r="C655" t="s">
        <v>4848</v>
      </c>
      <c r="E655" t="s">
        <v>397</v>
      </c>
      <c r="I655" t="s">
        <v>3336</v>
      </c>
      <c r="M655" t="s">
        <v>3329</v>
      </c>
      <c r="N655" t="s">
        <v>2962</v>
      </c>
      <c r="P655" t="s">
        <v>3337</v>
      </c>
      <c r="Q655" t="s">
        <v>83</v>
      </c>
      <c r="S655" t="s">
        <v>3338</v>
      </c>
    </row>
    <row r="656" spans="1:19" x14ac:dyDescent="0.2">
      <c r="A656" t="s">
        <v>4849</v>
      </c>
      <c r="B656" t="s">
        <v>4849</v>
      </c>
      <c r="C656" t="s">
        <v>2677</v>
      </c>
      <c r="D656" t="s">
        <v>5860</v>
      </c>
      <c r="E656" t="s">
        <v>77</v>
      </c>
      <c r="G656" t="s">
        <v>4850</v>
      </c>
      <c r="I656" t="s">
        <v>3346</v>
      </c>
      <c r="J656" t="s">
        <v>146</v>
      </c>
      <c r="M656" t="s">
        <v>3329</v>
      </c>
      <c r="N656" t="s">
        <v>2962</v>
      </c>
      <c r="P656" t="s">
        <v>3347</v>
      </c>
      <c r="Q656" t="s">
        <v>83</v>
      </c>
      <c r="R656" t="s">
        <v>84</v>
      </c>
      <c r="S656" t="s">
        <v>3348</v>
      </c>
    </row>
    <row r="657" spans="1:19" x14ac:dyDescent="0.2">
      <c r="A657" t="s">
        <v>4851</v>
      </c>
      <c r="B657" t="s">
        <v>4851</v>
      </c>
      <c r="C657" t="s">
        <v>4036</v>
      </c>
      <c r="E657" t="s">
        <v>397</v>
      </c>
      <c r="F657" t="s">
        <v>4037</v>
      </c>
      <c r="I657" t="s">
        <v>3336</v>
      </c>
      <c r="M657" t="s">
        <v>3329</v>
      </c>
      <c r="N657" t="s">
        <v>2962</v>
      </c>
      <c r="P657" t="s">
        <v>3337</v>
      </c>
      <c r="Q657" t="s">
        <v>83</v>
      </c>
      <c r="S657" t="s">
        <v>3338</v>
      </c>
    </row>
    <row r="658" spans="1:19" x14ac:dyDescent="0.2">
      <c r="A658" t="s">
        <v>4852</v>
      </c>
      <c r="B658" t="s">
        <v>4852</v>
      </c>
      <c r="C658" t="s">
        <v>4853</v>
      </c>
      <c r="E658" t="s">
        <v>397</v>
      </c>
      <c r="F658" t="s">
        <v>3536</v>
      </c>
      <c r="I658" t="s">
        <v>3336</v>
      </c>
      <c r="M658" t="s">
        <v>3329</v>
      </c>
      <c r="N658" t="s">
        <v>2962</v>
      </c>
      <c r="P658" t="s">
        <v>3337</v>
      </c>
      <c r="Q658" t="s">
        <v>83</v>
      </c>
      <c r="S658" t="s">
        <v>3338</v>
      </c>
    </row>
    <row r="659" spans="1:19" x14ac:dyDescent="0.2">
      <c r="A659" t="s">
        <v>4854</v>
      </c>
      <c r="B659" t="s">
        <v>4854</v>
      </c>
      <c r="C659" t="s">
        <v>4855</v>
      </c>
      <c r="E659" t="s">
        <v>397</v>
      </c>
      <c r="I659" t="s">
        <v>3336</v>
      </c>
      <c r="M659" t="s">
        <v>3329</v>
      </c>
      <c r="N659" t="s">
        <v>2962</v>
      </c>
      <c r="P659" t="s">
        <v>3337</v>
      </c>
      <c r="Q659" t="s">
        <v>83</v>
      </c>
      <c r="S659" t="s">
        <v>3338</v>
      </c>
    </row>
    <row r="660" spans="1:19" x14ac:dyDescent="0.2">
      <c r="A660" t="s">
        <v>485</v>
      </c>
      <c r="B660" t="s">
        <v>485</v>
      </c>
      <c r="C660" t="s">
        <v>487</v>
      </c>
      <c r="D660" t="s">
        <v>5860</v>
      </c>
      <c r="E660" t="s">
        <v>77</v>
      </c>
      <c r="G660" t="s">
        <v>4856</v>
      </c>
      <c r="I660" t="s">
        <v>3346</v>
      </c>
      <c r="J660" t="s">
        <v>146</v>
      </c>
      <c r="M660" t="s">
        <v>3329</v>
      </c>
      <c r="N660" t="s">
        <v>2962</v>
      </c>
      <c r="P660" t="s">
        <v>3347</v>
      </c>
      <c r="Q660" t="s">
        <v>83</v>
      </c>
      <c r="R660" t="s">
        <v>84</v>
      </c>
      <c r="S660" t="s">
        <v>3348</v>
      </c>
    </row>
    <row r="661" spans="1:19" x14ac:dyDescent="0.2">
      <c r="A661" t="s">
        <v>4857</v>
      </c>
      <c r="B661" t="s">
        <v>4857</v>
      </c>
      <c r="C661" t="s">
        <v>4858</v>
      </c>
      <c r="D661" t="s">
        <v>5860</v>
      </c>
      <c r="E661" t="s">
        <v>77</v>
      </c>
      <c r="F661" t="s">
        <v>4859</v>
      </c>
      <c r="H661" t="s">
        <v>4860</v>
      </c>
      <c r="I661" t="s">
        <v>3353</v>
      </c>
      <c r="J661" t="s">
        <v>3354</v>
      </c>
      <c r="M661" t="s">
        <v>3329</v>
      </c>
      <c r="N661" t="s">
        <v>2962</v>
      </c>
      <c r="P661" t="s">
        <v>3347</v>
      </c>
      <c r="Q661" t="s">
        <v>83</v>
      </c>
      <c r="R661" t="s">
        <v>84</v>
      </c>
      <c r="S661" t="s">
        <v>3355</v>
      </c>
    </row>
    <row r="662" spans="1:19" x14ac:dyDescent="0.2">
      <c r="A662" t="s">
        <v>4861</v>
      </c>
      <c r="B662" t="s">
        <v>4861</v>
      </c>
      <c r="C662" t="s">
        <v>1674</v>
      </c>
      <c r="D662" t="s">
        <v>5860</v>
      </c>
      <c r="E662" t="s">
        <v>77</v>
      </c>
      <c r="G662" t="s">
        <v>4862</v>
      </c>
      <c r="I662" t="s">
        <v>3346</v>
      </c>
      <c r="J662" t="s">
        <v>146</v>
      </c>
      <c r="M662" t="s">
        <v>3329</v>
      </c>
      <c r="N662" t="s">
        <v>2962</v>
      </c>
      <c r="P662" t="s">
        <v>3347</v>
      </c>
      <c r="Q662" t="s">
        <v>83</v>
      </c>
      <c r="R662" t="s">
        <v>84</v>
      </c>
      <c r="S662" t="s">
        <v>3348</v>
      </c>
    </row>
    <row r="663" spans="1:19" x14ac:dyDescent="0.2">
      <c r="A663" t="s">
        <v>4863</v>
      </c>
      <c r="B663" t="s">
        <v>4863</v>
      </c>
      <c r="C663" t="s">
        <v>4864</v>
      </c>
      <c r="E663" t="s">
        <v>397</v>
      </c>
      <c r="F663" t="s">
        <v>4865</v>
      </c>
      <c r="I663" t="s">
        <v>3336</v>
      </c>
      <c r="M663" t="s">
        <v>3329</v>
      </c>
      <c r="N663" t="s">
        <v>2962</v>
      </c>
      <c r="P663" t="s">
        <v>3337</v>
      </c>
      <c r="Q663" t="s">
        <v>83</v>
      </c>
      <c r="S663" t="s">
        <v>3338</v>
      </c>
    </row>
    <row r="664" spans="1:19" x14ac:dyDescent="0.2">
      <c r="A664" t="s">
        <v>4866</v>
      </c>
      <c r="B664" t="s">
        <v>4866</v>
      </c>
      <c r="D664" t="s">
        <v>5860</v>
      </c>
      <c r="E664" t="s">
        <v>397</v>
      </c>
      <c r="I664" t="s">
        <v>3514</v>
      </c>
      <c r="J664" t="s">
        <v>3428</v>
      </c>
      <c r="M664" t="s">
        <v>3329</v>
      </c>
      <c r="N664" t="s">
        <v>81</v>
      </c>
      <c r="P664" t="s">
        <v>3515</v>
      </c>
      <c r="Q664" t="s">
        <v>83</v>
      </c>
      <c r="R664" t="s">
        <v>84</v>
      </c>
      <c r="S664" t="s">
        <v>3516</v>
      </c>
    </row>
    <row r="665" spans="1:19" x14ac:dyDescent="0.2">
      <c r="A665" t="s">
        <v>3260</v>
      </c>
      <c r="B665" t="s">
        <v>3260</v>
      </c>
      <c r="C665" t="s">
        <v>4867</v>
      </c>
      <c r="D665" t="s">
        <v>5860</v>
      </c>
      <c r="E665" t="s">
        <v>77</v>
      </c>
      <c r="H665" t="s">
        <v>3260</v>
      </c>
      <c r="I665" t="s">
        <v>3990</v>
      </c>
      <c r="J665" t="s">
        <v>3354</v>
      </c>
      <c r="M665" t="s">
        <v>3329</v>
      </c>
      <c r="N665" t="s">
        <v>81</v>
      </c>
      <c r="P665" t="s">
        <v>3360</v>
      </c>
      <c r="Q665" t="s">
        <v>83</v>
      </c>
      <c r="R665" t="s">
        <v>2953</v>
      </c>
      <c r="S665" t="s">
        <v>3991</v>
      </c>
    </row>
    <row r="666" spans="1:19" x14ac:dyDescent="0.2">
      <c r="A666" t="s">
        <v>1652</v>
      </c>
      <c r="B666" t="s">
        <v>1652</v>
      </c>
      <c r="C666" t="s">
        <v>1654</v>
      </c>
      <c r="D666" t="s">
        <v>5860</v>
      </c>
      <c r="E666" t="s">
        <v>77</v>
      </c>
      <c r="G666" t="s">
        <v>4868</v>
      </c>
      <c r="I666" t="s">
        <v>3346</v>
      </c>
      <c r="J666" t="s">
        <v>146</v>
      </c>
      <c r="M666" t="s">
        <v>3329</v>
      </c>
      <c r="N666" t="s">
        <v>2962</v>
      </c>
      <c r="P666" t="s">
        <v>3347</v>
      </c>
      <c r="Q666" t="s">
        <v>83</v>
      </c>
      <c r="R666" t="s">
        <v>84</v>
      </c>
      <c r="S666" t="s">
        <v>3348</v>
      </c>
    </row>
    <row r="667" spans="1:19" x14ac:dyDescent="0.2">
      <c r="A667" t="s">
        <v>4869</v>
      </c>
      <c r="B667" t="s">
        <v>4869</v>
      </c>
      <c r="C667" t="s">
        <v>4870</v>
      </c>
      <c r="E667" t="s">
        <v>397</v>
      </c>
      <c r="F667" t="s">
        <v>4871</v>
      </c>
      <c r="I667" t="s">
        <v>3336</v>
      </c>
      <c r="M667" t="s">
        <v>3329</v>
      </c>
      <c r="N667" t="s">
        <v>2962</v>
      </c>
      <c r="P667" t="s">
        <v>3337</v>
      </c>
      <c r="Q667" t="s">
        <v>83</v>
      </c>
      <c r="S667" t="s">
        <v>3338</v>
      </c>
    </row>
    <row r="668" spans="1:19" x14ac:dyDescent="0.2">
      <c r="A668" t="s">
        <v>4872</v>
      </c>
      <c r="B668" t="s">
        <v>4872</v>
      </c>
      <c r="C668" t="s">
        <v>4873</v>
      </c>
      <c r="D668" t="s">
        <v>5860</v>
      </c>
      <c r="E668" t="s">
        <v>77</v>
      </c>
      <c r="I668" t="s">
        <v>3359</v>
      </c>
      <c r="J668" t="s">
        <v>3354</v>
      </c>
      <c r="M668" t="s">
        <v>3329</v>
      </c>
      <c r="N668" t="s">
        <v>81</v>
      </c>
      <c r="P668" t="s">
        <v>3360</v>
      </c>
      <c r="Q668" t="s">
        <v>83</v>
      </c>
      <c r="R668" t="s">
        <v>84</v>
      </c>
      <c r="S668" t="s">
        <v>3361</v>
      </c>
    </row>
    <row r="669" spans="1:19" x14ac:dyDescent="0.2">
      <c r="A669" t="s">
        <v>4874</v>
      </c>
      <c r="B669" t="s">
        <v>4874</v>
      </c>
      <c r="C669" t="s">
        <v>4875</v>
      </c>
      <c r="E669" t="s">
        <v>397</v>
      </c>
      <c r="I669" t="s">
        <v>3336</v>
      </c>
      <c r="M669" t="s">
        <v>3329</v>
      </c>
      <c r="N669" t="s">
        <v>2962</v>
      </c>
      <c r="P669" t="s">
        <v>3337</v>
      </c>
      <c r="Q669" t="s">
        <v>83</v>
      </c>
      <c r="S669" t="s">
        <v>3338</v>
      </c>
    </row>
    <row r="670" spans="1:19" x14ac:dyDescent="0.2">
      <c r="A670" t="s">
        <v>4876</v>
      </c>
      <c r="B670" t="s">
        <v>4876</v>
      </c>
      <c r="C670" t="s">
        <v>4877</v>
      </c>
      <c r="E670" t="s">
        <v>397</v>
      </c>
      <c r="I670" t="s">
        <v>3336</v>
      </c>
      <c r="M670" t="s">
        <v>3329</v>
      </c>
      <c r="N670" t="s">
        <v>2962</v>
      </c>
      <c r="P670" t="s">
        <v>3337</v>
      </c>
      <c r="Q670" t="s">
        <v>83</v>
      </c>
      <c r="S670" t="s">
        <v>3338</v>
      </c>
    </row>
    <row r="671" spans="1:19" x14ac:dyDescent="0.2">
      <c r="A671" t="s">
        <v>4878</v>
      </c>
      <c r="B671" t="s">
        <v>4878</v>
      </c>
      <c r="C671" t="s">
        <v>3398</v>
      </c>
      <c r="E671" t="s">
        <v>397</v>
      </c>
      <c r="F671" t="s">
        <v>4879</v>
      </c>
      <c r="I671" t="s">
        <v>3336</v>
      </c>
      <c r="M671" t="s">
        <v>3329</v>
      </c>
      <c r="N671" t="s">
        <v>2962</v>
      </c>
      <c r="P671" t="s">
        <v>3337</v>
      </c>
      <c r="Q671" t="s">
        <v>83</v>
      </c>
      <c r="S671" t="s">
        <v>3338</v>
      </c>
    </row>
    <row r="672" spans="1:19" x14ac:dyDescent="0.2">
      <c r="A672" t="s">
        <v>4880</v>
      </c>
      <c r="B672" t="s">
        <v>4880</v>
      </c>
      <c r="C672" t="s">
        <v>4881</v>
      </c>
      <c r="D672" t="s">
        <v>5860</v>
      </c>
      <c r="E672" t="s">
        <v>77</v>
      </c>
      <c r="F672" t="s">
        <v>4882</v>
      </c>
      <c r="I672" t="s">
        <v>3327</v>
      </c>
      <c r="J672" t="s">
        <v>3328</v>
      </c>
      <c r="M672" t="s">
        <v>3329</v>
      </c>
      <c r="N672" t="s">
        <v>2962</v>
      </c>
      <c r="P672" t="s">
        <v>3330</v>
      </c>
      <c r="Q672" t="s">
        <v>83</v>
      </c>
      <c r="R672" t="s">
        <v>84</v>
      </c>
      <c r="S672" t="s">
        <v>3331</v>
      </c>
    </row>
    <row r="673" spans="1:19" x14ac:dyDescent="0.2">
      <c r="A673" t="s">
        <v>4883</v>
      </c>
      <c r="B673" t="s">
        <v>4883</v>
      </c>
      <c r="C673" t="s">
        <v>4884</v>
      </c>
      <c r="E673" t="s">
        <v>397</v>
      </c>
      <c r="I673" t="s">
        <v>3336</v>
      </c>
      <c r="M673" t="s">
        <v>3329</v>
      </c>
      <c r="N673" t="s">
        <v>2962</v>
      </c>
      <c r="P673" t="s">
        <v>3337</v>
      </c>
      <c r="Q673" t="s">
        <v>83</v>
      </c>
      <c r="S673" t="s">
        <v>3338</v>
      </c>
    </row>
    <row r="674" spans="1:19" x14ac:dyDescent="0.2">
      <c r="A674" t="s">
        <v>4885</v>
      </c>
      <c r="B674" t="s">
        <v>4885</v>
      </c>
      <c r="C674" t="s">
        <v>4886</v>
      </c>
      <c r="D674" t="s">
        <v>5860</v>
      </c>
      <c r="E674" t="s">
        <v>77</v>
      </c>
      <c r="H674" t="s">
        <v>4885</v>
      </c>
      <c r="I674" t="s">
        <v>3473</v>
      </c>
      <c r="J674" t="s">
        <v>3474</v>
      </c>
      <c r="M674" t="s">
        <v>3329</v>
      </c>
      <c r="N674" t="s">
        <v>2962</v>
      </c>
      <c r="P674" t="s">
        <v>3360</v>
      </c>
      <c r="Q674" t="s">
        <v>83</v>
      </c>
      <c r="R674" t="s">
        <v>84</v>
      </c>
      <c r="S674" t="s">
        <v>3475</v>
      </c>
    </row>
    <row r="675" spans="1:19" x14ac:dyDescent="0.2">
      <c r="A675" t="s">
        <v>4887</v>
      </c>
      <c r="B675" t="s">
        <v>4887</v>
      </c>
      <c r="C675" t="s">
        <v>4888</v>
      </c>
      <c r="E675" t="s">
        <v>397</v>
      </c>
      <c r="F675" t="s">
        <v>3977</v>
      </c>
      <c r="I675" t="s">
        <v>3336</v>
      </c>
      <c r="M675" t="s">
        <v>3329</v>
      </c>
      <c r="N675" t="s">
        <v>2962</v>
      </c>
      <c r="P675" t="s">
        <v>3337</v>
      </c>
      <c r="Q675" t="s">
        <v>83</v>
      </c>
      <c r="S675" t="s">
        <v>3338</v>
      </c>
    </row>
    <row r="676" spans="1:19" x14ac:dyDescent="0.2">
      <c r="A676" t="s">
        <v>4889</v>
      </c>
      <c r="B676" t="s">
        <v>4889</v>
      </c>
      <c r="C676" t="s">
        <v>4890</v>
      </c>
      <c r="D676" t="s">
        <v>5860</v>
      </c>
      <c r="E676" t="s">
        <v>77</v>
      </c>
      <c r="I676" t="s">
        <v>3359</v>
      </c>
      <c r="J676" t="s">
        <v>3354</v>
      </c>
      <c r="M676" t="s">
        <v>3329</v>
      </c>
      <c r="N676" t="s">
        <v>81</v>
      </c>
      <c r="P676" t="s">
        <v>3360</v>
      </c>
      <c r="Q676" t="s">
        <v>83</v>
      </c>
      <c r="R676" t="s">
        <v>84</v>
      </c>
      <c r="S676" t="s">
        <v>3361</v>
      </c>
    </row>
    <row r="677" spans="1:19" x14ac:dyDescent="0.2">
      <c r="A677" t="s">
        <v>4891</v>
      </c>
      <c r="B677" t="s">
        <v>4891</v>
      </c>
      <c r="C677" t="s">
        <v>4892</v>
      </c>
      <c r="D677" t="s">
        <v>5860</v>
      </c>
      <c r="E677" t="s">
        <v>77</v>
      </c>
      <c r="H677" t="s">
        <v>4893</v>
      </c>
      <c r="I677" t="s">
        <v>3327</v>
      </c>
      <c r="J677" t="s">
        <v>3328</v>
      </c>
      <c r="M677" t="s">
        <v>3329</v>
      </c>
      <c r="N677" t="s">
        <v>2962</v>
      </c>
      <c r="O677" t="e">
        <f>Trev Confirmed / Trev Demand in %</f>
        <v>#NAME?</v>
      </c>
      <c r="P677" t="s">
        <v>3330</v>
      </c>
      <c r="Q677" t="s">
        <v>83</v>
      </c>
      <c r="R677" t="s">
        <v>84</v>
      </c>
      <c r="S677" t="s">
        <v>3331</v>
      </c>
    </row>
    <row r="678" spans="1:19" x14ac:dyDescent="0.2">
      <c r="A678" t="s">
        <v>4894</v>
      </c>
      <c r="B678" t="s">
        <v>4894</v>
      </c>
      <c r="C678" t="s">
        <v>4895</v>
      </c>
      <c r="D678" t="s">
        <v>5860</v>
      </c>
      <c r="E678" t="s">
        <v>77</v>
      </c>
      <c r="H678" t="s">
        <v>4896</v>
      </c>
      <c r="I678" t="s">
        <v>3359</v>
      </c>
      <c r="J678" t="s">
        <v>3354</v>
      </c>
      <c r="M678" t="s">
        <v>3329</v>
      </c>
      <c r="N678" t="s">
        <v>81</v>
      </c>
      <c r="P678" t="s">
        <v>3360</v>
      </c>
      <c r="Q678" t="s">
        <v>83</v>
      </c>
      <c r="R678" t="s">
        <v>84</v>
      </c>
      <c r="S678" t="s">
        <v>3361</v>
      </c>
    </row>
    <row r="679" spans="1:19" x14ac:dyDescent="0.2">
      <c r="A679" t="s">
        <v>4897</v>
      </c>
      <c r="B679" t="s">
        <v>4897</v>
      </c>
      <c r="C679" t="s">
        <v>4898</v>
      </c>
      <c r="E679" t="s">
        <v>397</v>
      </c>
      <c r="F679" t="s">
        <v>4722</v>
      </c>
      <c r="I679" t="s">
        <v>3336</v>
      </c>
      <c r="M679" t="s">
        <v>3329</v>
      </c>
      <c r="N679" t="s">
        <v>2962</v>
      </c>
      <c r="P679" t="s">
        <v>3337</v>
      </c>
      <c r="Q679" t="s">
        <v>83</v>
      </c>
      <c r="S679" t="s">
        <v>3338</v>
      </c>
    </row>
    <row r="680" spans="1:19" x14ac:dyDescent="0.2">
      <c r="A680" t="s">
        <v>4899</v>
      </c>
      <c r="B680" t="s">
        <v>4899</v>
      </c>
      <c r="E680" t="s">
        <v>397</v>
      </c>
      <c r="F680" t="s">
        <v>3912</v>
      </c>
      <c r="I680" t="s">
        <v>3336</v>
      </c>
      <c r="M680" t="s">
        <v>3329</v>
      </c>
      <c r="N680" t="s">
        <v>2962</v>
      </c>
      <c r="P680" t="s">
        <v>3337</v>
      </c>
      <c r="Q680" t="s">
        <v>83</v>
      </c>
      <c r="S680" t="s">
        <v>3338</v>
      </c>
    </row>
    <row r="681" spans="1:19" x14ac:dyDescent="0.2">
      <c r="A681" t="s">
        <v>4900</v>
      </c>
      <c r="B681" t="s">
        <v>4900</v>
      </c>
      <c r="C681" t="s">
        <v>4901</v>
      </c>
      <c r="E681" t="s">
        <v>397</v>
      </c>
      <c r="F681" t="s">
        <v>4902</v>
      </c>
      <c r="I681" t="s">
        <v>3336</v>
      </c>
      <c r="M681" t="s">
        <v>3329</v>
      </c>
      <c r="N681" t="s">
        <v>2962</v>
      </c>
      <c r="P681" t="s">
        <v>3337</v>
      </c>
      <c r="Q681" t="s">
        <v>83</v>
      </c>
      <c r="S681" t="s">
        <v>3338</v>
      </c>
    </row>
    <row r="682" spans="1:19" x14ac:dyDescent="0.2">
      <c r="A682" t="s">
        <v>4903</v>
      </c>
      <c r="B682" t="s">
        <v>4903</v>
      </c>
      <c r="C682" t="s">
        <v>4904</v>
      </c>
      <c r="D682" t="s">
        <v>5860</v>
      </c>
      <c r="E682" t="s">
        <v>77</v>
      </c>
      <c r="I682" t="s">
        <v>3679</v>
      </c>
      <c r="J682" t="s">
        <v>3354</v>
      </c>
      <c r="M682" t="s">
        <v>3329</v>
      </c>
      <c r="N682" t="s">
        <v>81</v>
      </c>
      <c r="P682" t="s">
        <v>3347</v>
      </c>
      <c r="Q682" t="s">
        <v>83</v>
      </c>
      <c r="R682" t="s">
        <v>2953</v>
      </c>
      <c r="S682" t="s">
        <v>3680</v>
      </c>
    </row>
    <row r="683" spans="1:19" x14ac:dyDescent="0.2">
      <c r="A683" t="s">
        <v>4905</v>
      </c>
      <c r="B683" t="s">
        <v>4905</v>
      </c>
      <c r="C683" t="s">
        <v>4906</v>
      </c>
      <c r="D683" t="s">
        <v>5860</v>
      </c>
      <c r="E683" t="s">
        <v>77</v>
      </c>
      <c r="F683" t="s">
        <v>4907</v>
      </c>
      <c r="H683" t="s">
        <v>4908</v>
      </c>
      <c r="I683" t="s">
        <v>3990</v>
      </c>
      <c r="J683" t="s">
        <v>3328</v>
      </c>
      <c r="M683" t="s">
        <v>3329</v>
      </c>
      <c r="N683" t="s">
        <v>2962</v>
      </c>
      <c r="P683" t="s">
        <v>3360</v>
      </c>
      <c r="Q683" t="s">
        <v>83</v>
      </c>
      <c r="R683" t="s">
        <v>2953</v>
      </c>
      <c r="S683" t="s">
        <v>3991</v>
      </c>
    </row>
    <row r="684" spans="1:19" x14ac:dyDescent="0.2">
      <c r="A684" t="s">
        <v>2102</v>
      </c>
      <c r="B684" t="s">
        <v>2102</v>
      </c>
      <c r="C684" t="s">
        <v>2103</v>
      </c>
      <c r="D684" t="s">
        <v>5860</v>
      </c>
      <c r="E684" t="s">
        <v>77</v>
      </c>
      <c r="G684" t="s">
        <v>4909</v>
      </c>
      <c r="I684" t="s">
        <v>3346</v>
      </c>
      <c r="J684" t="s">
        <v>146</v>
      </c>
      <c r="M684" t="s">
        <v>3329</v>
      </c>
      <c r="N684" t="s">
        <v>2962</v>
      </c>
      <c r="P684" t="s">
        <v>3347</v>
      </c>
      <c r="Q684" t="s">
        <v>83</v>
      </c>
      <c r="R684" t="s">
        <v>84</v>
      </c>
      <c r="S684" t="s">
        <v>3348</v>
      </c>
    </row>
    <row r="685" spans="1:19" x14ac:dyDescent="0.2">
      <c r="A685" t="s">
        <v>4910</v>
      </c>
      <c r="B685" t="s">
        <v>4910</v>
      </c>
      <c r="C685" t="s">
        <v>4911</v>
      </c>
      <c r="E685" t="s">
        <v>397</v>
      </c>
      <c r="I685" t="s">
        <v>3336</v>
      </c>
      <c r="M685" t="s">
        <v>3329</v>
      </c>
      <c r="N685" t="s">
        <v>2962</v>
      </c>
      <c r="P685" t="s">
        <v>3337</v>
      </c>
      <c r="Q685" t="s">
        <v>83</v>
      </c>
      <c r="S685" t="s">
        <v>3338</v>
      </c>
    </row>
    <row r="686" spans="1:19" x14ac:dyDescent="0.2">
      <c r="A686" t="s">
        <v>4912</v>
      </c>
      <c r="B686" t="s">
        <v>4912</v>
      </c>
      <c r="C686" t="s">
        <v>4130</v>
      </c>
      <c r="E686" t="s">
        <v>397</v>
      </c>
      <c r="I686" t="s">
        <v>3336</v>
      </c>
      <c r="M686" t="s">
        <v>3329</v>
      </c>
      <c r="N686" t="s">
        <v>2962</v>
      </c>
      <c r="P686" t="s">
        <v>3337</v>
      </c>
      <c r="Q686" t="s">
        <v>83</v>
      </c>
      <c r="S686" t="s">
        <v>3338</v>
      </c>
    </row>
    <row r="687" spans="1:19" x14ac:dyDescent="0.2">
      <c r="A687" t="s">
        <v>3680</v>
      </c>
      <c r="B687" t="s">
        <v>3680</v>
      </c>
      <c r="C687" t="s">
        <v>4913</v>
      </c>
      <c r="D687" t="s">
        <v>5860</v>
      </c>
      <c r="E687" t="s">
        <v>77</v>
      </c>
      <c r="H687" t="s">
        <v>3680</v>
      </c>
      <c r="I687" t="s">
        <v>3679</v>
      </c>
      <c r="J687" t="s">
        <v>3354</v>
      </c>
      <c r="M687" t="s">
        <v>3329</v>
      </c>
      <c r="N687" t="s">
        <v>2962</v>
      </c>
      <c r="P687" t="s">
        <v>3347</v>
      </c>
      <c r="Q687" t="s">
        <v>83</v>
      </c>
      <c r="R687" t="s">
        <v>84</v>
      </c>
      <c r="S687" t="s">
        <v>3680</v>
      </c>
    </row>
    <row r="688" spans="1:19" x14ac:dyDescent="0.2">
      <c r="A688" t="s">
        <v>4914</v>
      </c>
      <c r="B688" t="s">
        <v>4914</v>
      </c>
      <c r="C688" t="s">
        <v>4915</v>
      </c>
      <c r="E688" t="s">
        <v>397</v>
      </c>
      <c r="F688" t="s">
        <v>4916</v>
      </c>
      <c r="I688" t="s">
        <v>3336</v>
      </c>
      <c r="M688" t="s">
        <v>3329</v>
      </c>
      <c r="N688" t="s">
        <v>2962</v>
      </c>
      <c r="P688" t="s">
        <v>3337</v>
      </c>
      <c r="Q688" t="s">
        <v>83</v>
      </c>
      <c r="S688" t="s">
        <v>3338</v>
      </c>
    </row>
    <row r="689" spans="1:19" x14ac:dyDescent="0.2">
      <c r="A689" t="s">
        <v>2497</v>
      </c>
      <c r="B689" t="s">
        <v>2497</v>
      </c>
      <c r="C689" t="s">
        <v>4917</v>
      </c>
      <c r="D689" t="s">
        <v>5860</v>
      </c>
      <c r="E689" t="s">
        <v>77</v>
      </c>
      <c r="H689" t="s">
        <v>2497</v>
      </c>
      <c r="I689" t="s">
        <v>3990</v>
      </c>
      <c r="J689" t="s">
        <v>3354</v>
      </c>
      <c r="M689" t="s">
        <v>3329</v>
      </c>
      <c r="N689" t="s">
        <v>2962</v>
      </c>
      <c r="O689" t="s">
        <v>4918</v>
      </c>
      <c r="P689" t="s">
        <v>3360</v>
      </c>
      <c r="Q689" t="s">
        <v>83</v>
      </c>
      <c r="R689" t="s">
        <v>84</v>
      </c>
      <c r="S689" t="s">
        <v>3991</v>
      </c>
    </row>
    <row r="690" spans="1:19" x14ac:dyDescent="0.2">
      <c r="A690" t="s">
        <v>1093</v>
      </c>
      <c r="B690" t="s">
        <v>1093</v>
      </c>
      <c r="C690" t="s">
        <v>1095</v>
      </c>
      <c r="D690" t="s">
        <v>5860</v>
      </c>
      <c r="E690" t="s">
        <v>77</v>
      </c>
      <c r="G690" t="s">
        <v>4919</v>
      </c>
      <c r="I690" t="s">
        <v>3346</v>
      </c>
      <c r="J690" t="s">
        <v>146</v>
      </c>
      <c r="M690" t="s">
        <v>3329</v>
      </c>
      <c r="N690" t="s">
        <v>2962</v>
      </c>
      <c r="P690" t="s">
        <v>3347</v>
      </c>
      <c r="Q690" t="s">
        <v>83</v>
      </c>
      <c r="R690" t="s">
        <v>84</v>
      </c>
      <c r="S690" t="s">
        <v>3348</v>
      </c>
    </row>
    <row r="691" spans="1:19" x14ac:dyDescent="0.2">
      <c r="A691" t="s">
        <v>4920</v>
      </c>
      <c r="B691" t="s">
        <v>4920</v>
      </c>
      <c r="C691" t="s">
        <v>4921</v>
      </c>
      <c r="D691" t="s">
        <v>5860</v>
      </c>
      <c r="E691" t="s">
        <v>397</v>
      </c>
      <c r="G691" t="s">
        <v>4922</v>
      </c>
      <c r="I691" t="s">
        <v>3679</v>
      </c>
      <c r="J691" t="s">
        <v>3354</v>
      </c>
      <c r="M691" t="s">
        <v>3329</v>
      </c>
      <c r="N691" t="s">
        <v>2962</v>
      </c>
      <c r="P691" t="s">
        <v>3347</v>
      </c>
      <c r="Q691" t="s">
        <v>83</v>
      </c>
      <c r="R691" t="s">
        <v>84</v>
      </c>
      <c r="S691" t="s">
        <v>3680</v>
      </c>
    </row>
    <row r="692" spans="1:19" x14ac:dyDescent="0.2">
      <c r="A692" t="s">
        <v>1446</v>
      </c>
      <c r="B692" t="s">
        <v>1446</v>
      </c>
      <c r="C692" t="s">
        <v>1448</v>
      </c>
      <c r="D692" t="s">
        <v>5860</v>
      </c>
      <c r="E692" t="s">
        <v>77</v>
      </c>
      <c r="G692" t="s">
        <v>4923</v>
      </c>
      <c r="I692" t="s">
        <v>3346</v>
      </c>
      <c r="J692" t="s">
        <v>146</v>
      </c>
      <c r="M692" t="s">
        <v>3329</v>
      </c>
      <c r="N692" t="s">
        <v>2962</v>
      </c>
      <c r="P692" t="s">
        <v>3347</v>
      </c>
      <c r="Q692" t="s">
        <v>83</v>
      </c>
      <c r="R692" t="s">
        <v>84</v>
      </c>
      <c r="S692" t="s">
        <v>3348</v>
      </c>
    </row>
    <row r="693" spans="1:19" x14ac:dyDescent="0.2">
      <c r="A693" t="s">
        <v>4924</v>
      </c>
      <c r="B693" t="s">
        <v>4924</v>
      </c>
      <c r="D693" t="s">
        <v>5860</v>
      </c>
      <c r="E693" t="s">
        <v>397</v>
      </c>
      <c r="F693" t="s">
        <v>4925</v>
      </c>
      <c r="I693" t="s">
        <v>4548</v>
      </c>
      <c r="J693" t="s">
        <v>3428</v>
      </c>
      <c r="M693" t="s">
        <v>3329</v>
      </c>
      <c r="N693" t="s">
        <v>81</v>
      </c>
      <c r="P693" t="s">
        <v>3849</v>
      </c>
      <c r="Q693" t="s">
        <v>83</v>
      </c>
      <c r="R693" t="s">
        <v>2953</v>
      </c>
      <c r="S693" t="s">
        <v>4549</v>
      </c>
    </row>
    <row r="694" spans="1:19" x14ac:dyDescent="0.2">
      <c r="A694" t="s">
        <v>4926</v>
      </c>
      <c r="B694" t="s">
        <v>4926</v>
      </c>
      <c r="C694" t="s">
        <v>2397</v>
      </c>
      <c r="D694" t="s">
        <v>5860</v>
      </c>
      <c r="E694" t="s">
        <v>77</v>
      </c>
      <c r="G694" t="s">
        <v>4927</v>
      </c>
      <c r="I694" t="s">
        <v>3346</v>
      </c>
      <c r="J694" t="s">
        <v>146</v>
      </c>
      <c r="M694" t="s">
        <v>3329</v>
      </c>
      <c r="N694" t="s">
        <v>2962</v>
      </c>
      <c r="P694" t="s">
        <v>3347</v>
      </c>
      <c r="Q694" t="s">
        <v>83</v>
      </c>
      <c r="R694" t="s">
        <v>84</v>
      </c>
      <c r="S694" t="s">
        <v>3348</v>
      </c>
    </row>
    <row r="695" spans="1:19" x14ac:dyDescent="0.2">
      <c r="A695" t="s">
        <v>4928</v>
      </c>
      <c r="B695" t="s">
        <v>4928</v>
      </c>
      <c r="C695" t="s">
        <v>4929</v>
      </c>
      <c r="E695" t="s">
        <v>397</v>
      </c>
      <c r="F695" t="s">
        <v>4930</v>
      </c>
      <c r="I695" t="s">
        <v>3336</v>
      </c>
      <c r="M695" t="s">
        <v>3329</v>
      </c>
      <c r="N695" t="s">
        <v>2962</v>
      </c>
      <c r="P695" t="s">
        <v>3337</v>
      </c>
      <c r="Q695" t="s">
        <v>83</v>
      </c>
      <c r="S695" t="s">
        <v>3338</v>
      </c>
    </row>
    <row r="696" spans="1:19" x14ac:dyDescent="0.2">
      <c r="A696" t="s">
        <v>4931</v>
      </c>
      <c r="B696" t="s">
        <v>4931</v>
      </c>
      <c r="C696" t="s">
        <v>4932</v>
      </c>
      <c r="E696" t="s">
        <v>397</v>
      </c>
      <c r="F696" t="s">
        <v>4933</v>
      </c>
      <c r="I696" t="s">
        <v>3336</v>
      </c>
      <c r="M696" t="s">
        <v>3329</v>
      </c>
      <c r="N696" t="s">
        <v>2962</v>
      </c>
      <c r="P696" t="s">
        <v>3337</v>
      </c>
      <c r="Q696" t="s">
        <v>83</v>
      </c>
      <c r="S696" t="s">
        <v>3338</v>
      </c>
    </row>
    <row r="697" spans="1:19" x14ac:dyDescent="0.2">
      <c r="A697" t="s">
        <v>4934</v>
      </c>
      <c r="B697" t="s">
        <v>4934</v>
      </c>
      <c r="C697" t="s">
        <v>4935</v>
      </c>
      <c r="D697" t="s">
        <v>5860</v>
      </c>
      <c r="E697" t="s">
        <v>77</v>
      </c>
      <c r="I697" t="s">
        <v>3848</v>
      </c>
      <c r="J697" t="s">
        <v>3428</v>
      </c>
      <c r="M697" t="s">
        <v>3329</v>
      </c>
      <c r="N697" t="s">
        <v>81</v>
      </c>
      <c r="P697" t="s">
        <v>3849</v>
      </c>
      <c r="Q697" t="s">
        <v>83</v>
      </c>
      <c r="R697" t="s">
        <v>2953</v>
      </c>
      <c r="S697" t="s">
        <v>3850</v>
      </c>
    </row>
    <row r="698" spans="1:19" x14ac:dyDescent="0.2">
      <c r="A698" t="s">
        <v>1753</v>
      </c>
      <c r="B698" t="s">
        <v>1753</v>
      </c>
      <c r="C698" t="s">
        <v>1755</v>
      </c>
      <c r="D698" t="s">
        <v>5860</v>
      </c>
      <c r="E698" t="s">
        <v>77</v>
      </c>
      <c r="G698" t="s">
        <v>4936</v>
      </c>
      <c r="I698" t="s">
        <v>3346</v>
      </c>
      <c r="J698" t="s">
        <v>146</v>
      </c>
      <c r="M698" t="s">
        <v>3329</v>
      </c>
      <c r="N698" t="s">
        <v>2962</v>
      </c>
      <c r="P698" t="s">
        <v>3347</v>
      </c>
      <c r="Q698" t="s">
        <v>83</v>
      </c>
      <c r="R698" t="s">
        <v>84</v>
      </c>
      <c r="S698" t="s">
        <v>3348</v>
      </c>
    </row>
    <row r="699" spans="1:19" x14ac:dyDescent="0.2">
      <c r="A699" t="s">
        <v>4937</v>
      </c>
      <c r="B699" t="s">
        <v>4937</v>
      </c>
      <c r="C699" t="s">
        <v>4938</v>
      </c>
      <c r="D699" t="s">
        <v>5860</v>
      </c>
      <c r="E699" t="s">
        <v>77</v>
      </c>
      <c r="F699" t="s">
        <v>4939</v>
      </c>
      <c r="H699" t="s">
        <v>4940</v>
      </c>
      <c r="I699" t="s">
        <v>3583</v>
      </c>
      <c r="J699" t="s">
        <v>3328</v>
      </c>
      <c r="M699" t="s">
        <v>3329</v>
      </c>
      <c r="N699" t="s">
        <v>2962</v>
      </c>
      <c r="P699" t="s">
        <v>3360</v>
      </c>
      <c r="Q699" t="s">
        <v>83</v>
      </c>
      <c r="R699" t="s">
        <v>84</v>
      </c>
      <c r="S699" t="s">
        <v>3584</v>
      </c>
    </row>
    <row r="700" spans="1:19" x14ac:dyDescent="0.2">
      <c r="A700" t="s">
        <v>4941</v>
      </c>
      <c r="B700" t="s">
        <v>4941</v>
      </c>
      <c r="C700" t="s">
        <v>4942</v>
      </c>
      <c r="E700" t="s">
        <v>397</v>
      </c>
      <c r="F700" t="s">
        <v>4943</v>
      </c>
      <c r="I700" t="s">
        <v>3336</v>
      </c>
      <c r="M700" t="s">
        <v>3329</v>
      </c>
      <c r="N700" t="s">
        <v>2962</v>
      </c>
      <c r="P700" t="s">
        <v>3337</v>
      </c>
      <c r="Q700" t="s">
        <v>83</v>
      </c>
      <c r="S700" t="s">
        <v>3338</v>
      </c>
    </row>
    <row r="701" spans="1:19" x14ac:dyDescent="0.2">
      <c r="A701" t="s">
        <v>4944</v>
      </c>
      <c r="B701" t="s">
        <v>4944</v>
      </c>
      <c r="D701" t="s">
        <v>5860</v>
      </c>
      <c r="E701" t="s">
        <v>397</v>
      </c>
      <c r="I701" t="s">
        <v>3359</v>
      </c>
      <c r="J701" t="s">
        <v>3428</v>
      </c>
      <c r="M701" t="s">
        <v>3329</v>
      </c>
      <c r="N701" t="s">
        <v>81</v>
      </c>
      <c r="P701" t="s">
        <v>3360</v>
      </c>
      <c r="Q701" t="s">
        <v>83</v>
      </c>
      <c r="R701" t="s">
        <v>84</v>
      </c>
      <c r="S701" t="s">
        <v>3361</v>
      </c>
    </row>
    <row r="702" spans="1:19" x14ac:dyDescent="0.2">
      <c r="A702" t="s">
        <v>4945</v>
      </c>
      <c r="B702" t="s">
        <v>4945</v>
      </c>
      <c r="C702" t="s">
        <v>4946</v>
      </c>
      <c r="D702" t="s">
        <v>5860</v>
      </c>
      <c r="E702" t="s">
        <v>77</v>
      </c>
      <c r="I702" t="s">
        <v>3583</v>
      </c>
      <c r="J702" t="s">
        <v>3919</v>
      </c>
      <c r="M702" t="s">
        <v>3329</v>
      </c>
      <c r="N702" t="s">
        <v>2962</v>
      </c>
      <c r="P702" t="s">
        <v>3360</v>
      </c>
      <c r="Q702" t="s">
        <v>83</v>
      </c>
      <c r="R702" t="s">
        <v>84</v>
      </c>
      <c r="S702" t="s">
        <v>3584</v>
      </c>
    </row>
    <row r="703" spans="1:19" x14ac:dyDescent="0.2">
      <c r="A703" t="s">
        <v>4947</v>
      </c>
      <c r="B703" t="s">
        <v>4947</v>
      </c>
      <c r="C703" t="s">
        <v>4948</v>
      </c>
      <c r="E703" t="s">
        <v>397</v>
      </c>
      <c r="F703" t="s">
        <v>4949</v>
      </c>
      <c r="I703" t="s">
        <v>3336</v>
      </c>
      <c r="M703" t="s">
        <v>3329</v>
      </c>
      <c r="N703" t="s">
        <v>2962</v>
      </c>
      <c r="P703" t="s">
        <v>3337</v>
      </c>
      <c r="Q703" t="s">
        <v>83</v>
      </c>
      <c r="S703" t="s">
        <v>3338</v>
      </c>
    </row>
    <row r="704" spans="1:19" x14ac:dyDescent="0.2">
      <c r="A704" t="s">
        <v>4950</v>
      </c>
      <c r="B704" t="s">
        <v>4950</v>
      </c>
      <c r="E704" t="s">
        <v>397</v>
      </c>
      <c r="F704" t="s">
        <v>3669</v>
      </c>
      <c r="I704" t="s">
        <v>3336</v>
      </c>
      <c r="M704" t="s">
        <v>3329</v>
      </c>
      <c r="N704" t="s">
        <v>2962</v>
      </c>
      <c r="P704" t="s">
        <v>3337</v>
      </c>
      <c r="Q704" t="s">
        <v>83</v>
      </c>
      <c r="S704" t="s">
        <v>3338</v>
      </c>
    </row>
    <row r="705" spans="1:19" x14ac:dyDescent="0.2">
      <c r="A705" t="s">
        <v>4951</v>
      </c>
      <c r="B705" t="s">
        <v>4951</v>
      </c>
      <c r="C705" t="s">
        <v>1568</v>
      </c>
      <c r="D705" t="s">
        <v>5860</v>
      </c>
      <c r="E705" t="s">
        <v>77</v>
      </c>
      <c r="G705" t="s">
        <v>4952</v>
      </c>
      <c r="I705" t="s">
        <v>3346</v>
      </c>
      <c r="J705" t="s">
        <v>146</v>
      </c>
      <c r="M705" t="s">
        <v>3329</v>
      </c>
      <c r="N705" t="s">
        <v>2962</v>
      </c>
      <c r="P705" t="s">
        <v>3347</v>
      </c>
      <c r="Q705" t="s">
        <v>83</v>
      </c>
      <c r="R705" t="s">
        <v>84</v>
      </c>
      <c r="S705" t="s">
        <v>3348</v>
      </c>
    </row>
    <row r="706" spans="1:19" x14ac:dyDescent="0.2">
      <c r="A706" t="s">
        <v>4953</v>
      </c>
      <c r="B706" t="s">
        <v>4953</v>
      </c>
      <c r="C706" t="s">
        <v>4954</v>
      </c>
      <c r="D706" t="s">
        <v>5860</v>
      </c>
      <c r="E706" t="s">
        <v>397</v>
      </c>
      <c r="F706" t="s">
        <v>4955</v>
      </c>
      <c r="I706" t="s">
        <v>3563</v>
      </c>
      <c r="J706" t="s">
        <v>3428</v>
      </c>
      <c r="M706" t="s">
        <v>3329</v>
      </c>
      <c r="N706" t="s">
        <v>81</v>
      </c>
      <c r="P706" t="s">
        <v>3429</v>
      </c>
      <c r="Q706" t="s">
        <v>83</v>
      </c>
      <c r="R706" t="s">
        <v>84</v>
      </c>
      <c r="S706" t="s">
        <v>3564</v>
      </c>
    </row>
    <row r="707" spans="1:19" x14ac:dyDescent="0.2">
      <c r="A707" t="s">
        <v>4956</v>
      </c>
      <c r="B707" t="s">
        <v>4956</v>
      </c>
      <c r="C707" t="s">
        <v>4957</v>
      </c>
      <c r="D707" t="s">
        <v>5860</v>
      </c>
      <c r="E707" t="s">
        <v>77</v>
      </c>
      <c r="I707" t="s">
        <v>4958</v>
      </c>
      <c r="J707" t="s">
        <v>3428</v>
      </c>
      <c r="M707" t="s">
        <v>3329</v>
      </c>
      <c r="N707" t="s">
        <v>81</v>
      </c>
      <c r="P707" t="s">
        <v>3429</v>
      </c>
      <c r="Q707" t="s">
        <v>83</v>
      </c>
      <c r="R707" t="s">
        <v>2953</v>
      </c>
      <c r="S707" t="s">
        <v>4956</v>
      </c>
    </row>
    <row r="708" spans="1:19" x14ac:dyDescent="0.2">
      <c r="A708" t="s">
        <v>4959</v>
      </c>
      <c r="B708" t="s">
        <v>4959</v>
      </c>
      <c r="E708" t="s">
        <v>397</v>
      </c>
      <c r="F708" t="s">
        <v>4960</v>
      </c>
      <c r="I708" t="s">
        <v>3336</v>
      </c>
      <c r="M708" t="s">
        <v>3329</v>
      </c>
      <c r="N708" t="s">
        <v>2962</v>
      </c>
      <c r="P708" t="s">
        <v>3337</v>
      </c>
      <c r="Q708" t="s">
        <v>83</v>
      </c>
      <c r="S708" t="s">
        <v>3338</v>
      </c>
    </row>
    <row r="709" spans="1:19" x14ac:dyDescent="0.2">
      <c r="A709" t="s">
        <v>4961</v>
      </c>
      <c r="B709" t="s">
        <v>4961</v>
      </c>
      <c r="C709" t="s">
        <v>2699</v>
      </c>
      <c r="D709" t="s">
        <v>5860</v>
      </c>
      <c r="E709" t="s">
        <v>77</v>
      </c>
      <c r="G709" t="s">
        <v>4962</v>
      </c>
      <c r="I709" t="s">
        <v>3346</v>
      </c>
      <c r="J709" t="s">
        <v>146</v>
      </c>
      <c r="M709" t="s">
        <v>3329</v>
      </c>
      <c r="N709" t="s">
        <v>2962</v>
      </c>
      <c r="P709" t="s">
        <v>3347</v>
      </c>
      <c r="Q709" t="s">
        <v>83</v>
      </c>
      <c r="R709" t="s">
        <v>84</v>
      </c>
      <c r="S709" t="s">
        <v>3348</v>
      </c>
    </row>
    <row r="710" spans="1:19" x14ac:dyDescent="0.2">
      <c r="A710" t="s">
        <v>4963</v>
      </c>
      <c r="B710" t="s">
        <v>4963</v>
      </c>
      <c r="C710" t="s">
        <v>4964</v>
      </c>
      <c r="D710" t="s">
        <v>5860</v>
      </c>
      <c r="E710" t="s">
        <v>77</v>
      </c>
      <c r="I710" t="s">
        <v>3327</v>
      </c>
      <c r="J710" t="s">
        <v>3328</v>
      </c>
      <c r="M710" t="s">
        <v>3329</v>
      </c>
      <c r="N710" t="s">
        <v>2962</v>
      </c>
      <c r="P710" t="s">
        <v>3330</v>
      </c>
      <c r="Q710" t="s">
        <v>83</v>
      </c>
      <c r="R710" t="s">
        <v>2953</v>
      </c>
      <c r="S710" t="s">
        <v>3331</v>
      </c>
    </row>
    <row r="711" spans="1:19" x14ac:dyDescent="0.2">
      <c r="A711" t="s">
        <v>4965</v>
      </c>
      <c r="B711" t="s">
        <v>4965</v>
      </c>
      <c r="C711" t="s">
        <v>4966</v>
      </c>
      <c r="D711" t="s">
        <v>5860</v>
      </c>
      <c r="E711" t="s">
        <v>77</v>
      </c>
      <c r="H711" t="s">
        <v>4965</v>
      </c>
      <c r="I711" t="s">
        <v>3990</v>
      </c>
      <c r="J711" t="s">
        <v>3354</v>
      </c>
      <c r="M711" t="s">
        <v>3329</v>
      </c>
      <c r="N711" t="s">
        <v>2962</v>
      </c>
      <c r="P711" t="s">
        <v>3360</v>
      </c>
      <c r="Q711" t="s">
        <v>83</v>
      </c>
      <c r="R711" t="s">
        <v>84</v>
      </c>
      <c r="S711" t="s">
        <v>3991</v>
      </c>
    </row>
    <row r="712" spans="1:19" x14ac:dyDescent="0.2">
      <c r="A712" t="s">
        <v>4967</v>
      </c>
      <c r="B712" t="s">
        <v>4967</v>
      </c>
      <c r="C712" t="s">
        <v>4968</v>
      </c>
      <c r="E712" t="s">
        <v>397</v>
      </c>
      <c r="F712" t="s">
        <v>4969</v>
      </c>
      <c r="I712" t="s">
        <v>3336</v>
      </c>
      <c r="M712" t="s">
        <v>3329</v>
      </c>
      <c r="N712" t="s">
        <v>2962</v>
      </c>
      <c r="P712" t="s">
        <v>3337</v>
      </c>
      <c r="Q712" t="s">
        <v>83</v>
      </c>
      <c r="S712" t="s">
        <v>3338</v>
      </c>
    </row>
    <row r="713" spans="1:19" x14ac:dyDescent="0.2">
      <c r="A713" t="s">
        <v>372</v>
      </c>
      <c r="B713" t="s">
        <v>372</v>
      </c>
      <c r="C713" t="s">
        <v>4970</v>
      </c>
      <c r="D713" t="s">
        <v>5860</v>
      </c>
      <c r="E713" t="s">
        <v>77</v>
      </c>
      <c r="G713" t="s">
        <v>4971</v>
      </c>
      <c r="I713" t="s">
        <v>3346</v>
      </c>
      <c r="J713" t="s">
        <v>146</v>
      </c>
      <c r="M713" t="s">
        <v>3329</v>
      </c>
      <c r="N713" t="s">
        <v>2962</v>
      </c>
      <c r="P713" t="s">
        <v>3347</v>
      </c>
      <c r="Q713" t="s">
        <v>83</v>
      </c>
      <c r="R713" t="s">
        <v>84</v>
      </c>
      <c r="S713" t="s">
        <v>3348</v>
      </c>
    </row>
    <row r="714" spans="1:19" x14ac:dyDescent="0.2">
      <c r="A714" t="s">
        <v>4972</v>
      </c>
      <c r="B714" t="s">
        <v>4972</v>
      </c>
      <c r="C714" t="s">
        <v>4973</v>
      </c>
      <c r="E714" t="s">
        <v>397</v>
      </c>
      <c r="I714" t="s">
        <v>3336</v>
      </c>
      <c r="M714" t="s">
        <v>3329</v>
      </c>
      <c r="N714" t="s">
        <v>2962</v>
      </c>
      <c r="P714" t="s">
        <v>3337</v>
      </c>
      <c r="Q714" t="s">
        <v>83</v>
      </c>
      <c r="S714" t="s">
        <v>3338</v>
      </c>
    </row>
    <row r="715" spans="1:19" x14ac:dyDescent="0.2">
      <c r="A715" t="s">
        <v>4974</v>
      </c>
      <c r="B715" t="s">
        <v>4974</v>
      </c>
      <c r="C715" t="s">
        <v>4975</v>
      </c>
      <c r="D715" t="s">
        <v>5860</v>
      </c>
      <c r="E715" t="s">
        <v>77</v>
      </c>
      <c r="F715" t="s">
        <v>4734</v>
      </c>
      <c r="H715" t="s">
        <v>4976</v>
      </c>
      <c r="I715" t="s">
        <v>3473</v>
      </c>
      <c r="J715" t="s">
        <v>3474</v>
      </c>
      <c r="M715" t="s">
        <v>3329</v>
      </c>
      <c r="N715" t="s">
        <v>2962</v>
      </c>
      <c r="P715" t="s">
        <v>3360</v>
      </c>
      <c r="Q715" t="s">
        <v>83</v>
      </c>
      <c r="R715" t="s">
        <v>84</v>
      </c>
      <c r="S715" t="s">
        <v>3475</v>
      </c>
    </row>
    <row r="716" spans="1:19" x14ac:dyDescent="0.2">
      <c r="A716" t="s">
        <v>4977</v>
      </c>
      <c r="B716" t="s">
        <v>4977</v>
      </c>
      <c r="C716" t="s">
        <v>1495</v>
      </c>
      <c r="D716" t="s">
        <v>5860</v>
      </c>
      <c r="E716" t="s">
        <v>77</v>
      </c>
      <c r="F716" t="s">
        <v>4978</v>
      </c>
      <c r="G716" t="s">
        <v>4979</v>
      </c>
      <c r="I716" t="s">
        <v>3346</v>
      </c>
      <c r="J716" t="s">
        <v>146</v>
      </c>
      <c r="M716" t="s">
        <v>3329</v>
      </c>
      <c r="N716" t="s">
        <v>2962</v>
      </c>
      <c r="P716" t="s">
        <v>3347</v>
      </c>
      <c r="Q716" t="s">
        <v>83</v>
      </c>
      <c r="R716" t="s">
        <v>84</v>
      </c>
      <c r="S716" t="s">
        <v>3348</v>
      </c>
    </row>
    <row r="717" spans="1:19" x14ac:dyDescent="0.2">
      <c r="A717" t="s">
        <v>4980</v>
      </c>
      <c r="B717" t="s">
        <v>4980</v>
      </c>
      <c r="C717" t="s">
        <v>1875</v>
      </c>
      <c r="D717" t="s">
        <v>5860</v>
      </c>
      <c r="E717" t="s">
        <v>77</v>
      </c>
      <c r="I717" t="s">
        <v>3346</v>
      </c>
      <c r="J717" t="s">
        <v>146</v>
      </c>
      <c r="M717" t="s">
        <v>3329</v>
      </c>
      <c r="N717" t="s">
        <v>2962</v>
      </c>
      <c r="P717" t="s">
        <v>3347</v>
      </c>
      <c r="Q717" t="s">
        <v>83</v>
      </c>
      <c r="R717" t="s">
        <v>84</v>
      </c>
      <c r="S717" t="s">
        <v>3348</v>
      </c>
    </row>
    <row r="718" spans="1:19" x14ac:dyDescent="0.2">
      <c r="A718" t="s">
        <v>4981</v>
      </c>
      <c r="B718" t="s">
        <v>4981</v>
      </c>
      <c r="C718" t="s">
        <v>4982</v>
      </c>
      <c r="E718" t="s">
        <v>397</v>
      </c>
      <c r="I718" t="s">
        <v>3336</v>
      </c>
      <c r="M718" t="s">
        <v>3329</v>
      </c>
      <c r="N718" t="s">
        <v>2962</v>
      </c>
      <c r="P718" t="s">
        <v>3337</v>
      </c>
      <c r="Q718" t="s">
        <v>83</v>
      </c>
      <c r="S718" t="s">
        <v>3338</v>
      </c>
    </row>
    <row r="719" spans="1:19" x14ac:dyDescent="0.2">
      <c r="A719" t="s">
        <v>1878</v>
      </c>
      <c r="B719" t="s">
        <v>1878</v>
      </c>
      <c r="C719" t="s">
        <v>1880</v>
      </c>
      <c r="D719" t="s">
        <v>5860</v>
      </c>
      <c r="E719" t="s">
        <v>77</v>
      </c>
      <c r="G719" t="s">
        <v>4983</v>
      </c>
      <c r="I719" t="s">
        <v>3346</v>
      </c>
      <c r="J719" t="s">
        <v>146</v>
      </c>
      <c r="M719" t="s">
        <v>3329</v>
      </c>
      <c r="N719" t="s">
        <v>2962</v>
      </c>
      <c r="P719" t="s">
        <v>3347</v>
      </c>
      <c r="Q719" t="s">
        <v>83</v>
      </c>
      <c r="R719" t="s">
        <v>84</v>
      </c>
      <c r="S719" t="s">
        <v>3348</v>
      </c>
    </row>
    <row r="720" spans="1:19" x14ac:dyDescent="0.2">
      <c r="A720" t="s">
        <v>4984</v>
      </c>
      <c r="B720" t="s">
        <v>4984</v>
      </c>
      <c r="C720" t="s">
        <v>4985</v>
      </c>
      <c r="D720" t="s">
        <v>5860</v>
      </c>
      <c r="E720" t="s">
        <v>77</v>
      </c>
      <c r="I720" t="s">
        <v>3427</v>
      </c>
      <c r="J720" t="s">
        <v>3428</v>
      </c>
      <c r="M720" t="s">
        <v>3329</v>
      </c>
      <c r="N720" t="s">
        <v>81</v>
      </c>
      <c r="P720" t="s">
        <v>3429</v>
      </c>
      <c r="Q720" t="s">
        <v>83</v>
      </c>
      <c r="R720" t="s">
        <v>84</v>
      </c>
      <c r="S720" t="s">
        <v>3430</v>
      </c>
    </row>
    <row r="721" spans="1:19" x14ac:dyDescent="0.2">
      <c r="A721" t="s">
        <v>4986</v>
      </c>
      <c r="B721" t="s">
        <v>4986</v>
      </c>
      <c r="C721" t="s">
        <v>4987</v>
      </c>
      <c r="E721" t="s">
        <v>397</v>
      </c>
      <c r="I721" t="s">
        <v>3336</v>
      </c>
      <c r="M721" t="s">
        <v>3329</v>
      </c>
      <c r="N721" t="s">
        <v>2962</v>
      </c>
      <c r="P721" t="s">
        <v>3337</v>
      </c>
      <c r="Q721" t="s">
        <v>83</v>
      </c>
      <c r="S721" t="s">
        <v>3338</v>
      </c>
    </row>
    <row r="722" spans="1:19" x14ac:dyDescent="0.2">
      <c r="A722" t="s">
        <v>4988</v>
      </c>
      <c r="B722" t="s">
        <v>4988</v>
      </c>
      <c r="C722" t="s">
        <v>4989</v>
      </c>
      <c r="E722" t="s">
        <v>397</v>
      </c>
      <c r="F722" t="s">
        <v>4671</v>
      </c>
      <c r="I722" t="s">
        <v>3336</v>
      </c>
      <c r="M722" t="s">
        <v>3329</v>
      </c>
      <c r="N722" t="s">
        <v>2962</v>
      </c>
      <c r="P722" t="s">
        <v>3337</v>
      </c>
      <c r="Q722" t="s">
        <v>83</v>
      </c>
      <c r="S722" t="s">
        <v>3338</v>
      </c>
    </row>
    <row r="723" spans="1:19" x14ac:dyDescent="0.2">
      <c r="A723" t="s">
        <v>4990</v>
      </c>
      <c r="B723" t="s">
        <v>4990</v>
      </c>
      <c r="D723" t="s">
        <v>5860</v>
      </c>
      <c r="E723" t="s">
        <v>397</v>
      </c>
      <c r="I723" t="s">
        <v>3990</v>
      </c>
      <c r="M723" t="s">
        <v>3329</v>
      </c>
      <c r="N723" t="s">
        <v>81</v>
      </c>
      <c r="P723" t="s">
        <v>3360</v>
      </c>
      <c r="Q723" t="s">
        <v>83</v>
      </c>
      <c r="R723" t="s">
        <v>84</v>
      </c>
      <c r="S723" t="s">
        <v>3991</v>
      </c>
    </row>
    <row r="724" spans="1:19" x14ac:dyDescent="0.2">
      <c r="A724" t="s">
        <v>4991</v>
      </c>
      <c r="B724" t="s">
        <v>4991</v>
      </c>
      <c r="C724" t="s">
        <v>4992</v>
      </c>
      <c r="E724" t="s">
        <v>397</v>
      </c>
      <c r="F724" t="s">
        <v>4993</v>
      </c>
      <c r="I724" t="s">
        <v>3336</v>
      </c>
      <c r="M724" t="s">
        <v>3329</v>
      </c>
      <c r="N724" t="s">
        <v>2962</v>
      </c>
      <c r="P724" t="s">
        <v>3337</v>
      </c>
      <c r="Q724" t="s">
        <v>83</v>
      </c>
      <c r="S724" t="s">
        <v>3338</v>
      </c>
    </row>
    <row r="725" spans="1:19" x14ac:dyDescent="0.2">
      <c r="A725" t="s">
        <v>2933</v>
      </c>
      <c r="B725" t="s">
        <v>2933</v>
      </c>
      <c r="C725" t="s">
        <v>2935</v>
      </c>
      <c r="D725" t="s">
        <v>5860</v>
      </c>
      <c r="E725" t="s">
        <v>77</v>
      </c>
      <c r="G725" t="s">
        <v>4994</v>
      </c>
      <c r="I725" t="s">
        <v>3346</v>
      </c>
      <c r="J725" t="s">
        <v>146</v>
      </c>
      <c r="M725" t="s">
        <v>3329</v>
      </c>
      <c r="N725" t="s">
        <v>2962</v>
      </c>
      <c r="P725" t="s">
        <v>3347</v>
      </c>
      <c r="Q725" t="s">
        <v>83</v>
      </c>
      <c r="R725" t="s">
        <v>84</v>
      </c>
      <c r="S725" t="s">
        <v>3348</v>
      </c>
    </row>
    <row r="726" spans="1:19" x14ac:dyDescent="0.2">
      <c r="A726" t="s">
        <v>996</v>
      </c>
      <c r="B726" t="s">
        <v>996</v>
      </c>
      <c r="C726" t="s">
        <v>998</v>
      </c>
      <c r="D726" t="s">
        <v>5860</v>
      </c>
      <c r="E726" t="s">
        <v>77</v>
      </c>
      <c r="G726" t="s">
        <v>4995</v>
      </c>
      <c r="I726" t="s">
        <v>3346</v>
      </c>
      <c r="J726" t="s">
        <v>146</v>
      </c>
      <c r="M726" t="s">
        <v>3329</v>
      </c>
      <c r="N726" t="s">
        <v>2962</v>
      </c>
      <c r="P726" t="s">
        <v>3347</v>
      </c>
      <c r="Q726" t="s">
        <v>83</v>
      </c>
      <c r="R726" t="s">
        <v>84</v>
      </c>
      <c r="S726" t="s">
        <v>3348</v>
      </c>
    </row>
    <row r="727" spans="1:19" x14ac:dyDescent="0.2">
      <c r="A727" t="s">
        <v>4996</v>
      </c>
      <c r="B727" t="s">
        <v>4996</v>
      </c>
      <c r="C727" t="s">
        <v>2240</v>
      </c>
      <c r="D727" t="s">
        <v>5860</v>
      </c>
      <c r="E727" t="s">
        <v>77</v>
      </c>
      <c r="G727" t="s">
        <v>4997</v>
      </c>
      <c r="I727" t="s">
        <v>3346</v>
      </c>
      <c r="J727" t="s">
        <v>146</v>
      </c>
      <c r="M727" t="s">
        <v>3329</v>
      </c>
      <c r="N727" t="s">
        <v>2962</v>
      </c>
      <c r="P727" t="s">
        <v>3347</v>
      </c>
      <c r="Q727" t="s">
        <v>83</v>
      </c>
      <c r="R727" t="s">
        <v>84</v>
      </c>
      <c r="S727" t="s">
        <v>3348</v>
      </c>
    </row>
    <row r="728" spans="1:19" x14ac:dyDescent="0.2">
      <c r="A728" t="s">
        <v>4998</v>
      </c>
      <c r="B728" t="s">
        <v>4998</v>
      </c>
      <c r="C728" t="s">
        <v>4999</v>
      </c>
      <c r="E728" t="s">
        <v>397</v>
      </c>
      <c r="F728" t="s">
        <v>5000</v>
      </c>
      <c r="I728" t="s">
        <v>3336</v>
      </c>
      <c r="M728" t="s">
        <v>3329</v>
      </c>
      <c r="N728" t="s">
        <v>2962</v>
      </c>
      <c r="P728" t="s">
        <v>3337</v>
      </c>
      <c r="Q728" t="s">
        <v>83</v>
      </c>
      <c r="S728" t="s">
        <v>3338</v>
      </c>
    </row>
    <row r="729" spans="1:19" x14ac:dyDescent="0.2">
      <c r="A729" t="s">
        <v>5001</v>
      </c>
      <c r="B729" t="s">
        <v>5001</v>
      </c>
      <c r="C729" t="s">
        <v>2714</v>
      </c>
      <c r="D729" t="s">
        <v>5860</v>
      </c>
      <c r="E729" t="s">
        <v>77</v>
      </c>
      <c r="G729" t="s">
        <v>5002</v>
      </c>
      <c r="I729" t="s">
        <v>3346</v>
      </c>
      <c r="J729" t="s">
        <v>146</v>
      </c>
      <c r="M729" t="s">
        <v>3329</v>
      </c>
      <c r="N729" t="s">
        <v>2962</v>
      </c>
      <c r="P729" t="s">
        <v>3347</v>
      </c>
      <c r="Q729" t="s">
        <v>83</v>
      </c>
      <c r="R729" t="s">
        <v>84</v>
      </c>
      <c r="S729" t="s">
        <v>3348</v>
      </c>
    </row>
    <row r="730" spans="1:19" x14ac:dyDescent="0.2">
      <c r="A730" t="s">
        <v>5003</v>
      </c>
      <c r="B730" t="s">
        <v>5003</v>
      </c>
      <c r="C730" t="s">
        <v>5004</v>
      </c>
      <c r="E730" t="s">
        <v>397</v>
      </c>
      <c r="F730" t="s">
        <v>3828</v>
      </c>
      <c r="I730" t="s">
        <v>3336</v>
      </c>
      <c r="M730" t="s">
        <v>3329</v>
      </c>
      <c r="N730" t="s">
        <v>2962</v>
      </c>
      <c r="P730" t="s">
        <v>3337</v>
      </c>
      <c r="Q730" t="s">
        <v>83</v>
      </c>
      <c r="S730" t="s">
        <v>3338</v>
      </c>
    </row>
    <row r="731" spans="1:19" x14ac:dyDescent="0.2">
      <c r="A731" t="s">
        <v>1459</v>
      </c>
      <c r="B731" t="s">
        <v>1459</v>
      </c>
      <c r="C731" t="s">
        <v>1461</v>
      </c>
      <c r="D731" t="s">
        <v>5860</v>
      </c>
      <c r="E731" t="s">
        <v>77</v>
      </c>
      <c r="G731" t="s">
        <v>5005</v>
      </c>
      <c r="I731" t="s">
        <v>3346</v>
      </c>
      <c r="J731" t="s">
        <v>146</v>
      </c>
      <c r="M731" t="s">
        <v>3329</v>
      </c>
      <c r="N731" t="s">
        <v>2962</v>
      </c>
      <c r="P731" t="s">
        <v>3347</v>
      </c>
      <c r="Q731" t="s">
        <v>83</v>
      </c>
      <c r="R731" t="s">
        <v>84</v>
      </c>
      <c r="S731" t="s">
        <v>3348</v>
      </c>
    </row>
    <row r="732" spans="1:19" x14ac:dyDescent="0.2">
      <c r="A732" t="s">
        <v>5006</v>
      </c>
      <c r="B732" t="s">
        <v>5006</v>
      </c>
      <c r="C732" t="s">
        <v>5007</v>
      </c>
      <c r="D732" t="s">
        <v>5860</v>
      </c>
      <c r="E732" t="s">
        <v>77</v>
      </c>
      <c r="I732" t="s">
        <v>3327</v>
      </c>
      <c r="J732" t="s">
        <v>3328</v>
      </c>
      <c r="M732" t="s">
        <v>3329</v>
      </c>
      <c r="N732" t="s">
        <v>2962</v>
      </c>
      <c r="P732" t="s">
        <v>3330</v>
      </c>
      <c r="Q732" t="s">
        <v>83</v>
      </c>
      <c r="R732" t="s">
        <v>84</v>
      </c>
      <c r="S732" t="s">
        <v>3331</v>
      </c>
    </row>
    <row r="733" spans="1:19" x14ac:dyDescent="0.2">
      <c r="A733" t="s">
        <v>5008</v>
      </c>
      <c r="B733" t="s">
        <v>5008</v>
      </c>
      <c r="C733" t="s">
        <v>5009</v>
      </c>
      <c r="D733" t="s">
        <v>5860</v>
      </c>
      <c r="E733" t="s">
        <v>77</v>
      </c>
      <c r="F733" t="s">
        <v>4783</v>
      </c>
      <c r="I733" t="s">
        <v>3551</v>
      </c>
      <c r="J733" t="s">
        <v>146</v>
      </c>
      <c r="M733" t="s">
        <v>3329</v>
      </c>
      <c r="N733" t="s">
        <v>2962</v>
      </c>
      <c r="P733" t="s">
        <v>3360</v>
      </c>
      <c r="Q733" t="s">
        <v>83</v>
      </c>
      <c r="R733" t="s">
        <v>84</v>
      </c>
      <c r="S733" t="s">
        <v>3552</v>
      </c>
    </row>
    <row r="734" spans="1:19" x14ac:dyDescent="0.2">
      <c r="A734" t="s">
        <v>5010</v>
      </c>
      <c r="B734" t="s">
        <v>5010</v>
      </c>
      <c r="E734" t="s">
        <v>397</v>
      </c>
      <c r="F734" t="s">
        <v>5011</v>
      </c>
      <c r="I734" t="s">
        <v>3336</v>
      </c>
      <c r="M734" t="s">
        <v>3329</v>
      </c>
      <c r="N734" t="s">
        <v>2962</v>
      </c>
      <c r="P734" t="s">
        <v>3337</v>
      </c>
      <c r="Q734" t="s">
        <v>83</v>
      </c>
      <c r="S734" t="s">
        <v>3338</v>
      </c>
    </row>
    <row r="735" spans="1:19" x14ac:dyDescent="0.2">
      <c r="A735" t="s">
        <v>5012</v>
      </c>
      <c r="B735" t="s">
        <v>5012</v>
      </c>
      <c r="C735" t="s">
        <v>5013</v>
      </c>
      <c r="E735" t="s">
        <v>397</v>
      </c>
      <c r="F735" t="s">
        <v>5014</v>
      </c>
      <c r="I735" t="s">
        <v>3336</v>
      </c>
      <c r="M735" t="s">
        <v>3329</v>
      </c>
      <c r="N735" t="s">
        <v>2962</v>
      </c>
      <c r="P735" t="s">
        <v>3337</v>
      </c>
      <c r="Q735" t="s">
        <v>83</v>
      </c>
      <c r="S735" t="s">
        <v>3338</v>
      </c>
    </row>
    <row r="736" spans="1:19" x14ac:dyDescent="0.2">
      <c r="A736" t="s">
        <v>5015</v>
      </c>
      <c r="B736" t="s">
        <v>5015</v>
      </c>
      <c r="C736" t="s">
        <v>5016</v>
      </c>
      <c r="E736" t="s">
        <v>397</v>
      </c>
      <c r="I736" t="s">
        <v>3336</v>
      </c>
      <c r="M736" t="s">
        <v>3329</v>
      </c>
      <c r="N736" t="s">
        <v>2962</v>
      </c>
      <c r="P736" t="s">
        <v>3337</v>
      </c>
      <c r="Q736" t="s">
        <v>83</v>
      </c>
      <c r="S736" t="s">
        <v>3338</v>
      </c>
    </row>
    <row r="737" spans="1:19" x14ac:dyDescent="0.2">
      <c r="A737" t="s">
        <v>5017</v>
      </c>
      <c r="B737" t="s">
        <v>5017</v>
      </c>
      <c r="C737" t="s">
        <v>4130</v>
      </c>
      <c r="E737" t="s">
        <v>397</v>
      </c>
      <c r="I737" t="s">
        <v>3336</v>
      </c>
      <c r="M737" t="s">
        <v>3329</v>
      </c>
      <c r="N737" t="s">
        <v>2962</v>
      </c>
      <c r="P737" t="s">
        <v>3337</v>
      </c>
      <c r="Q737" t="s">
        <v>83</v>
      </c>
      <c r="S737" t="s">
        <v>3338</v>
      </c>
    </row>
    <row r="738" spans="1:19" x14ac:dyDescent="0.2">
      <c r="A738" t="s">
        <v>5018</v>
      </c>
      <c r="B738" t="s">
        <v>5018</v>
      </c>
      <c r="C738" t="s">
        <v>5019</v>
      </c>
      <c r="E738" t="s">
        <v>397</v>
      </c>
      <c r="I738" t="s">
        <v>3336</v>
      </c>
      <c r="M738" t="s">
        <v>3329</v>
      </c>
      <c r="N738" t="s">
        <v>2962</v>
      </c>
      <c r="P738" t="s">
        <v>3337</v>
      </c>
      <c r="Q738" t="s">
        <v>83</v>
      </c>
      <c r="S738" t="s">
        <v>3338</v>
      </c>
    </row>
    <row r="739" spans="1:19" x14ac:dyDescent="0.2">
      <c r="A739" t="s">
        <v>5020</v>
      </c>
      <c r="B739" t="s">
        <v>5020</v>
      </c>
      <c r="C739" t="s">
        <v>1423</v>
      </c>
      <c r="D739" t="s">
        <v>5860</v>
      </c>
      <c r="E739" t="s">
        <v>77</v>
      </c>
      <c r="G739" t="s">
        <v>5021</v>
      </c>
      <c r="I739" t="s">
        <v>3346</v>
      </c>
      <c r="J739" t="s">
        <v>146</v>
      </c>
      <c r="M739" t="s">
        <v>3329</v>
      </c>
      <c r="N739" t="s">
        <v>2962</v>
      </c>
      <c r="P739" t="s">
        <v>3347</v>
      </c>
      <c r="Q739" t="s">
        <v>83</v>
      </c>
      <c r="R739" t="s">
        <v>84</v>
      </c>
      <c r="S739" t="s">
        <v>3348</v>
      </c>
    </row>
    <row r="740" spans="1:19" x14ac:dyDescent="0.2">
      <c r="A740" t="s">
        <v>5022</v>
      </c>
      <c r="B740" t="s">
        <v>5022</v>
      </c>
      <c r="C740" t="s">
        <v>5023</v>
      </c>
      <c r="D740" t="s">
        <v>5860</v>
      </c>
      <c r="E740" t="s">
        <v>77</v>
      </c>
      <c r="H740" t="s">
        <v>5022</v>
      </c>
      <c r="I740" t="s">
        <v>3693</v>
      </c>
      <c r="J740" t="s">
        <v>3354</v>
      </c>
      <c r="M740" t="s">
        <v>3329</v>
      </c>
      <c r="N740" t="s">
        <v>81</v>
      </c>
      <c r="P740" t="s">
        <v>3360</v>
      </c>
      <c r="Q740" t="s">
        <v>83</v>
      </c>
      <c r="R740" t="s">
        <v>84</v>
      </c>
      <c r="S740" t="s">
        <v>3694</v>
      </c>
    </row>
    <row r="741" spans="1:19" x14ac:dyDescent="0.2">
      <c r="A741" t="s">
        <v>5024</v>
      </c>
      <c r="B741" t="s">
        <v>5024</v>
      </c>
      <c r="C741" t="s">
        <v>5025</v>
      </c>
      <c r="E741" t="s">
        <v>397</v>
      </c>
      <c r="I741" t="s">
        <v>3336</v>
      </c>
      <c r="M741" t="s">
        <v>3329</v>
      </c>
      <c r="N741" t="s">
        <v>2962</v>
      </c>
      <c r="P741" t="s">
        <v>3337</v>
      </c>
      <c r="Q741" t="s">
        <v>83</v>
      </c>
      <c r="S741" t="s">
        <v>3338</v>
      </c>
    </row>
    <row r="742" spans="1:19" x14ac:dyDescent="0.2">
      <c r="A742" t="s">
        <v>5026</v>
      </c>
      <c r="B742" t="s">
        <v>5026</v>
      </c>
      <c r="C742" t="s">
        <v>5027</v>
      </c>
      <c r="D742" t="s">
        <v>5860</v>
      </c>
      <c r="E742" t="s">
        <v>77</v>
      </c>
      <c r="H742" t="s">
        <v>5028</v>
      </c>
      <c r="I742" t="s">
        <v>3327</v>
      </c>
      <c r="J742" t="s">
        <v>3328</v>
      </c>
      <c r="M742" t="s">
        <v>3329</v>
      </c>
      <c r="N742" t="s">
        <v>81</v>
      </c>
      <c r="P742" t="s">
        <v>3330</v>
      </c>
      <c r="Q742" t="s">
        <v>83</v>
      </c>
      <c r="R742" t="s">
        <v>2953</v>
      </c>
      <c r="S742" t="s">
        <v>3331</v>
      </c>
    </row>
    <row r="743" spans="1:19" x14ac:dyDescent="0.2">
      <c r="A743" t="s">
        <v>5029</v>
      </c>
      <c r="B743" t="s">
        <v>5029</v>
      </c>
      <c r="C743" t="s">
        <v>5030</v>
      </c>
      <c r="E743" t="s">
        <v>397</v>
      </c>
      <c r="I743" t="s">
        <v>3336</v>
      </c>
      <c r="M743" t="s">
        <v>3329</v>
      </c>
      <c r="N743" t="s">
        <v>2962</v>
      </c>
      <c r="P743" t="s">
        <v>3337</v>
      </c>
      <c r="Q743" t="s">
        <v>83</v>
      </c>
      <c r="S743" t="s">
        <v>3338</v>
      </c>
    </row>
    <row r="744" spans="1:19" x14ac:dyDescent="0.2">
      <c r="A744" t="s">
        <v>523</v>
      </c>
      <c r="B744" t="s">
        <v>523</v>
      </c>
      <c r="C744" t="s">
        <v>525</v>
      </c>
      <c r="D744" t="s">
        <v>5860</v>
      </c>
      <c r="E744" t="s">
        <v>77</v>
      </c>
      <c r="G744" t="s">
        <v>5031</v>
      </c>
      <c r="I744" t="s">
        <v>3346</v>
      </c>
      <c r="J744" t="s">
        <v>146</v>
      </c>
      <c r="M744" t="s">
        <v>3329</v>
      </c>
      <c r="N744" t="s">
        <v>2962</v>
      </c>
      <c r="P744" t="s">
        <v>3347</v>
      </c>
      <c r="Q744" t="s">
        <v>83</v>
      </c>
      <c r="R744" t="s">
        <v>84</v>
      </c>
      <c r="S744" t="s">
        <v>3348</v>
      </c>
    </row>
    <row r="745" spans="1:19" x14ac:dyDescent="0.2">
      <c r="A745" t="s">
        <v>1204</v>
      </c>
      <c r="B745" t="s">
        <v>1204</v>
      </c>
      <c r="C745" t="s">
        <v>1206</v>
      </c>
      <c r="D745" t="s">
        <v>5860</v>
      </c>
      <c r="E745" t="s">
        <v>77</v>
      </c>
      <c r="G745" t="s">
        <v>5032</v>
      </c>
      <c r="I745" t="s">
        <v>3346</v>
      </c>
      <c r="J745" t="s">
        <v>146</v>
      </c>
      <c r="M745" t="s">
        <v>3329</v>
      </c>
      <c r="N745" t="s">
        <v>2962</v>
      </c>
      <c r="P745" t="s">
        <v>3347</v>
      </c>
      <c r="Q745" t="s">
        <v>83</v>
      </c>
      <c r="R745" t="s">
        <v>84</v>
      </c>
      <c r="S745" t="s">
        <v>3348</v>
      </c>
    </row>
    <row r="746" spans="1:19" x14ac:dyDescent="0.2">
      <c r="A746" t="s">
        <v>5033</v>
      </c>
      <c r="B746" t="s">
        <v>5033</v>
      </c>
      <c r="C746" t="s">
        <v>5034</v>
      </c>
      <c r="D746" t="s">
        <v>5860</v>
      </c>
      <c r="E746" t="s">
        <v>397</v>
      </c>
      <c r="I746" t="s">
        <v>3563</v>
      </c>
      <c r="J746" t="s">
        <v>3428</v>
      </c>
      <c r="M746" t="s">
        <v>3329</v>
      </c>
      <c r="N746" t="s">
        <v>81</v>
      </c>
      <c r="P746" t="s">
        <v>3429</v>
      </c>
      <c r="Q746" t="s">
        <v>83</v>
      </c>
      <c r="R746" t="s">
        <v>2953</v>
      </c>
      <c r="S746" t="s">
        <v>3564</v>
      </c>
    </row>
    <row r="747" spans="1:19" x14ac:dyDescent="0.2">
      <c r="A747" t="s">
        <v>5035</v>
      </c>
      <c r="B747" t="s">
        <v>5035</v>
      </c>
      <c r="C747" t="s">
        <v>5036</v>
      </c>
      <c r="D747" t="s">
        <v>5860</v>
      </c>
      <c r="E747" t="s">
        <v>77</v>
      </c>
      <c r="G747" t="s">
        <v>5037</v>
      </c>
      <c r="I747" t="s">
        <v>3346</v>
      </c>
      <c r="J747" t="s">
        <v>146</v>
      </c>
      <c r="M747" t="s">
        <v>3329</v>
      </c>
      <c r="N747" t="s">
        <v>2962</v>
      </c>
      <c r="P747" t="s">
        <v>3347</v>
      </c>
      <c r="Q747" t="s">
        <v>83</v>
      </c>
      <c r="R747" t="s">
        <v>84</v>
      </c>
      <c r="S747" t="s">
        <v>3348</v>
      </c>
    </row>
    <row r="748" spans="1:19" x14ac:dyDescent="0.2">
      <c r="A748" t="s">
        <v>5038</v>
      </c>
      <c r="B748" t="s">
        <v>5038</v>
      </c>
      <c r="C748" t="s">
        <v>4459</v>
      </c>
      <c r="D748" t="s">
        <v>5860</v>
      </c>
      <c r="E748" t="s">
        <v>77</v>
      </c>
      <c r="G748" t="s">
        <v>5039</v>
      </c>
      <c r="H748" t="s">
        <v>5040</v>
      </c>
      <c r="I748" t="s">
        <v>4070</v>
      </c>
      <c r="J748" t="s">
        <v>3428</v>
      </c>
      <c r="M748" t="s">
        <v>3329</v>
      </c>
      <c r="N748" t="s">
        <v>81</v>
      </c>
      <c r="P748" t="s">
        <v>3360</v>
      </c>
      <c r="Q748" t="s">
        <v>83</v>
      </c>
      <c r="R748" t="s">
        <v>84</v>
      </c>
      <c r="S748" t="s">
        <v>4071</v>
      </c>
    </row>
    <row r="749" spans="1:19" x14ac:dyDescent="0.2">
      <c r="A749" t="s">
        <v>5041</v>
      </c>
      <c r="B749" t="s">
        <v>5041</v>
      </c>
      <c r="C749" t="s">
        <v>3726</v>
      </c>
      <c r="E749" t="s">
        <v>397</v>
      </c>
      <c r="F749" t="s">
        <v>5042</v>
      </c>
      <c r="I749" t="s">
        <v>3336</v>
      </c>
      <c r="M749" t="s">
        <v>3329</v>
      </c>
      <c r="N749" t="s">
        <v>2962</v>
      </c>
      <c r="P749" t="s">
        <v>3337</v>
      </c>
      <c r="Q749" t="s">
        <v>83</v>
      </c>
      <c r="S749" t="s">
        <v>3338</v>
      </c>
    </row>
    <row r="750" spans="1:19" x14ac:dyDescent="0.2">
      <c r="A750" t="s">
        <v>5043</v>
      </c>
      <c r="B750" t="s">
        <v>5043</v>
      </c>
      <c r="C750" t="s">
        <v>231</v>
      </c>
      <c r="D750" t="s">
        <v>5860</v>
      </c>
      <c r="E750" t="s">
        <v>77</v>
      </c>
      <c r="G750" t="s">
        <v>5044</v>
      </c>
      <c r="I750" t="s">
        <v>3346</v>
      </c>
      <c r="J750" t="s">
        <v>146</v>
      </c>
      <c r="M750" t="s">
        <v>3329</v>
      </c>
      <c r="N750" t="s">
        <v>2962</v>
      </c>
      <c r="P750" t="s">
        <v>3347</v>
      </c>
      <c r="Q750" t="s">
        <v>83</v>
      </c>
      <c r="R750" t="s">
        <v>84</v>
      </c>
      <c r="S750" t="s">
        <v>3348</v>
      </c>
    </row>
    <row r="751" spans="1:19" x14ac:dyDescent="0.2">
      <c r="A751" t="s">
        <v>5045</v>
      </c>
      <c r="B751" t="s">
        <v>5045</v>
      </c>
      <c r="C751" t="s">
        <v>5046</v>
      </c>
      <c r="D751" t="s">
        <v>5860</v>
      </c>
      <c r="E751" t="s">
        <v>77</v>
      </c>
      <c r="H751" t="s">
        <v>5047</v>
      </c>
      <c r="I751" t="s">
        <v>3359</v>
      </c>
      <c r="J751" t="s">
        <v>3354</v>
      </c>
      <c r="M751" t="s">
        <v>3329</v>
      </c>
      <c r="N751" t="s">
        <v>81</v>
      </c>
      <c r="P751" t="s">
        <v>3360</v>
      </c>
      <c r="Q751" t="s">
        <v>83</v>
      </c>
      <c r="R751" t="s">
        <v>84</v>
      </c>
      <c r="S751" t="s">
        <v>3361</v>
      </c>
    </row>
    <row r="752" spans="1:19" x14ac:dyDescent="0.2">
      <c r="A752" t="s">
        <v>5048</v>
      </c>
      <c r="B752" t="s">
        <v>5048</v>
      </c>
      <c r="C752" t="s">
        <v>2504</v>
      </c>
      <c r="D752" t="s">
        <v>5860</v>
      </c>
      <c r="E752" t="s">
        <v>77</v>
      </c>
      <c r="G752" t="s">
        <v>5049</v>
      </c>
      <c r="I752" t="s">
        <v>3346</v>
      </c>
      <c r="J752" t="s">
        <v>146</v>
      </c>
      <c r="M752" t="s">
        <v>3329</v>
      </c>
      <c r="N752" t="s">
        <v>2962</v>
      </c>
      <c r="P752" t="s">
        <v>3347</v>
      </c>
      <c r="Q752" t="s">
        <v>83</v>
      </c>
      <c r="R752" t="s">
        <v>84</v>
      </c>
      <c r="S752" t="s">
        <v>3348</v>
      </c>
    </row>
    <row r="753" spans="1:19" x14ac:dyDescent="0.2">
      <c r="A753" t="s">
        <v>5050</v>
      </c>
      <c r="B753" t="s">
        <v>5050</v>
      </c>
      <c r="C753" t="s">
        <v>5051</v>
      </c>
      <c r="E753" t="s">
        <v>397</v>
      </c>
      <c r="F753" t="s">
        <v>5052</v>
      </c>
      <c r="I753" t="s">
        <v>3336</v>
      </c>
      <c r="M753" t="s">
        <v>3329</v>
      </c>
      <c r="N753" t="s">
        <v>2962</v>
      </c>
      <c r="P753" t="s">
        <v>3337</v>
      </c>
      <c r="Q753" t="s">
        <v>83</v>
      </c>
      <c r="S753" t="s">
        <v>3338</v>
      </c>
    </row>
    <row r="754" spans="1:19" x14ac:dyDescent="0.2">
      <c r="A754" t="s">
        <v>5053</v>
      </c>
      <c r="B754" t="s">
        <v>5053</v>
      </c>
      <c r="C754" t="s">
        <v>567</v>
      </c>
      <c r="D754" t="s">
        <v>5860</v>
      </c>
      <c r="E754" t="s">
        <v>77</v>
      </c>
      <c r="G754" t="s">
        <v>5054</v>
      </c>
      <c r="I754" t="s">
        <v>3346</v>
      </c>
      <c r="J754" t="s">
        <v>146</v>
      </c>
      <c r="M754" t="s">
        <v>3329</v>
      </c>
      <c r="N754" t="s">
        <v>2962</v>
      </c>
      <c r="P754" t="s">
        <v>3347</v>
      </c>
      <c r="Q754" t="s">
        <v>83</v>
      </c>
      <c r="R754" t="s">
        <v>84</v>
      </c>
      <c r="S754" t="s">
        <v>3348</v>
      </c>
    </row>
    <row r="755" spans="1:19" x14ac:dyDescent="0.2">
      <c r="A755" t="s">
        <v>5055</v>
      </c>
      <c r="B755" t="s">
        <v>5055</v>
      </c>
      <c r="C755" t="s">
        <v>5056</v>
      </c>
      <c r="E755" t="s">
        <v>397</v>
      </c>
      <c r="F755" t="s">
        <v>5057</v>
      </c>
      <c r="I755" t="s">
        <v>3336</v>
      </c>
      <c r="M755" t="s">
        <v>3329</v>
      </c>
      <c r="N755" t="s">
        <v>2962</v>
      </c>
      <c r="P755" t="s">
        <v>3337</v>
      </c>
      <c r="Q755" t="s">
        <v>83</v>
      </c>
      <c r="S755" t="s">
        <v>3338</v>
      </c>
    </row>
    <row r="756" spans="1:19" x14ac:dyDescent="0.2">
      <c r="A756" t="s">
        <v>5058</v>
      </c>
      <c r="B756" t="s">
        <v>5058</v>
      </c>
      <c r="C756" t="s">
        <v>171</v>
      </c>
      <c r="D756" t="s">
        <v>5860</v>
      </c>
      <c r="E756" t="s">
        <v>77</v>
      </c>
      <c r="G756" t="s">
        <v>5059</v>
      </c>
      <c r="I756" t="s">
        <v>3346</v>
      </c>
      <c r="J756" t="s">
        <v>146</v>
      </c>
      <c r="M756" t="s">
        <v>3329</v>
      </c>
      <c r="N756" t="s">
        <v>2962</v>
      </c>
      <c r="P756" t="s">
        <v>3347</v>
      </c>
      <c r="Q756" t="s">
        <v>83</v>
      </c>
      <c r="R756" t="s">
        <v>84</v>
      </c>
      <c r="S756" t="s">
        <v>3348</v>
      </c>
    </row>
    <row r="757" spans="1:19" x14ac:dyDescent="0.2">
      <c r="A757" t="s">
        <v>5060</v>
      </c>
      <c r="B757" t="s">
        <v>5060</v>
      </c>
      <c r="C757" t="s">
        <v>5061</v>
      </c>
      <c r="E757" t="s">
        <v>397</v>
      </c>
      <c r="F757" t="s">
        <v>3828</v>
      </c>
      <c r="I757" t="s">
        <v>3336</v>
      </c>
      <c r="M757" t="s">
        <v>3329</v>
      </c>
      <c r="N757" t="s">
        <v>2962</v>
      </c>
      <c r="P757" t="s">
        <v>3337</v>
      </c>
      <c r="Q757" t="s">
        <v>83</v>
      </c>
      <c r="S757" t="s">
        <v>3338</v>
      </c>
    </row>
    <row r="758" spans="1:19" x14ac:dyDescent="0.2">
      <c r="A758" t="s">
        <v>5062</v>
      </c>
      <c r="B758" t="s">
        <v>5062</v>
      </c>
      <c r="C758" t="s">
        <v>2875</v>
      </c>
      <c r="D758" t="s">
        <v>5860</v>
      </c>
      <c r="E758" t="s">
        <v>77</v>
      </c>
      <c r="F758" t="s">
        <v>398</v>
      </c>
      <c r="G758" t="s">
        <v>5063</v>
      </c>
      <c r="I758" t="s">
        <v>3346</v>
      </c>
      <c r="J758" t="s">
        <v>146</v>
      </c>
      <c r="M758" t="s">
        <v>3329</v>
      </c>
      <c r="N758" t="s">
        <v>2962</v>
      </c>
      <c r="P758" t="s">
        <v>3347</v>
      </c>
      <c r="Q758" t="s">
        <v>83</v>
      </c>
      <c r="R758" t="s">
        <v>84</v>
      </c>
      <c r="S758" t="s">
        <v>3348</v>
      </c>
    </row>
    <row r="759" spans="1:19" x14ac:dyDescent="0.2">
      <c r="A759" t="s">
        <v>917</v>
      </c>
      <c r="B759" t="s">
        <v>917</v>
      </c>
      <c r="C759" t="s">
        <v>919</v>
      </c>
      <c r="D759" t="s">
        <v>5860</v>
      </c>
      <c r="E759" t="s">
        <v>77</v>
      </c>
      <c r="G759" t="s">
        <v>5064</v>
      </c>
      <c r="I759" t="s">
        <v>3346</v>
      </c>
      <c r="J759" t="s">
        <v>146</v>
      </c>
      <c r="M759" t="s">
        <v>3329</v>
      </c>
      <c r="N759" t="s">
        <v>2962</v>
      </c>
      <c r="P759" t="s">
        <v>3347</v>
      </c>
      <c r="Q759" t="s">
        <v>83</v>
      </c>
      <c r="R759" t="s">
        <v>84</v>
      </c>
      <c r="S759" t="s">
        <v>3348</v>
      </c>
    </row>
    <row r="760" spans="1:19" x14ac:dyDescent="0.2">
      <c r="A760" t="s">
        <v>5065</v>
      </c>
      <c r="B760" t="s">
        <v>5065</v>
      </c>
      <c r="C760" t="s">
        <v>1479</v>
      </c>
      <c r="D760" t="s">
        <v>5860</v>
      </c>
      <c r="E760" t="s">
        <v>77</v>
      </c>
      <c r="G760" t="s">
        <v>5066</v>
      </c>
      <c r="I760" t="s">
        <v>3346</v>
      </c>
      <c r="J760" t="s">
        <v>146</v>
      </c>
      <c r="M760" t="s">
        <v>3329</v>
      </c>
      <c r="N760" t="s">
        <v>2962</v>
      </c>
      <c r="P760" t="s">
        <v>3347</v>
      </c>
      <c r="Q760" t="s">
        <v>83</v>
      </c>
      <c r="R760" t="s">
        <v>84</v>
      </c>
      <c r="S760" t="s">
        <v>3348</v>
      </c>
    </row>
    <row r="761" spans="1:19" x14ac:dyDescent="0.2">
      <c r="A761" t="s">
        <v>5067</v>
      </c>
      <c r="B761" t="s">
        <v>5067</v>
      </c>
      <c r="C761" t="s">
        <v>5068</v>
      </c>
      <c r="E761" t="s">
        <v>397</v>
      </c>
      <c r="F761" t="s">
        <v>4117</v>
      </c>
      <c r="I761" t="s">
        <v>3336</v>
      </c>
      <c r="M761" t="s">
        <v>3329</v>
      </c>
      <c r="N761" t="s">
        <v>2962</v>
      </c>
      <c r="P761" t="s">
        <v>3337</v>
      </c>
      <c r="Q761" t="s">
        <v>83</v>
      </c>
      <c r="S761" t="s">
        <v>3338</v>
      </c>
    </row>
    <row r="762" spans="1:19" x14ac:dyDescent="0.2">
      <c r="A762" t="s">
        <v>5069</v>
      </c>
      <c r="B762" t="s">
        <v>5069</v>
      </c>
      <c r="C762" t="s">
        <v>5070</v>
      </c>
      <c r="E762" t="s">
        <v>397</v>
      </c>
      <c r="F762" t="s">
        <v>5071</v>
      </c>
      <c r="I762" t="s">
        <v>3336</v>
      </c>
      <c r="M762" t="s">
        <v>3329</v>
      </c>
      <c r="N762" t="s">
        <v>2962</v>
      </c>
      <c r="P762" t="s">
        <v>3337</v>
      </c>
      <c r="Q762" t="s">
        <v>83</v>
      </c>
      <c r="S762" t="s">
        <v>3338</v>
      </c>
    </row>
    <row r="763" spans="1:19" x14ac:dyDescent="0.2">
      <c r="A763" t="s">
        <v>5072</v>
      </c>
      <c r="B763" t="s">
        <v>5072</v>
      </c>
      <c r="C763" t="s">
        <v>1260</v>
      </c>
      <c r="D763" t="s">
        <v>5860</v>
      </c>
      <c r="E763" t="s">
        <v>77</v>
      </c>
      <c r="G763" t="s">
        <v>5073</v>
      </c>
      <c r="I763" t="s">
        <v>3346</v>
      </c>
      <c r="J763" t="s">
        <v>146</v>
      </c>
      <c r="M763" t="s">
        <v>3329</v>
      </c>
      <c r="N763" t="s">
        <v>2962</v>
      </c>
      <c r="P763" t="s">
        <v>3347</v>
      </c>
      <c r="Q763" t="s">
        <v>83</v>
      </c>
      <c r="R763" t="s">
        <v>84</v>
      </c>
      <c r="S763" t="s">
        <v>3348</v>
      </c>
    </row>
    <row r="764" spans="1:19" x14ac:dyDescent="0.2">
      <c r="A764" t="s">
        <v>5074</v>
      </c>
      <c r="B764" t="s">
        <v>5074</v>
      </c>
      <c r="C764" t="s">
        <v>5075</v>
      </c>
      <c r="E764" t="s">
        <v>397</v>
      </c>
      <c r="F764" t="s">
        <v>5076</v>
      </c>
      <c r="I764" t="s">
        <v>3336</v>
      </c>
      <c r="M764" t="s">
        <v>3329</v>
      </c>
      <c r="N764" t="s">
        <v>2962</v>
      </c>
      <c r="P764" t="s">
        <v>3337</v>
      </c>
      <c r="Q764" t="s">
        <v>83</v>
      </c>
      <c r="S764" t="s">
        <v>3338</v>
      </c>
    </row>
    <row r="765" spans="1:19" x14ac:dyDescent="0.2">
      <c r="A765" t="s">
        <v>5077</v>
      </c>
      <c r="B765" t="s">
        <v>5077</v>
      </c>
      <c r="C765" t="s">
        <v>5078</v>
      </c>
      <c r="D765" t="s">
        <v>5860</v>
      </c>
      <c r="E765" t="s">
        <v>77</v>
      </c>
      <c r="F765" t="s">
        <v>4055</v>
      </c>
      <c r="I765" t="s">
        <v>3359</v>
      </c>
      <c r="J765" t="s">
        <v>3354</v>
      </c>
      <c r="M765" t="s">
        <v>3329</v>
      </c>
      <c r="N765" t="s">
        <v>81</v>
      </c>
      <c r="P765" t="s">
        <v>3360</v>
      </c>
      <c r="Q765" t="s">
        <v>83</v>
      </c>
      <c r="R765" t="s">
        <v>84</v>
      </c>
      <c r="S765" t="s">
        <v>3361</v>
      </c>
    </row>
    <row r="766" spans="1:19" x14ac:dyDescent="0.2">
      <c r="A766" t="s">
        <v>5079</v>
      </c>
      <c r="B766" t="s">
        <v>5079</v>
      </c>
      <c r="C766" t="s">
        <v>5080</v>
      </c>
      <c r="E766" t="s">
        <v>397</v>
      </c>
      <c r="F766" t="s">
        <v>3376</v>
      </c>
      <c r="I766" t="s">
        <v>3336</v>
      </c>
      <c r="M766" t="s">
        <v>3329</v>
      </c>
      <c r="N766" t="s">
        <v>2962</v>
      </c>
      <c r="P766" t="s">
        <v>3337</v>
      </c>
      <c r="Q766" t="s">
        <v>83</v>
      </c>
      <c r="S766" t="s">
        <v>3338</v>
      </c>
    </row>
    <row r="767" spans="1:19" x14ac:dyDescent="0.2">
      <c r="A767" t="s">
        <v>5081</v>
      </c>
      <c r="B767" t="s">
        <v>5081</v>
      </c>
      <c r="C767" t="s">
        <v>5082</v>
      </c>
      <c r="E767" t="s">
        <v>397</v>
      </c>
      <c r="I767" t="s">
        <v>3336</v>
      </c>
      <c r="M767" t="s">
        <v>3329</v>
      </c>
      <c r="N767" t="s">
        <v>2962</v>
      </c>
      <c r="P767" t="s">
        <v>3337</v>
      </c>
      <c r="Q767" t="s">
        <v>83</v>
      </c>
      <c r="S767" t="s">
        <v>3338</v>
      </c>
    </row>
    <row r="768" spans="1:19" x14ac:dyDescent="0.2">
      <c r="A768" t="s">
        <v>5083</v>
      </c>
      <c r="B768" t="s">
        <v>5083</v>
      </c>
      <c r="C768" t="s">
        <v>5084</v>
      </c>
      <c r="E768" t="s">
        <v>397</v>
      </c>
      <c r="I768" t="s">
        <v>3336</v>
      </c>
      <c r="M768" t="s">
        <v>3329</v>
      </c>
      <c r="N768" t="s">
        <v>2962</v>
      </c>
      <c r="P768" t="s">
        <v>3337</v>
      </c>
      <c r="Q768" t="s">
        <v>83</v>
      </c>
      <c r="S768" t="s">
        <v>3338</v>
      </c>
    </row>
    <row r="769" spans="1:19" x14ac:dyDescent="0.2">
      <c r="A769" t="s">
        <v>5085</v>
      </c>
      <c r="B769" t="s">
        <v>5085</v>
      </c>
      <c r="C769" t="s">
        <v>5086</v>
      </c>
      <c r="E769" t="s">
        <v>397</v>
      </c>
      <c r="F769" t="s">
        <v>3915</v>
      </c>
      <c r="I769" t="s">
        <v>3336</v>
      </c>
      <c r="M769" t="s">
        <v>3329</v>
      </c>
      <c r="N769" t="s">
        <v>2962</v>
      </c>
      <c r="P769" t="s">
        <v>3337</v>
      </c>
      <c r="Q769" t="s">
        <v>83</v>
      </c>
      <c r="S769" t="s">
        <v>3338</v>
      </c>
    </row>
    <row r="770" spans="1:19" x14ac:dyDescent="0.2">
      <c r="A770" t="s">
        <v>5087</v>
      </c>
      <c r="B770" t="s">
        <v>5087</v>
      </c>
      <c r="C770" t="s">
        <v>5088</v>
      </c>
      <c r="E770" t="s">
        <v>397</v>
      </c>
      <c r="F770" t="s">
        <v>5089</v>
      </c>
      <c r="I770" t="s">
        <v>3336</v>
      </c>
      <c r="M770" t="s">
        <v>3329</v>
      </c>
      <c r="N770" t="s">
        <v>2962</v>
      </c>
      <c r="P770" t="s">
        <v>3337</v>
      </c>
      <c r="Q770" t="s">
        <v>83</v>
      </c>
      <c r="S770" t="s">
        <v>3338</v>
      </c>
    </row>
    <row r="771" spans="1:19" x14ac:dyDescent="0.2">
      <c r="A771" t="s">
        <v>5090</v>
      </c>
      <c r="B771" t="s">
        <v>5090</v>
      </c>
      <c r="C771" t="s">
        <v>3385</v>
      </c>
      <c r="D771" t="s">
        <v>5860</v>
      </c>
      <c r="E771" t="s">
        <v>77</v>
      </c>
      <c r="G771" t="s">
        <v>5091</v>
      </c>
      <c r="H771" t="s">
        <v>5092</v>
      </c>
      <c r="I771" t="s">
        <v>3388</v>
      </c>
      <c r="J771" t="s">
        <v>3354</v>
      </c>
      <c r="M771" t="s">
        <v>3329</v>
      </c>
      <c r="N771" t="s">
        <v>81</v>
      </c>
      <c r="P771" t="s">
        <v>3347</v>
      </c>
      <c r="Q771" t="s">
        <v>83</v>
      </c>
      <c r="R771" t="s">
        <v>84</v>
      </c>
      <c r="S771" t="s">
        <v>3389</v>
      </c>
    </row>
    <row r="772" spans="1:19" x14ac:dyDescent="0.2">
      <c r="A772" t="s">
        <v>5093</v>
      </c>
      <c r="B772" t="s">
        <v>5093</v>
      </c>
      <c r="C772" t="s">
        <v>5094</v>
      </c>
      <c r="E772" t="s">
        <v>397</v>
      </c>
      <c r="F772" t="s">
        <v>3376</v>
      </c>
      <c r="I772" t="s">
        <v>3336</v>
      </c>
      <c r="M772" t="s">
        <v>3329</v>
      </c>
      <c r="N772" t="s">
        <v>2962</v>
      </c>
      <c r="P772" t="s">
        <v>3337</v>
      </c>
      <c r="Q772" t="s">
        <v>83</v>
      </c>
      <c r="S772" t="s">
        <v>3338</v>
      </c>
    </row>
    <row r="773" spans="1:19" x14ac:dyDescent="0.2">
      <c r="A773" t="s">
        <v>5095</v>
      </c>
      <c r="B773" t="s">
        <v>5095</v>
      </c>
      <c r="C773" t="s">
        <v>5096</v>
      </c>
      <c r="E773" t="s">
        <v>397</v>
      </c>
      <c r="F773" t="s">
        <v>3977</v>
      </c>
      <c r="I773" t="s">
        <v>3336</v>
      </c>
      <c r="M773" t="s">
        <v>3329</v>
      </c>
      <c r="N773" t="s">
        <v>2962</v>
      </c>
      <c r="P773" t="s">
        <v>3337</v>
      </c>
      <c r="Q773" t="s">
        <v>83</v>
      </c>
      <c r="S773" t="s">
        <v>3338</v>
      </c>
    </row>
    <row r="774" spans="1:19" x14ac:dyDescent="0.2">
      <c r="A774" t="s">
        <v>5097</v>
      </c>
      <c r="B774" t="s">
        <v>5097</v>
      </c>
      <c r="C774" t="s">
        <v>5098</v>
      </c>
      <c r="E774" t="s">
        <v>397</v>
      </c>
      <c r="F774" t="s">
        <v>4117</v>
      </c>
      <c r="I774" t="s">
        <v>3336</v>
      </c>
      <c r="M774" t="s">
        <v>3329</v>
      </c>
      <c r="N774" t="s">
        <v>2962</v>
      </c>
      <c r="P774" t="s">
        <v>3337</v>
      </c>
      <c r="Q774" t="s">
        <v>83</v>
      </c>
      <c r="S774" t="s">
        <v>3338</v>
      </c>
    </row>
    <row r="775" spans="1:19" x14ac:dyDescent="0.2">
      <c r="A775" t="s">
        <v>5099</v>
      </c>
      <c r="B775" t="s">
        <v>5099</v>
      </c>
      <c r="C775" t="s">
        <v>5100</v>
      </c>
      <c r="D775" t="s">
        <v>5860</v>
      </c>
      <c r="E775" t="s">
        <v>397</v>
      </c>
      <c r="I775" t="s">
        <v>3388</v>
      </c>
      <c r="J775" t="s">
        <v>3354</v>
      </c>
      <c r="M775" t="s">
        <v>3329</v>
      </c>
      <c r="N775" t="s">
        <v>81</v>
      </c>
      <c r="P775" t="s">
        <v>3347</v>
      </c>
      <c r="Q775" t="s">
        <v>83</v>
      </c>
      <c r="R775" t="s">
        <v>84</v>
      </c>
      <c r="S775" t="s">
        <v>3389</v>
      </c>
    </row>
    <row r="776" spans="1:19" x14ac:dyDescent="0.2">
      <c r="A776" t="s">
        <v>5101</v>
      </c>
      <c r="B776" t="s">
        <v>5101</v>
      </c>
      <c r="C776" t="s">
        <v>5102</v>
      </c>
      <c r="D776" t="s">
        <v>5860</v>
      </c>
      <c r="E776" t="s">
        <v>77</v>
      </c>
      <c r="G776" t="s">
        <v>5103</v>
      </c>
      <c r="I776" t="s">
        <v>3346</v>
      </c>
      <c r="J776" t="s">
        <v>146</v>
      </c>
      <c r="M776" t="s">
        <v>3329</v>
      </c>
      <c r="N776" t="s">
        <v>2962</v>
      </c>
      <c r="P776" t="s">
        <v>3347</v>
      </c>
      <c r="Q776" t="s">
        <v>83</v>
      </c>
      <c r="R776" t="s">
        <v>84</v>
      </c>
      <c r="S776" t="s">
        <v>3348</v>
      </c>
    </row>
    <row r="777" spans="1:19" x14ac:dyDescent="0.2">
      <c r="A777" t="s">
        <v>5104</v>
      </c>
      <c r="B777" t="s">
        <v>5104</v>
      </c>
      <c r="C777" t="s">
        <v>2928</v>
      </c>
      <c r="D777" t="s">
        <v>5860</v>
      </c>
      <c r="E777" t="s">
        <v>77</v>
      </c>
      <c r="G777" t="s">
        <v>5105</v>
      </c>
      <c r="I777" t="s">
        <v>3346</v>
      </c>
      <c r="J777" t="s">
        <v>146</v>
      </c>
      <c r="M777" t="s">
        <v>3329</v>
      </c>
      <c r="N777" t="s">
        <v>2962</v>
      </c>
      <c r="P777" t="s">
        <v>3347</v>
      </c>
      <c r="Q777" t="s">
        <v>83</v>
      </c>
      <c r="R777" t="s">
        <v>84</v>
      </c>
      <c r="S777" t="s">
        <v>3348</v>
      </c>
    </row>
    <row r="778" spans="1:19" x14ac:dyDescent="0.2">
      <c r="A778" t="s">
        <v>5106</v>
      </c>
      <c r="B778" t="s">
        <v>5106</v>
      </c>
      <c r="C778" t="s">
        <v>5107</v>
      </c>
      <c r="E778" t="s">
        <v>397</v>
      </c>
      <c r="F778" t="s">
        <v>5108</v>
      </c>
      <c r="I778" t="s">
        <v>3336</v>
      </c>
      <c r="M778" t="s">
        <v>3329</v>
      </c>
      <c r="N778" t="s">
        <v>2962</v>
      </c>
      <c r="P778" t="s">
        <v>3337</v>
      </c>
      <c r="Q778" t="s">
        <v>83</v>
      </c>
      <c r="S778" t="s">
        <v>3338</v>
      </c>
    </row>
    <row r="779" spans="1:19" x14ac:dyDescent="0.2">
      <c r="A779" t="s">
        <v>5109</v>
      </c>
      <c r="B779" t="s">
        <v>5109</v>
      </c>
      <c r="C779" t="s">
        <v>5110</v>
      </c>
      <c r="D779" t="s">
        <v>5860</v>
      </c>
      <c r="E779" t="s">
        <v>77</v>
      </c>
      <c r="G779" t="s">
        <v>5111</v>
      </c>
      <c r="I779" t="s">
        <v>3388</v>
      </c>
      <c r="J779" t="s">
        <v>5112</v>
      </c>
      <c r="M779" t="s">
        <v>3329</v>
      </c>
      <c r="P779" t="s">
        <v>3347</v>
      </c>
      <c r="Q779" t="s">
        <v>83</v>
      </c>
      <c r="R779" t="s">
        <v>84</v>
      </c>
      <c r="S779" t="s">
        <v>3389</v>
      </c>
    </row>
    <row r="780" spans="1:19" x14ac:dyDescent="0.2">
      <c r="A780" t="s">
        <v>5113</v>
      </c>
      <c r="B780" t="s">
        <v>5113</v>
      </c>
      <c r="C780" t="s">
        <v>3638</v>
      </c>
      <c r="E780" t="s">
        <v>397</v>
      </c>
      <c r="I780" t="s">
        <v>3336</v>
      </c>
      <c r="M780" t="s">
        <v>3329</v>
      </c>
      <c r="N780" t="s">
        <v>2962</v>
      </c>
      <c r="P780" t="s">
        <v>3337</v>
      </c>
      <c r="Q780" t="s">
        <v>83</v>
      </c>
      <c r="S780" t="s">
        <v>3338</v>
      </c>
    </row>
    <row r="781" spans="1:19" x14ac:dyDescent="0.2">
      <c r="A781" t="s">
        <v>5114</v>
      </c>
      <c r="B781" t="s">
        <v>5114</v>
      </c>
      <c r="C781" t="s">
        <v>4773</v>
      </c>
      <c r="E781" t="s">
        <v>397</v>
      </c>
      <c r="I781" t="s">
        <v>3336</v>
      </c>
      <c r="M781" t="s">
        <v>3329</v>
      </c>
      <c r="N781" t="s">
        <v>2962</v>
      </c>
      <c r="P781" t="s">
        <v>3337</v>
      </c>
      <c r="Q781" t="s">
        <v>83</v>
      </c>
      <c r="S781" t="s">
        <v>3338</v>
      </c>
    </row>
    <row r="782" spans="1:19" x14ac:dyDescent="0.2">
      <c r="A782" t="s">
        <v>5115</v>
      </c>
      <c r="B782" t="s">
        <v>5115</v>
      </c>
      <c r="C782" t="s">
        <v>5116</v>
      </c>
      <c r="D782" t="s">
        <v>5860</v>
      </c>
      <c r="E782" t="s">
        <v>77</v>
      </c>
      <c r="F782" t="s">
        <v>5117</v>
      </c>
      <c r="I782" t="s">
        <v>3359</v>
      </c>
      <c r="J782" t="s">
        <v>3354</v>
      </c>
      <c r="M782" t="s">
        <v>3329</v>
      </c>
      <c r="N782" t="s">
        <v>81</v>
      </c>
      <c r="P782" t="s">
        <v>3360</v>
      </c>
      <c r="Q782" t="s">
        <v>83</v>
      </c>
      <c r="R782" t="s">
        <v>84</v>
      </c>
      <c r="S782" t="s">
        <v>3361</v>
      </c>
    </row>
    <row r="783" spans="1:19" x14ac:dyDescent="0.2">
      <c r="A783" t="s">
        <v>5118</v>
      </c>
      <c r="B783" t="s">
        <v>5118</v>
      </c>
      <c r="C783" t="s">
        <v>5119</v>
      </c>
      <c r="D783" t="s">
        <v>5860</v>
      </c>
      <c r="E783" t="s">
        <v>77</v>
      </c>
      <c r="F783" t="s">
        <v>5120</v>
      </c>
      <c r="I783" t="s">
        <v>3388</v>
      </c>
      <c r="J783" t="s">
        <v>3354</v>
      </c>
      <c r="M783" t="s">
        <v>3329</v>
      </c>
      <c r="N783" t="s">
        <v>81</v>
      </c>
      <c r="P783" t="s">
        <v>3347</v>
      </c>
      <c r="Q783" t="s">
        <v>83</v>
      </c>
      <c r="R783" t="s">
        <v>84</v>
      </c>
      <c r="S783" t="s">
        <v>3389</v>
      </c>
    </row>
    <row r="784" spans="1:19" x14ac:dyDescent="0.2">
      <c r="A784" t="s">
        <v>5121</v>
      </c>
      <c r="B784" t="s">
        <v>5121</v>
      </c>
      <c r="E784" t="s">
        <v>397</v>
      </c>
      <c r="F784" t="s">
        <v>3669</v>
      </c>
      <c r="I784" t="s">
        <v>3336</v>
      </c>
      <c r="M784" t="s">
        <v>3329</v>
      </c>
      <c r="N784" t="s">
        <v>2962</v>
      </c>
      <c r="P784" t="s">
        <v>3337</v>
      </c>
      <c r="Q784" t="s">
        <v>83</v>
      </c>
      <c r="S784" t="s">
        <v>3338</v>
      </c>
    </row>
    <row r="785" spans="1:19" x14ac:dyDescent="0.2">
      <c r="A785" t="s">
        <v>5122</v>
      </c>
      <c r="B785" t="s">
        <v>5122</v>
      </c>
      <c r="C785" t="s">
        <v>5123</v>
      </c>
      <c r="D785" t="s">
        <v>5860</v>
      </c>
      <c r="E785" t="s">
        <v>77</v>
      </c>
      <c r="H785" t="s">
        <v>3176</v>
      </c>
      <c r="I785" t="s">
        <v>3601</v>
      </c>
      <c r="J785" t="s">
        <v>3602</v>
      </c>
      <c r="M785" t="s">
        <v>3329</v>
      </c>
      <c r="N785" t="s">
        <v>2962</v>
      </c>
      <c r="P785" t="s">
        <v>3347</v>
      </c>
      <c r="Q785" t="s">
        <v>83</v>
      </c>
      <c r="R785" t="s">
        <v>84</v>
      </c>
      <c r="S785" t="s">
        <v>3603</v>
      </c>
    </row>
    <row r="786" spans="1:19" x14ac:dyDescent="0.2">
      <c r="A786" t="s">
        <v>3111</v>
      </c>
      <c r="B786" t="s">
        <v>3111</v>
      </c>
      <c r="C786" t="s">
        <v>5124</v>
      </c>
      <c r="D786" t="s">
        <v>5860</v>
      </c>
      <c r="E786" t="s">
        <v>77</v>
      </c>
      <c r="G786" t="s">
        <v>5125</v>
      </c>
      <c r="I786" t="s">
        <v>3551</v>
      </c>
      <c r="J786" t="s">
        <v>146</v>
      </c>
      <c r="M786" t="s">
        <v>3329</v>
      </c>
      <c r="N786" t="s">
        <v>2962</v>
      </c>
      <c r="P786" t="s">
        <v>3360</v>
      </c>
      <c r="Q786" t="s">
        <v>83</v>
      </c>
      <c r="R786" t="s">
        <v>84</v>
      </c>
      <c r="S786" t="s">
        <v>3552</v>
      </c>
    </row>
    <row r="787" spans="1:19" x14ac:dyDescent="0.2">
      <c r="A787" t="s">
        <v>5126</v>
      </c>
      <c r="B787" t="s">
        <v>5126</v>
      </c>
      <c r="C787" t="s">
        <v>5127</v>
      </c>
      <c r="E787" t="s">
        <v>397</v>
      </c>
      <c r="F787" t="s">
        <v>5128</v>
      </c>
      <c r="I787" t="s">
        <v>3336</v>
      </c>
      <c r="M787" t="s">
        <v>3329</v>
      </c>
      <c r="N787" t="s">
        <v>2962</v>
      </c>
      <c r="P787" t="s">
        <v>3337</v>
      </c>
      <c r="Q787" t="s">
        <v>83</v>
      </c>
      <c r="S787" t="s">
        <v>3338</v>
      </c>
    </row>
    <row r="788" spans="1:19" x14ac:dyDescent="0.2">
      <c r="A788" t="s">
        <v>5129</v>
      </c>
      <c r="B788" t="s">
        <v>5129</v>
      </c>
      <c r="C788" t="s">
        <v>5130</v>
      </c>
      <c r="D788" t="s">
        <v>5860</v>
      </c>
      <c r="E788" t="s">
        <v>77</v>
      </c>
      <c r="I788" t="s">
        <v>3359</v>
      </c>
      <c r="J788" t="s">
        <v>3354</v>
      </c>
      <c r="M788" t="s">
        <v>3329</v>
      </c>
      <c r="N788" t="s">
        <v>81</v>
      </c>
      <c r="P788" t="s">
        <v>3360</v>
      </c>
      <c r="Q788" t="s">
        <v>83</v>
      </c>
      <c r="R788" t="s">
        <v>84</v>
      </c>
      <c r="S788" t="s">
        <v>3361</v>
      </c>
    </row>
    <row r="789" spans="1:19" x14ac:dyDescent="0.2">
      <c r="A789" t="s">
        <v>5131</v>
      </c>
      <c r="B789" t="s">
        <v>5131</v>
      </c>
      <c r="C789" t="s">
        <v>5132</v>
      </c>
      <c r="D789" t="s">
        <v>5860</v>
      </c>
      <c r="E789" t="s">
        <v>77</v>
      </c>
      <c r="I789" t="s">
        <v>3359</v>
      </c>
      <c r="J789" t="s">
        <v>3354</v>
      </c>
      <c r="M789" t="s">
        <v>3329</v>
      </c>
      <c r="N789" t="s">
        <v>81</v>
      </c>
      <c r="P789" t="s">
        <v>3360</v>
      </c>
      <c r="Q789" t="s">
        <v>83</v>
      </c>
      <c r="R789" t="s">
        <v>84</v>
      </c>
      <c r="S789" t="s">
        <v>3361</v>
      </c>
    </row>
    <row r="790" spans="1:19" x14ac:dyDescent="0.2">
      <c r="A790" t="s">
        <v>2273</v>
      </c>
      <c r="B790" t="s">
        <v>2273</v>
      </c>
      <c r="C790" t="s">
        <v>2275</v>
      </c>
      <c r="D790" t="s">
        <v>5860</v>
      </c>
      <c r="E790" t="s">
        <v>77</v>
      </c>
      <c r="G790" t="s">
        <v>5133</v>
      </c>
      <c r="I790" t="s">
        <v>3346</v>
      </c>
      <c r="J790" t="s">
        <v>146</v>
      </c>
      <c r="M790" t="s">
        <v>3329</v>
      </c>
      <c r="N790" t="s">
        <v>2962</v>
      </c>
      <c r="P790" t="s">
        <v>3347</v>
      </c>
      <c r="Q790" t="s">
        <v>83</v>
      </c>
      <c r="R790" t="s">
        <v>84</v>
      </c>
      <c r="S790" t="s">
        <v>3348</v>
      </c>
    </row>
    <row r="791" spans="1:19" x14ac:dyDescent="0.2">
      <c r="A791" t="s">
        <v>5134</v>
      </c>
      <c r="B791" t="s">
        <v>5134</v>
      </c>
      <c r="C791" t="s">
        <v>5135</v>
      </c>
      <c r="E791" t="s">
        <v>397</v>
      </c>
      <c r="F791" t="s">
        <v>5136</v>
      </c>
      <c r="I791" t="s">
        <v>3336</v>
      </c>
      <c r="M791" t="s">
        <v>3329</v>
      </c>
      <c r="N791" t="s">
        <v>2962</v>
      </c>
      <c r="P791" t="s">
        <v>3337</v>
      </c>
      <c r="Q791" t="s">
        <v>83</v>
      </c>
      <c r="S791" t="s">
        <v>3338</v>
      </c>
    </row>
    <row r="792" spans="1:19" x14ac:dyDescent="0.2">
      <c r="A792" t="s">
        <v>5137</v>
      </c>
      <c r="B792" t="s">
        <v>5137</v>
      </c>
      <c r="C792" t="s">
        <v>5138</v>
      </c>
      <c r="D792" t="s">
        <v>5860</v>
      </c>
      <c r="E792" t="s">
        <v>397</v>
      </c>
      <c r="F792" t="s">
        <v>5139</v>
      </c>
      <c r="I792" t="s">
        <v>3551</v>
      </c>
      <c r="M792" t="s">
        <v>3329</v>
      </c>
      <c r="N792" t="s">
        <v>2962</v>
      </c>
      <c r="P792" t="s">
        <v>3360</v>
      </c>
      <c r="Q792" t="s">
        <v>83</v>
      </c>
      <c r="R792" t="s">
        <v>84</v>
      </c>
      <c r="S792" t="s">
        <v>3552</v>
      </c>
    </row>
    <row r="793" spans="1:19" x14ac:dyDescent="0.2">
      <c r="A793" t="s">
        <v>5140</v>
      </c>
      <c r="B793" t="s">
        <v>5140</v>
      </c>
      <c r="C793" t="s">
        <v>893</v>
      </c>
      <c r="D793" t="s">
        <v>5860</v>
      </c>
      <c r="E793" t="s">
        <v>77</v>
      </c>
      <c r="G793" t="s">
        <v>5141</v>
      </c>
      <c r="I793" t="s">
        <v>3346</v>
      </c>
      <c r="J793" t="s">
        <v>146</v>
      </c>
      <c r="M793" t="s">
        <v>3329</v>
      </c>
      <c r="N793" t="s">
        <v>2962</v>
      </c>
      <c r="P793" t="s">
        <v>3347</v>
      </c>
      <c r="Q793" t="s">
        <v>83</v>
      </c>
      <c r="R793" t="s">
        <v>84</v>
      </c>
      <c r="S793" t="s">
        <v>3348</v>
      </c>
    </row>
    <row r="794" spans="1:19" x14ac:dyDescent="0.2">
      <c r="A794" t="s">
        <v>5142</v>
      </c>
      <c r="B794" t="s">
        <v>5142</v>
      </c>
      <c r="C794" t="s">
        <v>848</v>
      </c>
      <c r="D794" t="s">
        <v>5860</v>
      </c>
      <c r="E794" t="s">
        <v>77</v>
      </c>
      <c r="G794" t="s">
        <v>5143</v>
      </c>
      <c r="I794" t="s">
        <v>3346</v>
      </c>
      <c r="J794" t="s">
        <v>146</v>
      </c>
      <c r="M794" t="s">
        <v>3329</v>
      </c>
      <c r="N794" t="s">
        <v>2962</v>
      </c>
      <c r="P794" t="s">
        <v>3347</v>
      </c>
      <c r="Q794" t="s">
        <v>83</v>
      </c>
      <c r="R794" t="s">
        <v>84</v>
      </c>
      <c r="S794" t="s">
        <v>3348</v>
      </c>
    </row>
    <row r="795" spans="1:19" x14ac:dyDescent="0.2">
      <c r="A795" t="s">
        <v>5144</v>
      </c>
      <c r="B795" t="s">
        <v>5144</v>
      </c>
      <c r="C795" t="s">
        <v>5145</v>
      </c>
      <c r="D795" t="s">
        <v>5860</v>
      </c>
      <c r="E795" t="s">
        <v>397</v>
      </c>
      <c r="F795" t="s">
        <v>3732</v>
      </c>
      <c r="H795" t="s">
        <v>5146</v>
      </c>
      <c r="I795" t="s">
        <v>3551</v>
      </c>
      <c r="M795" t="s">
        <v>3329</v>
      </c>
      <c r="N795" t="s">
        <v>2962</v>
      </c>
      <c r="P795" t="s">
        <v>3360</v>
      </c>
      <c r="Q795" t="s">
        <v>83</v>
      </c>
      <c r="R795" t="s">
        <v>84</v>
      </c>
      <c r="S795" t="s">
        <v>3552</v>
      </c>
    </row>
    <row r="796" spans="1:19" x14ac:dyDescent="0.2">
      <c r="A796" t="s">
        <v>5147</v>
      </c>
      <c r="B796" t="s">
        <v>5147</v>
      </c>
      <c r="C796" t="s">
        <v>5148</v>
      </c>
      <c r="D796" t="s">
        <v>5860</v>
      </c>
      <c r="E796" t="s">
        <v>77</v>
      </c>
      <c r="G796" t="s">
        <v>5149</v>
      </c>
      <c r="H796" t="s">
        <v>5150</v>
      </c>
      <c r="I796" t="s">
        <v>3388</v>
      </c>
      <c r="J796" t="s">
        <v>3354</v>
      </c>
      <c r="M796" t="s">
        <v>3329</v>
      </c>
      <c r="N796" t="s">
        <v>81</v>
      </c>
      <c r="P796" t="s">
        <v>3347</v>
      </c>
      <c r="Q796" t="s">
        <v>83</v>
      </c>
      <c r="R796" t="s">
        <v>84</v>
      </c>
      <c r="S796" t="s">
        <v>3389</v>
      </c>
    </row>
    <row r="797" spans="1:19" x14ac:dyDescent="0.2">
      <c r="A797" t="s">
        <v>5151</v>
      </c>
      <c r="B797" t="s">
        <v>5151</v>
      </c>
      <c r="C797" t="s">
        <v>2406</v>
      </c>
      <c r="D797" t="s">
        <v>5860</v>
      </c>
      <c r="E797" t="s">
        <v>77</v>
      </c>
      <c r="G797" t="s">
        <v>5152</v>
      </c>
      <c r="I797" t="s">
        <v>3346</v>
      </c>
      <c r="J797" t="s">
        <v>146</v>
      </c>
      <c r="M797" t="s">
        <v>3329</v>
      </c>
      <c r="N797" t="s">
        <v>2962</v>
      </c>
      <c r="P797" t="s">
        <v>3347</v>
      </c>
      <c r="Q797" t="s">
        <v>83</v>
      </c>
      <c r="R797" t="s">
        <v>84</v>
      </c>
      <c r="S797" t="s">
        <v>3348</v>
      </c>
    </row>
    <row r="798" spans="1:19" x14ac:dyDescent="0.2">
      <c r="A798" t="s">
        <v>2770</v>
      </c>
      <c r="B798" t="s">
        <v>2770</v>
      </c>
      <c r="C798" t="s">
        <v>2772</v>
      </c>
      <c r="D798" t="s">
        <v>5860</v>
      </c>
      <c r="E798" t="s">
        <v>77</v>
      </c>
      <c r="G798" t="s">
        <v>5153</v>
      </c>
      <c r="I798" t="s">
        <v>3346</v>
      </c>
      <c r="J798" t="s">
        <v>146</v>
      </c>
      <c r="M798" t="s">
        <v>3329</v>
      </c>
      <c r="N798" t="s">
        <v>2962</v>
      </c>
      <c r="P798" t="s">
        <v>3347</v>
      </c>
      <c r="Q798" t="s">
        <v>83</v>
      </c>
      <c r="R798" t="s">
        <v>84</v>
      </c>
      <c r="S798" t="s">
        <v>3348</v>
      </c>
    </row>
    <row r="799" spans="1:19" x14ac:dyDescent="0.2">
      <c r="A799" t="s">
        <v>5154</v>
      </c>
      <c r="B799" t="s">
        <v>5154</v>
      </c>
      <c r="C799" t="s">
        <v>5155</v>
      </c>
      <c r="D799" t="s">
        <v>5860</v>
      </c>
      <c r="E799" t="s">
        <v>397</v>
      </c>
      <c r="I799" t="s">
        <v>3563</v>
      </c>
      <c r="J799" t="s">
        <v>3428</v>
      </c>
      <c r="M799" t="s">
        <v>3329</v>
      </c>
      <c r="N799" t="s">
        <v>81</v>
      </c>
      <c r="P799" t="s">
        <v>3429</v>
      </c>
      <c r="Q799" t="s">
        <v>83</v>
      </c>
      <c r="R799" t="s">
        <v>84</v>
      </c>
      <c r="S799" t="s">
        <v>3564</v>
      </c>
    </row>
    <row r="800" spans="1:19" x14ac:dyDescent="0.2">
      <c r="A800" t="s">
        <v>5156</v>
      </c>
      <c r="B800" t="s">
        <v>5156</v>
      </c>
      <c r="C800" t="s">
        <v>5157</v>
      </c>
      <c r="E800" t="s">
        <v>397</v>
      </c>
      <c r="F800" t="s">
        <v>3828</v>
      </c>
      <c r="I800" t="s">
        <v>3336</v>
      </c>
      <c r="M800" t="s">
        <v>3329</v>
      </c>
      <c r="N800" t="s">
        <v>2962</v>
      </c>
      <c r="P800" t="s">
        <v>3337</v>
      </c>
      <c r="Q800" t="s">
        <v>83</v>
      </c>
      <c r="S800" t="s">
        <v>3338</v>
      </c>
    </row>
    <row r="801" spans="1:19" x14ac:dyDescent="0.2">
      <c r="A801" t="s">
        <v>5158</v>
      </c>
      <c r="B801" t="s">
        <v>5158</v>
      </c>
      <c r="C801" t="s">
        <v>5159</v>
      </c>
      <c r="E801" t="s">
        <v>397</v>
      </c>
      <c r="F801" t="s">
        <v>5160</v>
      </c>
      <c r="I801" t="s">
        <v>3336</v>
      </c>
      <c r="M801" t="s">
        <v>3329</v>
      </c>
      <c r="N801" t="s">
        <v>2962</v>
      </c>
      <c r="P801" t="s">
        <v>3337</v>
      </c>
      <c r="Q801" t="s">
        <v>83</v>
      </c>
      <c r="S801" t="s">
        <v>3338</v>
      </c>
    </row>
    <row r="802" spans="1:19" x14ac:dyDescent="0.2">
      <c r="A802" t="s">
        <v>5161</v>
      </c>
      <c r="B802" t="s">
        <v>5161</v>
      </c>
      <c r="C802" t="s">
        <v>5162</v>
      </c>
      <c r="E802" t="s">
        <v>397</v>
      </c>
      <c r="I802" t="s">
        <v>3336</v>
      </c>
      <c r="M802" t="s">
        <v>3329</v>
      </c>
      <c r="N802" t="s">
        <v>2962</v>
      </c>
      <c r="P802" t="s">
        <v>3337</v>
      </c>
      <c r="Q802" t="s">
        <v>83</v>
      </c>
      <c r="S802" t="s">
        <v>3338</v>
      </c>
    </row>
    <row r="803" spans="1:19" x14ac:dyDescent="0.2">
      <c r="A803" t="s">
        <v>5163</v>
      </c>
      <c r="B803" t="s">
        <v>5163</v>
      </c>
      <c r="C803" t="s">
        <v>2608</v>
      </c>
      <c r="D803" t="s">
        <v>5860</v>
      </c>
      <c r="E803" t="s">
        <v>77</v>
      </c>
      <c r="G803" t="s">
        <v>5164</v>
      </c>
      <c r="I803" t="s">
        <v>3346</v>
      </c>
      <c r="J803" t="s">
        <v>146</v>
      </c>
      <c r="M803" t="s">
        <v>3329</v>
      </c>
      <c r="N803" t="s">
        <v>2962</v>
      </c>
      <c r="P803" t="s">
        <v>3347</v>
      </c>
      <c r="Q803" t="s">
        <v>83</v>
      </c>
      <c r="R803" t="s">
        <v>84</v>
      </c>
      <c r="S803" t="s">
        <v>3348</v>
      </c>
    </row>
    <row r="804" spans="1:19" x14ac:dyDescent="0.2">
      <c r="A804" t="s">
        <v>5165</v>
      </c>
      <c r="B804" t="s">
        <v>5165</v>
      </c>
      <c r="C804" t="s">
        <v>416</v>
      </c>
      <c r="D804" t="s">
        <v>5860</v>
      </c>
      <c r="E804" t="s">
        <v>77</v>
      </c>
      <c r="G804" t="s">
        <v>5166</v>
      </c>
      <c r="I804" t="s">
        <v>3346</v>
      </c>
      <c r="J804" t="s">
        <v>146</v>
      </c>
      <c r="M804" t="s">
        <v>3329</v>
      </c>
      <c r="N804" t="s">
        <v>2962</v>
      </c>
      <c r="P804" t="s">
        <v>3347</v>
      </c>
      <c r="Q804" t="s">
        <v>83</v>
      </c>
      <c r="R804" t="s">
        <v>84</v>
      </c>
      <c r="S804" t="s">
        <v>3348</v>
      </c>
    </row>
    <row r="805" spans="1:19" x14ac:dyDescent="0.2">
      <c r="A805" t="s">
        <v>5167</v>
      </c>
      <c r="B805" t="s">
        <v>5167</v>
      </c>
      <c r="C805" t="s">
        <v>5168</v>
      </c>
      <c r="D805" t="s">
        <v>5860</v>
      </c>
      <c r="E805" t="s">
        <v>77</v>
      </c>
      <c r="I805" t="s">
        <v>3563</v>
      </c>
      <c r="J805" t="s">
        <v>3428</v>
      </c>
      <c r="M805" t="s">
        <v>3329</v>
      </c>
      <c r="N805" t="s">
        <v>81</v>
      </c>
      <c r="P805" t="s">
        <v>3429</v>
      </c>
      <c r="Q805" t="s">
        <v>83</v>
      </c>
      <c r="R805" t="s">
        <v>2953</v>
      </c>
      <c r="S805" t="s">
        <v>3564</v>
      </c>
    </row>
    <row r="806" spans="1:19" x14ac:dyDescent="0.2">
      <c r="A806" t="s">
        <v>5169</v>
      </c>
      <c r="B806" t="s">
        <v>5169</v>
      </c>
      <c r="C806" t="s">
        <v>5170</v>
      </c>
      <c r="E806" t="s">
        <v>397</v>
      </c>
      <c r="F806" t="s">
        <v>4671</v>
      </c>
      <c r="I806" t="s">
        <v>3336</v>
      </c>
      <c r="M806" t="s">
        <v>3329</v>
      </c>
      <c r="N806" t="s">
        <v>2962</v>
      </c>
      <c r="P806" t="s">
        <v>3337</v>
      </c>
      <c r="Q806" t="s">
        <v>83</v>
      </c>
      <c r="S806" t="s">
        <v>3338</v>
      </c>
    </row>
    <row r="807" spans="1:19" x14ac:dyDescent="0.2">
      <c r="A807" t="s">
        <v>5171</v>
      </c>
      <c r="B807" t="s">
        <v>5171</v>
      </c>
      <c r="D807" t="s">
        <v>5860</v>
      </c>
      <c r="E807" t="s">
        <v>397</v>
      </c>
      <c r="I807" t="s">
        <v>3848</v>
      </c>
      <c r="J807" t="s">
        <v>3428</v>
      </c>
      <c r="M807" t="s">
        <v>3329</v>
      </c>
      <c r="N807" t="s">
        <v>81</v>
      </c>
      <c r="P807" t="s">
        <v>3849</v>
      </c>
      <c r="Q807" t="s">
        <v>83</v>
      </c>
      <c r="R807" t="s">
        <v>84</v>
      </c>
      <c r="S807" t="s">
        <v>3850</v>
      </c>
    </row>
    <row r="808" spans="1:19" x14ac:dyDescent="0.2">
      <c r="A808" t="s">
        <v>5172</v>
      </c>
      <c r="B808" t="s">
        <v>5172</v>
      </c>
      <c r="C808" t="s">
        <v>5173</v>
      </c>
      <c r="D808" t="s">
        <v>5860</v>
      </c>
      <c r="E808" t="s">
        <v>77</v>
      </c>
      <c r="H808" t="s">
        <v>5174</v>
      </c>
      <c r="I808" t="s">
        <v>3583</v>
      </c>
      <c r="J808" t="s">
        <v>3328</v>
      </c>
      <c r="M808" t="s">
        <v>3329</v>
      </c>
      <c r="N808" t="s">
        <v>2962</v>
      </c>
      <c r="P808" t="s">
        <v>3360</v>
      </c>
      <c r="Q808" t="s">
        <v>83</v>
      </c>
      <c r="R808" t="s">
        <v>84</v>
      </c>
      <c r="S808" t="s">
        <v>3584</v>
      </c>
    </row>
    <row r="809" spans="1:19" x14ac:dyDescent="0.2">
      <c r="A809" t="s">
        <v>5175</v>
      </c>
      <c r="B809" t="s">
        <v>5175</v>
      </c>
      <c r="C809" t="s">
        <v>5176</v>
      </c>
      <c r="D809" t="s">
        <v>5860</v>
      </c>
      <c r="E809" t="s">
        <v>77</v>
      </c>
      <c r="H809" t="s">
        <v>5175</v>
      </c>
      <c r="I809" t="s">
        <v>3693</v>
      </c>
      <c r="J809" t="s">
        <v>3354</v>
      </c>
      <c r="M809" t="s">
        <v>3329</v>
      </c>
      <c r="N809" t="s">
        <v>81</v>
      </c>
      <c r="P809" t="s">
        <v>3360</v>
      </c>
      <c r="Q809" t="s">
        <v>83</v>
      </c>
      <c r="R809" t="s">
        <v>84</v>
      </c>
      <c r="S809" t="s">
        <v>3694</v>
      </c>
    </row>
    <row r="810" spans="1:19" x14ac:dyDescent="0.2">
      <c r="A810" t="s">
        <v>5177</v>
      </c>
      <c r="B810" t="s">
        <v>5177</v>
      </c>
      <c r="C810" t="s">
        <v>5178</v>
      </c>
      <c r="E810" t="s">
        <v>397</v>
      </c>
      <c r="F810" t="s">
        <v>5179</v>
      </c>
      <c r="I810" t="s">
        <v>3336</v>
      </c>
      <c r="M810" t="s">
        <v>3329</v>
      </c>
      <c r="N810" t="s">
        <v>2962</v>
      </c>
      <c r="P810" t="s">
        <v>3337</v>
      </c>
      <c r="Q810" t="s">
        <v>83</v>
      </c>
      <c r="S810" t="s">
        <v>3338</v>
      </c>
    </row>
    <row r="811" spans="1:19" x14ac:dyDescent="0.2">
      <c r="A811" t="s">
        <v>5180</v>
      </c>
      <c r="B811" t="s">
        <v>5180</v>
      </c>
      <c r="C811" t="s">
        <v>5181</v>
      </c>
      <c r="E811" t="s">
        <v>397</v>
      </c>
      <c r="F811" t="s">
        <v>5182</v>
      </c>
      <c r="I811" t="s">
        <v>3336</v>
      </c>
      <c r="M811" t="s">
        <v>3329</v>
      </c>
      <c r="N811" t="s">
        <v>2962</v>
      </c>
      <c r="P811" t="s">
        <v>3337</v>
      </c>
      <c r="Q811" t="s">
        <v>83</v>
      </c>
      <c r="S811" t="s">
        <v>3338</v>
      </c>
    </row>
    <row r="812" spans="1:19" x14ac:dyDescent="0.2">
      <c r="A812" t="s">
        <v>5183</v>
      </c>
      <c r="B812" t="s">
        <v>5183</v>
      </c>
      <c r="C812" t="s">
        <v>5184</v>
      </c>
      <c r="E812" t="s">
        <v>397</v>
      </c>
      <c r="I812" t="s">
        <v>3336</v>
      </c>
      <c r="M812" t="s">
        <v>3329</v>
      </c>
      <c r="N812" t="s">
        <v>2962</v>
      </c>
      <c r="P812" t="s">
        <v>3337</v>
      </c>
      <c r="Q812" t="s">
        <v>83</v>
      </c>
      <c r="S812" t="s">
        <v>3338</v>
      </c>
    </row>
    <row r="813" spans="1:19" x14ac:dyDescent="0.2">
      <c r="A813" t="s">
        <v>5185</v>
      </c>
      <c r="B813" t="s">
        <v>5185</v>
      </c>
      <c r="C813" t="s">
        <v>5186</v>
      </c>
      <c r="E813" t="s">
        <v>397</v>
      </c>
      <c r="F813" t="s">
        <v>3839</v>
      </c>
      <c r="I813" t="s">
        <v>3336</v>
      </c>
      <c r="M813" t="s">
        <v>3329</v>
      </c>
      <c r="N813" t="s">
        <v>2962</v>
      </c>
      <c r="P813" t="s">
        <v>3337</v>
      </c>
      <c r="Q813" t="s">
        <v>83</v>
      </c>
      <c r="S813" t="s">
        <v>3338</v>
      </c>
    </row>
    <row r="814" spans="1:19" x14ac:dyDescent="0.2">
      <c r="A814" t="s">
        <v>505</v>
      </c>
      <c r="B814" t="s">
        <v>505</v>
      </c>
      <c r="C814" t="s">
        <v>507</v>
      </c>
      <c r="D814" t="s">
        <v>5860</v>
      </c>
      <c r="E814" t="s">
        <v>77</v>
      </c>
      <c r="G814" t="s">
        <v>5187</v>
      </c>
      <c r="I814" t="s">
        <v>3346</v>
      </c>
      <c r="J814" t="s">
        <v>146</v>
      </c>
      <c r="M814" t="s">
        <v>3329</v>
      </c>
      <c r="N814" t="s">
        <v>2962</v>
      </c>
      <c r="P814" t="s">
        <v>3347</v>
      </c>
      <c r="Q814" t="s">
        <v>83</v>
      </c>
      <c r="R814" t="s">
        <v>84</v>
      </c>
      <c r="S814" t="s">
        <v>3348</v>
      </c>
    </row>
    <row r="815" spans="1:19" x14ac:dyDescent="0.2">
      <c r="A815" t="s">
        <v>5188</v>
      </c>
      <c r="B815" t="s">
        <v>5188</v>
      </c>
      <c r="C815" t="s">
        <v>5189</v>
      </c>
      <c r="E815" t="s">
        <v>397</v>
      </c>
      <c r="F815" t="s">
        <v>5190</v>
      </c>
      <c r="I815" t="s">
        <v>3336</v>
      </c>
      <c r="M815" t="s">
        <v>3329</v>
      </c>
      <c r="N815" t="s">
        <v>2962</v>
      </c>
      <c r="P815" t="s">
        <v>3337</v>
      </c>
      <c r="Q815" t="s">
        <v>83</v>
      </c>
      <c r="S815" t="s">
        <v>3338</v>
      </c>
    </row>
    <row r="816" spans="1:19" x14ac:dyDescent="0.2">
      <c r="A816" t="s">
        <v>1984</v>
      </c>
      <c r="B816" t="s">
        <v>1984</v>
      </c>
      <c r="C816" t="s">
        <v>1986</v>
      </c>
      <c r="D816" t="s">
        <v>5860</v>
      </c>
      <c r="E816" t="s">
        <v>77</v>
      </c>
      <c r="G816" t="s">
        <v>5191</v>
      </c>
      <c r="I816" t="s">
        <v>3346</v>
      </c>
      <c r="J816" t="s">
        <v>146</v>
      </c>
      <c r="M816" t="s">
        <v>3329</v>
      </c>
      <c r="N816" t="s">
        <v>2962</v>
      </c>
      <c r="P816" t="s">
        <v>3347</v>
      </c>
      <c r="Q816" t="s">
        <v>83</v>
      </c>
      <c r="R816" t="s">
        <v>84</v>
      </c>
      <c r="S816" t="s">
        <v>3348</v>
      </c>
    </row>
    <row r="817" spans="1:19" x14ac:dyDescent="0.2">
      <c r="A817" t="s">
        <v>5192</v>
      </c>
      <c r="B817" t="s">
        <v>5192</v>
      </c>
      <c r="C817" t="s">
        <v>5193</v>
      </c>
      <c r="E817" t="s">
        <v>397</v>
      </c>
      <c r="F817" t="s">
        <v>3828</v>
      </c>
      <c r="I817" t="s">
        <v>3336</v>
      </c>
      <c r="M817" t="s">
        <v>3329</v>
      </c>
      <c r="N817" t="s">
        <v>2962</v>
      </c>
      <c r="P817" t="s">
        <v>3337</v>
      </c>
      <c r="Q817" t="s">
        <v>83</v>
      </c>
      <c r="S817" t="s">
        <v>3338</v>
      </c>
    </row>
    <row r="818" spans="1:19" x14ac:dyDescent="0.2">
      <c r="A818" t="s">
        <v>5194</v>
      </c>
      <c r="B818" t="s">
        <v>5194</v>
      </c>
      <c r="C818" t="s">
        <v>5195</v>
      </c>
      <c r="E818" t="s">
        <v>397</v>
      </c>
      <c r="F818" t="s">
        <v>5196</v>
      </c>
      <c r="I818" t="s">
        <v>3336</v>
      </c>
      <c r="M818" t="s">
        <v>3329</v>
      </c>
      <c r="N818" t="s">
        <v>2962</v>
      </c>
      <c r="P818" t="s">
        <v>3337</v>
      </c>
      <c r="Q818" t="s">
        <v>83</v>
      </c>
      <c r="S818" t="s">
        <v>3338</v>
      </c>
    </row>
    <row r="819" spans="1:19" x14ac:dyDescent="0.2">
      <c r="A819" t="s">
        <v>527</v>
      </c>
      <c r="B819" t="s">
        <v>527</v>
      </c>
      <c r="C819" t="s">
        <v>529</v>
      </c>
      <c r="D819" t="s">
        <v>5860</v>
      </c>
      <c r="E819" t="s">
        <v>77</v>
      </c>
      <c r="G819" t="s">
        <v>5197</v>
      </c>
      <c r="I819" t="s">
        <v>3346</v>
      </c>
      <c r="J819" t="s">
        <v>146</v>
      </c>
      <c r="M819" t="s">
        <v>3329</v>
      </c>
      <c r="N819" t="s">
        <v>2962</v>
      </c>
      <c r="P819" t="s">
        <v>3347</v>
      </c>
      <c r="Q819" t="s">
        <v>83</v>
      </c>
      <c r="R819" t="s">
        <v>84</v>
      </c>
      <c r="S819" t="s">
        <v>3348</v>
      </c>
    </row>
    <row r="820" spans="1:19" x14ac:dyDescent="0.2">
      <c r="A820" t="s">
        <v>4025</v>
      </c>
      <c r="B820" t="s">
        <v>4025</v>
      </c>
      <c r="C820" t="s">
        <v>5198</v>
      </c>
      <c r="D820" t="s">
        <v>5860</v>
      </c>
      <c r="E820" t="s">
        <v>77</v>
      </c>
      <c r="H820" t="s">
        <v>5199</v>
      </c>
      <c r="I820" t="s">
        <v>4023</v>
      </c>
      <c r="J820" t="s">
        <v>3428</v>
      </c>
      <c r="M820" t="s">
        <v>3329</v>
      </c>
      <c r="N820" t="s">
        <v>81</v>
      </c>
      <c r="P820" t="s">
        <v>4024</v>
      </c>
      <c r="Q820" t="s">
        <v>83</v>
      </c>
      <c r="R820" t="s">
        <v>84</v>
      </c>
      <c r="S820" t="s">
        <v>4025</v>
      </c>
    </row>
    <row r="821" spans="1:19" x14ac:dyDescent="0.2">
      <c r="A821" t="s">
        <v>5200</v>
      </c>
      <c r="B821" t="s">
        <v>5200</v>
      </c>
      <c r="C821" t="s">
        <v>5201</v>
      </c>
      <c r="E821" t="s">
        <v>397</v>
      </c>
      <c r="F821" t="s">
        <v>5202</v>
      </c>
      <c r="I821" t="s">
        <v>3336</v>
      </c>
      <c r="M821" t="s">
        <v>3329</v>
      </c>
      <c r="N821" t="s">
        <v>2962</v>
      </c>
      <c r="P821" t="s">
        <v>3337</v>
      </c>
      <c r="Q821" t="s">
        <v>83</v>
      </c>
      <c r="S821" t="s">
        <v>3338</v>
      </c>
    </row>
    <row r="822" spans="1:19" x14ac:dyDescent="0.2">
      <c r="A822" t="s">
        <v>5203</v>
      </c>
      <c r="B822" t="s">
        <v>5203</v>
      </c>
      <c r="C822" t="s">
        <v>5204</v>
      </c>
      <c r="E822" t="s">
        <v>397</v>
      </c>
      <c r="F822" t="s">
        <v>5205</v>
      </c>
      <c r="I822" t="s">
        <v>3336</v>
      </c>
      <c r="M822" t="s">
        <v>3329</v>
      </c>
      <c r="N822" t="s">
        <v>2962</v>
      </c>
      <c r="P822" t="s">
        <v>3337</v>
      </c>
      <c r="Q822" t="s">
        <v>83</v>
      </c>
      <c r="S822" t="s">
        <v>3338</v>
      </c>
    </row>
    <row r="823" spans="1:19" x14ac:dyDescent="0.2">
      <c r="A823" t="s">
        <v>5206</v>
      </c>
      <c r="B823" t="s">
        <v>5206</v>
      </c>
      <c r="C823" t="s">
        <v>5207</v>
      </c>
      <c r="D823" t="s">
        <v>5860</v>
      </c>
      <c r="E823" t="s">
        <v>77</v>
      </c>
      <c r="H823" t="s">
        <v>5208</v>
      </c>
      <c r="I823" t="s">
        <v>3388</v>
      </c>
      <c r="J823" t="s">
        <v>3354</v>
      </c>
      <c r="M823" t="s">
        <v>3329</v>
      </c>
      <c r="N823" t="s">
        <v>81</v>
      </c>
      <c r="P823" t="s">
        <v>3347</v>
      </c>
      <c r="Q823" t="s">
        <v>83</v>
      </c>
      <c r="R823" t="s">
        <v>84</v>
      </c>
      <c r="S823" t="s">
        <v>3389</v>
      </c>
    </row>
    <row r="824" spans="1:19" x14ac:dyDescent="0.2">
      <c r="A824" t="s">
        <v>5209</v>
      </c>
      <c r="B824" t="s">
        <v>5209</v>
      </c>
      <c r="C824" t="s">
        <v>5210</v>
      </c>
      <c r="E824" t="s">
        <v>397</v>
      </c>
      <c r="I824" t="s">
        <v>3336</v>
      </c>
      <c r="M824" t="s">
        <v>3329</v>
      </c>
      <c r="N824" t="s">
        <v>2962</v>
      </c>
      <c r="P824" t="s">
        <v>3337</v>
      </c>
      <c r="Q824" t="s">
        <v>83</v>
      </c>
      <c r="S824" t="s">
        <v>3338</v>
      </c>
    </row>
    <row r="825" spans="1:19" x14ac:dyDescent="0.2">
      <c r="A825" t="s">
        <v>5211</v>
      </c>
      <c r="B825" t="s">
        <v>5211</v>
      </c>
      <c r="C825" t="s">
        <v>2723</v>
      </c>
      <c r="D825" t="s">
        <v>5860</v>
      </c>
      <c r="E825" t="s">
        <v>77</v>
      </c>
      <c r="G825" t="s">
        <v>5212</v>
      </c>
      <c r="I825" t="s">
        <v>3346</v>
      </c>
      <c r="J825" t="s">
        <v>146</v>
      </c>
      <c r="M825" t="s">
        <v>3329</v>
      </c>
      <c r="N825" t="s">
        <v>2962</v>
      </c>
      <c r="P825" t="s">
        <v>3347</v>
      </c>
      <c r="Q825" t="s">
        <v>83</v>
      </c>
      <c r="R825" t="s">
        <v>84</v>
      </c>
      <c r="S825" t="s">
        <v>3348</v>
      </c>
    </row>
    <row r="826" spans="1:19" x14ac:dyDescent="0.2">
      <c r="A826" t="s">
        <v>5213</v>
      </c>
      <c r="B826" t="s">
        <v>5213</v>
      </c>
      <c r="C826" t="s">
        <v>5214</v>
      </c>
      <c r="E826" t="s">
        <v>397</v>
      </c>
      <c r="F826" t="s">
        <v>5215</v>
      </c>
      <c r="I826" t="s">
        <v>3336</v>
      </c>
      <c r="M826" t="s">
        <v>3329</v>
      </c>
      <c r="N826" t="s">
        <v>2962</v>
      </c>
      <c r="P826" t="s">
        <v>3337</v>
      </c>
      <c r="Q826" t="s">
        <v>83</v>
      </c>
      <c r="S826" t="s">
        <v>3338</v>
      </c>
    </row>
    <row r="827" spans="1:19" x14ac:dyDescent="0.2">
      <c r="A827" t="s">
        <v>5216</v>
      </c>
      <c r="B827" t="s">
        <v>5216</v>
      </c>
      <c r="C827" t="s">
        <v>5217</v>
      </c>
      <c r="E827" t="s">
        <v>397</v>
      </c>
      <c r="I827" t="s">
        <v>3336</v>
      </c>
      <c r="M827" t="s">
        <v>3329</v>
      </c>
      <c r="N827" t="s">
        <v>2962</v>
      </c>
      <c r="P827" t="s">
        <v>3337</v>
      </c>
      <c r="Q827" t="s">
        <v>83</v>
      </c>
      <c r="S827" t="s">
        <v>3338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baseColWidth="10" defaultColWidth="8.83203125" defaultRowHeight="15" x14ac:dyDescent="0.2"/>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2"/>
  <sheetViews>
    <sheetView tabSelected="1"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55</v>
      </c>
      <c r="O1" s="1" t="s">
        <v>56</v>
      </c>
      <c r="P1" s="1" t="s">
        <v>57</v>
      </c>
      <c r="Q1" s="1" t="s">
        <v>58</v>
      </c>
      <c r="R1" s="1" t="s">
        <v>59</v>
      </c>
      <c r="S1" s="1" t="s">
        <v>60</v>
      </c>
    </row>
    <row r="2" spans="1:19" x14ac:dyDescent="0.2">
      <c r="A2" t="s">
        <v>3317</v>
      </c>
      <c r="B2" t="s">
        <v>3317</v>
      </c>
      <c r="C2" t="s">
        <v>3318</v>
      </c>
      <c r="D2" t="s">
        <v>76</v>
      </c>
      <c r="E2" t="s">
        <v>77</v>
      </c>
      <c r="I2" t="s">
        <v>3319</v>
      </c>
      <c r="J2" t="s">
        <v>3154</v>
      </c>
      <c r="K2" t="s">
        <v>2990</v>
      </c>
      <c r="M2" t="s">
        <v>3320</v>
      </c>
      <c r="N2" t="s">
        <v>2962</v>
      </c>
      <c r="O2" t="e">
        <f>Total Employees Completed / Total Employees</f>
        <v>#NAME?</v>
      </c>
      <c r="P2" t="s">
        <v>3321</v>
      </c>
      <c r="Q2" t="s">
        <v>83</v>
      </c>
      <c r="R2" t="s">
        <v>84</v>
      </c>
      <c r="S2" t="s">
        <v>3322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3"/>
  <sheetViews>
    <sheetView workbookViewId="0"/>
  </sheetViews>
  <sheetFormatPr baseColWidth="10" defaultColWidth="8.83203125" defaultRowHeight="15" x14ac:dyDescent="0.2"/>
  <sheetData>
    <row r="1" spans="1:8" x14ac:dyDescent="0.2">
      <c r="A1" s="1" t="s">
        <v>67</v>
      </c>
      <c r="B1" s="1" t="s">
        <v>68</v>
      </c>
      <c r="C1" s="1" t="s">
        <v>69</v>
      </c>
      <c r="D1" s="1" t="s">
        <v>1</v>
      </c>
      <c r="E1" s="1" t="s">
        <v>5218</v>
      </c>
      <c r="F1" s="1" t="s">
        <v>8</v>
      </c>
      <c r="G1" s="1" t="s">
        <v>5219</v>
      </c>
      <c r="H1" s="1" t="s">
        <v>5220</v>
      </c>
    </row>
    <row r="2" spans="1:8" x14ac:dyDescent="0.2">
      <c r="A2" t="s">
        <v>5221</v>
      </c>
      <c r="B2" t="s">
        <v>5221</v>
      </c>
      <c r="C2" t="s">
        <v>5222</v>
      </c>
      <c r="E2" t="s">
        <v>5223</v>
      </c>
      <c r="F2" t="s">
        <v>5224</v>
      </c>
      <c r="G2" t="s">
        <v>5225</v>
      </c>
    </row>
    <row r="3" spans="1:8" x14ac:dyDescent="0.2">
      <c r="A3" t="s">
        <v>5221</v>
      </c>
      <c r="B3" t="s">
        <v>5221</v>
      </c>
      <c r="C3" t="s">
        <v>5226</v>
      </c>
      <c r="E3" t="s">
        <v>5227</v>
      </c>
      <c r="F3" t="s">
        <v>5224</v>
      </c>
      <c r="G3" t="s">
        <v>5225</v>
      </c>
    </row>
    <row r="4" spans="1:8" x14ac:dyDescent="0.2">
      <c r="A4" t="s">
        <v>3332</v>
      </c>
      <c r="B4" t="s">
        <v>3347</v>
      </c>
      <c r="C4" t="s">
        <v>5228</v>
      </c>
      <c r="D4" t="s">
        <v>5229</v>
      </c>
      <c r="E4" t="s">
        <v>5230</v>
      </c>
      <c r="F4" t="s">
        <v>5231</v>
      </c>
      <c r="G4" t="s">
        <v>5225</v>
      </c>
      <c r="H4" t="s">
        <v>5232</v>
      </c>
    </row>
    <row r="5" spans="1:8" x14ac:dyDescent="0.2">
      <c r="A5" t="s">
        <v>3332</v>
      </c>
      <c r="B5" t="s">
        <v>3360</v>
      </c>
      <c r="C5" t="s">
        <v>3361</v>
      </c>
      <c r="D5" t="s">
        <v>5233</v>
      </c>
      <c r="E5" t="s">
        <v>5234</v>
      </c>
      <c r="F5" t="s">
        <v>5235</v>
      </c>
      <c r="G5" t="s">
        <v>5225</v>
      </c>
      <c r="H5" t="s">
        <v>5232</v>
      </c>
    </row>
    <row r="6" spans="1:8" x14ac:dyDescent="0.2">
      <c r="A6" t="s">
        <v>3332</v>
      </c>
      <c r="B6" t="s">
        <v>3347</v>
      </c>
      <c r="C6" t="s">
        <v>3389</v>
      </c>
      <c r="D6" t="s">
        <v>5233</v>
      </c>
      <c r="E6" t="s">
        <v>5236</v>
      </c>
      <c r="F6" t="s">
        <v>5237</v>
      </c>
      <c r="G6" t="s">
        <v>5225</v>
      </c>
      <c r="H6" t="s">
        <v>5232</v>
      </c>
    </row>
    <row r="7" spans="1:8" x14ac:dyDescent="0.2">
      <c r="A7" t="s">
        <v>3332</v>
      </c>
      <c r="B7" t="s">
        <v>3360</v>
      </c>
      <c r="C7" t="s">
        <v>3475</v>
      </c>
      <c r="D7" t="s">
        <v>5238</v>
      </c>
      <c r="E7" t="s">
        <v>5239</v>
      </c>
      <c r="F7" t="s">
        <v>5240</v>
      </c>
      <c r="G7" t="s">
        <v>5225</v>
      </c>
    </row>
    <row r="8" spans="1:8" x14ac:dyDescent="0.2">
      <c r="A8" t="s">
        <v>3332</v>
      </c>
      <c r="B8" t="s">
        <v>3360</v>
      </c>
      <c r="C8" t="s">
        <v>3552</v>
      </c>
      <c r="D8" t="s">
        <v>5229</v>
      </c>
      <c r="E8" t="s">
        <v>5241</v>
      </c>
      <c r="F8" t="s">
        <v>5242</v>
      </c>
      <c r="G8" t="s">
        <v>5225</v>
      </c>
      <c r="H8" t="s">
        <v>5232</v>
      </c>
    </row>
    <row r="9" spans="1:8" x14ac:dyDescent="0.2">
      <c r="A9" t="s">
        <v>3332</v>
      </c>
      <c r="B9" t="s">
        <v>3330</v>
      </c>
      <c r="C9" t="s">
        <v>3331</v>
      </c>
      <c r="D9" t="s">
        <v>5243</v>
      </c>
      <c r="E9" t="s">
        <v>5244</v>
      </c>
      <c r="F9" t="s">
        <v>5245</v>
      </c>
      <c r="G9" t="s">
        <v>5225</v>
      </c>
    </row>
    <row r="10" spans="1:8" x14ac:dyDescent="0.2">
      <c r="A10" t="s">
        <v>3332</v>
      </c>
      <c r="B10" t="s">
        <v>3429</v>
      </c>
      <c r="C10" t="s">
        <v>3564</v>
      </c>
      <c r="D10" t="s">
        <v>5233</v>
      </c>
      <c r="E10" t="s">
        <v>5246</v>
      </c>
      <c r="F10" t="s">
        <v>5247</v>
      </c>
      <c r="G10" t="s">
        <v>5225</v>
      </c>
      <c r="H10" t="s">
        <v>5232</v>
      </c>
    </row>
    <row r="11" spans="1:8" x14ac:dyDescent="0.2">
      <c r="A11" t="s">
        <v>3332</v>
      </c>
      <c r="B11" t="s">
        <v>3360</v>
      </c>
      <c r="C11" t="s">
        <v>3694</v>
      </c>
      <c r="D11" t="s">
        <v>5248</v>
      </c>
      <c r="E11" t="s">
        <v>5249</v>
      </c>
      <c r="F11" t="s">
        <v>5250</v>
      </c>
      <c r="G11" t="s">
        <v>5225</v>
      </c>
      <c r="H11" t="s">
        <v>5232</v>
      </c>
    </row>
    <row r="12" spans="1:8" x14ac:dyDescent="0.2">
      <c r="A12" t="s">
        <v>3332</v>
      </c>
      <c r="B12" t="s">
        <v>3347</v>
      </c>
      <c r="C12" t="s">
        <v>3355</v>
      </c>
      <c r="D12" t="s">
        <v>5251</v>
      </c>
      <c r="E12" t="s">
        <v>5252</v>
      </c>
      <c r="F12" t="s">
        <v>5253</v>
      </c>
      <c r="G12" t="s">
        <v>5225</v>
      </c>
    </row>
    <row r="13" spans="1:8" x14ac:dyDescent="0.2">
      <c r="A13" t="s">
        <v>3332</v>
      </c>
      <c r="B13" t="s">
        <v>3347</v>
      </c>
      <c r="C13" t="s">
        <v>3680</v>
      </c>
      <c r="D13" t="s">
        <v>5251</v>
      </c>
      <c r="E13" t="s">
        <v>5254</v>
      </c>
      <c r="F13" t="s">
        <v>5255</v>
      </c>
      <c r="G13" t="s">
        <v>5225</v>
      </c>
    </row>
    <row r="14" spans="1:8" x14ac:dyDescent="0.2">
      <c r="A14" t="s">
        <v>3332</v>
      </c>
      <c r="B14" t="s">
        <v>3347</v>
      </c>
      <c r="C14" t="s">
        <v>3603</v>
      </c>
      <c r="D14" t="s">
        <v>5229</v>
      </c>
      <c r="E14" t="s">
        <v>5256</v>
      </c>
      <c r="F14" t="s">
        <v>5257</v>
      </c>
      <c r="G14" t="s">
        <v>5225</v>
      </c>
      <c r="H14" t="s">
        <v>5232</v>
      </c>
    </row>
    <row r="15" spans="1:8" x14ac:dyDescent="0.2">
      <c r="A15" t="s">
        <v>3332</v>
      </c>
      <c r="B15" t="s">
        <v>3360</v>
      </c>
      <c r="C15" t="s">
        <v>3991</v>
      </c>
      <c r="D15" t="s">
        <v>5258</v>
      </c>
      <c r="E15" t="s">
        <v>5259</v>
      </c>
      <c r="F15" t="s">
        <v>5260</v>
      </c>
      <c r="G15" t="s">
        <v>5225</v>
      </c>
      <c r="H15" t="s">
        <v>5232</v>
      </c>
    </row>
    <row r="16" spans="1:8" x14ac:dyDescent="0.2">
      <c r="A16" t="s">
        <v>3332</v>
      </c>
      <c r="B16" t="s">
        <v>3360</v>
      </c>
      <c r="C16" t="s">
        <v>3584</v>
      </c>
      <c r="D16" t="s">
        <v>5258</v>
      </c>
      <c r="E16" t="s">
        <v>5261</v>
      </c>
      <c r="F16" t="s">
        <v>5262</v>
      </c>
      <c r="G16" t="s">
        <v>5225</v>
      </c>
      <c r="H16" t="s">
        <v>5232</v>
      </c>
    </row>
    <row r="17" spans="1:8" x14ac:dyDescent="0.2">
      <c r="A17" t="s">
        <v>3332</v>
      </c>
      <c r="B17" t="s">
        <v>3429</v>
      </c>
      <c r="C17" t="s">
        <v>3430</v>
      </c>
      <c r="D17" t="s">
        <v>5233</v>
      </c>
      <c r="E17" t="s">
        <v>5263</v>
      </c>
      <c r="F17" t="s">
        <v>5264</v>
      </c>
      <c r="G17" t="s">
        <v>5225</v>
      </c>
      <c r="H17" t="s">
        <v>5232</v>
      </c>
    </row>
    <row r="18" spans="1:8" x14ac:dyDescent="0.2">
      <c r="A18" t="s">
        <v>3332</v>
      </c>
      <c r="B18" t="s">
        <v>3849</v>
      </c>
      <c r="C18" t="s">
        <v>3850</v>
      </c>
      <c r="D18" t="s">
        <v>5265</v>
      </c>
      <c r="E18" t="s">
        <v>5266</v>
      </c>
      <c r="F18" t="s">
        <v>5267</v>
      </c>
      <c r="G18" t="s">
        <v>5225</v>
      </c>
      <c r="H18" t="s">
        <v>5232</v>
      </c>
    </row>
    <row r="19" spans="1:8" x14ac:dyDescent="0.2">
      <c r="A19" t="s">
        <v>3332</v>
      </c>
      <c r="B19" t="s">
        <v>3360</v>
      </c>
      <c r="C19" t="s">
        <v>4071</v>
      </c>
      <c r="D19" t="s">
        <v>5233</v>
      </c>
      <c r="E19" t="s">
        <v>5268</v>
      </c>
      <c r="F19" t="s">
        <v>5269</v>
      </c>
      <c r="G19" t="s">
        <v>5225</v>
      </c>
      <c r="H19" t="s">
        <v>5232</v>
      </c>
    </row>
    <row r="20" spans="1:8" x14ac:dyDescent="0.2">
      <c r="A20" t="s">
        <v>3332</v>
      </c>
      <c r="B20" t="s">
        <v>4024</v>
      </c>
      <c r="C20" t="s">
        <v>4025</v>
      </c>
      <c r="D20" t="s">
        <v>5233</v>
      </c>
      <c r="E20" t="s">
        <v>5270</v>
      </c>
      <c r="F20" t="s">
        <v>5271</v>
      </c>
      <c r="G20" t="s">
        <v>5225</v>
      </c>
      <c r="H20" t="s">
        <v>5232</v>
      </c>
    </row>
    <row r="21" spans="1:8" x14ac:dyDescent="0.2">
      <c r="A21" t="s">
        <v>3332</v>
      </c>
      <c r="B21" t="s">
        <v>3515</v>
      </c>
      <c r="C21" t="s">
        <v>3516</v>
      </c>
      <c r="D21" t="s">
        <v>5233</v>
      </c>
      <c r="E21" t="s">
        <v>5272</v>
      </c>
      <c r="F21" t="s">
        <v>5273</v>
      </c>
      <c r="G21" t="s">
        <v>5225</v>
      </c>
      <c r="H21" t="s">
        <v>5232</v>
      </c>
    </row>
    <row r="22" spans="1:8" x14ac:dyDescent="0.2">
      <c r="A22" t="s">
        <v>3332</v>
      </c>
      <c r="B22" t="s">
        <v>3347</v>
      </c>
      <c r="C22" t="s">
        <v>3548</v>
      </c>
      <c r="D22" t="s">
        <v>5251</v>
      </c>
      <c r="E22" t="s">
        <v>5274</v>
      </c>
      <c r="F22" t="s">
        <v>5275</v>
      </c>
      <c r="G22" t="s">
        <v>5225</v>
      </c>
    </row>
    <row r="23" spans="1:8" x14ac:dyDescent="0.2">
      <c r="A23" t="s">
        <v>3332</v>
      </c>
      <c r="B23" t="s">
        <v>3429</v>
      </c>
      <c r="C23" t="s">
        <v>4752</v>
      </c>
      <c r="D23" t="s">
        <v>5233</v>
      </c>
      <c r="E23" t="s">
        <v>5276</v>
      </c>
      <c r="F23" t="s">
        <v>5277</v>
      </c>
      <c r="G23" t="s">
        <v>5225</v>
      </c>
      <c r="H23" t="s">
        <v>5232</v>
      </c>
    </row>
    <row r="24" spans="1:8" x14ac:dyDescent="0.2">
      <c r="A24" t="s">
        <v>3332</v>
      </c>
      <c r="B24" t="s">
        <v>3429</v>
      </c>
      <c r="C24" t="s">
        <v>4956</v>
      </c>
      <c r="D24" t="s">
        <v>5233</v>
      </c>
      <c r="E24" t="s">
        <v>5278</v>
      </c>
      <c r="F24" t="s">
        <v>5279</v>
      </c>
      <c r="G24" t="s">
        <v>5225</v>
      </c>
      <c r="H24" t="s">
        <v>5232</v>
      </c>
    </row>
    <row r="25" spans="1:8" x14ac:dyDescent="0.2">
      <c r="A25" t="s">
        <v>3332</v>
      </c>
      <c r="B25" t="s">
        <v>3429</v>
      </c>
      <c r="C25" t="s">
        <v>3936</v>
      </c>
      <c r="D25" t="s">
        <v>5233</v>
      </c>
      <c r="E25" t="s">
        <v>5280</v>
      </c>
      <c r="F25" t="s">
        <v>5281</v>
      </c>
      <c r="G25" t="s">
        <v>5225</v>
      </c>
      <c r="H25" t="s">
        <v>5232</v>
      </c>
    </row>
    <row r="26" spans="1:8" x14ac:dyDescent="0.2">
      <c r="A26" t="s">
        <v>3332</v>
      </c>
      <c r="B26" t="s">
        <v>3360</v>
      </c>
      <c r="C26" t="s">
        <v>4395</v>
      </c>
      <c r="D26" t="s">
        <v>5282</v>
      </c>
      <c r="E26" t="s">
        <v>5283</v>
      </c>
      <c r="F26" t="s">
        <v>5284</v>
      </c>
      <c r="G26" t="s">
        <v>5225</v>
      </c>
      <c r="H26" t="s">
        <v>5232</v>
      </c>
    </row>
    <row r="27" spans="1:8" x14ac:dyDescent="0.2">
      <c r="A27" t="s">
        <v>3332</v>
      </c>
      <c r="B27" t="s">
        <v>3429</v>
      </c>
      <c r="C27" t="s">
        <v>4816</v>
      </c>
      <c r="D27" t="s">
        <v>5265</v>
      </c>
      <c r="E27" t="s">
        <v>5285</v>
      </c>
      <c r="F27" t="s">
        <v>5286</v>
      </c>
      <c r="G27" t="s">
        <v>5225</v>
      </c>
      <c r="H27" t="s">
        <v>5232</v>
      </c>
    </row>
    <row r="28" spans="1:8" x14ac:dyDescent="0.2">
      <c r="A28" t="s">
        <v>3332</v>
      </c>
      <c r="B28" t="s">
        <v>3429</v>
      </c>
      <c r="C28" t="s">
        <v>5287</v>
      </c>
      <c r="D28" t="s">
        <v>5265</v>
      </c>
      <c r="E28" t="s">
        <v>5288</v>
      </c>
      <c r="F28" t="s">
        <v>5289</v>
      </c>
      <c r="G28" t="s">
        <v>5225</v>
      </c>
      <c r="H28" t="s">
        <v>5232</v>
      </c>
    </row>
    <row r="29" spans="1:8" x14ac:dyDescent="0.2">
      <c r="A29" t="s">
        <v>3332</v>
      </c>
      <c r="B29" t="s">
        <v>5290</v>
      </c>
      <c r="C29" t="s">
        <v>5291</v>
      </c>
      <c r="D29" t="s">
        <v>5292</v>
      </c>
      <c r="E29" t="s">
        <v>5293</v>
      </c>
      <c r="F29" t="s">
        <v>5294</v>
      </c>
      <c r="G29" t="s">
        <v>5225</v>
      </c>
      <c r="H29" t="s">
        <v>5232</v>
      </c>
    </row>
    <row r="30" spans="1:8" x14ac:dyDescent="0.2">
      <c r="A30" t="s">
        <v>3332</v>
      </c>
      <c r="B30" t="s">
        <v>5290</v>
      </c>
      <c r="C30" t="s">
        <v>5295</v>
      </c>
      <c r="D30" t="s">
        <v>5292</v>
      </c>
      <c r="E30" t="s">
        <v>5296</v>
      </c>
      <c r="F30" t="s">
        <v>5297</v>
      </c>
      <c r="G30" t="s">
        <v>5225</v>
      </c>
      <c r="H30" t="s">
        <v>5232</v>
      </c>
    </row>
    <row r="31" spans="1:8" x14ac:dyDescent="0.2">
      <c r="A31" t="s">
        <v>3332</v>
      </c>
      <c r="B31" t="s">
        <v>5290</v>
      </c>
      <c r="C31" t="s">
        <v>5298</v>
      </c>
      <c r="D31" t="s">
        <v>5292</v>
      </c>
      <c r="E31" t="s">
        <v>5299</v>
      </c>
      <c r="F31" t="s">
        <v>5300</v>
      </c>
      <c r="G31" t="s">
        <v>5225</v>
      </c>
      <c r="H31" t="s">
        <v>5232</v>
      </c>
    </row>
    <row r="32" spans="1:8" x14ac:dyDescent="0.2">
      <c r="A32" t="s">
        <v>3332</v>
      </c>
      <c r="B32" t="s">
        <v>3429</v>
      </c>
      <c r="C32" t="s">
        <v>5301</v>
      </c>
      <c r="D32" t="s">
        <v>5302</v>
      </c>
      <c r="E32" t="s">
        <v>5303</v>
      </c>
      <c r="F32" t="s">
        <v>5304</v>
      </c>
      <c r="G32" t="s">
        <v>5305</v>
      </c>
    </row>
    <row r="33" spans="1:8" x14ac:dyDescent="0.2">
      <c r="A33" t="s">
        <v>3332</v>
      </c>
      <c r="B33" t="s">
        <v>4024</v>
      </c>
      <c r="C33" t="s">
        <v>5306</v>
      </c>
      <c r="D33" t="s">
        <v>5307</v>
      </c>
      <c r="E33" t="s">
        <v>5308</v>
      </c>
      <c r="F33" t="s">
        <v>5309</v>
      </c>
      <c r="G33" t="s">
        <v>5225</v>
      </c>
      <c r="H33" t="s">
        <v>5232</v>
      </c>
    </row>
    <row r="34" spans="1:8" x14ac:dyDescent="0.2">
      <c r="A34" t="s">
        <v>3332</v>
      </c>
      <c r="B34" t="s">
        <v>4024</v>
      </c>
      <c r="C34" t="s">
        <v>3525</v>
      </c>
      <c r="D34" t="s">
        <v>5310</v>
      </c>
      <c r="E34" t="s">
        <v>5311</v>
      </c>
      <c r="F34" t="s">
        <v>5312</v>
      </c>
      <c r="G34" t="s">
        <v>5225</v>
      </c>
      <c r="H34" t="s">
        <v>5232</v>
      </c>
    </row>
    <row r="35" spans="1:8" x14ac:dyDescent="0.2">
      <c r="A35" t="s">
        <v>3332</v>
      </c>
      <c r="B35" t="s">
        <v>4024</v>
      </c>
      <c r="C35" t="s">
        <v>4485</v>
      </c>
      <c r="D35" t="s">
        <v>5310</v>
      </c>
      <c r="E35" t="s">
        <v>5313</v>
      </c>
      <c r="F35" t="s">
        <v>5314</v>
      </c>
      <c r="G35" t="s">
        <v>5225</v>
      </c>
      <c r="H35" t="s">
        <v>5232</v>
      </c>
    </row>
    <row r="36" spans="1:8" x14ac:dyDescent="0.2">
      <c r="A36" t="s">
        <v>3332</v>
      </c>
      <c r="B36" t="s">
        <v>4024</v>
      </c>
      <c r="C36" t="s">
        <v>5315</v>
      </c>
      <c r="D36" t="s">
        <v>5310</v>
      </c>
      <c r="E36" t="s">
        <v>5316</v>
      </c>
      <c r="F36" t="s">
        <v>5317</v>
      </c>
      <c r="G36" t="s">
        <v>5225</v>
      </c>
      <c r="H36" t="s">
        <v>5232</v>
      </c>
    </row>
    <row r="37" spans="1:8" x14ac:dyDescent="0.2">
      <c r="A37" t="s">
        <v>3332</v>
      </c>
      <c r="B37" t="s">
        <v>4024</v>
      </c>
      <c r="C37" t="s">
        <v>5318</v>
      </c>
      <c r="D37" t="s">
        <v>5310</v>
      </c>
      <c r="E37" t="s">
        <v>5319</v>
      </c>
      <c r="F37" t="s">
        <v>5320</v>
      </c>
      <c r="G37" t="s">
        <v>5225</v>
      </c>
      <c r="H37" t="s">
        <v>5232</v>
      </c>
    </row>
    <row r="38" spans="1:8" x14ac:dyDescent="0.2">
      <c r="A38" t="s">
        <v>3332</v>
      </c>
      <c r="B38" t="s">
        <v>4024</v>
      </c>
      <c r="C38" t="s">
        <v>5321</v>
      </c>
      <c r="D38" t="s">
        <v>5310</v>
      </c>
      <c r="E38" t="s">
        <v>5322</v>
      </c>
      <c r="F38" t="s">
        <v>5323</v>
      </c>
      <c r="G38" t="s">
        <v>5225</v>
      </c>
      <c r="H38" t="s">
        <v>5232</v>
      </c>
    </row>
    <row r="39" spans="1:8" x14ac:dyDescent="0.2">
      <c r="A39" t="s">
        <v>3332</v>
      </c>
      <c r="B39" t="s">
        <v>4024</v>
      </c>
      <c r="C39" t="s">
        <v>5324</v>
      </c>
      <c r="D39" t="s">
        <v>5310</v>
      </c>
      <c r="E39" t="s">
        <v>5325</v>
      </c>
      <c r="F39" t="s">
        <v>5326</v>
      </c>
      <c r="G39" t="s">
        <v>5225</v>
      </c>
      <c r="H39" t="s">
        <v>5232</v>
      </c>
    </row>
    <row r="40" spans="1:8" x14ac:dyDescent="0.2">
      <c r="A40" t="s">
        <v>3332</v>
      </c>
      <c r="B40" t="s">
        <v>4024</v>
      </c>
      <c r="C40" t="s">
        <v>5327</v>
      </c>
      <c r="D40" t="s">
        <v>5310</v>
      </c>
      <c r="E40" t="s">
        <v>5328</v>
      </c>
      <c r="F40" t="s">
        <v>5329</v>
      </c>
      <c r="G40" t="s">
        <v>5225</v>
      </c>
      <c r="H40" t="s">
        <v>5232</v>
      </c>
    </row>
    <row r="41" spans="1:8" x14ac:dyDescent="0.2">
      <c r="A41" t="s">
        <v>3332</v>
      </c>
      <c r="B41" t="s">
        <v>3849</v>
      </c>
      <c r="C41" t="s">
        <v>5330</v>
      </c>
      <c r="D41" t="s">
        <v>5265</v>
      </c>
      <c r="E41" t="s">
        <v>5331</v>
      </c>
      <c r="F41" t="s">
        <v>5332</v>
      </c>
      <c r="G41" t="s">
        <v>5225</v>
      </c>
      <c r="H41" t="s">
        <v>5232</v>
      </c>
    </row>
    <row r="42" spans="1:8" x14ac:dyDescent="0.2">
      <c r="A42" t="s">
        <v>3332</v>
      </c>
      <c r="B42" t="s">
        <v>3849</v>
      </c>
      <c r="C42" t="s">
        <v>4549</v>
      </c>
      <c r="D42" t="s">
        <v>5265</v>
      </c>
      <c r="E42" t="s">
        <v>5333</v>
      </c>
      <c r="F42" t="s">
        <v>5334</v>
      </c>
      <c r="G42" t="s">
        <v>5225</v>
      </c>
      <c r="H42" t="s">
        <v>5232</v>
      </c>
    </row>
    <row r="43" spans="1:8" x14ac:dyDescent="0.2">
      <c r="A43" t="s">
        <v>3332</v>
      </c>
      <c r="B43" t="s">
        <v>3849</v>
      </c>
      <c r="C43" t="s">
        <v>5335</v>
      </c>
      <c r="D43" t="s">
        <v>5265</v>
      </c>
      <c r="E43" t="s">
        <v>5336</v>
      </c>
      <c r="F43" t="s">
        <v>5337</v>
      </c>
      <c r="G43" t="s">
        <v>5225</v>
      </c>
      <c r="H43" t="s">
        <v>5232</v>
      </c>
    </row>
    <row r="44" spans="1:8" x14ac:dyDescent="0.2">
      <c r="A44" t="s">
        <v>3332</v>
      </c>
      <c r="B44" t="s">
        <v>5338</v>
      </c>
      <c r="C44" t="s">
        <v>5339</v>
      </c>
      <c r="D44" t="s">
        <v>5340</v>
      </c>
      <c r="E44" t="s">
        <v>5341</v>
      </c>
      <c r="F44" t="s">
        <v>5342</v>
      </c>
      <c r="G44" t="s">
        <v>5305</v>
      </c>
    </row>
    <row r="45" spans="1:8" x14ac:dyDescent="0.2">
      <c r="A45" t="s">
        <v>3332</v>
      </c>
      <c r="B45" t="s">
        <v>5338</v>
      </c>
      <c r="C45" t="s">
        <v>5343</v>
      </c>
      <c r="D45" t="s">
        <v>5340</v>
      </c>
      <c r="E45" t="s">
        <v>5344</v>
      </c>
      <c r="F45" t="s">
        <v>5345</v>
      </c>
      <c r="G45" t="s">
        <v>5305</v>
      </c>
    </row>
    <row r="46" spans="1:8" x14ac:dyDescent="0.2">
      <c r="A46" t="s">
        <v>3332</v>
      </c>
      <c r="B46" t="s">
        <v>5338</v>
      </c>
      <c r="C46" t="s">
        <v>3330</v>
      </c>
      <c r="D46" t="s">
        <v>5243</v>
      </c>
      <c r="E46" t="s">
        <v>5346</v>
      </c>
      <c r="F46" t="s">
        <v>5347</v>
      </c>
    </row>
    <row r="47" spans="1:8" x14ac:dyDescent="0.2">
      <c r="A47" t="s">
        <v>3332</v>
      </c>
      <c r="B47" t="s">
        <v>5338</v>
      </c>
      <c r="C47" t="s">
        <v>5047</v>
      </c>
      <c r="E47" t="s">
        <v>5348</v>
      </c>
      <c r="F47" t="s">
        <v>5224</v>
      </c>
    </row>
    <row r="48" spans="1:8" x14ac:dyDescent="0.2">
      <c r="A48" t="s">
        <v>3332</v>
      </c>
      <c r="B48" t="s">
        <v>5338</v>
      </c>
      <c r="C48" t="s">
        <v>5349</v>
      </c>
      <c r="D48" t="s">
        <v>5340</v>
      </c>
      <c r="E48" t="s">
        <v>5350</v>
      </c>
      <c r="F48" t="s">
        <v>5351</v>
      </c>
      <c r="G48" t="s">
        <v>5305</v>
      </c>
    </row>
    <row r="49" spans="1:8" x14ac:dyDescent="0.2">
      <c r="A49" t="s">
        <v>3332</v>
      </c>
      <c r="B49" t="s">
        <v>5338</v>
      </c>
      <c r="C49" t="s">
        <v>5352</v>
      </c>
      <c r="D49" t="s">
        <v>5340</v>
      </c>
      <c r="E49" t="s">
        <v>5353</v>
      </c>
      <c r="F49" t="s">
        <v>5354</v>
      </c>
      <c r="G49" t="s">
        <v>5305</v>
      </c>
    </row>
    <row r="50" spans="1:8" x14ac:dyDescent="0.2">
      <c r="A50" t="s">
        <v>3332</v>
      </c>
      <c r="B50" t="s">
        <v>5338</v>
      </c>
      <c r="C50" t="s">
        <v>5355</v>
      </c>
      <c r="D50" t="s">
        <v>5356</v>
      </c>
      <c r="E50" t="s">
        <v>5357</v>
      </c>
      <c r="F50" t="s">
        <v>5358</v>
      </c>
      <c r="G50" t="s">
        <v>5305</v>
      </c>
    </row>
    <row r="51" spans="1:8" x14ac:dyDescent="0.2">
      <c r="A51" t="s">
        <v>3332</v>
      </c>
      <c r="B51" t="s">
        <v>5338</v>
      </c>
      <c r="C51" t="s">
        <v>5359</v>
      </c>
      <c r="D51" t="s">
        <v>5340</v>
      </c>
      <c r="E51" t="s">
        <v>5360</v>
      </c>
      <c r="F51" t="s">
        <v>5361</v>
      </c>
      <c r="G51" t="s">
        <v>5305</v>
      </c>
    </row>
    <row r="52" spans="1:8" x14ac:dyDescent="0.2">
      <c r="A52" t="s">
        <v>3332</v>
      </c>
      <c r="B52" t="s">
        <v>3515</v>
      </c>
      <c r="C52" t="s">
        <v>5362</v>
      </c>
      <c r="D52" t="s">
        <v>5307</v>
      </c>
      <c r="E52" t="s">
        <v>5363</v>
      </c>
      <c r="F52" t="s">
        <v>5364</v>
      </c>
      <c r="G52" t="s">
        <v>5225</v>
      </c>
      <c r="H52" t="s">
        <v>5232</v>
      </c>
    </row>
    <row r="53" spans="1:8" x14ac:dyDescent="0.2">
      <c r="A53" t="s">
        <v>3332</v>
      </c>
      <c r="B53" t="s">
        <v>3515</v>
      </c>
      <c r="C53" t="s">
        <v>5365</v>
      </c>
      <c r="D53" t="s">
        <v>5366</v>
      </c>
      <c r="E53" t="s">
        <v>5367</v>
      </c>
      <c r="F53" t="s">
        <v>5368</v>
      </c>
      <c r="H53" t="s">
        <v>5232</v>
      </c>
    </row>
    <row r="54" spans="1:8" x14ac:dyDescent="0.2">
      <c r="A54" t="s">
        <v>3332</v>
      </c>
      <c r="B54" t="s">
        <v>3515</v>
      </c>
      <c r="C54" t="s">
        <v>3753</v>
      </c>
      <c r="D54" t="s">
        <v>5369</v>
      </c>
      <c r="E54" t="s">
        <v>5370</v>
      </c>
      <c r="F54" t="s">
        <v>5371</v>
      </c>
      <c r="G54" t="s">
        <v>5225</v>
      </c>
    </row>
    <row r="55" spans="1:8" x14ac:dyDescent="0.2">
      <c r="A55" t="s">
        <v>3332</v>
      </c>
      <c r="B55" t="s">
        <v>3515</v>
      </c>
      <c r="C55" t="s">
        <v>5372</v>
      </c>
      <c r="D55" t="s">
        <v>5307</v>
      </c>
      <c r="E55" t="s">
        <v>5373</v>
      </c>
      <c r="F55" t="s">
        <v>5374</v>
      </c>
      <c r="G55" t="s">
        <v>5225</v>
      </c>
      <c r="H55" t="s">
        <v>5232</v>
      </c>
    </row>
    <row r="56" spans="1:8" x14ac:dyDescent="0.2">
      <c r="A56" t="s">
        <v>3332</v>
      </c>
      <c r="B56" t="s">
        <v>3515</v>
      </c>
      <c r="C56" t="s">
        <v>4729</v>
      </c>
      <c r="E56" t="s">
        <v>5375</v>
      </c>
      <c r="F56" t="s">
        <v>5224</v>
      </c>
    </row>
    <row r="57" spans="1:8" x14ac:dyDescent="0.2">
      <c r="A57" t="s">
        <v>3332</v>
      </c>
      <c r="B57" t="s">
        <v>3337</v>
      </c>
      <c r="C57" t="s">
        <v>5376</v>
      </c>
      <c r="D57" t="s">
        <v>5377</v>
      </c>
      <c r="E57" t="s">
        <v>5378</v>
      </c>
      <c r="F57" t="s">
        <v>5379</v>
      </c>
      <c r="G57" t="s">
        <v>5225</v>
      </c>
      <c r="H57" t="s">
        <v>5232</v>
      </c>
    </row>
    <row r="58" spans="1:8" x14ac:dyDescent="0.2">
      <c r="A58" t="s">
        <v>3332</v>
      </c>
      <c r="B58" t="s">
        <v>3337</v>
      </c>
      <c r="C58" t="s">
        <v>5380</v>
      </c>
      <c r="D58" t="s">
        <v>5381</v>
      </c>
      <c r="E58" t="s">
        <v>5382</v>
      </c>
      <c r="F58" t="s">
        <v>5383</v>
      </c>
      <c r="G58" t="s">
        <v>5225</v>
      </c>
      <c r="H58" t="s">
        <v>5232</v>
      </c>
    </row>
    <row r="59" spans="1:8" x14ac:dyDescent="0.2">
      <c r="A59" t="s">
        <v>3332</v>
      </c>
      <c r="B59" t="s">
        <v>3337</v>
      </c>
      <c r="C59" t="s">
        <v>3338</v>
      </c>
      <c r="D59" t="s">
        <v>5381</v>
      </c>
      <c r="E59" t="s">
        <v>5384</v>
      </c>
      <c r="F59" t="s">
        <v>5385</v>
      </c>
      <c r="G59" t="s">
        <v>5225</v>
      </c>
      <c r="H59" t="s">
        <v>5232</v>
      </c>
    </row>
    <row r="60" spans="1:8" x14ac:dyDescent="0.2">
      <c r="A60" t="s">
        <v>3332</v>
      </c>
      <c r="B60" t="s">
        <v>3337</v>
      </c>
      <c r="C60" t="s">
        <v>5386</v>
      </c>
      <c r="D60" t="s">
        <v>5381</v>
      </c>
      <c r="E60" t="s">
        <v>5387</v>
      </c>
      <c r="F60" t="s">
        <v>5388</v>
      </c>
      <c r="G60" t="s">
        <v>5225</v>
      </c>
      <c r="H60" t="s">
        <v>5232</v>
      </c>
    </row>
    <row r="61" spans="1:8" x14ac:dyDescent="0.2">
      <c r="A61" t="s">
        <v>3332</v>
      </c>
      <c r="B61" t="s">
        <v>3337</v>
      </c>
      <c r="C61" t="s">
        <v>5389</v>
      </c>
      <c r="D61" t="s">
        <v>5377</v>
      </c>
      <c r="E61" t="s">
        <v>5390</v>
      </c>
      <c r="F61" t="s">
        <v>5391</v>
      </c>
      <c r="G61" t="s">
        <v>5225</v>
      </c>
      <c r="H61" t="s">
        <v>5232</v>
      </c>
    </row>
    <row r="62" spans="1:8" x14ac:dyDescent="0.2">
      <c r="A62" t="s">
        <v>3332</v>
      </c>
      <c r="B62" t="s">
        <v>3337</v>
      </c>
      <c r="C62" t="s">
        <v>5392</v>
      </c>
      <c r="D62" t="s">
        <v>5366</v>
      </c>
      <c r="E62" t="s">
        <v>5393</v>
      </c>
      <c r="F62" t="s">
        <v>5394</v>
      </c>
      <c r="G62" t="s">
        <v>5225</v>
      </c>
      <c r="H62" t="s">
        <v>5232</v>
      </c>
    </row>
    <row r="63" spans="1:8" x14ac:dyDescent="0.2">
      <c r="A63" t="s">
        <v>3332</v>
      </c>
      <c r="B63" t="s">
        <v>3337</v>
      </c>
      <c r="C63" t="s">
        <v>5395</v>
      </c>
      <c r="D63" t="s">
        <v>5381</v>
      </c>
      <c r="E63" t="s">
        <v>5396</v>
      </c>
      <c r="F63" t="s">
        <v>5397</v>
      </c>
      <c r="G63" t="s">
        <v>5225</v>
      </c>
      <c r="H63" t="s">
        <v>5232</v>
      </c>
    </row>
    <row r="64" spans="1:8" x14ac:dyDescent="0.2">
      <c r="A64" t="s">
        <v>3332</v>
      </c>
      <c r="B64" t="s">
        <v>3337</v>
      </c>
      <c r="C64" t="s">
        <v>5398</v>
      </c>
      <c r="D64" t="s">
        <v>5399</v>
      </c>
      <c r="E64" t="s">
        <v>5400</v>
      </c>
      <c r="F64" t="s">
        <v>5401</v>
      </c>
      <c r="G64" t="s">
        <v>5305</v>
      </c>
    </row>
    <row r="65" spans="1:8" x14ac:dyDescent="0.2">
      <c r="A65" t="s">
        <v>3332</v>
      </c>
      <c r="B65" t="s">
        <v>3337</v>
      </c>
      <c r="C65" t="s">
        <v>5402</v>
      </c>
      <c r="D65" t="s">
        <v>5403</v>
      </c>
      <c r="E65" t="s">
        <v>5404</v>
      </c>
      <c r="F65" t="s">
        <v>5405</v>
      </c>
      <c r="G65" t="s">
        <v>5225</v>
      </c>
      <c r="H65" t="s">
        <v>5232</v>
      </c>
    </row>
    <row r="66" spans="1:8" x14ac:dyDescent="0.2">
      <c r="A66" t="s">
        <v>3332</v>
      </c>
      <c r="B66" t="s">
        <v>3337</v>
      </c>
      <c r="C66" t="s">
        <v>5406</v>
      </c>
      <c r="D66" t="s">
        <v>5407</v>
      </c>
      <c r="E66" t="s">
        <v>5408</v>
      </c>
      <c r="F66" t="s">
        <v>5409</v>
      </c>
      <c r="G66" t="s">
        <v>5225</v>
      </c>
    </row>
    <row r="67" spans="1:8" x14ac:dyDescent="0.2">
      <c r="A67" t="s">
        <v>3332</v>
      </c>
      <c r="B67" t="s">
        <v>3337</v>
      </c>
      <c r="C67" t="s">
        <v>5410</v>
      </c>
      <c r="D67" t="s">
        <v>5411</v>
      </c>
      <c r="E67" t="s">
        <v>5412</v>
      </c>
      <c r="F67" t="s">
        <v>5413</v>
      </c>
      <c r="G67" t="s">
        <v>5225</v>
      </c>
    </row>
    <row r="68" spans="1:8" x14ac:dyDescent="0.2">
      <c r="A68" t="s">
        <v>3332</v>
      </c>
      <c r="B68" t="s">
        <v>5414</v>
      </c>
      <c r="C68" t="s">
        <v>5415</v>
      </c>
      <c r="D68" t="s">
        <v>5416</v>
      </c>
      <c r="E68" t="s">
        <v>5417</v>
      </c>
      <c r="F68" t="s">
        <v>5418</v>
      </c>
      <c r="G68" t="s">
        <v>5225</v>
      </c>
      <c r="H68" t="s">
        <v>5232</v>
      </c>
    </row>
    <row r="69" spans="1:8" x14ac:dyDescent="0.2">
      <c r="A69" t="s">
        <v>3332</v>
      </c>
      <c r="B69" t="s">
        <v>5414</v>
      </c>
      <c r="C69" t="s">
        <v>5419</v>
      </c>
      <c r="D69" t="s">
        <v>5420</v>
      </c>
      <c r="E69" t="s">
        <v>5421</v>
      </c>
      <c r="F69" t="s">
        <v>5422</v>
      </c>
      <c r="G69" t="s">
        <v>5225</v>
      </c>
      <c r="H69" t="s">
        <v>5232</v>
      </c>
    </row>
    <row r="70" spans="1:8" x14ac:dyDescent="0.2">
      <c r="A70" t="s">
        <v>3332</v>
      </c>
      <c r="B70" t="s">
        <v>5414</v>
      </c>
      <c r="C70" t="s">
        <v>5423</v>
      </c>
      <c r="D70" t="s">
        <v>5416</v>
      </c>
      <c r="E70" t="s">
        <v>5424</v>
      </c>
      <c r="F70" t="s">
        <v>5425</v>
      </c>
      <c r="G70" t="s">
        <v>5225</v>
      </c>
      <c r="H70" t="s">
        <v>5232</v>
      </c>
    </row>
    <row r="71" spans="1:8" x14ac:dyDescent="0.2">
      <c r="A71" t="s">
        <v>3332</v>
      </c>
      <c r="B71" t="s">
        <v>5414</v>
      </c>
      <c r="C71" t="s">
        <v>5426</v>
      </c>
      <c r="D71" t="s">
        <v>5427</v>
      </c>
      <c r="E71" t="s">
        <v>5428</v>
      </c>
      <c r="F71" t="s">
        <v>5429</v>
      </c>
      <c r="G71" t="s">
        <v>5225</v>
      </c>
      <c r="H71" t="s">
        <v>5232</v>
      </c>
    </row>
    <row r="72" spans="1:8" x14ac:dyDescent="0.2">
      <c r="A72" t="s">
        <v>3332</v>
      </c>
      <c r="B72" t="s">
        <v>5414</v>
      </c>
      <c r="C72" t="s">
        <v>5430</v>
      </c>
      <c r="D72" t="s">
        <v>5420</v>
      </c>
      <c r="E72" t="s">
        <v>5431</v>
      </c>
      <c r="F72" t="s">
        <v>5432</v>
      </c>
      <c r="G72" t="s">
        <v>5225</v>
      </c>
      <c r="H72" t="s">
        <v>5232</v>
      </c>
    </row>
    <row r="73" spans="1:8" x14ac:dyDescent="0.2">
      <c r="A73" t="s">
        <v>3332</v>
      </c>
      <c r="B73" t="s">
        <v>3330</v>
      </c>
      <c r="C73" t="s">
        <v>5433</v>
      </c>
      <c r="D73" t="s">
        <v>5243</v>
      </c>
      <c r="E73" t="s">
        <v>5434</v>
      </c>
      <c r="F73" t="s">
        <v>5435</v>
      </c>
      <c r="G73" t="s">
        <v>5225</v>
      </c>
    </row>
    <row r="74" spans="1:8" x14ac:dyDescent="0.2">
      <c r="A74" t="s">
        <v>3332</v>
      </c>
      <c r="B74" t="s">
        <v>3330</v>
      </c>
      <c r="C74" t="s">
        <v>5436</v>
      </c>
      <c r="D74" t="s">
        <v>5437</v>
      </c>
      <c r="E74" t="s">
        <v>5438</v>
      </c>
      <c r="F74" t="s">
        <v>5439</v>
      </c>
      <c r="G74" t="s">
        <v>5225</v>
      </c>
    </row>
    <row r="75" spans="1:8" x14ac:dyDescent="0.2">
      <c r="A75" t="s">
        <v>3332</v>
      </c>
      <c r="B75" t="s">
        <v>3330</v>
      </c>
      <c r="C75" t="s">
        <v>5440</v>
      </c>
      <c r="D75" t="s">
        <v>5437</v>
      </c>
      <c r="E75" t="s">
        <v>5441</v>
      </c>
      <c r="F75" t="s">
        <v>5442</v>
      </c>
      <c r="G75" t="s">
        <v>5225</v>
      </c>
    </row>
    <row r="76" spans="1:8" x14ac:dyDescent="0.2">
      <c r="A76" t="s">
        <v>3332</v>
      </c>
      <c r="B76" t="s">
        <v>3330</v>
      </c>
      <c r="C76" t="s">
        <v>5443</v>
      </c>
      <c r="D76" t="s">
        <v>5243</v>
      </c>
      <c r="E76" t="s">
        <v>5444</v>
      </c>
      <c r="F76" t="s">
        <v>5445</v>
      </c>
      <c r="G76" t="s">
        <v>5225</v>
      </c>
    </row>
    <row r="77" spans="1:8" x14ac:dyDescent="0.2">
      <c r="A77" t="s">
        <v>3332</v>
      </c>
      <c r="B77" t="s">
        <v>3330</v>
      </c>
      <c r="C77" t="s">
        <v>5446</v>
      </c>
      <c r="D77" t="s">
        <v>5447</v>
      </c>
      <c r="E77" t="s">
        <v>5448</v>
      </c>
      <c r="F77" t="s">
        <v>5449</v>
      </c>
      <c r="G77" t="s">
        <v>5225</v>
      </c>
      <c r="H77" t="s">
        <v>5232</v>
      </c>
    </row>
    <row r="78" spans="1:8" x14ac:dyDescent="0.2">
      <c r="A78" t="s">
        <v>3332</v>
      </c>
      <c r="B78" t="s">
        <v>3330</v>
      </c>
      <c r="C78" t="s">
        <v>5450</v>
      </c>
      <c r="D78" t="s">
        <v>5447</v>
      </c>
      <c r="E78" t="s">
        <v>5451</v>
      </c>
      <c r="F78" t="s">
        <v>5452</v>
      </c>
      <c r="G78" t="s">
        <v>5225</v>
      </c>
      <c r="H78" t="s">
        <v>5232</v>
      </c>
    </row>
    <row r="79" spans="1:8" x14ac:dyDescent="0.2">
      <c r="A79" t="s">
        <v>3332</v>
      </c>
      <c r="B79" t="s">
        <v>3347</v>
      </c>
      <c r="C79" t="s">
        <v>5453</v>
      </c>
      <c r="D79" t="s">
        <v>5454</v>
      </c>
      <c r="E79" t="s">
        <v>5455</v>
      </c>
      <c r="F79" t="s">
        <v>5456</v>
      </c>
      <c r="G79" t="s">
        <v>5225</v>
      </c>
    </row>
    <row r="80" spans="1:8" x14ac:dyDescent="0.2">
      <c r="A80" t="s">
        <v>3332</v>
      </c>
      <c r="B80" t="s">
        <v>3347</v>
      </c>
      <c r="C80" t="s">
        <v>5457</v>
      </c>
      <c r="D80" t="s">
        <v>5238</v>
      </c>
      <c r="E80" t="s">
        <v>5458</v>
      </c>
      <c r="F80" t="s">
        <v>5459</v>
      </c>
      <c r="G80" t="s">
        <v>5225</v>
      </c>
    </row>
    <row r="81" spans="1:8" x14ac:dyDescent="0.2">
      <c r="A81" t="s">
        <v>3332</v>
      </c>
      <c r="B81" t="s">
        <v>3347</v>
      </c>
      <c r="C81" t="s">
        <v>5460</v>
      </c>
      <c r="D81" t="s">
        <v>5238</v>
      </c>
      <c r="E81" t="s">
        <v>5461</v>
      </c>
      <c r="F81" t="s">
        <v>5462</v>
      </c>
      <c r="G81" t="s">
        <v>5225</v>
      </c>
    </row>
    <row r="82" spans="1:8" x14ac:dyDescent="0.2">
      <c r="A82" t="s">
        <v>3332</v>
      </c>
      <c r="B82" t="s">
        <v>5463</v>
      </c>
      <c r="C82" t="s">
        <v>5463</v>
      </c>
      <c r="D82" t="s">
        <v>5464</v>
      </c>
      <c r="E82" t="s">
        <v>5465</v>
      </c>
      <c r="F82" t="s">
        <v>5466</v>
      </c>
      <c r="G82" t="s">
        <v>5305</v>
      </c>
    </row>
    <row r="83" spans="1:8" x14ac:dyDescent="0.2">
      <c r="A83" t="s">
        <v>151</v>
      </c>
      <c r="B83" t="s">
        <v>149</v>
      </c>
      <c r="C83" t="s">
        <v>5467</v>
      </c>
      <c r="D83" t="s">
        <v>5468</v>
      </c>
      <c r="E83" t="s">
        <v>5469</v>
      </c>
      <c r="F83" t="s">
        <v>5470</v>
      </c>
      <c r="G83" t="s">
        <v>5225</v>
      </c>
      <c r="H83" t="s">
        <v>5232</v>
      </c>
    </row>
    <row r="84" spans="1:8" x14ac:dyDescent="0.2">
      <c r="A84" t="s">
        <v>151</v>
      </c>
      <c r="B84" t="s">
        <v>149</v>
      </c>
      <c r="C84" t="s">
        <v>5471</v>
      </c>
      <c r="D84" t="s">
        <v>5468</v>
      </c>
      <c r="E84" t="s">
        <v>5472</v>
      </c>
      <c r="F84" t="s">
        <v>5473</v>
      </c>
      <c r="G84" t="s">
        <v>5225</v>
      </c>
      <c r="H84" t="s">
        <v>5232</v>
      </c>
    </row>
    <row r="85" spans="1:8" x14ac:dyDescent="0.2">
      <c r="A85" t="s">
        <v>151</v>
      </c>
      <c r="B85" t="s">
        <v>149</v>
      </c>
      <c r="C85" t="s">
        <v>5474</v>
      </c>
      <c r="D85" t="s">
        <v>5468</v>
      </c>
      <c r="E85" t="s">
        <v>5475</v>
      </c>
      <c r="F85" t="s">
        <v>5476</v>
      </c>
      <c r="G85" t="s">
        <v>5225</v>
      </c>
      <c r="H85" t="s">
        <v>5232</v>
      </c>
    </row>
    <row r="86" spans="1:8" x14ac:dyDescent="0.2">
      <c r="A86" t="s">
        <v>151</v>
      </c>
      <c r="B86" t="s">
        <v>5477</v>
      </c>
      <c r="C86" t="s">
        <v>5478</v>
      </c>
      <c r="D86" t="s">
        <v>5479</v>
      </c>
      <c r="E86" t="s">
        <v>5480</v>
      </c>
      <c r="F86" t="s">
        <v>5481</v>
      </c>
      <c r="G86" t="s">
        <v>5305</v>
      </c>
    </row>
    <row r="87" spans="1:8" x14ac:dyDescent="0.2">
      <c r="A87" t="s">
        <v>151</v>
      </c>
      <c r="B87" t="s">
        <v>149</v>
      </c>
      <c r="C87" t="s">
        <v>150</v>
      </c>
      <c r="D87" t="s">
        <v>5468</v>
      </c>
      <c r="E87" t="s">
        <v>5482</v>
      </c>
      <c r="F87" t="s">
        <v>5483</v>
      </c>
      <c r="G87" t="s">
        <v>5225</v>
      </c>
      <c r="H87" t="s">
        <v>5232</v>
      </c>
    </row>
    <row r="88" spans="1:8" x14ac:dyDescent="0.2">
      <c r="A88" t="s">
        <v>85</v>
      </c>
      <c r="B88" t="s">
        <v>82</v>
      </c>
      <c r="C88" t="s">
        <v>82</v>
      </c>
      <c r="D88" t="s">
        <v>5484</v>
      </c>
      <c r="E88" t="s">
        <v>5485</v>
      </c>
      <c r="F88" t="s">
        <v>5486</v>
      </c>
      <c r="G88" t="s">
        <v>5225</v>
      </c>
    </row>
    <row r="89" spans="1:8" x14ac:dyDescent="0.2">
      <c r="A89" t="s">
        <v>85</v>
      </c>
      <c r="B89" t="s">
        <v>136</v>
      </c>
      <c r="C89" t="s">
        <v>5487</v>
      </c>
      <c r="D89" t="s">
        <v>5484</v>
      </c>
      <c r="E89" t="s">
        <v>5488</v>
      </c>
      <c r="F89" t="s">
        <v>5489</v>
      </c>
      <c r="G89" t="s">
        <v>5225</v>
      </c>
    </row>
    <row r="90" spans="1:8" x14ac:dyDescent="0.2">
      <c r="A90" t="s">
        <v>85</v>
      </c>
      <c r="B90" t="s">
        <v>92</v>
      </c>
      <c r="C90" t="s">
        <v>93</v>
      </c>
      <c r="D90" t="s">
        <v>5484</v>
      </c>
      <c r="E90" t="s">
        <v>5490</v>
      </c>
      <c r="F90" t="s">
        <v>5491</v>
      </c>
      <c r="G90" t="s">
        <v>5225</v>
      </c>
    </row>
    <row r="91" spans="1:8" x14ac:dyDescent="0.2">
      <c r="A91" t="s">
        <v>85</v>
      </c>
      <c r="B91" t="s">
        <v>92</v>
      </c>
      <c r="C91" t="s">
        <v>5492</v>
      </c>
      <c r="D91" t="s">
        <v>5484</v>
      </c>
      <c r="E91" t="s">
        <v>5493</v>
      </c>
      <c r="F91" t="s">
        <v>5494</v>
      </c>
      <c r="G91" t="s">
        <v>5225</v>
      </c>
    </row>
    <row r="92" spans="1:8" x14ac:dyDescent="0.2">
      <c r="A92" t="s">
        <v>85</v>
      </c>
      <c r="B92" t="s">
        <v>92</v>
      </c>
      <c r="C92" t="s">
        <v>5495</v>
      </c>
      <c r="D92" t="s">
        <v>5484</v>
      </c>
      <c r="E92" t="s">
        <v>5496</v>
      </c>
      <c r="F92" t="s">
        <v>5497</v>
      </c>
      <c r="G92" t="s">
        <v>5225</v>
      </c>
    </row>
    <row r="93" spans="1:8" x14ac:dyDescent="0.2">
      <c r="A93" t="s">
        <v>85</v>
      </c>
      <c r="B93" t="s">
        <v>136</v>
      </c>
      <c r="C93" t="s">
        <v>5498</v>
      </c>
      <c r="D93" t="s">
        <v>5484</v>
      </c>
      <c r="E93" t="s">
        <v>5499</v>
      </c>
      <c r="F93" t="s">
        <v>5500</v>
      </c>
      <c r="G93" t="s">
        <v>5225</v>
      </c>
    </row>
    <row r="94" spans="1:8" x14ac:dyDescent="0.2">
      <c r="A94" t="s">
        <v>85</v>
      </c>
      <c r="B94" t="s">
        <v>136</v>
      </c>
      <c r="C94" t="s">
        <v>5501</v>
      </c>
      <c r="D94" t="s">
        <v>5484</v>
      </c>
      <c r="E94" t="s">
        <v>5502</v>
      </c>
      <c r="F94" t="s">
        <v>5503</v>
      </c>
      <c r="G94" t="s">
        <v>5225</v>
      </c>
    </row>
    <row r="95" spans="1:8" x14ac:dyDescent="0.2">
      <c r="A95" t="s">
        <v>85</v>
      </c>
      <c r="B95" t="s">
        <v>136</v>
      </c>
      <c r="C95" t="s">
        <v>5504</v>
      </c>
      <c r="D95" t="s">
        <v>5484</v>
      </c>
      <c r="E95" t="s">
        <v>5505</v>
      </c>
      <c r="F95" t="s">
        <v>5506</v>
      </c>
      <c r="G95" t="s">
        <v>5225</v>
      </c>
    </row>
    <row r="96" spans="1:8" x14ac:dyDescent="0.2">
      <c r="A96" t="s">
        <v>85</v>
      </c>
      <c r="B96" t="s">
        <v>136</v>
      </c>
      <c r="C96" t="s">
        <v>5507</v>
      </c>
      <c r="D96" t="s">
        <v>5484</v>
      </c>
      <c r="E96" t="s">
        <v>5508</v>
      </c>
      <c r="F96" t="s">
        <v>5509</v>
      </c>
      <c r="G96" t="s">
        <v>5225</v>
      </c>
    </row>
    <row r="97" spans="1:8" x14ac:dyDescent="0.2">
      <c r="A97" t="s">
        <v>2955</v>
      </c>
      <c r="B97" t="s">
        <v>2952</v>
      </c>
      <c r="C97" t="s">
        <v>2954</v>
      </c>
      <c r="D97" t="s">
        <v>5437</v>
      </c>
      <c r="E97" t="s">
        <v>5510</v>
      </c>
      <c r="F97" t="s">
        <v>5511</v>
      </c>
      <c r="G97" t="s">
        <v>5225</v>
      </c>
    </row>
    <row r="98" spans="1:8" x14ac:dyDescent="0.2">
      <c r="A98" t="s">
        <v>2955</v>
      </c>
      <c r="B98" t="s">
        <v>2952</v>
      </c>
      <c r="C98" t="s">
        <v>5512</v>
      </c>
      <c r="D98" t="s">
        <v>5437</v>
      </c>
      <c r="E98" t="s">
        <v>5513</v>
      </c>
      <c r="F98" t="s">
        <v>5514</v>
      </c>
      <c r="G98" t="s">
        <v>5225</v>
      </c>
    </row>
    <row r="99" spans="1:8" x14ac:dyDescent="0.2">
      <c r="A99" t="s">
        <v>2955</v>
      </c>
      <c r="B99" t="s">
        <v>2981</v>
      </c>
      <c r="C99" t="s">
        <v>2981</v>
      </c>
      <c r="D99" t="s">
        <v>5437</v>
      </c>
      <c r="E99" t="s">
        <v>5515</v>
      </c>
      <c r="F99" t="s">
        <v>5516</v>
      </c>
      <c r="G99" t="s">
        <v>5225</v>
      </c>
    </row>
    <row r="100" spans="1:8" x14ac:dyDescent="0.2">
      <c r="A100" t="s">
        <v>2955</v>
      </c>
      <c r="B100" t="s">
        <v>2986</v>
      </c>
      <c r="C100" t="s">
        <v>2997</v>
      </c>
      <c r="D100" t="s">
        <v>5437</v>
      </c>
      <c r="E100" t="s">
        <v>5517</v>
      </c>
      <c r="F100" t="s">
        <v>5518</v>
      </c>
      <c r="G100" t="s">
        <v>5225</v>
      </c>
    </row>
    <row r="101" spans="1:8" x14ac:dyDescent="0.2">
      <c r="A101" t="s">
        <v>2955</v>
      </c>
      <c r="B101" t="s">
        <v>2986</v>
      </c>
      <c r="C101" t="s">
        <v>2982</v>
      </c>
      <c r="D101" t="s">
        <v>5437</v>
      </c>
      <c r="E101" t="s">
        <v>5519</v>
      </c>
      <c r="F101" t="s">
        <v>5520</v>
      </c>
      <c r="G101" t="s">
        <v>5225</v>
      </c>
    </row>
    <row r="102" spans="1:8" x14ac:dyDescent="0.2">
      <c r="A102" t="s">
        <v>2955</v>
      </c>
      <c r="B102" t="s">
        <v>2963</v>
      </c>
      <c r="C102" t="s">
        <v>2964</v>
      </c>
      <c r="D102" t="s">
        <v>5437</v>
      </c>
      <c r="E102" t="s">
        <v>5521</v>
      </c>
      <c r="F102" t="s">
        <v>5522</v>
      </c>
      <c r="G102" t="s">
        <v>5225</v>
      </c>
    </row>
    <row r="103" spans="1:8" x14ac:dyDescent="0.2">
      <c r="A103" t="s">
        <v>2955</v>
      </c>
      <c r="B103" t="s">
        <v>2986</v>
      </c>
      <c r="C103" t="s">
        <v>3002</v>
      </c>
      <c r="D103" t="s">
        <v>5437</v>
      </c>
      <c r="E103" t="s">
        <v>5523</v>
      </c>
      <c r="F103" t="s">
        <v>5524</v>
      </c>
      <c r="G103" t="s">
        <v>5225</v>
      </c>
    </row>
    <row r="104" spans="1:8" x14ac:dyDescent="0.2">
      <c r="A104" t="s">
        <v>2955</v>
      </c>
      <c r="B104" t="s">
        <v>2991</v>
      </c>
      <c r="C104" t="s">
        <v>2987</v>
      </c>
      <c r="D104" t="s">
        <v>5437</v>
      </c>
      <c r="E104" t="s">
        <v>5525</v>
      </c>
      <c r="F104" t="s">
        <v>5526</v>
      </c>
      <c r="G104" t="s">
        <v>5225</v>
      </c>
    </row>
    <row r="105" spans="1:8" x14ac:dyDescent="0.2">
      <c r="A105" t="s">
        <v>2955</v>
      </c>
      <c r="B105" t="s">
        <v>2340</v>
      </c>
      <c r="C105" t="s">
        <v>2340</v>
      </c>
      <c r="D105" t="s">
        <v>5437</v>
      </c>
      <c r="E105" t="s">
        <v>5527</v>
      </c>
      <c r="F105" t="s">
        <v>5528</v>
      </c>
      <c r="G105" t="s">
        <v>5225</v>
      </c>
    </row>
    <row r="106" spans="1:8" x14ac:dyDescent="0.2">
      <c r="A106" t="s">
        <v>2955</v>
      </c>
      <c r="B106" t="s">
        <v>2952</v>
      </c>
      <c r="C106" t="s">
        <v>5529</v>
      </c>
      <c r="D106" t="s">
        <v>5437</v>
      </c>
      <c r="E106" t="s">
        <v>5530</v>
      </c>
      <c r="F106" t="s">
        <v>5531</v>
      </c>
      <c r="G106" t="s">
        <v>5225</v>
      </c>
    </row>
    <row r="107" spans="1:8" x14ac:dyDescent="0.2">
      <c r="A107" t="s">
        <v>2955</v>
      </c>
      <c r="B107" t="s">
        <v>5532</v>
      </c>
      <c r="C107" t="s">
        <v>5532</v>
      </c>
      <c r="D107" t="s">
        <v>5437</v>
      </c>
      <c r="E107" t="s">
        <v>5533</v>
      </c>
      <c r="F107" t="s">
        <v>5534</v>
      </c>
      <c r="G107" t="s">
        <v>5225</v>
      </c>
    </row>
    <row r="108" spans="1:8" x14ac:dyDescent="0.2">
      <c r="A108" t="s">
        <v>2955</v>
      </c>
      <c r="B108" t="s">
        <v>2982</v>
      </c>
      <c r="C108" t="s">
        <v>5535</v>
      </c>
      <c r="D108" t="s">
        <v>5437</v>
      </c>
      <c r="E108" t="s">
        <v>5536</v>
      </c>
      <c r="F108" t="s">
        <v>5537</v>
      </c>
      <c r="G108" t="s">
        <v>5225</v>
      </c>
    </row>
    <row r="109" spans="1:8" x14ac:dyDescent="0.2">
      <c r="A109" t="s">
        <v>3088</v>
      </c>
      <c r="B109" t="s">
        <v>3086</v>
      </c>
      <c r="C109" t="s">
        <v>3098</v>
      </c>
      <c r="D109" t="s">
        <v>5468</v>
      </c>
      <c r="E109" t="s">
        <v>5538</v>
      </c>
      <c r="F109" t="s">
        <v>5539</v>
      </c>
      <c r="G109" t="s">
        <v>5225</v>
      </c>
      <c r="H109" t="s">
        <v>5232</v>
      </c>
    </row>
    <row r="110" spans="1:8" x14ac:dyDescent="0.2">
      <c r="A110" t="s">
        <v>3088</v>
      </c>
      <c r="B110" t="s">
        <v>3086</v>
      </c>
      <c r="C110" t="s">
        <v>3087</v>
      </c>
      <c r="D110" t="s">
        <v>5468</v>
      </c>
      <c r="E110" t="s">
        <v>5540</v>
      </c>
      <c r="F110" t="s">
        <v>5541</v>
      </c>
      <c r="G110" t="s">
        <v>5225</v>
      </c>
      <c r="H110" t="s">
        <v>5232</v>
      </c>
    </row>
    <row r="111" spans="1:8" x14ac:dyDescent="0.2">
      <c r="A111" t="s">
        <v>3088</v>
      </c>
      <c r="B111" t="s">
        <v>3102</v>
      </c>
      <c r="C111" t="s">
        <v>3103</v>
      </c>
      <c r="D111" t="s">
        <v>5542</v>
      </c>
      <c r="E111" t="s">
        <v>5543</v>
      </c>
      <c r="F111" t="s">
        <v>5544</v>
      </c>
      <c r="G111" t="s">
        <v>5225</v>
      </c>
      <c r="H111" t="s">
        <v>5232</v>
      </c>
    </row>
    <row r="112" spans="1:8" x14ac:dyDescent="0.2">
      <c r="A112" t="s">
        <v>3088</v>
      </c>
      <c r="B112" t="s">
        <v>5545</v>
      </c>
      <c r="C112" t="s">
        <v>5545</v>
      </c>
      <c r="E112" t="s">
        <v>5546</v>
      </c>
      <c r="F112" t="s">
        <v>5224</v>
      </c>
    </row>
    <row r="113" spans="1:8" x14ac:dyDescent="0.2">
      <c r="A113" t="s">
        <v>3088</v>
      </c>
      <c r="B113" t="s">
        <v>3102</v>
      </c>
      <c r="C113" t="s">
        <v>5547</v>
      </c>
      <c r="E113" t="s">
        <v>5548</v>
      </c>
      <c r="F113" t="s">
        <v>5224</v>
      </c>
    </row>
    <row r="114" spans="1:8" x14ac:dyDescent="0.2">
      <c r="A114" t="s">
        <v>3088</v>
      </c>
      <c r="B114" t="s">
        <v>3102</v>
      </c>
      <c r="C114" t="s">
        <v>5549</v>
      </c>
      <c r="E114" t="s">
        <v>5550</v>
      </c>
      <c r="F114" t="s">
        <v>5224</v>
      </c>
    </row>
    <row r="115" spans="1:8" x14ac:dyDescent="0.2">
      <c r="A115" t="s">
        <v>3088</v>
      </c>
      <c r="B115" t="s">
        <v>3102</v>
      </c>
      <c r="C115" t="s">
        <v>5551</v>
      </c>
      <c r="E115" t="s">
        <v>5552</v>
      </c>
      <c r="F115" t="s">
        <v>5224</v>
      </c>
    </row>
    <row r="116" spans="1:8" x14ac:dyDescent="0.2">
      <c r="A116" t="s">
        <v>3088</v>
      </c>
      <c r="B116" t="s">
        <v>3123</v>
      </c>
      <c r="C116" t="s">
        <v>3124</v>
      </c>
      <c r="D116" t="s">
        <v>5553</v>
      </c>
      <c r="E116" t="s">
        <v>5554</v>
      </c>
      <c r="F116" t="s">
        <v>5555</v>
      </c>
      <c r="G116" t="s">
        <v>5225</v>
      </c>
    </row>
    <row r="117" spans="1:8" x14ac:dyDescent="0.2">
      <c r="A117" t="s">
        <v>3088</v>
      </c>
      <c r="B117" t="s">
        <v>3123</v>
      </c>
      <c r="C117" t="s">
        <v>5556</v>
      </c>
      <c r="D117" t="s">
        <v>5553</v>
      </c>
      <c r="E117" t="s">
        <v>5557</v>
      </c>
      <c r="F117" t="s">
        <v>5558</v>
      </c>
      <c r="G117" t="s">
        <v>5225</v>
      </c>
    </row>
    <row r="118" spans="1:8" x14ac:dyDescent="0.2">
      <c r="A118" t="s">
        <v>3088</v>
      </c>
      <c r="B118" t="s">
        <v>3123</v>
      </c>
      <c r="C118" t="s">
        <v>5559</v>
      </c>
      <c r="D118" t="s">
        <v>5553</v>
      </c>
      <c r="E118" t="s">
        <v>5560</v>
      </c>
      <c r="F118" t="s">
        <v>5561</v>
      </c>
      <c r="G118" t="s">
        <v>5225</v>
      </c>
    </row>
    <row r="119" spans="1:8" x14ac:dyDescent="0.2">
      <c r="A119" t="s">
        <v>3088</v>
      </c>
      <c r="B119" t="s">
        <v>5562</v>
      </c>
      <c r="C119" t="s">
        <v>5563</v>
      </c>
      <c r="D119" t="s">
        <v>5564</v>
      </c>
      <c r="E119" t="s">
        <v>5565</v>
      </c>
      <c r="F119" t="s">
        <v>5566</v>
      </c>
    </row>
    <row r="120" spans="1:8" x14ac:dyDescent="0.2">
      <c r="A120" t="s">
        <v>3088</v>
      </c>
      <c r="B120" t="s">
        <v>5562</v>
      </c>
      <c r="C120" t="s">
        <v>5567</v>
      </c>
      <c r="D120" t="s">
        <v>5564</v>
      </c>
      <c r="E120" t="s">
        <v>5568</v>
      </c>
      <c r="F120" t="s">
        <v>5569</v>
      </c>
    </row>
    <row r="121" spans="1:8" x14ac:dyDescent="0.2">
      <c r="A121" t="s">
        <v>3158</v>
      </c>
      <c r="B121" t="s">
        <v>3156</v>
      </c>
      <c r="C121" t="s">
        <v>3157</v>
      </c>
      <c r="D121" t="s">
        <v>5570</v>
      </c>
      <c r="E121" t="s">
        <v>5571</v>
      </c>
      <c r="F121" t="s">
        <v>5572</v>
      </c>
      <c r="G121" t="s">
        <v>5225</v>
      </c>
    </row>
    <row r="122" spans="1:8" x14ac:dyDescent="0.2">
      <c r="A122" t="s">
        <v>3158</v>
      </c>
      <c r="B122" t="s">
        <v>5573</v>
      </c>
      <c r="C122" t="s">
        <v>5574</v>
      </c>
      <c r="D122" t="s">
        <v>5575</v>
      </c>
      <c r="E122" t="s">
        <v>5576</v>
      </c>
      <c r="F122" t="s">
        <v>5577</v>
      </c>
      <c r="H122" t="s">
        <v>5232</v>
      </c>
    </row>
    <row r="123" spans="1:8" x14ac:dyDescent="0.2">
      <c r="A123" t="s">
        <v>3158</v>
      </c>
      <c r="B123" t="s">
        <v>5573</v>
      </c>
      <c r="C123" t="s">
        <v>5578</v>
      </c>
      <c r="E123" t="s">
        <v>5579</v>
      </c>
      <c r="F123" t="s">
        <v>5224</v>
      </c>
    </row>
    <row r="124" spans="1:8" x14ac:dyDescent="0.2">
      <c r="A124" t="s">
        <v>3158</v>
      </c>
      <c r="B124" t="s">
        <v>3156</v>
      </c>
      <c r="C124" t="s">
        <v>5580</v>
      </c>
      <c r="D124" t="s">
        <v>5570</v>
      </c>
      <c r="E124" t="s">
        <v>5581</v>
      </c>
      <c r="F124" t="s">
        <v>5582</v>
      </c>
    </row>
    <row r="125" spans="1:8" x14ac:dyDescent="0.2">
      <c r="A125" t="s">
        <v>3158</v>
      </c>
      <c r="B125" t="s">
        <v>5583</v>
      </c>
      <c r="C125" t="s">
        <v>5583</v>
      </c>
      <c r="D125" t="s">
        <v>5584</v>
      </c>
      <c r="E125" t="s">
        <v>5585</v>
      </c>
      <c r="F125" t="s">
        <v>5586</v>
      </c>
      <c r="G125" t="s">
        <v>5305</v>
      </c>
    </row>
    <row r="126" spans="1:8" x14ac:dyDescent="0.2">
      <c r="A126" t="s">
        <v>5587</v>
      </c>
      <c r="B126" t="s">
        <v>5588</v>
      </c>
      <c r="C126" t="s">
        <v>5589</v>
      </c>
      <c r="D126" t="s">
        <v>5590</v>
      </c>
      <c r="E126" t="s">
        <v>5591</v>
      </c>
      <c r="F126" t="s">
        <v>5592</v>
      </c>
      <c r="G126" t="s">
        <v>5225</v>
      </c>
      <c r="H126" t="s">
        <v>5232</v>
      </c>
    </row>
    <row r="127" spans="1:8" x14ac:dyDescent="0.2">
      <c r="A127" t="s">
        <v>5587</v>
      </c>
      <c r="B127" t="s">
        <v>5588</v>
      </c>
      <c r="C127" t="s">
        <v>5593</v>
      </c>
      <c r="D127" t="s">
        <v>5590</v>
      </c>
      <c r="E127" t="s">
        <v>5594</v>
      </c>
      <c r="F127" t="s">
        <v>5595</v>
      </c>
      <c r="H127" t="s">
        <v>5232</v>
      </c>
    </row>
    <row r="128" spans="1:8" x14ac:dyDescent="0.2">
      <c r="A128" t="s">
        <v>5587</v>
      </c>
      <c r="B128" t="s">
        <v>5596</v>
      </c>
      <c r="C128" t="s">
        <v>5597</v>
      </c>
      <c r="D128" t="s">
        <v>5598</v>
      </c>
      <c r="E128" t="s">
        <v>5599</v>
      </c>
      <c r="F128" t="s">
        <v>5600</v>
      </c>
      <c r="G128" t="s">
        <v>5225</v>
      </c>
    </row>
    <row r="129" spans="1:8" x14ac:dyDescent="0.2">
      <c r="A129" t="s">
        <v>5587</v>
      </c>
      <c r="B129" t="s">
        <v>5596</v>
      </c>
      <c r="C129" t="s">
        <v>5601</v>
      </c>
      <c r="D129" t="s">
        <v>5598</v>
      </c>
      <c r="E129" t="s">
        <v>5602</v>
      </c>
      <c r="F129" t="s">
        <v>5603</v>
      </c>
    </row>
    <row r="130" spans="1:8" x14ac:dyDescent="0.2">
      <c r="A130" t="s">
        <v>5587</v>
      </c>
      <c r="B130" t="s">
        <v>5596</v>
      </c>
      <c r="C130" t="s">
        <v>5604</v>
      </c>
      <c r="D130" t="s">
        <v>5605</v>
      </c>
      <c r="E130" t="s">
        <v>5606</v>
      </c>
      <c r="F130" t="s">
        <v>5607</v>
      </c>
      <c r="G130" t="s">
        <v>5305</v>
      </c>
    </row>
    <row r="131" spans="1:8" x14ac:dyDescent="0.2">
      <c r="A131" t="s">
        <v>5587</v>
      </c>
      <c r="B131" t="s">
        <v>5596</v>
      </c>
      <c r="C131" t="s">
        <v>5608</v>
      </c>
      <c r="D131" t="s">
        <v>5605</v>
      </c>
      <c r="E131" t="s">
        <v>5609</v>
      </c>
      <c r="F131" t="s">
        <v>5610</v>
      </c>
      <c r="G131" t="s">
        <v>5305</v>
      </c>
    </row>
    <row r="132" spans="1:8" x14ac:dyDescent="0.2">
      <c r="A132" t="s">
        <v>5587</v>
      </c>
      <c r="B132" t="s">
        <v>5596</v>
      </c>
      <c r="C132" t="s">
        <v>5611</v>
      </c>
      <c r="D132" t="s">
        <v>5605</v>
      </c>
      <c r="E132" t="s">
        <v>5612</v>
      </c>
      <c r="F132" t="s">
        <v>5613</v>
      </c>
      <c r="G132" t="s">
        <v>5305</v>
      </c>
    </row>
    <row r="133" spans="1:8" x14ac:dyDescent="0.2">
      <c r="A133" t="s">
        <v>5587</v>
      </c>
      <c r="B133" t="s">
        <v>3216</v>
      </c>
      <c r="C133" t="s">
        <v>5614</v>
      </c>
      <c r="D133" t="s">
        <v>5615</v>
      </c>
      <c r="E133" t="s">
        <v>5616</v>
      </c>
      <c r="F133" t="s">
        <v>5617</v>
      </c>
    </row>
    <row r="134" spans="1:8" x14ac:dyDescent="0.2">
      <c r="A134" t="s">
        <v>5587</v>
      </c>
      <c r="B134" t="s">
        <v>5618</v>
      </c>
      <c r="C134" t="s">
        <v>5619</v>
      </c>
      <c r="D134" t="s">
        <v>5620</v>
      </c>
      <c r="E134" t="s">
        <v>5621</v>
      </c>
      <c r="F134" t="s">
        <v>5622</v>
      </c>
      <c r="G134" t="s">
        <v>5305</v>
      </c>
    </row>
    <row r="135" spans="1:8" x14ac:dyDescent="0.2">
      <c r="A135" t="s">
        <v>5587</v>
      </c>
      <c r="B135" t="s">
        <v>5618</v>
      </c>
      <c r="C135" t="s">
        <v>5623</v>
      </c>
      <c r="D135" t="s">
        <v>5624</v>
      </c>
      <c r="E135" t="s">
        <v>5625</v>
      </c>
      <c r="F135" t="s">
        <v>5626</v>
      </c>
      <c r="G135" t="s">
        <v>5225</v>
      </c>
    </row>
    <row r="136" spans="1:8" x14ac:dyDescent="0.2">
      <c r="A136" t="s">
        <v>5587</v>
      </c>
      <c r="B136" t="s">
        <v>5618</v>
      </c>
      <c r="C136" t="s">
        <v>5627</v>
      </c>
      <c r="D136" t="s">
        <v>5628</v>
      </c>
      <c r="E136" t="s">
        <v>5629</v>
      </c>
      <c r="F136" t="s">
        <v>5630</v>
      </c>
      <c r="G136" t="s">
        <v>5305</v>
      </c>
    </row>
    <row r="137" spans="1:8" x14ac:dyDescent="0.2">
      <c r="A137" t="s">
        <v>5587</v>
      </c>
      <c r="B137" t="s">
        <v>5618</v>
      </c>
      <c r="C137" t="s">
        <v>5631</v>
      </c>
      <c r="D137" t="s">
        <v>5632</v>
      </c>
      <c r="E137" t="s">
        <v>5633</v>
      </c>
      <c r="F137" t="s">
        <v>5634</v>
      </c>
      <c r="G137" t="s">
        <v>5305</v>
      </c>
    </row>
    <row r="138" spans="1:8" x14ac:dyDescent="0.2">
      <c r="A138" t="s">
        <v>5587</v>
      </c>
      <c r="B138" t="s">
        <v>5635</v>
      </c>
      <c r="C138" t="s">
        <v>5636</v>
      </c>
      <c r="D138" t="s">
        <v>5637</v>
      </c>
      <c r="E138" t="s">
        <v>5638</v>
      </c>
      <c r="F138" t="s">
        <v>5639</v>
      </c>
      <c r="G138" t="s">
        <v>5305</v>
      </c>
    </row>
    <row r="139" spans="1:8" x14ac:dyDescent="0.2">
      <c r="A139" t="s">
        <v>5587</v>
      </c>
      <c r="B139" t="s">
        <v>5635</v>
      </c>
      <c r="C139" t="s">
        <v>5640</v>
      </c>
      <c r="D139" t="s">
        <v>5641</v>
      </c>
      <c r="E139" t="s">
        <v>5642</v>
      </c>
      <c r="F139" t="s">
        <v>5643</v>
      </c>
      <c r="G139" t="s">
        <v>5305</v>
      </c>
    </row>
    <row r="140" spans="1:8" x14ac:dyDescent="0.2">
      <c r="A140" t="s">
        <v>3167</v>
      </c>
      <c r="B140" t="s">
        <v>3181</v>
      </c>
      <c r="C140" t="s">
        <v>3182</v>
      </c>
      <c r="D140" t="s">
        <v>5644</v>
      </c>
      <c r="E140" t="s">
        <v>5645</v>
      </c>
      <c r="F140" t="s">
        <v>5646</v>
      </c>
      <c r="G140" t="s">
        <v>5225</v>
      </c>
    </row>
    <row r="141" spans="1:8" x14ac:dyDescent="0.2">
      <c r="A141" t="s">
        <v>3167</v>
      </c>
      <c r="B141" t="s">
        <v>3165</v>
      </c>
      <c r="C141" t="s">
        <v>3166</v>
      </c>
      <c r="D141" t="s">
        <v>5647</v>
      </c>
      <c r="E141" t="s">
        <v>5648</v>
      </c>
      <c r="F141" t="s">
        <v>5649</v>
      </c>
      <c r="G141" t="s">
        <v>5225</v>
      </c>
      <c r="H141" t="s">
        <v>5232</v>
      </c>
    </row>
    <row r="142" spans="1:8" x14ac:dyDescent="0.2">
      <c r="A142" t="s">
        <v>3167</v>
      </c>
      <c r="B142" t="s">
        <v>5650</v>
      </c>
      <c r="C142" t="s">
        <v>5651</v>
      </c>
      <c r="E142" t="s">
        <v>5652</v>
      </c>
      <c r="F142" t="s">
        <v>5224</v>
      </c>
    </row>
    <row r="143" spans="1:8" x14ac:dyDescent="0.2">
      <c r="A143" t="s">
        <v>3167</v>
      </c>
      <c r="B143" t="s">
        <v>5650</v>
      </c>
      <c r="C143" t="s">
        <v>5653</v>
      </c>
      <c r="D143" t="s">
        <v>5654</v>
      </c>
      <c r="E143" t="s">
        <v>5655</v>
      </c>
      <c r="F143" t="s">
        <v>5656</v>
      </c>
      <c r="G143" t="s">
        <v>5305</v>
      </c>
    </row>
    <row r="144" spans="1:8" x14ac:dyDescent="0.2">
      <c r="A144" t="s">
        <v>3167</v>
      </c>
      <c r="B144" t="s">
        <v>3181</v>
      </c>
      <c r="C144" t="s">
        <v>5657</v>
      </c>
      <c r="D144" t="s">
        <v>5658</v>
      </c>
      <c r="E144" t="s">
        <v>5659</v>
      </c>
      <c r="F144" t="s">
        <v>5660</v>
      </c>
      <c r="G144" t="s">
        <v>5225</v>
      </c>
      <c r="H144" t="s">
        <v>5232</v>
      </c>
    </row>
    <row r="145" spans="1:8" x14ac:dyDescent="0.2">
      <c r="A145" t="s">
        <v>3167</v>
      </c>
      <c r="B145" t="s">
        <v>3181</v>
      </c>
      <c r="C145" t="s">
        <v>5661</v>
      </c>
      <c r="D145" t="s">
        <v>5575</v>
      </c>
      <c r="E145" t="s">
        <v>5662</v>
      </c>
      <c r="F145" t="s">
        <v>5663</v>
      </c>
      <c r="G145" t="s">
        <v>5225</v>
      </c>
      <c r="H145" t="s">
        <v>5232</v>
      </c>
    </row>
    <row r="146" spans="1:8" x14ac:dyDescent="0.2">
      <c r="A146" t="s">
        <v>3167</v>
      </c>
      <c r="B146" t="s">
        <v>3181</v>
      </c>
      <c r="C146" t="s">
        <v>5664</v>
      </c>
      <c r="D146" t="s">
        <v>5575</v>
      </c>
      <c r="E146" t="s">
        <v>5665</v>
      </c>
      <c r="F146" t="s">
        <v>5666</v>
      </c>
      <c r="G146" t="s">
        <v>5225</v>
      </c>
      <c r="H146" t="s">
        <v>5232</v>
      </c>
    </row>
    <row r="147" spans="1:8" x14ac:dyDescent="0.2">
      <c r="A147" t="s">
        <v>3167</v>
      </c>
      <c r="B147" t="s">
        <v>3181</v>
      </c>
      <c r="C147" t="s">
        <v>5667</v>
      </c>
      <c r="D147" t="s">
        <v>5575</v>
      </c>
      <c r="E147" t="s">
        <v>5668</v>
      </c>
      <c r="F147" t="s">
        <v>5669</v>
      </c>
      <c r="G147" t="s">
        <v>5225</v>
      </c>
      <c r="H147" t="s">
        <v>5232</v>
      </c>
    </row>
    <row r="148" spans="1:8" x14ac:dyDescent="0.2">
      <c r="A148" t="s">
        <v>3167</v>
      </c>
      <c r="B148" t="s">
        <v>3181</v>
      </c>
      <c r="C148" t="s">
        <v>5670</v>
      </c>
      <c r="D148" t="s">
        <v>5575</v>
      </c>
      <c r="E148" t="s">
        <v>5671</v>
      </c>
      <c r="F148" t="s">
        <v>5672</v>
      </c>
      <c r="G148" t="s">
        <v>5225</v>
      </c>
      <c r="H148" t="s">
        <v>5232</v>
      </c>
    </row>
    <row r="149" spans="1:8" x14ac:dyDescent="0.2">
      <c r="A149" t="s">
        <v>3167</v>
      </c>
      <c r="B149" t="s">
        <v>3181</v>
      </c>
      <c r="C149" t="s">
        <v>5673</v>
      </c>
      <c r="D149" t="s">
        <v>5575</v>
      </c>
      <c r="E149" t="s">
        <v>5674</v>
      </c>
      <c r="F149" t="s">
        <v>5675</v>
      </c>
      <c r="G149" t="s">
        <v>5225</v>
      </c>
      <c r="H149" t="s">
        <v>5232</v>
      </c>
    </row>
    <row r="150" spans="1:8" x14ac:dyDescent="0.2">
      <c r="A150" t="s">
        <v>3167</v>
      </c>
      <c r="B150" t="s">
        <v>3181</v>
      </c>
      <c r="C150" t="s">
        <v>5676</v>
      </c>
      <c r="D150" t="s">
        <v>5575</v>
      </c>
      <c r="E150" t="s">
        <v>5677</v>
      </c>
      <c r="F150" t="s">
        <v>5678</v>
      </c>
      <c r="G150" t="s">
        <v>5225</v>
      </c>
      <c r="H150" t="s">
        <v>5232</v>
      </c>
    </row>
    <row r="151" spans="1:8" x14ac:dyDescent="0.2">
      <c r="A151" t="s">
        <v>3167</v>
      </c>
      <c r="B151" t="s">
        <v>5679</v>
      </c>
      <c r="C151" t="s">
        <v>5680</v>
      </c>
      <c r="D151" t="s">
        <v>5681</v>
      </c>
      <c r="E151" t="s">
        <v>5682</v>
      </c>
      <c r="F151" t="s">
        <v>5683</v>
      </c>
      <c r="G151" t="s">
        <v>5225</v>
      </c>
    </row>
    <row r="152" spans="1:8" x14ac:dyDescent="0.2">
      <c r="A152" t="s">
        <v>3167</v>
      </c>
      <c r="B152" t="s">
        <v>5684</v>
      </c>
      <c r="C152" t="s">
        <v>5685</v>
      </c>
      <c r="E152" t="s">
        <v>5686</v>
      </c>
      <c r="F152" t="s">
        <v>5224</v>
      </c>
    </row>
    <row r="153" spans="1:8" x14ac:dyDescent="0.2">
      <c r="A153" t="s">
        <v>3167</v>
      </c>
      <c r="B153" t="s">
        <v>5684</v>
      </c>
      <c r="C153" t="s">
        <v>5687</v>
      </c>
      <c r="E153" t="s">
        <v>5688</v>
      </c>
      <c r="F153" t="s">
        <v>5224</v>
      </c>
    </row>
    <row r="154" spans="1:8" x14ac:dyDescent="0.2">
      <c r="A154" t="s">
        <v>3218</v>
      </c>
      <c r="B154" t="s">
        <v>3228</v>
      </c>
      <c r="C154" t="s">
        <v>3229</v>
      </c>
      <c r="D154" t="s">
        <v>5689</v>
      </c>
      <c r="E154" t="s">
        <v>5690</v>
      </c>
      <c r="F154" t="s">
        <v>5691</v>
      </c>
      <c r="G154" t="s">
        <v>5225</v>
      </c>
      <c r="H154" t="s">
        <v>5232</v>
      </c>
    </row>
    <row r="155" spans="1:8" x14ac:dyDescent="0.2">
      <c r="A155" t="s">
        <v>3218</v>
      </c>
      <c r="B155" t="s">
        <v>3228</v>
      </c>
      <c r="C155" t="s">
        <v>3291</v>
      </c>
      <c r="D155" t="s">
        <v>5692</v>
      </c>
      <c r="E155" t="s">
        <v>5693</v>
      </c>
      <c r="F155" t="s">
        <v>5694</v>
      </c>
      <c r="G155" t="s">
        <v>5225</v>
      </c>
      <c r="H155" t="s">
        <v>5232</v>
      </c>
    </row>
    <row r="156" spans="1:8" x14ac:dyDescent="0.2">
      <c r="A156" t="s">
        <v>3218</v>
      </c>
      <c r="B156" t="s">
        <v>3216</v>
      </c>
      <c r="C156" t="s">
        <v>3223</v>
      </c>
      <c r="D156" t="s">
        <v>5695</v>
      </c>
      <c r="E156" t="s">
        <v>5696</v>
      </c>
      <c r="F156" t="s">
        <v>5697</v>
      </c>
      <c r="G156" t="s">
        <v>5225</v>
      </c>
      <c r="H156" t="s">
        <v>5232</v>
      </c>
    </row>
    <row r="157" spans="1:8" x14ac:dyDescent="0.2">
      <c r="A157" t="s">
        <v>3218</v>
      </c>
      <c r="B157" t="s">
        <v>3216</v>
      </c>
      <c r="C157" t="s">
        <v>3217</v>
      </c>
      <c r="D157" t="s">
        <v>5689</v>
      </c>
      <c r="E157" t="s">
        <v>5698</v>
      </c>
      <c r="F157" t="s">
        <v>5699</v>
      </c>
      <c r="G157" t="s">
        <v>5225</v>
      </c>
      <c r="H157" t="s">
        <v>5232</v>
      </c>
    </row>
    <row r="158" spans="1:8" x14ac:dyDescent="0.2">
      <c r="A158" t="s">
        <v>3218</v>
      </c>
      <c r="B158" t="s">
        <v>3228</v>
      </c>
      <c r="C158" t="s">
        <v>3275</v>
      </c>
      <c r="D158" t="s">
        <v>5689</v>
      </c>
      <c r="E158" t="s">
        <v>5700</v>
      </c>
      <c r="F158" t="s">
        <v>5701</v>
      </c>
      <c r="G158" t="s">
        <v>5225</v>
      </c>
      <c r="H158" t="s">
        <v>5232</v>
      </c>
    </row>
    <row r="159" spans="1:8" x14ac:dyDescent="0.2">
      <c r="A159" t="s">
        <v>3218</v>
      </c>
      <c r="B159" t="s">
        <v>3216</v>
      </c>
      <c r="C159" t="s">
        <v>3239</v>
      </c>
      <c r="D159" t="s">
        <v>5702</v>
      </c>
      <c r="E159" t="s">
        <v>5703</v>
      </c>
      <c r="F159" t="s">
        <v>5704</v>
      </c>
      <c r="G159" t="s">
        <v>5225</v>
      </c>
      <c r="H159" t="s">
        <v>5232</v>
      </c>
    </row>
    <row r="160" spans="1:8" x14ac:dyDescent="0.2">
      <c r="A160" t="s">
        <v>3218</v>
      </c>
      <c r="B160" t="s">
        <v>3236</v>
      </c>
      <c r="C160" t="s">
        <v>3237</v>
      </c>
      <c r="D160" t="s">
        <v>5705</v>
      </c>
      <c r="E160" t="s">
        <v>5706</v>
      </c>
      <c r="F160" t="s">
        <v>5707</v>
      </c>
      <c r="G160" t="s">
        <v>5225</v>
      </c>
      <c r="H160" t="s">
        <v>5232</v>
      </c>
    </row>
    <row r="161" spans="1:8" x14ac:dyDescent="0.2">
      <c r="A161" t="s">
        <v>3218</v>
      </c>
      <c r="B161" t="s">
        <v>3236</v>
      </c>
      <c r="C161" t="s">
        <v>3247</v>
      </c>
      <c r="D161" t="s">
        <v>5708</v>
      </c>
      <c r="E161" t="s">
        <v>5709</v>
      </c>
      <c r="F161" t="s">
        <v>5710</v>
      </c>
      <c r="G161" t="s">
        <v>5225</v>
      </c>
    </row>
    <row r="162" spans="1:8" x14ac:dyDescent="0.2">
      <c r="A162" t="s">
        <v>3218</v>
      </c>
      <c r="B162" t="s">
        <v>3228</v>
      </c>
      <c r="C162" t="s">
        <v>5711</v>
      </c>
      <c r="D162" t="s">
        <v>5712</v>
      </c>
      <c r="E162" t="s">
        <v>5713</v>
      </c>
      <c r="F162" t="s">
        <v>5714</v>
      </c>
    </row>
    <row r="163" spans="1:8" x14ac:dyDescent="0.2">
      <c r="A163" t="s">
        <v>3218</v>
      </c>
      <c r="B163" t="s">
        <v>3216</v>
      </c>
      <c r="C163" t="s">
        <v>3309</v>
      </c>
      <c r="D163" t="s">
        <v>5692</v>
      </c>
      <c r="E163" t="s">
        <v>5715</v>
      </c>
      <c r="F163" t="s">
        <v>5716</v>
      </c>
      <c r="G163" t="s">
        <v>5225</v>
      </c>
      <c r="H163" t="s">
        <v>5232</v>
      </c>
    </row>
    <row r="164" spans="1:8" x14ac:dyDescent="0.2">
      <c r="A164" t="s">
        <v>3218</v>
      </c>
      <c r="B164" t="s">
        <v>3216</v>
      </c>
      <c r="C164" t="s">
        <v>5717</v>
      </c>
      <c r="D164" t="s">
        <v>5718</v>
      </c>
      <c r="E164" t="s">
        <v>5719</v>
      </c>
      <c r="F164" t="s">
        <v>5720</v>
      </c>
      <c r="H164" t="s">
        <v>5232</v>
      </c>
    </row>
    <row r="165" spans="1:8" x14ac:dyDescent="0.2">
      <c r="A165" t="s">
        <v>3218</v>
      </c>
      <c r="B165" t="s">
        <v>3216</v>
      </c>
      <c r="C165" t="s">
        <v>5721</v>
      </c>
      <c r="D165" t="s">
        <v>5718</v>
      </c>
      <c r="E165" t="s">
        <v>5722</v>
      </c>
      <c r="F165" t="s">
        <v>5723</v>
      </c>
      <c r="H165" t="s">
        <v>5232</v>
      </c>
    </row>
    <row r="166" spans="1:8" x14ac:dyDescent="0.2">
      <c r="A166" t="s">
        <v>3218</v>
      </c>
      <c r="B166" t="s">
        <v>3216</v>
      </c>
      <c r="C166" t="s">
        <v>5724</v>
      </c>
      <c r="D166" t="s">
        <v>5695</v>
      </c>
      <c r="E166" t="s">
        <v>5725</v>
      </c>
      <c r="F166" t="s">
        <v>5726</v>
      </c>
      <c r="H166" t="s">
        <v>5232</v>
      </c>
    </row>
    <row r="167" spans="1:8" x14ac:dyDescent="0.2">
      <c r="A167" t="s">
        <v>3218</v>
      </c>
      <c r="B167" t="s">
        <v>3216</v>
      </c>
      <c r="C167" t="s">
        <v>3220</v>
      </c>
      <c r="D167" t="s">
        <v>5689</v>
      </c>
      <c r="E167" t="s">
        <v>5727</v>
      </c>
      <c r="F167" t="s">
        <v>5728</v>
      </c>
      <c r="H167" t="s">
        <v>5232</v>
      </c>
    </row>
    <row r="168" spans="1:8" x14ac:dyDescent="0.2">
      <c r="A168" t="s">
        <v>3218</v>
      </c>
      <c r="B168" t="s">
        <v>5729</v>
      </c>
      <c r="C168" t="s">
        <v>5730</v>
      </c>
      <c r="D168" t="s">
        <v>5718</v>
      </c>
      <c r="E168" t="s">
        <v>5731</v>
      </c>
      <c r="F168" t="s">
        <v>5732</v>
      </c>
      <c r="H168" t="s">
        <v>5232</v>
      </c>
    </row>
    <row r="169" spans="1:8" x14ac:dyDescent="0.2">
      <c r="A169" t="s">
        <v>3218</v>
      </c>
      <c r="B169" t="s">
        <v>5733</v>
      </c>
      <c r="C169" t="s">
        <v>5734</v>
      </c>
      <c r="D169" t="s">
        <v>5735</v>
      </c>
      <c r="E169" t="s">
        <v>5736</v>
      </c>
      <c r="F169" t="s">
        <v>5737</v>
      </c>
    </row>
    <row r="170" spans="1:8" x14ac:dyDescent="0.2">
      <c r="A170" t="s">
        <v>3218</v>
      </c>
      <c r="B170" t="s">
        <v>5733</v>
      </c>
      <c r="C170" t="s">
        <v>5738</v>
      </c>
      <c r="E170" t="s">
        <v>5739</v>
      </c>
      <c r="F170" t="s">
        <v>5224</v>
      </c>
    </row>
    <row r="171" spans="1:8" x14ac:dyDescent="0.2">
      <c r="A171" t="s">
        <v>3218</v>
      </c>
      <c r="B171" t="s">
        <v>5740</v>
      </c>
      <c r="C171" t="s">
        <v>5741</v>
      </c>
      <c r="D171" t="s">
        <v>5689</v>
      </c>
      <c r="E171" t="s">
        <v>5742</v>
      </c>
      <c r="F171" t="s">
        <v>5743</v>
      </c>
      <c r="G171" t="s">
        <v>5225</v>
      </c>
      <c r="H171" t="s">
        <v>5232</v>
      </c>
    </row>
    <row r="172" spans="1:8" x14ac:dyDescent="0.2">
      <c r="A172" t="s">
        <v>3323</v>
      </c>
      <c r="B172" t="s">
        <v>5744</v>
      </c>
      <c r="C172" t="s">
        <v>5745</v>
      </c>
      <c r="D172" t="s">
        <v>5746</v>
      </c>
      <c r="E172" t="s">
        <v>5747</v>
      </c>
      <c r="F172" t="s">
        <v>5748</v>
      </c>
    </row>
    <row r="173" spans="1:8" x14ac:dyDescent="0.2">
      <c r="A173" t="s">
        <v>3323</v>
      </c>
      <c r="B173" t="s">
        <v>5744</v>
      </c>
      <c r="C173" t="s">
        <v>5749</v>
      </c>
      <c r="D173" t="s">
        <v>5746</v>
      </c>
      <c r="E173" t="s">
        <v>5750</v>
      </c>
      <c r="F173" t="s">
        <v>5751</v>
      </c>
    </row>
    <row r="174" spans="1:8" x14ac:dyDescent="0.2">
      <c r="A174" t="s">
        <v>3323</v>
      </c>
      <c r="B174" t="s">
        <v>5744</v>
      </c>
      <c r="C174" t="s">
        <v>5744</v>
      </c>
      <c r="D174" t="s">
        <v>5746</v>
      </c>
      <c r="E174" t="s">
        <v>5752</v>
      </c>
      <c r="F174" t="s">
        <v>5753</v>
      </c>
    </row>
    <row r="175" spans="1:8" x14ac:dyDescent="0.2">
      <c r="A175" t="s">
        <v>3323</v>
      </c>
      <c r="B175" t="s">
        <v>5744</v>
      </c>
      <c r="C175" t="s">
        <v>5754</v>
      </c>
      <c r="D175" t="s">
        <v>5746</v>
      </c>
      <c r="E175" t="s">
        <v>5755</v>
      </c>
      <c r="F175" t="s">
        <v>5756</v>
      </c>
    </row>
    <row r="176" spans="1:8" x14ac:dyDescent="0.2">
      <c r="A176" t="s">
        <v>3323</v>
      </c>
      <c r="B176" t="s">
        <v>5744</v>
      </c>
      <c r="C176" t="s">
        <v>5757</v>
      </c>
      <c r="D176" t="s">
        <v>5746</v>
      </c>
      <c r="E176" t="s">
        <v>5758</v>
      </c>
      <c r="F176" t="s">
        <v>5759</v>
      </c>
    </row>
    <row r="177" spans="1:7" x14ac:dyDescent="0.2">
      <c r="A177" t="s">
        <v>3323</v>
      </c>
      <c r="B177" t="s">
        <v>5760</v>
      </c>
      <c r="C177" t="s">
        <v>5760</v>
      </c>
      <c r="E177" t="s">
        <v>5761</v>
      </c>
      <c r="F177" t="s">
        <v>5224</v>
      </c>
    </row>
    <row r="178" spans="1:7" x14ac:dyDescent="0.2">
      <c r="A178" t="s">
        <v>3323</v>
      </c>
      <c r="B178" t="s">
        <v>5762</v>
      </c>
      <c r="C178" t="s">
        <v>5763</v>
      </c>
      <c r="D178" t="s">
        <v>5764</v>
      </c>
      <c r="E178" t="s">
        <v>5765</v>
      </c>
      <c r="F178" t="s">
        <v>5766</v>
      </c>
      <c r="G178" t="s">
        <v>5225</v>
      </c>
    </row>
    <row r="179" spans="1:7" x14ac:dyDescent="0.2">
      <c r="A179" t="s">
        <v>3323</v>
      </c>
      <c r="B179" t="s">
        <v>5762</v>
      </c>
      <c r="C179" t="s">
        <v>5767</v>
      </c>
      <c r="D179" t="s">
        <v>5764</v>
      </c>
      <c r="E179" t="s">
        <v>5768</v>
      </c>
      <c r="F179" t="s">
        <v>5769</v>
      </c>
      <c r="G179" t="s">
        <v>5225</v>
      </c>
    </row>
    <row r="180" spans="1:7" x14ac:dyDescent="0.2">
      <c r="A180" t="s">
        <v>3323</v>
      </c>
      <c r="B180" t="s">
        <v>5762</v>
      </c>
      <c r="C180" t="s">
        <v>5770</v>
      </c>
      <c r="D180" t="s">
        <v>5764</v>
      </c>
      <c r="E180" t="s">
        <v>5771</v>
      </c>
      <c r="F180" t="s">
        <v>5772</v>
      </c>
      <c r="G180" t="s">
        <v>5225</v>
      </c>
    </row>
    <row r="181" spans="1:7" x14ac:dyDescent="0.2">
      <c r="A181" t="s">
        <v>3323</v>
      </c>
      <c r="B181" t="s">
        <v>5762</v>
      </c>
      <c r="C181" t="s">
        <v>5773</v>
      </c>
      <c r="D181" t="s">
        <v>5764</v>
      </c>
      <c r="E181" t="s">
        <v>5774</v>
      </c>
      <c r="F181" t="s">
        <v>5775</v>
      </c>
      <c r="G181" t="s">
        <v>5225</v>
      </c>
    </row>
    <row r="182" spans="1:7" x14ac:dyDescent="0.2">
      <c r="A182" t="s">
        <v>3323</v>
      </c>
      <c r="B182" t="s">
        <v>3321</v>
      </c>
      <c r="C182" t="s">
        <v>5776</v>
      </c>
      <c r="E182" t="s">
        <v>5777</v>
      </c>
      <c r="F182" t="s">
        <v>5224</v>
      </c>
    </row>
    <row r="183" spans="1:7" x14ac:dyDescent="0.2">
      <c r="A183" t="s">
        <v>3323</v>
      </c>
      <c r="B183" t="s">
        <v>3321</v>
      </c>
      <c r="C183" t="s">
        <v>3322</v>
      </c>
      <c r="D183" t="s">
        <v>5778</v>
      </c>
      <c r="E183" t="s">
        <v>5779</v>
      </c>
      <c r="F183" t="s">
        <v>5780</v>
      </c>
      <c r="G183" t="s">
        <v>5225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6"/>
  <sheetViews>
    <sheetView workbookViewId="0"/>
  </sheetViews>
  <sheetFormatPr baseColWidth="10" defaultColWidth="8.83203125" defaultRowHeight="15" x14ac:dyDescent="0.2"/>
  <sheetData>
    <row r="1" spans="1:3" x14ac:dyDescent="0.2">
      <c r="A1" s="1" t="s">
        <v>1</v>
      </c>
      <c r="B1" s="1" t="s">
        <v>5781</v>
      </c>
      <c r="C1" s="1" t="s">
        <v>3322</v>
      </c>
    </row>
    <row r="2" spans="1:3" x14ac:dyDescent="0.2">
      <c r="A2" t="s">
        <v>5782</v>
      </c>
      <c r="B2" t="s">
        <v>5689</v>
      </c>
      <c r="C2" t="s">
        <v>5783</v>
      </c>
    </row>
    <row r="3" spans="1:3" x14ac:dyDescent="0.2">
      <c r="A3" t="s">
        <v>5784</v>
      </c>
      <c r="B3" t="s">
        <v>5590</v>
      </c>
      <c r="C3" t="s">
        <v>5783</v>
      </c>
    </row>
    <row r="4" spans="1:3" x14ac:dyDescent="0.2">
      <c r="A4" t="s">
        <v>5785</v>
      </c>
      <c r="B4" t="s">
        <v>5658</v>
      </c>
      <c r="C4" t="s">
        <v>5783</v>
      </c>
    </row>
    <row r="5" spans="1:3" x14ac:dyDescent="0.2">
      <c r="A5" t="s">
        <v>5786</v>
      </c>
      <c r="B5" t="s">
        <v>5233</v>
      </c>
      <c r="C5" t="s">
        <v>5783</v>
      </c>
    </row>
    <row r="6" spans="1:3" x14ac:dyDescent="0.2">
      <c r="A6" t="s">
        <v>5787</v>
      </c>
      <c r="B6" t="s">
        <v>5695</v>
      </c>
      <c r="C6" t="s">
        <v>5783</v>
      </c>
    </row>
    <row r="7" spans="1:3" x14ac:dyDescent="0.2">
      <c r="A7" t="s">
        <v>5788</v>
      </c>
      <c r="B7" t="s">
        <v>5468</v>
      </c>
      <c r="C7" t="s">
        <v>5783</v>
      </c>
    </row>
    <row r="8" spans="1:3" x14ac:dyDescent="0.2">
      <c r="A8" t="s">
        <v>5789</v>
      </c>
      <c r="B8" t="s">
        <v>5718</v>
      </c>
      <c r="C8" t="s">
        <v>5783</v>
      </c>
    </row>
    <row r="9" spans="1:3" x14ac:dyDescent="0.2">
      <c r="A9" t="s">
        <v>5790</v>
      </c>
      <c r="B9" t="s">
        <v>5229</v>
      </c>
      <c r="C9" t="s">
        <v>5783</v>
      </c>
    </row>
    <row r="10" spans="1:3" x14ac:dyDescent="0.2">
      <c r="A10" t="s">
        <v>5791</v>
      </c>
      <c r="B10" t="s">
        <v>5575</v>
      </c>
      <c r="C10" t="s">
        <v>5783</v>
      </c>
    </row>
    <row r="11" spans="1:3" x14ac:dyDescent="0.2">
      <c r="A11" t="s">
        <v>5792</v>
      </c>
      <c r="B11" t="s">
        <v>5647</v>
      </c>
      <c r="C11" t="s">
        <v>5783</v>
      </c>
    </row>
    <row r="12" spans="1:3" x14ac:dyDescent="0.2">
      <c r="A12" t="s">
        <v>5793</v>
      </c>
      <c r="B12" t="s">
        <v>5307</v>
      </c>
      <c r="C12" t="s">
        <v>5783</v>
      </c>
    </row>
    <row r="13" spans="1:3" x14ac:dyDescent="0.2">
      <c r="A13" t="s">
        <v>5794</v>
      </c>
      <c r="B13" t="s">
        <v>5692</v>
      </c>
      <c r="C13" t="s">
        <v>5783</v>
      </c>
    </row>
    <row r="14" spans="1:3" x14ac:dyDescent="0.2">
      <c r="A14" t="s">
        <v>5795</v>
      </c>
      <c r="B14" t="s">
        <v>5542</v>
      </c>
      <c r="C14" t="s">
        <v>5783</v>
      </c>
    </row>
    <row r="15" spans="1:3" x14ac:dyDescent="0.2">
      <c r="A15" t="s">
        <v>5796</v>
      </c>
      <c r="B15" t="s">
        <v>5258</v>
      </c>
      <c r="C15" t="s">
        <v>5783</v>
      </c>
    </row>
    <row r="16" spans="1:3" x14ac:dyDescent="0.2">
      <c r="A16" t="s">
        <v>5797</v>
      </c>
      <c r="B16" t="s">
        <v>5798</v>
      </c>
      <c r="C16" t="s">
        <v>5783</v>
      </c>
    </row>
    <row r="17" spans="1:3" x14ac:dyDescent="0.2">
      <c r="A17" t="s">
        <v>5799</v>
      </c>
      <c r="B17" t="s">
        <v>5800</v>
      </c>
      <c r="C17" t="s">
        <v>5783</v>
      </c>
    </row>
    <row r="18" spans="1:3" x14ac:dyDescent="0.2">
      <c r="A18" t="s">
        <v>5801</v>
      </c>
      <c r="B18" t="s">
        <v>5702</v>
      </c>
      <c r="C18" t="s">
        <v>5802</v>
      </c>
    </row>
    <row r="19" spans="1:3" x14ac:dyDescent="0.2">
      <c r="A19" t="s">
        <v>5803</v>
      </c>
      <c r="B19" t="s">
        <v>5366</v>
      </c>
      <c r="C19" t="s">
        <v>5802</v>
      </c>
    </row>
    <row r="20" spans="1:3" x14ac:dyDescent="0.2">
      <c r="A20" t="s">
        <v>5804</v>
      </c>
      <c r="B20" t="s">
        <v>5416</v>
      </c>
      <c r="C20" t="s">
        <v>5802</v>
      </c>
    </row>
    <row r="21" spans="1:3" x14ac:dyDescent="0.2">
      <c r="A21" t="s">
        <v>5805</v>
      </c>
      <c r="B21" t="s">
        <v>5381</v>
      </c>
      <c r="C21" t="s">
        <v>5802</v>
      </c>
    </row>
    <row r="22" spans="1:3" x14ac:dyDescent="0.2">
      <c r="A22" t="s">
        <v>5806</v>
      </c>
      <c r="B22" t="s">
        <v>5377</v>
      </c>
      <c r="C22" t="s">
        <v>5802</v>
      </c>
    </row>
    <row r="23" spans="1:3" x14ac:dyDescent="0.2">
      <c r="A23" t="s">
        <v>5807</v>
      </c>
      <c r="B23" t="s">
        <v>5403</v>
      </c>
      <c r="C23" t="s">
        <v>5802</v>
      </c>
    </row>
    <row r="24" spans="1:3" x14ac:dyDescent="0.2">
      <c r="A24" t="s">
        <v>5808</v>
      </c>
      <c r="B24" t="s">
        <v>5420</v>
      </c>
      <c r="C24" t="s">
        <v>5802</v>
      </c>
    </row>
    <row r="25" spans="1:3" x14ac:dyDescent="0.2">
      <c r="A25" t="s">
        <v>5809</v>
      </c>
      <c r="B25" t="s">
        <v>5705</v>
      </c>
      <c r="C25" t="s">
        <v>5802</v>
      </c>
    </row>
    <row r="26" spans="1:3" x14ac:dyDescent="0.2">
      <c r="A26" t="s">
        <v>5810</v>
      </c>
      <c r="B26" t="s">
        <v>5427</v>
      </c>
      <c r="C26" t="s">
        <v>5802</v>
      </c>
    </row>
    <row r="27" spans="1:3" x14ac:dyDescent="0.2">
      <c r="A27" t="s">
        <v>5811</v>
      </c>
      <c r="B27" t="s">
        <v>5447</v>
      </c>
      <c r="C27" t="s">
        <v>5802</v>
      </c>
    </row>
    <row r="28" spans="1:3" x14ac:dyDescent="0.2">
      <c r="A28" t="s">
        <v>5812</v>
      </c>
      <c r="B28" t="s">
        <v>5265</v>
      </c>
      <c r="C28" t="s">
        <v>5802</v>
      </c>
    </row>
    <row r="29" spans="1:3" x14ac:dyDescent="0.2">
      <c r="A29" t="s">
        <v>5813</v>
      </c>
      <c r="B29" t="s">
        <v>5292</v>
      </c>
      <c r="C29" t="s">
        <v>5802</v>
      </c>
    </row>
    <row r="30" spans="1:3" x14ac:dyDescent="0.2">
      <c r="A30" t="s">
        <v>5814</v>
      </c>
      <c r="B30" t="s">
        <v>5310</v>
      </c>
      <c r="C30" t="s">
        <v>5802</v>
      </c>
    </row>
    <row r="31" spans="1:3" x14ac:dyDescent="0.2">
      <c r="A31" t="s">
        <v>5815</v>
      </c>
      <c r="B31" t="s">
        <v>5248</v>
      </c>
      <c r="C31" t="s">
        <v>5802</v>
      </c>
    </row>
    <row r="32" spans="1:3" x14ac:dyDescent="0.2">
      <c r="A32" t="s">
        <v>5816</v>
      </c>
      <c r="B32" t="s">
        <v>5817</v>
      </c>
      <c r="C32" t="s">
        <v>5802</v>
      </c>
    </row>
    <row r="33" spans="1:3" x14ac:dyDescent="0.2">
      <c r="A33" t="s">
        <v>5818</v>
      </c>
      <c r="B33" t="s">
        <v>5819</v>
      </c>
      <c r="C33" t="s">
        <v>5802</v>
      </c>
    </row>
    <row r="34" spans="1:3" x14ac:dyDescent="0.2">
      <c r="A34" t="s">
        <v>5820</v>
      </c>
      <c r="B34" t="s">
        <v>5598</v>
      </c>
      <c r="C34" t="s">
        <v>5802</v>
      </c>
    </row>
    <row r="35" spans="1:3" x14ac:dyDescent="0.2">
      <c r="A35" t="s">
        <v>5821</v>
      </c>
      <c r="B35" t="s">
        <v>5282</v>
      </c>
      <c r="C35" t="s">
        <v>5802</v>
      </c>
    </row>
    <row r="36" spans="1:3" x14ac:dyDescent="0.2">
      <c r="A36" t="s">
        <v>5822</v>
      </c>
      <c r="B36" t="s">
        <v>5823</v>
      </c>
      <c r="C36" t="s">
        <v>5802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heetViews>
  <sheetFormatPr baseColWidth="10" defaultColWidth="8.83203125" defaultRowHeight="15" x14ac:dyDescent="0.2"/>
  <sheetData>
    <row r="1" spans="1:5" x14ac:dyDescent="0.2">
      <c r="A1" s="1" t="s">
        <v>69</v>
      </c>
      <c r="B1" s="1" t="s">
        <v>5824</v>
      </c>
      <c r="C1" s="1" t="s">
        <v>5825</v>
      </c>
      <c r="D1" s="1" t="s">
        <v>5826</v>
      </c>
      <c r="E1" s="1" t="s">
        <v>5827</v>
      </c>
    </row>
    <row r="2" spans="1:5" x14ac:dyDescent="0.2">
      <c r="A2" t="s">
        <v>5745</v>
      </c>
      <c r="B2" t="s">
        <v>5798</v>
      </c>
      <c r="C2" t="s">
        <v>5828</v>
      </c>
      <c r="D2" t="s">
        <v>5829</v>
      </c>
      <c r="E2" t="s">
        <v>5232</v>
      </c>
    </row>
    <row r="3" spans="1:5" x14ac:dyDescent="0.2">
      <c r="A3" t="s">
        <v>5749</v>
      </c>
      <c r="B3" t="s">
        <v>5798</v>
      </c>
      <c r="C3" t="s">
        <v>5830</v>
      </c>
      <c r="D3" t="s">
        <v>5831</v>
      </c>
      <c r="E3" t="s">
        <v>5232</v>
      </c>
    </row>
    <row r="4" spans="1:5" x14ac:dyDescent="0.2">
      <c r="A4" t="s">
        <v>5744</v>
      </c>
      <c r="B4" t="s">
        <v>5798</v>
      </c>
      <c r="C4" t="s">
        <v>5832</v>
      </c>
      <c r="D4" t="s">
        <v>5833</v>
      </c>
      <c r="E4" t="s">
        <v>5232</v>
      </c>
    </row>
    <row r="5" spans="1:5" x14ac:dyDescent="0.2">
      <c r="A5" t="s">
        <v>5754</v>
      </c>
      <c r="B5" t="s">
        <v>5798</v>
      </c>
      <c r="C5" t="s">
        <v>5834</v>
      </c>
      <c r="D5" t="s">
        <v>5835</v>
      </c>
      <c r="E5" t="s">
        <v>5232</v>
      </c>
    </row>
    <row r="6" spans="1:5" x14ac:dyDescent="0.2">
      <c r="A6" t="s">
        <v>5757</v>
      </c>
      <c r="B6" t="s">
        <v>5798</v>
      </c>
      <c r="C6" t="s">
        <v>5836</v>
      </c>
      <c r="D6" t="s">
        <v>5837</v>
      </c>
      <c r="E6" t="s">
        <v>5232</v>
      </c>
    </row>
    <row r="7" spans="1:5" x14ac:dyDescent="0.2">
      <c r="A7" t="s">
        <v>5467</v>
      </c>
      <c r="B7" t="s">
        <v>5817</v>
      </c>
      <c r="C7" t="s">
        <v>5838</v>
      </c>
      <c r="D7" t="s">
        <v>5839</v>
      </c>
      <c r="E7" t="s">
        <v>5232</v>
      </c>
    </row>
    <row r="8" spans="1:5" x14ac:dyDescent="0.2">
      <c r="A8" t="s">
        <v>5471</v>
      </c>
      <c r="B8" t="s">
        <v>5817</v>
      </c>
      <c r="C8" t="s">
        <v>5840</v>
      </c>
      <c r="D8" t="s">
        <v>5841</v>
      </c>
      <c r="E8" t="s">
        <v>5232</v>
      </c>
    </row>
    <row r="9" spans="1:5" x14ac:dyDescent="0.2">
      <c r="A9" t="s">
        <v>5474</v>
      </c>
      <c r="B9" t="s">
        <v>5817</v>
      </c>
      <c r="C9" t="s">
        <v>5842</v>
      </c>
      <c r="D9" t="s">
        <v>5843</v>
      </c>
      <c r="E9" t="s">
        <v>5232</v>
      </c>
    </row>
    <row r="10" spans="1:5" x14ac:dyDescent="0.2">
      <c r="A10" t="s">
        <v>150</v>
      </c>
      <c r="B10" t="s">
        <v>5817</v>
      </c>
      <c r="C10" t="s">
        <v>5844</v>
      </c>
      <c r="D10" t="s">
        <v>5845</v>
      </c>
      <c r="E10" t="s">
        <v>5232</v>
      </c>
    </row>
    <row r="11" spans="1:5" x14ac:dyDescent="0.2">
      <c r="A11" t="s">
        <v>3098</v>
      </c>
      <c r="B11" t="s">
        <v>5817</v>
      </c>
      <c r="C11" t="s">
        <v>5846</v>
      </c>
      <c r="D11" t="s">
        <v>5847</v>
      </c>
      <c r="E11" t="s">
        <v>5232</v>
      </c>
    </row>
    <row r="12" spans="1:5" x14ac:dyDescent="0.2">
      <c r="A12" t="s">
        <v>3087</v>
      </c>
      <c r="B12" t="s">
        <v>5817</v>
      </c>
      <c r="C12" t="s">
        <v>5848</v>
      </c>
      <c r="D12" t="s">
        <v>5849</v>
      </c>
      <c r="E12" t="s">
        <v>5232</v>
      </c>
    </row>
    <row r="13" spans="1:5" x14ac:dyDescent="0.2">
      <c r="A13" t="s">
        <v>5376</v>
      </c>
      <c r="B13" t="s">
        <v>5819</v>
      </c>
      <c r="C13" t="s">
        <v>5850</v>
      </c>
      <c r="D13" t="s">
        <v>5851</v>
      </c>
      <c r="E13" t="s">
        <v>5232</v>
      </c>
    </row>
    <row r="14" spans="1:5" x14ac:dyDescent="0.2">
      <c r="A14" t="s">
        <v>5389</v>
      </c>
      <c r="B14" t="s">
        <v>5819</v>
      </c>
      <c r="C14" t="s">
        <v>5852</v>
      </c>
      <c r="D14" t="s">
        <v>5853</v>
      </c>
      <c r="E14" t="s">
        <v>5232</v>
      </c>
    </row>
    <row r="15" spans="1:5" x14ac:dyDescent="0.2">
      <c r="A15" t="s">
        <v>5463</v>
      </c>
      <c r="B15" t="s">
        <v>5819</v>
      </c>
      <c r="C15" t="s">
        <v>5854</v>
      </c>
      <c r="D15" t="s">
        <v>5855</v>
      </c>
      <c r="E15" t="s">
        <v>5232</v>
      </c>
    </row>
    <row r="16" spans="1:5" x14ac:dyDescent="0.2">
      <c r="A16" t="s">
        <v>5589</v>
      </c>
      <c r="B16" t="s">
        <v>5800</v>
      </c>
      <c r="C16" t="s">
        <v>5856</v>
      </c>
      <c r="D16" t="s">
        <v>5857</v>
      </c>
      <c r="E16" t="s">
        <v>5232</v>
      </c>
    </row>
    <row r="17" spans="1:5" x14ac:dyDescent="0.2">
      <c r="A17" t="s">
        <v>5593</v>
      </c>
      <c r="B17" t="s">
        <v>5800</v>
      </c>
      <c r="C17" t="s">
        <v>5858</v>
      </c>
      <c r="D17" t="s">
        <v>5859</v>
      </c>
      <c r="E17" t="s">
        <v>5232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
      <c r="A2" t="s">
        <v>74</v>
      </c>
      <c r="B2" t="s">
        <v>74</v>
      </c>
      <c r="C2" t="s">
        <v>75</v>
      </c>
      <c r="D2" t="s">
        <v>76</v>
      </c>
      <c r="E2" t="s">
        <v>77</v>
      </c>
      <c r="I2" t="s">
        <v>78</v>
      </c>
      <c r="J2" t="s">
        <v>79</v>
      </c>
      <c r="M2" t="s">
        <v>80</v>
      </c>
      <c r="N2" t="s">
        <v>81</v>
      </c>
      <c r="P2" t="s">
        <v>82</v>
      </c>
      <c r="Q2" t="s">
        <v>83</v>
      </c>
      <c r="R2" t="s">
        <v>84</v>
      </c>
      <c r="S2" t="s">
        <v>82</v>
      </c>
    </row>
    <row r="3" spans="1:19" x14ac:dyDescent="0.2">
      <c r="A3" t="s">
        <v>88</v>
      </c>
      <c r="B3" t="s">
        <v>88</v>
      </c>
      <c r="C3" t="s">
        <v>89</v>
      </c>
      <c r="D3" t="s">
        <v>76</v>
      </c>
      <c r="E3" t="s">
        <v>77</v>
      </c>
      <c r="I3" t="s">
        <v>90</v>
      </c>
      <c r="J3" t="s">
        <v>91</v>
      </c>
      <c r="M3" t="s">
        <v>80</v>
      </c>
      <c r="N3" t="s">
        <v>81</v>
      </c>
      <c r="P3" t="s">
        <v>92</v>
      </c>
      <c r="Q3" t="s">
        <v>83</v>
      </c>
      <c r="R3" t="s">
        <v>84</v>
      </c>
      <c r="S3" t="s">
        <v>93</v>
      </c>
    </row>
    <row r="4" spans="1:19" x14ac:dyDescent="0.2">
      <c r="A4" t="s">
        <v>94</v>
      </c>
      <c r="B4" t="s">
        <v>94</v>
      </c>
      <c r="C4" t="s">
        <v>95</v>
      </c>
      <c r="D4" t="s">
        <v>76</v>
      </c>
      <c r="E4" t="s">
        <v>77</v>
      </c>
      <c r="I4" t="s">
        <v>90</v>
      </c>
      <c r="J4" t="s">
        <v>91</v>
      </c>
      <c r="M4" t="s">
        <v>80</v>
      </c>
      <c r="N4" t="s">
        <v>81</v>
      </c>
      <c r="P4" t="s">
        <v>92</v>
      </c>
      <c r="Q4" t="s">
        <v>83</v>
      </c>
      <c r="R4" t="s">
        <v>84</v>
      </c>
      <c r="S4" t="s">
        <v>93</v>
      </c>
    </row>
    <row r="5" spans="1:19" x14ac:dyDescent="0.2">
      <c r="A5" t="s">
        <v>96</v>
      </c>
      <c r="B5" t="s">
        <v>96</v>
      </c>
      <c r="C5" t="s">
        <v>97</v>
      </c>
      <c r="D5" t="s">
        <v>76</v>
      </c>
      <c r="E5" t="s">
        <v>77</v>
      </c>
      <c r="H5" t="s">
        <v>98</v>
      </c>
      <c r="I5" t="s">
        <v>78</v>
      </c>
      <c r="J5" t="s">
        <v>79</v>
      </c>
      <c r="M5" t="s">
        <v>80</v>
      </c>
      <c r="N5" t="s">
        <v>81</v>
      </c>
      <c r="P5" t="s">
        <v>82</v>
      </c>
      <c r="Q5" t="s">
        <v>83</v>
      </c>
      <c r="R5" t="s">
        <v>84</v>
      </c>
      <c r="S5" t="s">
        <v>82</v>
      </c>
    </row>
    <row r="6" spans="1:19" x14ac:dyDescent="0.2">
      <c r="A6" t="s">
        <v>85</v>
      </c>
      <c r="B6" t="s">
        <v>85</v>
      </c>
      <c r="C6" t="s">
        <v>99</v>
      </c>
      <c r="D6" t="s">
        <v>76</v>
      </c>
      <c r="E6" t="s">
        <v>77</v>
      </c>
      <c r="I6" t="s">
        <v>90</v>
      </c>
      <c r="J6" t="s">
        <v>91</v>
      </c>
      <c r="M6" t="s">
        <v>80</v>
      </c>
      <c r="N6" t="s">
        <v>81</v>
      </c>
      <c r="P6" t="s">
        <v>92</v>
      </c>
      <c r="Q6" t="s">
        <v>83</v>
      </c>
      <c r="R6" t="s">
        <v>84</v>
      </c>
      <c r="S6" t="s">
        <v>93</v>
      </c>
    </row>
    <row r="7" spans="1:19" x14ac:dyDescent="0.2">
      <c r="A7" t="s">
        <v>100</v>
      </c>
      <c r="B7" t="s">
        <v>100</v>
      </c>
      <c r="C7" t="s">
        <v>101</v>
      </c>
      <c r="D7" t="s">
        <v>76</v>
      </c>
      <c r="E7" t="s">
        <v>77</v>
      </c>
      <c r="I7" t="s">
        <v>78</v>
      </c>
      <c r="J7" t="s">
        <v>79</v>
      </c>
      <c r="M7" t="s">
        <v>80</v>
      </c>
      <c r="N7" t="s">
        <v>81</v>
      </c>
      <c r="P7" t="s">
        <v>82</v>
      </c>
      <c r="Q7" t="s">
        <v>83</v>
      </c>
      <c r="R7" t="s">
        <v>84</v>
      </c>
      <c r="S7" t="s">
        <v>82</v>
      </c>
    </row>
    <row r="8" spans="1:19" x14ac:dyDescent="0.2">
      <c r="A8" t="s">
        <v>102</v>
      </c>
      <c r="B8" t="s">
        <v>102</v>
      </c>
      <c r="C8" t="s">
        <v>103</v>
      </c>
      <c r="D8" t="s">
        <v>76</v>
      </c>
      <c r="E8" t="s">
        <v>77</v>
      </c>
      <c r="H8" t="s">
        <v>102</v>
      </c>
      <c r="I8" t="s">
        <v>78</v>
      </c>
      <c r="J8" t="s">
        <v>79</v>
      </c>
      <c r="M8" t="s">
        <v>80</v>
      </c>
      <c r="N8" t="s">
        <v>81</v>
      </c>
      <c r="P8" t="s">
        <v>82</v>
      </c>
      <c r="Q8" t="s">
        <v>83</v>
      </c>
      <c r="R8" t="s">
        <v>84</v>
      </c>
      <c r="S8" t="s">
        <v>82</v>
      </c>
    </row>
    <row r="9" spans="1:19" x14ac:dyDescent="0.2">
      <c r="A9" t="s">
        <v>104</v>
      </c>
      <c r="B9" t="s">
        <v>104</v>
      </c>
      <c r="C9" t="s">
        <v>105</v>
      </c>
      <c r="D9" t="s">
        <v>76</v>
      </c>
      <c r="E9" t="s">
        <v>77</v>
      </c>
      <c r="I9" t="s">
        <v>78</v>
      </c>
      <c r="J9" t="s">
        <v>79</v>
      </c>
      <c r="M9" t="s">
        <v>80</v>
      </c>
      <c r="N9" t="s">
        <v>81</v>
      </c>
      <c r="P9" t="s">
        <v>82</v>
      </c>
      <c r="Q9" t="s">
        <v>83</v>
      </c>
      <c r="R9" t="s">
        <v>84</v>
      </c>
      <c r="S9" t="s">
        <v>82</v>
      </c>
    </row>
    <row r="10" spans="1:19" x14ac:dyDescent="0.2">
      <c r="A10" t="s">
        <v>73</v>
      </c>
      <c r="B10" t="s">
        <v>73</v>
      </c>
      <c r="C10" t="s">
        <v>106</v>
      </c>
      <c r="D10" t="s">
        <v>76</v>
      </c>
      <c r="E10" t="s">
        <v>77</v>
      </c>
      <c r="H10" t="s">
        <v>107</v>
      </c>
      <c r="I10" t="s">
        <v>90</v>
      </c>
      <c r="J10" t="s">
        <v>91</v>
      </c>
      <c r="M10" t="s">
        <v>80</v>
      </c>
      <c r="N10" t="s">
        <v>81</v>
      </c>
      <c r="P10" t="s">
        <v>92</v>
      </c>
      <c r="Q10" t="s">
        <v>83</v>
      </c>
      <c r="R10" t="s">
        <v>84</v>
      </c>
      <c r="S10" t="s">
        <v>93</v>
      </c>
    </row>
    <row r="11" spans="1:19" x14ac:dyDescent="0.2">
      <c r="A11" t="s">
        <v>108</v>
      </c>
      <c r="B11" t="s">
        <v>108</v>
      </c>
      <c r="C11" t="s">
        <v>109</v>
      </c>
      <c r="D11" t="s">
        <v>76</v>
      </c>
      <c r="E11" t="s">
        <v>77</v>
      </c>
      <c r="I11" t="s">
        <v>78</v>
      </c>
      <c r="J11" t="s">
        <v>79</v>
      </c>
      <c r="M11" t="s">
        <v>80</v>
      </c>
      <c r="N11" t="s">
        <v>81</v>
      </c>
      <c r="P11" t="s">
        <v>82</v>
      </c>
      <c r="Q11" t="s">
        <v>83</v>
      </c>
      <c r="R11" t="s">
        <v>84</v>
      </c>
      <c r="S11" t="s">
        <v>82</v>
      </c>
    </row>
    <row r="12" spans="1:19" x14ac:dyDescent="0.2">
      <c r="A12" t="s">
        <v>110</v>
      </c>
      <c r="B12" t="s">
        <v>110</v>
      </c>
      <c r="C12" t="s">
        <v>111</v>
      </c>
      <c r="D12" t="s">
        <v>76</v>
      </c>
      <c r="E12" t="s">
        <v>77</v>
      </c>
      <c r="I12" t="s">
        <v>78</v>
      </c>
      <c r="J12" t="s">
        <v>79</v>
      </c>
      <c r="M12" t="s">
        <v>80</v>
      </c>
      <c r="N12" t="s">
        <v>81</v>
      </c>
      <c r="P12" t="s">
        <v>82</v>
      </c>
      <c r="Q12" t="s">
        <v>83</v>
      </c>
      <c r="R12" t="s">
        <v>84</v>
      </c>
      <c r="S12" t="s">
        <v>82</v>
      </c>
    </row>
    <row r="13" spans="1:19" x14ac:dyDescent="0.2">
      <c r="A13" t="s">
        <v>112</v>
      </c>
      <c r="B13" t="s">
        <v>112</v>
      </c>
      <c r="C13" t="s">
        <v>113</v>
      </c>
      <c r="D13" t="s">
        <v>76</v>
      </c>
      <c r="E13" t="s">
        <v>77</v>
      </c>
      <c r="I13" t="s">
        <v>90</v>
      </c>
      <c r="J13" t="s">
        <v>91</v>
      </c>
      <c r="M13" t="s">
        <v>80</v>
      </c>
      <c r="N13" t="s">
        <v>81</v>
      </c>
      <c r="P13" t="s">
        <v>92</v>
      </c>
      <c r="Q13" t="s">
        <v>83</v>
      </c>
      <c r="R13" t="s">
        <v>84</v>
      </c>
      <c r="S13" t="s">
        <v>93</v>
      </c>
    </row>
    <row r="14" spans="1:19" x14ac:dyDescent="0.2">
      <c r="A14" t="s">
        <v>114</v>
      </c>
      <c r="B14" t="s">
        <v>114</v>
      </c>
      <c r="C14" t="s">
        <v>115</v>
      </c>
      <c r="D14" t="s">
        <v>76</v>
      </c>
      <c r="E14" t="s">
        <v>77</v>
      </c>
      <c r="H14" t="s">
        <v>114</v>
      </c>
      <c r="I14" t="s">
        <v>78</v>
      </c>
      <c r="J14" t="s">
        <v>79</v>
      </c>
      <c r="M14" t="s">
        <v>80</v>
      </c>
      <c r="N14" t="s">
        <v>81</v>
      </c>
      <c r="P14" t="s">
        <v>82</v>
      </c>
      <c r="Q14" t="s">
        <v>83</v>
      </c>
      <c r="R14" t="s">
        <v>84</v>
      </c>
      <c r="S14" t="s">
        <v>82</v>
      </c>
    </row>
    <row r="15" spans="1:19" x14ac:dyDescent="0.2">
      <c r="A15" t="s">
        <v>116</v>
      </c>
      <c r="B15" t="s">
        <v>116</v>
      </c>
      <c r="C15" t="s">
        <v>117</v>
      </c>
      <c r="D15" t="s">
        <v>76</v>
      </c>
      <c r="E15" t="s">
        <v>77</v>
      </c>
      <c r="H15" t="s">
        <v>98</v>
      </c>
      <c r="I15" t="s">
        <v>78</v>
      </c>
      <c r="J15" t="s">
        <v>79</v>
      </c>
      <c r="M15" t="s">
        <v>80</v>
      </c>
      <c r="N15" t="s">
        <v>81</v>
      </c>
      <c r="P15" t="s">
        <v>82</v>
      </c>
      <c r="Q15" t="s">
        <v>83</v>
      </c>
      <c r="R15" t="s">
        <v>84</v>
      </c>
      <c r="S15" t="s">
        <v>82</v>
      </c>
    </row>
    <row r="16" spans="1:19" x14ac:dyDescent="0.2">
      <c r="A16" t="s">
        <v>118</v>
      </c>
      <c r="B16" t="s">
        <v>118</v>
      </c>
      <c r="C16" t="s">
        <v>119</v>
      </c>
      <c r="D16" t="s">
        <v>76</v>
      </c>
      <c r="E16" t="s">
        <v>77</v>
      </c>
      <c r="H16" t="s">
        <v>98</v>
      </c>
      <c r="I16" t="s">
        <v>78</v>
      </c>
      <c r="J16" t="s">
        <v>79</v>
      </c>
      <c r="M16" t="s">
        <v>80</v>
      </c>
      <c r="N16" t="s">
        <v>81</v>
      </c>
      <c r="P16" t="s">
        <v>82</v>
      </c>
      <c r="Q16" t="s">
        <v>83</v>
      </c>
      <c r="R16" t="s">
        <v>84</v>
      </c>
      <c r="S16" t="s">
        <v>82</v>
      </c>
    </row>
    <row r="17" spans="1:19" x14ac:dyDescent="0.2">
      <c r="A17" t="s">
        <v>120</v>
      </c>
      <c r="B17" t="s">
        <v>120</v>
      </c>
      <c r="C17" t="s">
        <v>121</v>
      </c>
      <c r="D17" t="s">
        <v>76</v>
      </c>
      <c r="E17" t="s">
        <v>77</v>
      </c>
      <c r="I17" t="s">
        <v>78</v>
      </c>
      <c r="J17" t="s">
        <v>79</v>
      </c>
      <c r="M17" t="s">
        <v>80</v>
      </c>
      <c r="N17" t="s">
        <v>81</v>
      </c>
      <c r="P17" t="s">
        <v>82</v>
      </c>
      <c r="Q17" t="s">
        <v>83</v>
      </c>
      <c r="R17" t="s">
        <v>84</v>
      </c>
      <c r="S17" t="s">
        <v>82</v>
      </c>
    </row>
    <row r="18" spans="1:19" x14ac:dyDescent="0.2">
      <c r="A18" t="s">
        <v>122</v>
      </c>
      <c r="B18" t="s">
        <v>122</v>
      </c>
      <c r="C18" t="s">
        <v>123</v>
      </c>
      <c r="D18" t="s">
        <v>76</v>
      </c>
      <c r="E18" t="s">
        <v>77</v>
      </c>
      <c r="I18" t="s">
        <v>90</v>
      </c>
      <c r="J18" t="s">
        <v>91</v>
      </c>
      <c r="M18" t="s">
        <v>80</v>
      </c>
      <c r="N18" t="s">
        <v>81</v>
      </c>
      <c r="P18" t="s">
        <v>92</v>
      </c>
      <c r="Q18" t="s">
        <v>83</v>
      </c>
      <c r="R18" t="s">
        <v>84</v>
      </c>
      <c r="S18" t="s">
        <v>93</v>
      </c>
    </row>
    <row r="19" spans="1:19" x14ac:dyDescent="0.2">
      <c r="A19" t="s">
        <v>124</v>
      </c>
      <c r="B19" t="s">
        <v>124</v>
      </c>
      <c r="C19" t="s">
        <v>125</v>
      </c>
      <c r="D19" t="s">
        <v>76</v>
      </c>
      <c r="E19" t="s">
        <v>77</v>
      </c>
      <c r="H19" t="s">
        <v>124</v>
      </c>
      <c r="I19" t="s">
        <v>78</v>
      </c>
      <c r="J19" t="s">
        <v>79</v>
      </c>
      <c r="M19" t="s">
        <v>80</v>
      </c>
      <c r="N19" t="s">
        <v>81</v>
      </c>
      <c r="P19" t="s">
        <v>82</v>
      </c>
      <c r="Q19" t="s">
        <v>83</v>
      </c>
      <c r="R19" t="s">
        <v>84</v>
      </c>
      <c r="S19" t="s">
        <v>82</v>
      </c>
    </row>
    <row r="20" spans="1:19" x14ac:dyDescent="0.2">
      <c r="A20" t="s">
        <v>126</v>
      </c>
      <c r="B20" t="s">
        <v>126</v>
      </c>
      <c r="C20" t="s">
        <v>127</v>
      </c>
      <c r="D20" t="s">
        <v>76</v>
      </c>
      <c r="E20" t="s">
        <v>77</v>
      </c>
      <c r="I20" t="s">
        <v>78</v>
      </c>
      <c r="J20" t="s">
        <v>79</v>
      </c>
      <c r="M20" t="s">
        <v>80</v>
      </c>
      <c r="N20" t="s">
        <v>81</v>
      </c>
      <c r="P20" t="s">
        <v>82</v>
      </c>
      <c r="Q20" t="s">
        <v>83</v>
      </c>
      <c r="R20" t="s">
        <v>84</v>
      </c>
      <c r="S20" t="s">
        <v>82</v>
      </c>
    </row>
    <row r="21" spans="1:19" x14ac:dyDescent="0.2">
      <c r="A21" t="s">
        <v>128</v>
      </c>
      <c r="B21" t="s">
        <v>128</v>
      </c>
      <c r="C21" t="s">
        <v>129</v>
      </c>
      <c r="D21" t="s">
        <v>76</v>
      </c>
      <c r="E21" t="s">
        <v>77</v>
      </c>
      <c r="H21" t="s">
        <v>130</v>
      </c>
      <c r="I21" t="s">
        <v>90</v>
      </c>
      <c r="J21" t="s">
        <v>91</v>
      </c>
      <c r="M21" t="s">
        <v>80</v>
      </c>
      <c r="N21" t="s">
        <v>81</v>
      </c>
      <c r="P21" t="s">
        <v>92</v>
      </c>
      <c r="Q21" t="s">
        <v>83</v>
      </c>
      <c r="R21" t="s">
        <v>84</v>
      </c>
      <c r="S21" t="s">
        <v>93</v>
      </c>
    </row>
    <row r="22" spans="1:19" x14ac:dyDescent="0.2">
      <c r="A22" t="s">
        <v>131</v>
      </c>
      <c r="B22" t="s">
        <v>131</v>
      </c>
      <c r="C22" t="s">
        <v>132</v>
      </c>
      <c r="D22" t="s">
        <v>76</v>
      </c>
      <c r="E22" t="s">
        <v>77</v>
      </c>
      <c r="I22" t="s">
        <v>90</v>
      </c>
      <c r="J22" t="s">
        <v>91</v>
      </c>
      <c r="M22" t="s">
        <v>80</v>
      </c>
      <c r="N22" t="s">
        <v>81</v>
      </c>
      <c r="P22" t="s">
        <v>92</v>
      </c>
      <c r="Q22" t="s">
        <v>83</v>
      </c>
      <c r="R22" t="s">
        <v>84</v>
      </c>
      <c r="S22" t="s">
        <v>93</v>
      </c>
    </row>
    <row r="23" spans="1:19" x14ac:dyDescent="0.2">
      <c r="A23" t="s">
        <v>133</v>
      </c>
      <c r="B23" t="s">
        <v>133</v>
      </c>
      <c r="C23" t="s">
        <v>134</v>
      </c>
      <c r="D23" t="s">
        <v>76</v>
      </c>
      <c r="E23" t="s">
        <v>77</v>
      </c>
      <c r="H23" t="s">
        <v>133</v>
      </c>
      <c r="I23" t="s">
        <v>135</v>
      </c>
      <c r="J23" t="s">
        <v>79</v>
      </c>
      <c r="M23" t="s">
        <v>80</v>
      </c>
      <c r="N23" t="s">
        <v>81</v>
      </c>
      <c r="P23" t="s">
        <v>136</v>
      </c>
      <c r="Q23" t="s">
        <v>83</v>
      </c>
      <c r="R23" t="s">
        <v>84</v>
      </c>
      <c r="S23" t="s">
        <v>137</v>
      </c>
    </row>
    <row r="24" spans="1:19" x14ac:dyDescent="0.2">
      <c r="A24" t="s">
        <v>139</v>
      </c>
      <c r="B24" t="s">
        <v>139</v>
      </c>
      <c r="C24" t="s">
        <v>140</v>
      </c>
      <c r="D24" t="s">
        <v>76</v>
      </c>
      <c r="E24" t="s">
        <v>77</v>
      </c>
      <c r="I24" t="s">
        <v>78</v>
      </c>
      <c r="J24" t="s">
        <v>79</v>
      </c>
      <c r="M24" t="s">
        <v>80</v>
      </c>
      <c r="N24" t="s">
        <v>81</v>
      </c>
      <c r="P24" t="s">
        <v>82</v>
      </c>
      <c r="Q24" t="s">
        <v>83</v>
      </c>
      <c r="R24" t="s">
        <v>84</v>
      </c>
      <c r="S24" t="s">
        <v>82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899"/>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19</v>
      </c>
      <c r="O1" s="1" t="s">
        <v>20</v>
      </c>
      <c r="P1" s="1" t="s">
        <v>21</v>
      </c>
      <c r="Q1" s="1" t="s">
        <v>22</v>
      </c>
      <c r="R1" s="1" t="s">
        <v>23</v>
      </c>
      <c r="S1" s="1" t="s">
        <v>24</v>
      </c>
    </row>
    <row r="2" spans="1:19" x14ac:dyDescent="0.2">
      <c r="A2" t="s">
        <v>141</v>
      </c>
      <c r="B2" t="s">
        <v>142</v>
      </c>
      <c r="C2" t="s">
        <v>143</v>
      </c>
      <c r="D2" t="s">
        <v>5860</v>
      </c>
      <c r="E2" t="s">
        <v>77</v>
      </c>
      <c r="G2" t="s">
        <v>144</v>
      </c>
      <c r="I2" t="s">
        <v>145</v>
      </c>
      <c r="J2" t="s">
        <v>146</v>
      </c>
      <c r="L2" t="s">
        <v>147</v>
      </c>
      <c r="M2" t="s">
        <v>148</v>
      </c>
      <c r="N2" t="s">
        <v>81</v>
      </c>
      <c r="P2" t="s">
        <v>149</v>
      </c>
      <c r="Q2" t="s">
        <v>83</v>
      </c>
      <c r="R2" t="s">
        <v>84</v>
      </c>
      <c r="S2" t="s">
        <v>150</v>
      </c>
    </row>
    <row r="3" spans="1:19" x14ac:dyDescent="0.2">
      <c r="A3" t="s">
        <v>153</v>
      </c>
      <c r="B3" t="s">
        <v>154</v>
      </c>
      <c r="C3" t="s">
        <v>155</v>
      </c>
      <c r="D3" t="s">
        <v>5860</v>
      </c>
      <c r="E3" t="s">
        <v>77</v>
      </c>
      <c r="G3" t="s">
        <v>156</v>
      </c>
      <c r="I3" t="s">
        <v>145</v>
      </c>
      <c r="J3" t="s">
        <v>146</v>
      </c>
      <c r="L3" t="s">
        <v>157</v>
      </c>
      <c r="M3" t="s">
        <v>148</v>
      </c>
      <c r="N3" t="s">
        <v>81</v>
      </c>
      <c r="P3" t="s">
        <v>149</v>
      </c>
      <c r="Q3" t="s">
        <v>83</v>
      </c>
      <c r="R3" t="s">
        <v>84</v>
      </c>
      <c r="S3" t="s">
        <v>150</v>
      </c>
    </row>
    <row r="4" spans="1:19" x14ac:dyDescent="0.2">
      <c r="A4" t="s">
        <v>158</v>
      </c>
      <c r="B4" t="s">
        <v>158</v>
      </c>
      <c r="C4" t="s">
        <v>159</v>
      </c>
      <c r="D4" t="s">
        <v>5860</v>
      </c>
      <c r="E4" t="s">
        <v>160</v>
      </c>
      <c r="I4" t="s">
        <v>145</v>
      </c>
      <c r="J4" t="s">
        <v>146</v>
      </c>
      <c r="M4" t="s">
        <v>148</v>
      </c>
      <c r="N4" t="s">
        <v>81</v>
      </c>
      <c r="P4" t="s">
        <v>149</v>
      </c>
      <c r="Q4" t="s">
        <v>83</v>
      </c>
      <c r="R4" t="s">
        <v>84</v>
      </c>
      <c r="S4" t="s">
        <v>150</v>
      </c>
    </row>
    <row r="5" spans="1:19" x14ac:dyDescent="0.2">
      <c r="A5" t="s">
        <v>161</v>
      </c>
      <c r="B5" t="s">
        <v>162</v>
      </c>
      <c r="C5" t="s">
        <v>163</v>
      </c>
      <c r="E5" t="s">
        <v>77</v>
      </c>
      <c r="I5" t="s">
        <v>145</v>
      </c>
      <c r="J5" t="s">
        <v>146</v>
      </c>
      <c r="L5" t="s">
        <v>164</v>
      </c>
      <c r="M5" t="s">
        <v>148</v>
      </c>
      <c r="N5" t="s">
        <v>81</v>
      </c>
      <c r="P5" t="s">
        <v>149</v>
      </c>
      <c r="Q5" t="s">
        <v>83</v>
      </c>
      <c r="R5" t="s">
        <v>84</v>
      </c>
      <c r="S5" t="s">
        <v>150</v>
      </c>
    </row>
    <row r="6" spans="1:19" x14ac:dyDescent="0.2">
      <c r="A6" t="s">
        <v>165</v>
      </c>
      <c r="B6" t="s">
        <v>166</v>
      </c>
      <c r="C6" t="s">
        <v>167</v>
      </c>
      <c r="E6" t="s">
        <v>77</v>
      </c>
      <c r="I6" t="s">
        <v>145</v>
      </c>
      <c r="J6" t="s">
        <v>146</v>
      </c>
      <c r="L6" t="s">
        <v>168</v>
      </c>
      <c r="M6" t="s">
        <v>148</v>
      </c>
      <c r="N6" t="s">
        <v>81</v>
      </c>
      <c r="P6" t="s">
        <v>149</v>
      </c>
      <c r="Q6" t="s">
        <v>83</v>
      </c>
      <c r="R6" t="s">
        <v>84</v>
      </c>
      <c r="S6" t="s">
        <v>150</v>
      </c>
    </row>
    <row r="7" spans="1:19" x14ac:dyDescent="0.2">
      <c r="A7" t="s">
        <v>169</v>
      </c>
      <c r="B7" t="s">
        <v>170</v>
      </c>
      <c r="C7" t="s">
        <v>171</v>
      </c>
      <c r="E7" t="s">
        <v>77</v>
      </c>
      <c r="G7" t="s">
        <v>172</v>
      </c>
      <c r="I7" t="s">
        <v>145</v>
      </c>
      <c r="J7" t="s">
        <v>146</v>
      </c>
      <c r="L7" t="s">
        <v>157</v>
      </c>
      <c r="M7" t="s">
        <v>148</v>
      </c>
      <c r="N7" t="s">
        <v>81</v>
      </c>
      <c r="P7" t="s">
        <v>149</v>
      </c>
      <c r="Q7" t="s">
        <v>83</v>
      </c>
      <c r="R7" t="s">
        <v>84</v>
      </c>
      <c r="S7" t="s">
        <v>150</v>
      </c>
    </row>
    <row r="8" spans="1:19" x14ac:dyDescent="0.2">
      <c r="A8" t="s">
        <v>173</v>
      </c>
      <c r="B8" t="s">
        <v>174</v>
      </c>
      <c r="C8" t="s">
        <v>175</v>
      </c>
      <c r="E8" t="s">
        <v>77</v>
      </c>
      <c r="I8" t="s">
        <v>145</v>
      </c>
      <c r="J8" t="s">
        <v>146</v>
      </c>
      <c r="L8" t="s">
        <v>176</v>
      </c>
      <c r="M8" t="s">
        <v>148</v>
      </c>
      <c r="N8" t="s">
        <v>81</v>
      </c>
      <c r="P8" t="s">
        <v>149</v>
      </c>
      <c r="Q8" t="s">
        <v>83</v>
      </c>
      <c r="R8" t="s">
        <v>84</v>
      </c>
      <c r="S8" t="s">
        <v>150</v>
      </c>
    </row>
    <row r="9" spans="1:19" x14ac:dyDescent="0.2">
      <c r="A9" t="s">
        <v>177</v>
      </c>
      <c r="B9" t="s">
        <v>178</v>
      </c>
      <c r="C9" t="s">
        <v>179</v>
      </c>
      <c r="E9" t="s">
        <v>77</v>
      </c>
      <c r="I9" t="s">
        <v>145</v>
      </c>
      <c r="J9" t="s">
        <v>146</v>
      </c>
      <c r="L9" t="s">
        <v>180</v>
      </c>
      <c r="M9" t="s">
        <v>148</v>
      </c>
      <c r="N9" t="s">
        <v>81</v>
      </c>
      <c r="P9" t="s">
        <v>149</v>
      </c>
      <c r="Q9" t="s">
        <v>83</v>
      </c>
      <c r="R9" t="s">
        <v>84</v>
      </c>
      <c r="S9" t="s">
        <v>150</v>
      </c>
    </row>
    <row r="10" spans="1:19" x14ac:dyDescent="0.2">
      <c r="A10" t="s">
        <v>181</v>
      </c>
      <c r="B10" t="s">
        <v>182</v>
      </c>
      <c r="C10" t="s">
        <v>183</v>
      </c>
      <c r="E10" t="s">
        <v>77</v>
      </c>
      <c r="G10" t="s">
        <v>184</v>
      </c>
      <c r="I10" t="s">
        <v>145</v>
      </c>
      <c r="J10" t="s">
        <v>146</v>
      </c>
      <c r="L10" t="s">
        <v>185</v>
      </c>
      <c r="M10" t="s">
        <v>148</v>
      </c>
      <c r="N10" t="s">
        <v>81</v>
      </c>
      <c r="P10" t="s">
        <v>149</v>
      </c>
      <c r="Q10" t="s">
        <v>83</v>
      </c>
      <c r="R10" t="s">
        <v>84</v>
      </c>
      <c r="S10" t="s">
        <v>150</v>
      </c>
    </row>
    <row r="11" spans="1:19" x14ac:dyDescent="0.2">
      <c r="A11" t="s">
        <v>186</v>
      </c>
      <c r="B11" t="s">
        <v>187</v>
      </c>
      <c r="C11" t="s">
        <v>188</v>
      </c>
      <c r="D11" t="s">
        <v>5860</v>
      </c>
      <c r="E11" t="s">
        <v>77</v>
      </c>
      <c r="G11" t="s">
        <v>189</v>
      </c>
      <c r="I11" t="s">
        <v>145</v>
      </c>
      <c r="J11" t="s">
        <v>146</v>
      </c>
      <c r="L11" t="s">
        <v>190</v>
      </c>
      <c r="M11" t="s">
        <v>148</v>
      </c>
      <c r="N11" t="s">
        <v>81</v>
      </c>
      <c r="P11" t="s">
        <v>149</v>
      </c>
      <c r="Q11" t="s">
        <v>83</v>
      </c>
      <c r="R11" t="s">
        <v>84</v>
      </c>
      <c r="S11" t="s">
        <v>150</v>
      </c>
    </row>
    <row r="12" spans="1:19" x14ac:dyDescent="0.2">
      <c r="A12" t="s">
        <v>191</v>
      </c>
      <c r="B12" t="s">
        <v>192</v>
      </c>
      <c r="C12" t="s">
        <v>193</v>
      </c>
      <c r="D12" t="s">
        <v>5860</v>
      </c>
      <c r="E12" t="s">
        <v>77</v>
      </c>
      <c r="I12" t="s">
        <v>145</v>
      </c>
      <c r="J12" t="s">
        <v>146</v>
      </c>
      <c r="L12" t="s">
        <v>194</v>
      </c>
      <c r="M12" t="s">
        <v>148</v>
      </c>
      <c r="N12" t="s">
        <v>81</v>
      </c>
      <c r="P12" t="s">
        <v>149</v>
      </c>
      <c r="Q12" t="s">
        <v>83</v>
      </c>
      <c r="R12" t="s">
        <v>84</v>
      </c>
      <c r="S12" t="s">
        <v>150</v>
      </c>
    </row>
    <row r="13" spans="1:19" x14ac:dyDescent="0.2">
      <c r="A13" t="s">
        <v>195</v>
      </c>
      <c r="B13" t="s">
        <v>196</v>
      </c>
      <c r="C13" t="s">
        <v>197</v>
      </c>
      <c r="D13" t="s">
        <v>5860</v>
      </c>
      <c r="E13" t="s">
        <v>77</v>
      </c>
      <c r="G13" t="s">
        <v>198</v>
      </c>
      <c r="I13" t="s">
        <v>145</v>
      </c>
      <c r="J13" t="s">
        <v>146</v>
      </c>
      <c r="L13" t="s">
        <v>199</v>
      </c>
      <c r="M13" t="s">
        <v>148</v>
      </c>
      <c r="N13" t="s">
        <v>81</v>
      </c>
      <c r="P13" t="s">
        <v>149</v>
      </c>
      <c r="Q13" t="s">
        <v>83</v>
      </c>
      <c r="R13" t="s">
        <v>84</v>
      </c>
      <c r="S13" t="s">
        <v>150</v>
      </c>
    </row>
    <row r="14" spans="1:19" x14ac:dyDescent="0.2">
      <c r="A14" t="s">
        <v>200</v>
      </c>
      <c r="B14" t="s">
        <v>201</v>
      </c>
      <c r="C14" t="s">
        <v>202</v>
      </c>
      <c r="E14" t="s">
        <v>77</v>
      </c>
      <c r="I14" t="s">
        <v>145</v>
      </c>
      <c r="J14" t="s">
        <v>146</v>
      </c>
      <c r="L14" t="s">
        <v>203</v>
      </c>
      <c r="M14" t="s">
        <v>148</v>
      </c>
      <c r="N14" t="s">
        <v>81</v>
      </c>
      <c r="P14" t="s">
        <v>149</v>
      </c>
      <c r="Q14" t="s">
        <v>83</v>
      </c>
      <c r="R14" t="s">
        <v>84</v>
      </c>
      <c r="S14" t="s">
        <v>150</v>
      </c>
    </row>
    <row r="15" spans="1:19" x14ac:dyDescent="0.2">
      <c r="A15" t="s">
        <v>204</v>
      </c>
      <c r="B15" t="s">
        <v>205</v>
      </c>
      <c r="C15" t="s">
        <v>206</v>
      </c>
      <c r="E15" t="s">
        <v>77</v>
      </c>
      <c r="I15" t="s">
        <v>145</v>
      </c>
      <c r="J15" t="s">
        <v>146</v>
      </c>
      <c r="L15" t="s">
        <v>207</v>
      </c>
      <c r="M15" t="s">
        <v>148</v>
      </c>
      <c r="N15" t="s">
        <v>81</v>
      </c>
      <c r="P15" t="s">
        <v>149</v>
      </c>
      <c r="Q15" t="s">
        <v>83</v>
      </c>
      <c r="R15" t="s">
        <v>84</v>
      </c>
      <c r="S15" t="s">
        <v>150</v>
      </c>
    </row>
    <row r="16" spans="1:19" x14ac:dyDescent="0.2">
      <c r="A16" t="s">
        <v>208</v>
      </c>
      <c r="B16" t="s">
        <v>209</v>
      </c>
      <c r="C16" t="s">
        <v>210</v>
      </c>
      <c r="D16" t="s">
        <v>5860</v>
      </c>
      <c r="E16" t="s">
        <v>77</v>
      </c>
      <c r="I16" t="s">
        <v>145</v>
      </c>
      <c r="J16" t="s">
        <v>146</v>
      </c>
      <c r="L16" t="s">
        <v>211</v>
      </c>
      <c r="M16" t="s">
        <v>148</v>
      </c>
      <c r="N16" t="s">
        <v>81</v>
      </c>
      <c r="P16" t="s">
        <v>149</v>
      </c>
      <c r="Q16" t="s">
        <v>83</v>
      </c>
      <c r="R16" t="s">
        <v>84</v>
      </c>
      <c r="S16" t="s">
        <v>150</v>
      </c>
    </row>
    <row r="17" spans="1:19" x14ac:dyDescent="0.2">
      <c r="A17" t="s">
        <v>212</v>
      </c>
      <c r="B17" t="s">
        <v>213</v>
      </c>
      <c r="C17" t="s">
        <v>214</v>
      </c>
      <c r="D17" t="s">
        <v>5860</v>
      </c>
      <c r="E17" t="s">
        <v>77</v>
      </c>
      <c r="I17" t="s">
        <v>145</v>
      </c>
      <c r="J17" t="s">
        <v>146</v>
      </c>
      <c r="L17" t="s">
        <v>215</v>
      </c>
      <c r="M17" t="s">
        <v>148</v>
      </c>
      <c r="N17" t="s">
        <v>81</v>
      </c>
      <c r="P17" t="s">
        <v>149</v>
      </c>
      <c r="Q17" t="s">
        <v>83</v>
      </c>
      <c r="R17" t="s">
        <v>84</v>
      </c>
      <c r="S17" t="s">
        <v>150</v>
      </c>
    </row>
    <row r="18" spans="1:19" x14ac:dyDescent="0.2">
      <c r="A18" t="s">
        <v>216</v>
      </c>
      <c r="B18" t="s">
        <v>217</v>
      </c>
      <c r="C18" t="s">
        <v>218</v>
      </c>
      <c r="E18" t="s">
        <v>77</v>
      </c>
      <c r="I18" t="s">
        <v>145</v>
      </c>
      <c r="J18" t="s">
        <v>146</v>
      </c>
      <c r="L18" t="s">
        <v>219</v>
      </c>
      <c r="M18" t="s">
        <v>148</v>
      </c>
      <c r="N18" t="s">
        <v>81</v>
      </c>
      <c r="P18" t="s">
        <v>149</v>
      </c>
      <c r="Q18" t="s">
        <v>83</v>
      </c>
      <c r="R18" t="s">
        <v>84</v>
      </c>
      <c r="S18" t="s">
        <v>150</v>
      </c>
    </row>
    <row r="19" spans="1:19" x14ac:dyDescent="0.2">
      <c r="A19" t="s">
        <v>220</v>
      </c>
      <c r="B19" t="s">
        <v>221</v>
      </c>
      <c r="C19" t="s">
        <v>222</v>
      </c>
      <c r="E19" t="s">
        <v>77</v>
      </c>
      <c r="F19" t="s">
        <v>223</v>
      </c>
      <c r="I19" t="s">
        <v>145</v>
      </c>
      <c r="J19" t="s">
        <v>146</v>
      </c>
      <c r="L19" t="s">
        <v>142</v>
      </c>
      <c r="M19" t="s">
        <v>148</v>
      </c>
      <c r="N19" t="s">
        <v>81</v>
      </c>
      <c r="P19" t="s">
        <v>149</v>
      </c>
      <c r="Q19" t="s">
        <v>83</v>
      </c>
      <c r="R19" t="s">
        <v>84</v>
      </c>
      <c r="S19" t="s">
        <v>150</v>
      </c>
    </row>
    <row r="20" spans="1:19" x14ac:dyDescent="0.2">
      <c r="A20" t="s">
        <v>224</v>
      </c>
      <c r="B20" t="s">
        <v>225</v>
      </c>
      <c r="C20" t="s">
        <v>226</v>
      </c>
      <c r="D20" t="s">
        <v>5860</v>
      </c>
      <c r="E20" t="s">
        <v>77</v>
      </c>
      <c r="G20" t="s">
        <v>227</v>
      </c>
      <c r="I20" t="s">
        <v>145</v>
      </c>
      <c r="J20" t="s">
        <v>146</v>
      </c>
      <c r="L20" t="s">
        <v>228</v>
      </c>
      <c r="M20" t="s">
        <v>148</v>
      </c>
      <c r="N20" t="s">
        <v>81</v>
      </c>
      <c r="P20" t="s">
        <v>149</v>
      </c>
      <c r="Q20" t="s">
        <v>83</v>
      </c>
      <c r="R20" t="s">
        <v>84</v>
      </c>
      <c r="S20" t="s">
        <v>150</v>
      </c>
    </row>
    <row r="21" spans="1:19" x14ac:dyDescent="0.2">
      <c r="A21" t="s">
        <v>229</v>
      </c>
      <c r="B21" t="s">
        <v>230</v>
      </c>
      <c r="C21" t="s">
        <v>231</v>
      </c>
      <c r="E21" t="s">
        <v>77</v>
      </c>
      <c r="G21" t="s">
        <v>232</v>
      </c>
      <c r="I21" t="s">
        <v>145</v>
      </c>
      <c r="J21" t="s">
        <v>146</v>
      </c>
      <c r="L21" t="s">
        <v>233</v>
      </c>
      <c r="M21" t="s">
        <v>148</v>
      </c>
      <c r="N21" t="s">
        <v>81</v>
      </c>
      <c r="P21" t="s">
        <v>149</v>
      </c>
      <c r="Q21" t="s">
        <v>83</v>
      </c>
      <c r="R21" t="s">
        <v>84</v>
      </c>
      <c r="S21" t="s">
        <v>150</v>
      </c>
    </row>
    <row r="22" spans="1:19" x14ac:dyDescent="0.2">
      <c r="A22" t="s">
        <v>234</v>
      </c>
      <c r="B22" t="s">
        <v>235</v>
      </c>
      <c r="C22" t="s">
        <v>236</v>
      </c>
      <c r="D22" t="s">
        <v>5860</v>
      </c>
      <c r="E22" t="s">
        <v>77</v>
      </c>
      <c r="I22" t="s">
        <v>145</v>
      </c>
      <c r="J22" t="s">
        <v>146</v>
      </c>
      <c r="L22" t="s">
        <v>237</v>
      </c>
      <c r="M22" t="s">
        <v>148</v>
      </c>
      <c r="N22" t="s">
        <v>81</v>
      </c>
      <c r="P22" t="s">
        <v>149</v>
      </c>
      <c r="Q22" t="s">
        <v>83</v>
      </c>
      <c r="R22" t="s">
        <v>84</v>
      </c>
      <c r="S22" t="s">
        <v>150</v>
      </c>
    </row>
    <row r="23" spans="1:19" x14ac:dyDescent="0.2">
      <c r="A23" t="s">
        <v>238</v>
      </c>
      <c r="B23" t="s">
        <v>239</v>
      </c>
      <c r="C23" t="s">
        <v>240</v>
      </c>
      <c r="E23" t="s">
        <v>77</v>
      </c>
      <c r="I23" t="s">
        <v>145</v>
      </c>
      <c r="J23" t="s">
        <v>146</v>
      </c>
      <c r="L23" t="s">
        <v>241</v>
      </c>
      <c r="M23" t="s">
        <v>148</v>
      </c>
      <c r="N23" t="s">
        <v>81</v>
      </c>
      <c r="P23" t="s">
        <v>149</v>
      </c>
      <c r="Q23" t="s">
        <v>83</v>
      </c>
      <c r="R23" t="s">
        <v>84</v>
      </c>
      <c r="S23" t="s">
        <v>150</v>
      </c>
    </row>
    <row r="24" spans="1:19" x14ac:dyDescent="0.2">
      <c r="A24" t="s">
        <v>242</v>
      </c>
      <c r="B24" t="s">
        <v>243</v>
      </c>
      <c r="C24" t="s">
        <v>244</v>
      </c>
      <c r="E24" t="s">
        <v>77</v>
      </c>
      <c r="G24" t="s">
        <v>245</v>
      </c>
      <c r="I24" t="s">
        <v>145</v>
      </c>
      <c r="J24" t="s">
        <v>146</v>
      </c>
      <c r="L24" t="s">
        <v>246</v>
      </c>
      <c r="M24" t="s">
        <v>148</v>
      </c>
      <c r="N24" t="s">
        <v>81</v>
      </c>
      <c r="P24" t="s">
        <v>149</v>
      </c>
      <c r="Q24" t="s">
        <v>83</v>
      </c>
      <c r="R24" t="s">
        <v>84</v>
      </c>
      <c r="S24" t="s">
        <v>150</v>
      </c>
    </row>
    <row r="25" spans="1:19" x14ac:dyDescent="0.2">
      <c r="A25" t="s">
        <v>247</v>
      </c>
      <c r="B25" t="s">
        <v>248</v>
      </c>
      <c r="C25" t="s">
        <v>249</v>
      </c>
      <c r="D25" t="s">
        <v>5860</v>
      </c>
      <c r="E25" t="s">
        <v>77</v>
      </c>
      <c r="I25" t="s">
        <v>145</v>
      </c>
      <c r="J25" t="s">
        <v>146</v>
      </c>
      <c r="L25" t="s">
        <v>250</v>
      </c>
      <c r="M25" t="s">
        <v>148</v>
      </c>
      <c r="N25" t="s">
        <v>81</v>
      </c>
      <c r="P25" t="s">
        <v>149</v>
      </c>
      <c r="Q25" t="s">
        <v>83</v>
      </c>
      <c r="R25" t="s">
        <v>84</v>
      </c>
      <c r="S25" t="s">
        <v>150</v>
      </c>
    </row>
    <row r="26" spans="1:19" x14ac:dyDescent="0.2">
      <c r="A26" t="s">
        <v>251</v>
      </c>
      <c r="B26" t="s">
        <v>252</v>
      </c>
      <c r="C26" t="s">
        <v>253</v>
      </c>
      <c r="E26" t="s">
        <v>77</v>
      </c>
      <c r="G26" t="s">
        <v>254</v>
      </c>
      <c r="I26" t="s">
        <v>145</v>
      </c>
      <c r="J26" t="s">
        <v>146</v>
      </c>
      <c r="L26" t="s">
        <v>246</v>
      </c>
      <c r="M26" t="s">
        <v>148</v>
      </c>
      <c r="N26" t="s">
        <v>81</v>
      </c>
      <c r="P26" t="s">
        <v>149</v>
      </c>
      <c r="Q26" t="s">
        <v>83</v>
      </c>
      <c r="R26" t="s">
        <v>84</v>
      </c>
      <c r="S26" t="s">
        <v>150</v>
      </c>
    </row>
    <row r="27" spans="1:19" x14ac:dyDescent="0.2">
      <c r="A27" t="s">
        <v>255</v>
      </c>
      <c r="B27" t="s">
        <v>256</v>
      </c>
      <c r="C27" t="s">
        <v>257</v>
      </c>
      <c r="D27" t="s">
        <v>5860</v>
      </c>
      <c r="E27" t="s">
        <v>77</v>
      </c>
      <c r="G27" t="s">
        <v>258</v>
      </c>
      <c r="I27" t="s">
        <v>145</v>
      </c>
      <c r="J27" t="s">
        <v>146</v>
      </c>
      <c r="L27" t="s">
        <v>199</v>
      </c>
      <c r="M27" t="s">
        <v>148</v>
      </c>
      <c r="N27" t="s">
        <v>81</v>
      </c>
      <c r="P27" t="s">
        <v>149</v>
      </c>
      <c r="Q27" t="s">
        <v>83</v>
      </c>
      <c r="R27" t="s">
        <v>84</v>
      </c>
      <c r="S27" t="s">
        <v>150</v>
      </c>
    </row>
    <row r="28" spans="1:19" x14ac:dyDescent="0.2">
      <c r="A28" t="s">
        <v>259</v>
      </c>
      <c r="B28" t="s">
        <v>260</v>
      </c>
      <c r="C28" t="s">
        <v>261</v>
      </c>
      <c r="E28" t="s">
        <v>77</v>
      </c>
      <c r="G28" t="s">
        <v>262</v>
      </c>
      <c r="I28" t="s">
        <v>145</v>
      </c>
      <c r="J28" t="s">
        <v>146</v>
      </c>
      <c r="L28" t="s">
        <v>263</v>
      </c>
      <c r="M28" t="s">
        <v>148</v>
      </c>
      <c r="N28" t="s">
        <v>81</v>
      </c>
      <c r="P28" t="s">
        <v>149</v>
      </c>
      <c r="Q28" t="s">
        <v>83</v>
      </c>
      <c r="R28" t="s">
        <v>84</v>
      </c>
      <c r="S28" t="s">
        <v>150</v>
      </c>
    </row>
    <row r="29" spans="1:19" x14ac:dyDescent="0.2">
      <c r="A29" t="s">
        <v>264</v>
      </c>
      <c r="B29" t="s">
        <v>265</v>
      </c>
      <c r="C29" t="s">
        <v>266</v>
      </c>
      <c r="E29" t="s">
        <v>77</v>
      </c>
      <c r="I29" t="s">
        <v>145</v>
      </c>
      <c r="J29" t="s">
        <v>146</v>
      </c>
      <c r="L29" t="s">
        <v>267</v>
      </c>
      <c r="M29" t="s">
        <v>148</v>
      </c>
      <c r="N29" t="s">
        <v>81</v>
      </c>
      <c r="P29" t="s">
        <v>149</v>
      </c>
      <c r="Q29" t="s">
        <v>83</v>
      </c>
      <c r="R29" t="s">
        <v>84</v>
      </c>
      <c r="S29" t="s">
        <v>150</v>
      </c>
    </row>
    <row r="30" spans="1:19" x14ac:dyDescent="0.2">
      <c r="A30" t="s">
        <v>268</v>
      </c>
      <c r="B30" t="s">
        <v>269</v>
      </c>
      <c r="C30" t="s">
        <v>270</v>
      </c>
      <c r="E30" t="s">
        <v>77</v>
      </c>
      <c r="I30" t="s">
        <v>145</v>
      </c>
      <c r="J30" t="s">
        <v>146</v>
      </c>
      <c r="L30" t="s">
        <v>215</v>
      </c>
      <c r="M30" t="s">
        <v>148</v>
      </c>
      <c r="N30" t="s">
        <v>81</v>
      </c>
      <c r="P30" t="s">
        <v>149</v>
      </c>
      <c r="Q30" t="s">
        <v>83</v>
      </c>
      <c r="R30" t="s">
        <v>84</v>
      </c>
      <c r="S30" t="s">
        <v>150</v>
      </c>
    </row>
    <row r="31" spans="1:19" x14ac:dyDescent="0.2">
      <c r="A31" t="s">
        <v>271</v>
      </c>
      <c r="B31" t="s">
        <v>272</v>
      </c>
      <c r="C31" t="s">
        <v>273</v>
      </c>
      <c r="E31" t="s">
        <v>77</v>
      </c>
      <c r="G31" t="s">
        <v>274</v>
      </c>
      <c r="I31" t="s">
        <v>145</v>
      </c>
      <c r="J31" t="s">
        <v>146</v>
      </c>
      <c r="L31" t="s">
        <v>157</v>
      </c>
      <c r="M31" t="s">
        <v>148</v>
      </c>
      <c r="N31" t="s">
        <v>81</v>
      </c>
      <c r="P31" t="s">
        <v>149</v>
      </c>
      <c r="Q31" t="s">
        <v>83</v>
      </c>
      <c r="R31" t="s">
        <v>84</v>
      </c>
      <c r="S31" t="s">
        <v>150</v>
      </c>
    </row>
    <row r="32" spans="1:19" x14ac:dyDescent="0.2">
      <c r="A32" t="s">
        <v>275</v>
      </c>
      <c r="B32" t="s">
        <v>276</v>
      </c>
      <c r="C32" t="s">
        <v>277</v>
      </c>
      <c r="D32" t="s">
        <v>5860</v>
      </c>
      <c r="E32" t="s">
        <v>77</v>
      </c>
      <c r="I32" t="s">
        <v>145</v>
      </c>
      <c r="J32" t="s">
        <v>146</v>
      </c>
      <c r="L32" t="s">
        <v>278</v>
      </c>
      <c r="M32" t="s">
        <v>148</v>
      </c>
      <c r="N32" t="s">
        <v>81</v>
      </c>
      <c r="P32" t="s">
        <v>149</v>
      </c>
      <c r="Q32" t="s">
        <v>83</v>
      </c>
      <c r="R32" t="s">
        <v>84</v>
      </c>
      <c r="S32" t="s">
        <v>150</v>
      </c>
    </row>
    <row r="33" spans="1:19" x14ac:dyDescent="0.2">
      <c r="A33" t="s">
        <v>279</v>
      </c>
      <c r="B33" t="s">
        <v>280</v>
      </c>
      <c r="C33" t="s">
        <v>281</v>
      </c>
      <c r="E33" t="s">
        <v>77</v>
      </c>
      <c r="I33" t="s">
        <v>145</v>
      </c>
      <c r="J33" t="s">
        <v>146</v>
      </c>
      <c r="L33" t="s">
        <v>282</v>
      </c>
      <c r="M33" t="s">
        <v>148</v>
      </c>
      <c r="N33" t="s">
        <v>81</v>
      </c>
      <c r="P33" t="s">
        <v>149</v>
      </c>
      <c r="Q33" t="s">
        <v>83</v>
      </c>
      <c r="R33" t="s">
        <v>84</v>
      </c>
      <c r="S33" t="s">
        <v>150</v>
      </c>
    </row>
    <row r="34" spans="1:19" x14ac:dyDescent="0.2">
      <c r="A34" t="s">
        <v>283</v>
      </c>
      <c r="B34" t="s">
        <v>284</v>
      </c>
      <c r="C34" t="s">
        <v>285</v>
      </c>
      <c r="E34" t="s">
        <v>77</v>
      </c>
      <c r="G34" t="s">
        <v>286</v>
      </c>
      <c r="I34" t="s">
        <v>145</v>
      </c>
      <c r="J34" t="s">
        <v>146</v>
      </c>
      <c r="L34" t="s">
        <v>215</v>
      </c>
      <c r="M34" t="s">
        <v>148</v>
      </c>
      <c r="N34" t="s">
        <v>81</v>
      </c>
      <c r="P34" t="s">
        <v>149</v>
      </c>
      <c r="Q34" t="s">
        <v>83</v>
      </c>
      <c r="R34" t="s">
        <v>84</v>
      </c>
      <c r="S34" t="s">
        <v>150</v>
      </c>
    </row>
    <row r="35" spans="1:19" x14ac:dyDescent="0.2">
      <c r="A35" t="s">
        <v>287</v>
      </c>
      <c r="B35" t="s">
        <v>288</v>
      </c>
      <c r="C35" t="s">
        <v>289</v>
      </c>
      <c r="E35" t="s">
        <v>77</v>
      </c>
      <c r="I35" t="s">
        <v>145</v>
      </c>
      <c r="J35" t="s">
        <v>146</v>
      </c>
      <c r="L35" t="s">
        <v>164</v>
      </c>
      <c r="M35" t="s">
        <v>148</v>
      </c>
      <c r="N35" t="s">
        <v>81</v>
      </c>
      <c r="P35" t="s">
        <v>149</v>
      </c>
      <c r="Q35" t="s">
        <v>83</v>
      </c>
      <c r="R35" t="s">
        <v>84</v>
      </c>
      <c r="S35" t="s">
        <v>150</v>
      </c>
    </row>
    <row r="36" spans="1:19" x14ac:dyDescent="0.2">
      <c r="A36" t="s">
        <v>290</v>
      </c>
      <c r="B36" t="s">
        <v>291</v>
      </c>
      <c r="C36" t="s">
        <v>292</v>
      </c>
      <c r="D36" t="s">
        <v>5860</v>
      </c>
      <c r="E36" t="s">
        <v>77</v>
      </c>
      <c r="G36" t="s">
        <v>293</v>
      </c>
      <c r="I36" t="s">
        <v>145</v>
      </c>
      <c r="J36" t="s">
        <v>146</v>
      </c>
      <c r="L36" t="s">
        <v>294</v>
      </c>
      <c r="M36" t="s">
        <v>148</v>
      </c>
      <c r="N36" t="s">
        <v>81</v>
      </c>
      <c r="P36" t="s">
        <v>149</v>
      </c>
      <c r="Q36" t="s">
        <v>83</v>
      </c>
      <c r="R36" t="s">
        <v>84</v>
      </c>
      <c r="S36" t="s">
        <v>150</v>
      </c>
    </row>
    <row r="37" spans="1:19" x14ac:dyDescent="0.2">
      <c r="A37" t="s">
        <v>295</v>
      </c>
      <c r="B37" t="s">
        <v>296</v>
      </c>
      <c r="C37" t="s">
        <v>297</v>
      </c>
      <c r="E37" t="s">
        <v>77</v>
      </c>
      <c r="G37" t="s">
        <v>298</v>
      </c>
      <c r="I37" t="s">
        <v>145</v>
      </c>
      <c r="J37" t="s">
        <v>146</v>
      </c>
      <c r="L37" t="s">
        <v>263</v>
      </c>
      <c r="M37" t="s">
        <v>148</v>
      </c>
      <c r="N37" t="s">
        <v>81</v>
      </c>
      <c r="P37" t="s">
        <v>149</v>
      </c>
      <c r="Q37" t="s">
        <v>83</v>
      </c>
      <c r="R37" t="s">
        <v>84</v>
      </c>
      <c r="S37" t="s">
        <v>150</v>
      </c>
    </row>
    <row r="38" spans="1:19" x14ac:dyDescent="0.2">
      <c r="A38" t="s">
        <v>299</v>
      </c>
      <c r="B38" t="s">
        <v>300</v>
      </c>
      <c r="C38" t="s">
        <v>301</v>
      </c>
      <c r="D38" t="s">
        <v>5860</v>
      </c>
      <c r="E38" t="s">
        <v>77</v>
      </c>
      <c r="I38" t="s">
        <v>145</v>
      </c>
      <c r="J38" t="s">
        <v>146</v>
      </c>
      <c r="L38" t="s">
        <v>302</v>
      </c>
      <c r="M38" t="s">
        <v>148</v>
      </c>
      <c r="N38" t="s">
        <v>81</v>
      </c>
      <c r="P38" t="s">
        <v>149</v>
      </c>
      <c r="Q38" t="s">
        <v>83</v>
      </c>
      <c r="R38" t="s">
        <v>84</v>
      </c>
      <c r="S38" t="s">
        <v>150</v>
      </c>
    </row>
    <row r="39" spans="1:19" x14ac:dyDescent="0.2">
      <c r="A39" t="s">
        <v>303</v>
      </c>
      <c r="B39" t="s">
        <v>304</v>
      </c>
      <c r="C39" t="s">
        <v>305</v>
      </c>
      <c r="E39" t="s">
        <v>77</v>
      </c>
      <c r="I39" t="s">
        <v>145</v>
      </c>
      <c r="J39" t="s">
        <v>146</v>
      </c>
      <c r="L39" t="s">
        <v>306</v>
      </c>
      <c r="M39" t="s">
        <v>148</v>
      </c>
      <c r="N39" t="s">
        <v>81</v>
      </c>
      <c r="P39" t="s">
        <v>149</v>
      </c>
      <c r="Q39" t="s">
        <v>83</v>
      </c>
      <c r="R39" t="s">
        <v>84</v>
      </c>
      <c r="S39" t="s">
        <v>150</v>
      </c>
    </row>
    <row r="40" spans="1:19" x14ac:dyDescent="0.2">
      <c r="A40" t="s">
        <v>307</v>
      </c>
      <c r="B40" t="s">
        <v>308</v>
      </c>
      <c r="C40" t="s">
        <v>309</v>
      </c>
      <c r="E40" t="s">
        <v>77</v>
      </c>
      <c r="I40" t="s">
        <v>145</v>
      </c>
      <c r="J40" t="s">
        <v>146</v>
      </c>
      <c r="L40" t="s">
        <v>310</v>
      </c>
      <c r="M40" t="s">
        <v>148</v>
      </c>
      <c r="N40" t="s">
        <v>81</v>
      </c>
      <c r="P40" t="s">
        <v>149</v>
      </c>
      <c r="Q40" t="s">
        <v>83</v>
      </c>
      <c r="R40" t="s">
        <v>84</v>
      </c>
      <c r="S40" t="s">
        <v>150</v>
      </c>
    </row>
    <row r="41" spans="1:19" x14ac:dyDescent="0.2">
      <c r="A41" t="s">
        <v>311</v>
      </c>
      <c r="B41" t="s">
        <v>312</v>
      </c>
      <c r="C41" t="s">
        <v>313</v>
      </c>
      <c r="E41" t="s">
        <v>77</v>
      </c>
      <c r="G41" t="s">
        <v>314</v>
      </c>
      <c r="I41" t="s">
        <v>145</v>
      </c>
      <c r="J41" t="s">
        <v>146</v>
      </c>
      <c r="L41" t="s">
        <v>315</v>
      </c>
      <c r="M41" t="s">
        <v>148</v>
      </c>
      <c r="N41" t="s">
        <v>81</v>
      </c>
      <c r="P41" t="s">
        <v>149</v>
      </c>
      <c r="Q41" t="s">
        <v>83</v>
      </c>
      <c r="R41" t="s">
        <v>84</v>
      </c>
      <c r="S41" t="s">
        <v>150</v>
      </c>
    </row>
    <row r="42" spans="1:19" x14ac:dyDescent="0.2">
      <c r="A42" t="s">
        <v>316</v>
      </c>
      <c r="B42" t="s">
        <v>317</v>
      </c>
      <c r="C42" t="s">
        <v>318</v>
      </c>
      <c r="E42" t="s">
        <v>77</v>
      </c>
      <c r="I42" t="s">
        <v>145</v>
      </c>
      <c r="J42" t="s">
        <v>146</v>
      </c>
      <c r="L42" t="s">
        <v>319</v>
      </c>
      <c r="M42" t="s">
        <v>148</v>
      </c>
      <c r="N42" t="s">
        <v>81</v>
      </c>
      <c r="P42" t="s">
        <v>149</v>
      </c>
      <c r="Q42" t="s">
        <v>83</v>
      </c>
      <c r="R42" t="s">
        <v>84</v>
      </c>
      <c r="S42" t="s">
        <v>150</v>
      </c>
    </row>
    <row r="43" spans="1:19" x14ac:dyDescent="0.2">
      <c r="A43" t="s">
        <v>320</v>
      </c>
      <c r="B43" t="s">
        <v>321</v>
      </c>
      <c r="C43" t="s">
        <v>322</v>
      </c>
      <c r="D43" t="s">
        <v>5860</v>
      </c>
      <c r="E43" t="s">
        <v>77</v>
      </c>
      <c r="I43" t="s">
        <v>145</v>
      </c>
      <c r="J43" t="s">
        <v>146</v>
      </c>
      <c r="L43" t="s">
        <v>323</v>
      </c>
      <c r="M43" t="s">
        <v>148</v>
      </c>
      <c r="N43" t="s">
        <v>81</v>
      </c>
      <c r="P43" t="s">
        <v>149</v>
      </c>
      <c r="Q43" t="s">
        <v>83</v>
      </c>
      <c r="R43" t="s">
        <v>84</v>
      </c>
      <c r="S43" t="s">
        <v>150</v>
      </c>
    </row>
    <row r="44" spans="1:19" x14ac:dyDescent="0.2">
      <c r="A44" t="s">
        <v>324</v>
      </c>
      <c r="B44" t="s">
        <v>325</v>
      </c>
      <c r="C44" t="s">
        <v>326</v>
      </c>
      <c r="D44" t="s">
        <v>5860</v>
      </c>
      <c r="E44" t="s">
        <v>77</v>
      </c>
      <c r="G44" t="s">
        <v>327</v>
      </c>
      <c r="I44" t="s">
        <v>145</v>
      </c>
      <c r="J44" t="s">
        <v>146</v>
      </c>
      <c r="L44" t="s">
        <v>263</v>
      </c>
      <c r="M44" t="s">
        <v>148</v>
      </c>
      <c r="N44" t="s">
        <v>81</v>
      </c>
      <c r="P44" t="s">
        <v>149</v>
      </c>
      <c r="Q44" t="s">
        <v>83</v>
      </c>
      <c r="R44" t="s">
        <v>84</v>
      </c>
      <c r="S44" t="s">
        <v>150</v>
      </c>
    </row>
    <row r="45" spans="1:19" x14ac:dyDescent="0.2">
      <c r="A45" t="s">
        <v>328</v>
      </c>
      <c r="B45" t="s">
        <v>329</v>
      </c>
      <c r="C45" t="s">
        <v>330</v>
      </c>
      <c r="E45" t="s">
        <v>77</v>
      </c>
      <c r="I45" t="s">
        <v>145</v>
      </c>
      <c r="J45" t="s">
        <v>146</v>
      </c>
      <c r="L45" t="s">
        <v>331</v>
      </c>
      <c r="M45" t="s">
        <v>148</v>
      </c>
      <c r="N45" t="s">
        <v>81</v>
      </c>
      <c r="P45" t="s">
        <v>149</v>
      </c>
      <c r="Q45" t="s">
        <v>83</v>
      </c>
      <c r="R45" t="s">
        <v>84</v>
      </c>
      <c r="S45" t="s">
        <v>150</v>
      </c>
    </row>
    <row r="46" spans="1:19" x14ac:dyDescent="0.2">
      <c r="A46" t="s">
        <v>332</v>
      </c>
      <c r="B46" t="s">
        <v>333</v>
      </c>
      <c r="C46" t="s">
        <v>334</v>
      </c>
      <c r="D46" t="s">
        <v>5860</v>
      </c>
      <c r="E46" t="s">
        <v>77</v>
      </c>
      <c r="I46" t="s">
        <v>145</v>
      </c>
      <c r="J46" t="s">
        <v>146</v>
      </c>
      <c r="L46" t="s">
        <v>250</v>
      </c>
      <c r="M46" t="s">
        <v>148</v>
      </c>
      <c r="N46" t="s">
        <v>81</v>
      </c>
      <c r="P46" t="s">
        <v>149</v>
      </c>
      <c r="Q46" t="s">
        <v>83</v>
      </c>
      <c r="R46" t="s">
        <v>84</v>
      </c>
      <c r="S46" t="s">
        <v>150</v>
      </c>
    </row>
    <row r="47" spans="1:19" x14ac:dyDescent="0.2">
      <c r="A47" t="s">
        <v>335</v>
      </c>
      <c r="B47" t="s">
        <v>336</v>
      </c>
      <c r="C47" t="s">
        <v>337</v>
      </c>
      <c r="D47" t="s">
        <v>5860</v>
      </c>
      <c r="E47" t="s">
        <v>77</v>
      </c>
      <c r="G47" t="s">
        <v>338</v>
      </c>
      <c r="I47" t="s">
        <v>145</v>
      </c>
      <c r="J47" t="s">
        <v>146</v>
      </c>
      <c r="L47" t="s">
        <v>339</v>
      </c>
      <c r="M47" t="s">
        <v>148</v>
      </c>
      <c r="N47" t="s">
        <v>81</v>
      </c>
      <c r="P47" t="s">
        <v>149</v>
      </c>
      <c r="Q47" t="s">
        <v>83</v>
      </c>
      <c r="R47" t="s">
        <v>84</v>
      </c>
      <c r="S47" t="s">
        <v>150</v>
      </c>
    </row>
    <row r="48" spans="1:19" x14ac:dyDescent="0.2">
      <c r="A48" t="s">
        <v>340</v>
      </c>
      <c r="B48" t="s">
        <v>341</v>
      </c>
      <c r="C48" t="s">
        <v>342</v>
      </c>
      <c r="E48" t="s">
        <v>77</v>
      </c>
      <c r="I48" t="s">
        <v>145</v>
      </c>
      <c r="J48" t="s">
        <v>146</v>
      </c>
      <c r="L48" t="s">
        <v>237</v>
      </c>
      <c r="M48" t="s">
        <v>148</v>
      </c>
      <c r="N48" t="s">
        <v>81</v>
      </c>
      <c r="P48" t="s">
        <v>149</v>
      </c>
      <c r="Q48" t="s">
        <v>83</v>
      </c>
      <c r="R48" t="s">
        <v>84</v>
      </c>
      <c r="S48" t="s">
        <v>150</v>
      </c>
    </row>
    <row r="49" spans="1:19" x14ac:dyDescent="0.2">
      <c r="A49" t="s">
        <v>343</v>
      </c>
      <c r="B49" t="s">
        <v>344</v>
      </c>
      <c r="C49" t="s">
        <v>345</v>
      </c>
      <c r="D49" t="s">
        <v>5860</v>
      </c>
      <c r="E49" t="s">
        <v>77</v>
      </c>
      <c r="I49" t="s">
        <v>145</v>
      </c>
      <c r="J49" t="s">
        <v>146</v>
      </c>
      <c r="L49" t="s">
        <v>219</v>
      </c>
      <c r="M49" t="s">
        <v>148</v>
      </c>
      <c r="N49" t="s">
        <v>81</v>
      </c>
      <c r="P49" t="s">
        <v>149</v>
      </c>
      <c r="Q49" t="s">
        <v>83</v>
      </c>
      <c r="R49" t="s">
        <v>84</v>
      </c>
      <c r="S49" t="s">
        <v>150</v>
      </c>
    </row>
    <row r="50" spans="1:19" x14ac:dyDescent="0.2">
      <c r="A50" t="s">
        <v>346</v>
      </c>
      <c r="B50" t="s">
        <v>347</v>
      </c>
      <c r="C50" t="s">
        <v>348</v>
      </c>
      <c r="E50" t="s">
        <v>77</v>
      </c>
      <c r="I50" t="s">
        <v>145</v>
      </c>
      <c r="J50" t="s">
        <v>146</v>
      </c>
      <c r="L50" t="s">
        <v>349</v>
      </c>
      <c r="M50" t="s">
        <v>148</v>
      </c>
      <c r="N50" t="s">
        <v>81</v>
      </c>
      <c r="P50" t="s">
        <v>149</v>
      </c>
      <c r="Q50" t="s">
        <v>83</v>
      </c>
      <c r="R50" t="s">
        <v>84</v>
      </c>
      <c r="S50" t="s">
        <v>150</v>
      </c>
    </row>
    <row r="51" spans="1:19" x14ac:dyDescent="0.2">
      <c r="A51" t="s">
        <v>350</v>
      </c>
      <c r="B51" t="s">
        <v>351</v>
      </c>
      <c r="C51" t="s">
        <v>352</v>
      </c>
      <c r="E51" t="s">
        <v>77</v>
      </c>
      <c r="I51" t="s">
        <v>145</v>
      </c>
      <c r="J51" t="s">
        <v>146</v>
      </c>
      <c r="L51" t="s">
        <v>176</v>
      </c>
      <c r="M51" t="s">
        <v>148</v>
      </c>
      <c r="N51" t="s">
        <v>81</v>
      </c>
      <c r="P51" t="s">
        <v>149</v>
      </c>
      <c r="Q51" t="s">
        <v>83</v>
      </c>
      <c r="R51" t="s">
        <v>84</v>
      </c>
      <c r="S51" t="s">
        <v>150</v>
      </c>
    </row>
    <row r="52" spans="1:19" x14ac:dyDescent="0.2">
      <c r="A52" t="s">
        <v>353</v>
      </c>
      <c r="B52" t="s">
        <v>354</v>
      </c>
      <c r="C52" t="s">
        <v>355</v>
      </c>
      <c r="E52" t="s">
        <v>77</v>
      </c>
      <c r="I52" t="s">
        <v>145</v>
      </c>
      <c r="J52" t="s">
        <v>146</v>
      </c>
      <c r="L52" t="s">
        <v>267</v>
      </c>
      <c r="M52" t="s">
        <v>148</v>
      </c>
      <c r="N52" t="s">
        <v>81</v>
      </c>
      <c r="P52" t="s">
        <v>149</v>
      </c>
      <c r="Q52" t="s">
        <v>83</v>
      </c>
      <c r="R52" t="s">
        <v>84</v>
      </c>
      <c r="S52" t="s">
        <v>150</v>
      </c>
    </row>
    <row r="53" spans="1:19" x14ac:dyDescent="0.2">
      <c r="A53" t="s">
        <v>356</v>
      </c>
      <c r="B53" t="s">
        <v>357</v>
      </c>
      <c r="C53" t="s">
        <v>358</v>
      </c>
      <c r="E53" t="s">
        <v>77</v>
      </c>
      <c r="I53" t="s">
        <v>145</v>
      </c>
      <c r="J53" t="s">
        <v>146</v>
      </c>
      <c r="L53" t="s">
        <v>302</v>
      </c>
      <c r="M53" t="s">
        <v>148</v>
      </c>
      <c r="N53" t="s">
        <v>81</v>
      </c>
      <c r="P53" t="s">
        <v>149</v>
      </c>
      <c r="Q53" t="s">
        <v>83</v>
      </c>
      <c r="R53" t="s">
        <v>84</v>
      </c>
      <c r="S53" t="s">
        <v>150</v>
      </c>
    </row>
    <row r="54" spans="1:19" x14ac:dyDescent="0.2">
      <c r="A54" t="s">
        <v>359</v>
      </c>
      <c r="B54" t="s">
        <v>360</v>
      </c>
      <c r="C54" t="s">
        <v>361</v>
      </c>
      <c r="D54" t="s">
        <v>5860</v>
      </c>
      <c r="E54" t="s">
        <v>77</v>
      </c>
      <c r="I54" t="s">
        <v>145</v>
      </c>
      <c r="J54" t="s">
        <v>146</v>
      </c>
      <c r="L54" t="s">
        <v>180</v>
      </c>
      <c r="M54" t="s">
        <v>148</v>
      </c>
      <c r="N54" t="s">
        <v>81</v>
      </c>
      <c r="P54" t="s">
        <v>149</v>
      </c>
      <c r="Q54" t="s">
        <v>83</v>
      </c>
      <c r="R54" t="s">
        <v>84</v>
      </c>
      <c r="S54" t="s">
        <v>150</v>
      </c>
    </row>
    <row r="55" spans="1:19" x14ac:dyDescent="0.2">
      <c r="A55" t="s">
        <v>362</v>
      </c>
      <c r="B55" t="s">
        <v>363</v>
      </c>
      <c r="C55" t="s">
        <v>364</v>
      </c>
      <c r="E55" t="s">
        <v>77</v>
      </c>
      <c r="I55" t="s">
        <v>145</v>
      </c>
      <c r="J55" t="s">
        <v>146</v>
      </c>
      <c r="L55" t="s">
        <v>365</v>
      </c>
      <c r="M55" t="s">
        <v>148</v>
      </c>
      <c r="N55" t="s">
        <v>81</v>
      </c>
      <c r="P55" t="s">
        <v>149</v>
      </c>
      <c r="Q55" t="s">
        <v>83</v>
      </c>
      <c r="R55" t="s">
        <v>84</v>
      </c>
      <c r="S55" t="s">
        <v>150</v>
      </c>
    </row>
    <row r="56" spans="1:19" x14ac:dyDescent="0.2">
      <c r="A56" t="s">
        <v>366</v>
      </c>
      <c r="B56" t="s">
        <v>367</v>
      </c>
      <c r="C56" t="s">
        <v>368</v>
      </c>
      <c r="E56" t="s">
        <v>77</v>
      </c>
      <c r="I56" t="s">
        <v>145</v>
      </c>
      <c r="J56" t="s">
        <v>146</v>
      </c>
      <c r="L56" t="s">
        <v>180</v>
      </c>
      <c r="M56" t="s">
        <v>148</v>
      </c>
      <c r="N56" t="s">
        <v>81</v>
      </c>
      <c r="P56" t="s">
        <v>149</v>
      </c>
      <c r="Q56" t="s">
        <v>83</v>
      </c>
      <c r="R56" t="s">
        <v>84</v>
      </c>
      <c r="S56" t="s">
        <v>150</v>
      </c>
    </row>
    <row r="57" spans="1:19" x14ac:dyDescent="0.2">
      <c r="A57" t="s">
        <v>369</v>
      </c>
      <c r="B57" t="s">
        <v>370</v>
      </c>
      <c r="C57" t="s">
        <v>371</v>
      </c>
      <c r="E57" t="s">
        <v>77</v>
      </c>
      <c r="I57" t="s">
        <v>145</v>
      </c>
      <c r="J57" t="s">
        <v>146</v>
      </c>
      <c r="L57" t="s">
        <v>168</v>
      </c>
      <c r="M57" t="s">
        <v>148</v>
      </c>
      <c r="N57" t="s">
        <v>81</v>
      </c>
      <c r="P57" t="s">
        <v>149</v>
      </c>
      <c r="Q57" t="s">
        <v>83</v>
      </c>
      <c r="R57" t="s">
        <v>84</v>
      </c>
      <c r="S57" t="s">
        <v>150</v>
      </c>
    </row>
    <row r="58" spans="1:19" x14ac:dyDescent="0.2">
      <c r="A58" t="s">
        <v>372</v>
      </c>
      <c r="B58" t="s">
        <v>373</v>
      </c>
      <c r="C58" t="s">
        <v>374</v>
      </c>
      <c r="D58" t="s">
        <v>5860</v>
      </c>
      <c r="E58" t="s">
        <v>77</v>
      </c>
      <c r="G58" t="s">
        <v>375</v>
      </c>
      <c r="I58" t="s">
        <v>145</v>
      </c>
      <c r="J58" t="s">
        <v>146</v>
      </c>
      <c r="L58" t="s">
        <v>376</v>
      </c>
      <c r="M58" t="s">
        <v>148</v>
      </c>
      <c r="N58" t="s">
        <v>81</v>
      </c>
      <c r="P58" t="s">
        <v>149</v>
      </c>
      <c r="Q58" t="s">
        <v>83</v>
      </c>
      <c r="R58" t="s">
        <v>84</v>
      </c>
      <c r="S58" t="s">
        <v>150</v>
      </c>
    </row>
    <row r="59" spans="1:19" x14ac:dyDescent="0.2">
      <c r="A59" t="s">
        <v>377</v>
      </c>
      <c r="B59" t="s">
        <v>378</v>
      </c>
      <c r="C59" t="s">
        <v>379</v>
      </c>
      <c r="E59" t="s">
        <v>77</v>
      </c>
      <c r="I59" t="s">
        <v>145</v>
      </c>
      <c r="J59" t="s">
        <v>146</v>
      </c>
      <c r="L59" t="s">
        <v>174</v>
      </c>
      <c r="M59" t="s">
        <v>148</v>
      </c>
      <c r="N59" t="s">
        <v>81</v>
      </c>
      <c r="P59" t="s">
        <v>149</v>
      </c>
      <c r="Q59" t="s">
        <v>83</v>
      </c>
      <c r="R59" t="s">
        <v>84</v>
      </c>
      <c r="S59" t="s">
        <v>150</v>
      </c>
    </row>
    <row r="60" spans="1:19" x14ac:dyDescent="0.2">
      <c r="A60" t="s">
        <v>380</v>
      </c>
      <c r="B60" t="s">
        <v>381</v>
      </c>
      <c r="C60" t="s">
        <v>382</v>
      </c>
      <c r="E60" t="s">
        <v>77</v>
      </c>
      <c r="I60" t="s">
        <v>145</v>
      </c>
      <c r="J60" t="s">
        <v>146</v>
      </c>
      <c r="L60" t="s">
        <v>383</v>
      </c>
      <c r="M60" t="s">
        <v>148</v>
      </c>
      <c r="N60" t="s">
        <v>81</v>
      </c>
      <c r="P60" t="s">
        <v>149</v>
      </c>
      <c r="Q60" t="s">
        <v>83</v>
      </c>
      <c r="R60" t="s">
        <v>84</v>
      </c>
      <c r="S60" t="s">
        <v>150</v>
      </c>
    </row>
    <row r="61" spans="1:19" x14ac:dyDescent="0.2">
      <c r="A61" t="s">
        <v>384</v>
      </c>
      <c r="B61" t="s">
        <v>385</v>
      </c>
      <c r="C61" t="s">
        <v>384</v>
      </c>
      <c r="E61" t="s">
        <v>77</v>
      </c>
      <c r="I61" t="s">
        <v>145</v>
      </c>
      <c r="J61" t="s">
        <v>146</v>
      </c>
      <c r="L61" t="s">
        <v>386</v>
      </c>
      <c r="M61" t="s">
        <v>148</v>
      </c>
      <c r="N61" t="s">
        <v>81</v>
      </c>
      <c r="P61" t="s">
        <v>149</v>
      </c>
      <c r="Q61" t="s">
        <v>83</v>
      </c>
      <c r="R61" t="s">
        <v>84</v>
      </c>
      <c r="S61" t="s">
        <v>150</v>
      </c>
    </row>
    <row r="62" spans="1:19" x14ac:dyDescent="0.2">
      <c r="A62" t="s">
        <v>387</v>
      </c>
      <c r="B62" t="s">
        <v>388</v>
      </c>
      <c r="C62" t="s">
        <v>389</v>
      </c>
      <c r="E62" t="s">
        <v>77</v>
      </c>
      <c r="I62" t="s">
        <v>145</v>
      </c>
      <c r="J62" t="s">
        <v>146</v>
      </c>
      <c r="L62" t="s">
        <v>390</v>
      </c>
      <c r="M62" t="s">
        <v>148</v>
      </c>
      <c r="N62" t="s">
        <v>81</v>
      </c>
      <c r="P62" t="s">
        <v>149</v>
      </c>
      <c r="Q62" t="s">
        <v>83</v>
      </c>
      <c r="R62" t="s">
        <v>84</v>
      </c>
      <c r="S62" t="s">
        <v>150</v>
      </c>
    </row>
    <row r="63" spans="1:19" x14ac:dyDescent="0.2">
      <c r="A63" t="s">
        <v>391</v>
      </c>
      <c r="B63" t="s">
        <v>392</v>
      </c>
      <c r="C63" t="s">
        <v>393</v>
      </c>
      <c r="E63" t="s">
        <v>77</v>
      </c>
      <c r="I63" t="s">
        <v>145</v>
      </c>
      <c r="J63" t="s">
        <v>146</v>
      </c>
      <c r="L63" t="s">
        <v>394</v>
      </c>
      <c r="M63" t="s">
        <v>148</v>
      </c>
      <c r="N63" t="s">
        <v>81</v>
      </c>
      <c r="P63" t="s">
        <v>149</v>
      </c>
      <c r="Q63" t="s">
        <v>83</v>
      </c>
      <c r="R63" t="s">
        <v>84</v>
      </c>
      <c r="S63" t="s">
        <v>150</v>
      </c>
    </row>
    <row r="64" spans="1:19" x14ac:dyDescent="0.2">
      <c r="A64" t="s">
        <v>395</v>
      </c>
      <c r="B64" t="s">
        <v>396</v>
      </c>
      <c r="E64" t="s">
        <v>397</v>
      </c>
      <c r="F64" t="s">
        <v>398</v>
      </c>
      <c r="I64" t="s">
        <v>145</v>
      </c>
      <c r="J64" t="s">
        <v>146</v>
      </c>
      <c r="L64" t="s">
        <v>399</v>
      </c>
      <c r="M64" t="s">
        <v>148</v>
      </c>
      <c r="N64" t="s">
        <v>81</v>
      </c>
      <c r="P64" t="s">
        <v>149</v>
      </c>
      <c r="Q64" t="s">
        <v>83</v>
      </c>
      <c r="R64" t="s">
        <v>84</v>
      </c>
      <c r="S64" t="s">
        <v>150</v>
      </c>
    </row>
    <row r="65" spans="1:19" x14ac:dyDescent="0.2">
      <c r="A65" t="s">
        <v>400</v>
      </c>
      <c r="B65" t="s">
        <v>401</v>
      </c>
      <c r="C65" t="s">
        <v>402</v>
      </c>
      <c r="E65" t="s">
        <v>77</v>
      </c>
      <c r="I65" t="s">
        <v>145</v>
      </c>
      <c r="J65" t="s">
        <v>146</v>
      </c>
      <c r="L65" t="s">
        <v>306</v>
      </c>
      <c r="M65" t="s">
        <v>148</v>
      </c>
      <c r="N65" t="s">
        <v>81</v>
      </c>
      <c r="P65" t="s">
        <v>149</v>
      </c>
      <c r="Q65" t="s">
        <v>83</v>
      </c>
      <c r="R65" t="s">
        <v>84</v>
      </c>
      <c r="S65" t="s">
        <v>150</v>
      </c>
    </row>
    <row r="66" spans="1:19" x14ac:dyDescent="0.2">
      <c r="A66" t="s">
        <v>403</v>
      </c>
      <c r="B66" t="s">
        <v>404</v>
      </c>
      <c r="C66" t="s">
        <v>405</v>
      </c>
      <c r="E66" t="s">
        <v>77</v>
      </c>
      <c r="G66" t="s">
        <v>406</v>
      </c>
      <c r="I66" t="s">
        <v>145</v>
      </c>
      <c r="J66" t="s">
        <v>146</v>
      </c>
      <c r="L66" t="s">
        <v>407</v>
      </c>
      <c r="M66" t="s">
        <v>148</v>
      </c>
      <c r="N66" t="s">
        <v>81</v>
      </c>
      <c r="P66" t="s">
        <v>149</v>
      </c>
      <c r="Q66" t="s">
        <v>83</v>
      </c>
      <c r="R66" t="s">
        <v>84</v>
      </c>
      <c r="S66" t="s">
        <v>150</v>
      </c>
    </row>
    <row r="67" spans="1:19" x14ac:dyDescent="0.2">
      <c r="A67" t="s">
        <v>408</v>
      </c>
      <c r="B67" t="s">
        <v>409</v>
      </c>
      <c r="C67" t="s">
        <v>410</v>
      </c>
      <c r="E67" t="s">
        <v>77</v>
      </c>
      <c r="I67" t="s">
        <v>145</v>
      </c>
      <c r="J67" t="s">
        <v>146</v>
      </c>
      <c r="L67" t="s">
        <v>215</v>
      </c>
      <c r="M67" t="s">
        <v>148</v>
      </c>
      <c r="N67" t="s">
        <v>81</v>
      </c>
      <c r="P67" t="s">
        <v>149</v>
      </c>
      <c r="Q67" t="s">
        <v>83</v>
      </c>
      <c r="R67" t="s">
        <v>84</v>
      </c>
      <c r="S67" t="s">
        <v>150</v>
      </c>
    </row>
    <row r="68" spans="1:19" x14ac:dyDescent="0.2">
      <c r="A68" t="s">
        <v>411</v>
      </c>
      <c r="B68" t="s">
        <v>412</v>
      </c>
      <c r="C68" t="s">
        <v>413</v>
      </c>
      <c r="E68" t="s">
        <v>77</v>
      </c>
      <c r="I68" t="s">
        <v>145</v>
      </c>
      <c r="J68" t="s">
        <v>146</v>
      </c>
      <c r="L68" t="s">
        <v>180</v>
      </c>
      <c r="M68" t="s">
        <v>148</v>
      </c>
      <c r="N68" t="s">
        <v>81</v>
      </c>
      <c r="P68" t="s">
        <v>149</v>
      </c>
      <c r="Q68" t="s">
        <v>83</v>
      </c>
      <c r="R68" t="s">
        <v>84</v>
      </c>
      <c r="S68" t="s">
        <v>150</v>
      </c>
    </row>
    <row r="69" spans="1:19" x14ac:dyDescent="0.2">
      <c r="A69" t="s">
        <v>414</v>
      </c>
      <c r="B69" t="s">
        <v>415</v>
      </c>
      <c r="C69" t="s">
        <v>416</v>
      </c>
      <c r="E69" t="s">
        <v>77</v>
      </c>
      <c r="G69" t="s">
        <v>417</v>
      </c>
      <c r="I69" t="s">
        <v>145</v>
      </c>
      <c r="J69" t="s">
        <v>146</v>
      </c>
      <c r="L69" t="s">
        <v>418</v>
      </c>
      <c r="M69" t="s">
        <v>148</v>
      </c>
      <c r="N69" t="s">
        <v>81</v>
      </c>
      <c r="P69" t="s">
        <v>149</v>
      </c>
      <c r="Q69" t="s">
        <v>83</v>
      </c>
      <c r="R69" t="s">
        <v>84</v>
      </c>
      <c r="S69" t="s">
        <v>150</v>
      </c>
    </row>
    <row r="70" spans="1:19" x14ac:dyDescent="0.2">
      <c r="A70" t="s">
        <v>419</v>
      </c>
      <c r="B70" t="s">
        <v>420</v>
      </c>
      <c r="C70" t="s">
        <v>421</v>
      </c>
      <c r="D70" t="s">
        <v>5860</v>
      </c>
      <c r="E70" t="s">
        <v>77</v>
      </c>
      <c r="I70" t="s">
        <v>145</v>
      </c>
      <c r="J70" t="s">
        <v>146</v>
      </c>
      <c r="L70" t="s">
        <v>422</v>
      </c>
      <c r="M70" t="s">
        <v>148</v>
      </c>
      <c r="N70" t="s">
        <v>81</v>
      </c>
      <c r="P70" t="s">
        <v>149</v>
      </c>
      <c r="Q70" t="s">
        <v>83</v>
      </c>
      <c r="R70" t="s">
        <v>84</v>
      </c>
      <c r="S70" t="s">
        <v>150</v>
      </c>
    </row>
    <row r="71" spans="1:19" x14ac:dyDescent="0.2">
      <c r="A71" t="s">
        <v>423</v>
      </c>
      <c r="B71" t="s">
        <v>424</v>
      </c>
      <c r="C71" t="s">
        <v>425</v>
      </c>
      <c r="D71" t="s">
        <v>5860</v>
      </c>
      <c r="E71" t="s">
        <v>77</v>
      </c>
      <c r="I71" t="s">
        <v>145</v>
      </c>
      <c r="J71" t="s">
        <v>146</v>
      </c>
      <c r="L71" t="s">
        <v>426</v>
      </c>
      <c r="M71" t="s">
        <v>148</v>
      </c>
      <c r="N71" t="s">
        <v>81</v>
      </c>
      <c r="P71" t="s">
        <v>149</v>
      </c>
      <c r="Q71" t="s">
        <v>83</v>
      </c>
      <c r="R71" t="s">
        <v>84</v>
      </c>
      <c r="S71" t="s">
        <v>150</v>
      </c>
    </row>
    <row r="72" spans="1:19" x14ac:dyDescent="0.2">
      <c r="A72" t="s">
        <v>427</v>
      </c>
      <c r="B72" t="s">
        <v>428</v>
      </c>
      <c r="C72" t="s">
        <v>429</v>
      </c>
      <c r="E72" t="s">
        <v>77</v>
      </c>
      <c r="G72" t="s">
        <v>430</v>
      </c>
      <c r="I72" t="s">
        <v>145</v>
      </c>
      <c r="J72" t="s">
        <v>146</v>
      </c>
      <c r="L72" t="s">
        <v>431</v>
      </c>
      <c r="M72" t="s">
        <v>148</v>
      </c>
      <c r="N72" t="s">
        <v>81</v>
      </c>
      <c r="P72" t="s">
        <v>149</v>
      </c>
      <c r="Q72" t="s">
        <v>83</v>
      </c>
      <c r="R72" t="s">
        <v>84</v>
      </c>
      <c r="S72" t="s">
        <v>150</v>
      </c>
    </row>
    <row r="73" spans="1:19" x14ac:dyDescent="0.2">
      <c r="A73" t="s">
        <v>432</v>
      </c>
      <c r="B73" t="s">
        <v>433</v>
      </c>
      <c r="C73" t="s">
        <v>434</v>
      </c>
      <c r="E73" t="s">
        <v>77</v>
      </c>
      <c r="I73" t="s">
        <v>145</v>
      </c>
      <c r="J73" t="s">
        <v>146</v>
      </c>
      <c r="L73" t="s">
        <v>435</v>
      </c>
      <c r="M73" t="s">
        <v>148</v>
      </c>
      <c r="N73" t="s">
        <v>81</v>
      </c>
      <c r="P73" t="s">
        <v>149</v>
      </c>
      <c r="Q73" t="s">
        <v>83</v>
      </c>
      <c r="R73" t="s">
        <v>84</v>
      </c>
      <c r="S73" t="s">
        <v>150</v>
      </c>
    </row>
    <row r="74" spans="1:19" x14ac:dyDescent="0.2">
      <c r="A74" t="s">
        <v>436</v>
      </c>
      <c r="B74" t="s">
        <v>437</v>
      </c>
      <c r="C74" t="s">
        <v>438</v>
      </c>
      <c r="D74" t="s">
        <v>5860</v>
      </c>
      <c r="E74" t="s">
        <v>77</v>
      </c>
      <c r="I74" t="s">
        <v>145</v>
      </c>
      <c r="J74" t="s">
        <v>146</v>
      </c>
      <c r="L74" t="s">
        <v>439</v>
      </c>
      <c r="M74" t="s">
        <v>148</v>
      </c>
      <c r="N74" t="s">
        <v>81</v>
      </c>
      <c r="P74" t="s">
        <v>149</v>
      </c>
      <c r="Q74" t="s">
        <v>83</v>
      </c>
      <c r="R74" t="s">
        <v>84</v>
      </c>
      <c r="S74" t="s">
        <v>150</v>
      </c>
    </row>
    <row r="75" spans="1:19" x14ac:dyDescent="0.2">
      <c r="A75" t="s">
        <v>440</v>
      </c>
      <c r="B75" t="s">
        <v>441</v>
      </c>
      <c r="C75" t="s">
        <v>442</v>
      </c>
      <c r="E75" t="s">
        <v>77</v>
      </c>
      <c r="I75" t="s">
        <v>145</v>
      </c>
      <c r="J75" t="s">
        <v>146</v>
      </c>
      <c r="L75" t="s">
        <v>443</v>
      </c>
      <c r="M75" t="s">
        <v>148</v>
      </c>
      <c r="N75" t="s">
        <v>81</v>
      </c>
      <c r="P75" t="s">
        <v>149</v>
      </c>
      <c r="Q75" t="s">
        <v>83</v>
      </c>
      <c r="R75" t="s">
        <v>84</v>
      </c>
      <c r="S75" t="s">
        <v>150</v>
      </c>
    </row>
    <row r="76" spans="1:19" x14ac:dyDescent="0.2">
      <c r="A76" t="s">
        <v>444</v>
      </c>
      <c r="B76" t="s">
        <v>445</v>
      </c>
      <c r="C76" t="s">
        <v>446</v>
      </c>
      <c r="D76" t="s">
        <v>5860</v>
      </c>
      <c r="E76" t="s">
        <v>77</v>
      </c>
      <c r="I76" t="s">
        <v>145</v>
      </c>
      <c r="J76" t="s">
        <v>146</v>
      </c>
      <c r="L76" t="s">
        <v>331</v>
      </c>
      <c r="M76" t="s">
        <v>148</v>
      </c>
      <c r="N76" t="s">
        <v>81</v>
      </c>
      <c r="P76" t="s">
        <v>149</v>
      </c>
      <c r="Q76" t="s">
        <v>83</v>
      </c>
      <c r="R76" t="s">
        <v>84</v>
      </c>
      <c r="S76" t="s">
        <v>150</v>
      </c>
    </row>
    <row r="77" spans="1:19" x14ac:dyDescent="0.2">
      <c r="A77" t="s">
        <v>447</v>
      </c>
      <c r="B77" t="s">
        <v>448</v>
      </c>
      <c r="C77" t="s">
        <v>449</v>
      </c>
      <c r="D77" t="s">
        <v>5860</v>
      </c>
      <c r="E77" t="s">
        <v>77</v>
      </c>
      <c r="I77" t="s">
        <v>145</v>
      </c>
      <c r="J77" t="s">
        <v>146</v>
      </c>
      <c r="L77" t="s">
        <v>435</v>
      </c>
      <c r="M77" t="s">
        <v>148</v>
      </c>
      <c r="N77" t="s">
        <v>81</v>
      </c>
      <c r="P77" t="s">
        <v>149</v>
      </c>
      <c r="Q77" t="s">
        <v>83</v>
      </c>
      <c r="R77" t="s">
        <v>84</v>
      </c>
      <c r="S77" t="s">
        <v>150</v>
      </c>
    </row>
    <row r="78" spans="1:19" x14ac:dyDescent="0.2">
      <c r="A78" t="s">
        <v>450</v>
      </c>
      <c r="B78" t="s">
        <v>451</v>
      </c>
      <c r="C78" t="s">
        <v>450</v>
      </c>
      <c r="D78" t="s">
        <v>5860</v>
      </c>
      <c r="E78" t="s">
        <v>77</v>
      </c>
      <c r="I78" t="s">
        <v>145</v>
      </c>
      <c r="J78" t="s">
        <v>146</v>
      </c>
      <c r="L78" t="s">
        <v>386</v>
      </c>
      <c r="M78" t="s">
        <v>148</v>
      </c>
      <c r="N78" t="s">
        <v>81</v>
      </c>
      <c r="P78" t="s">
        <v>149</v>
      </c>
      <c r="Q78" t="s">
        <v>83</v>
      </c>
      <c r="R78" t="s">
        <v>84</v>
      </c>
      <c r="S78" t="s">
        <v>150</v>
      </c>
    </row>
    <row r="79" spans="1:19" x14ac:dyDescent="0.2">
      <c r="A79" t="s">
        <v>452</v>
      </c>
      <c r="B79" t="s">
        <v>453</v>
      </c>
      <c r="C79" t="s">
        <v>454</v>
      </c>
      <c r="D79" t="s">
        <v>5860</v>
      </c>
      <c r="E79" t="s">
        <v>77</v>
      </c>
      <c r="I79" t="s">
        <v>145</v>
      </c>
      <c r="J79" t="s">
        <v>146</v>
      </c>
      <c r="L79" t="s">
        <v>455</v>
      </c>
      <c r="M79" t="s">
        <v>148</v>
      </c>
      <c r="N79" t="s">
        <v>81</v>
      </c>
      <c r="P79" t="s">
        <v>149</v>
      </c>
      <c r="Q79" t="s">
        <v>83</v>
      </c>
      <c r="R79" t="s">
        <v>84</v>
      </c>
      <c r="S79" t="s">
        <v>150</v>
      </c>
    </row>
    <row r="80" spans="1:19" x14ac:dyDescent="0.2">
      <c r="A80" t="s">
        <v>456</v>
      </c>
      <c r="B80" t="s">
        <v>457</v>
      </c>
      <c r="C80" t="s">
        <v>458</v>
      </c>
      <c r="E80" t="s">
        <v>77</v>
      </c>
      <c r="I80" t="s">
        <v>145</v>
      </c>
      <c r="J80" t="s">
        <v>146</v>
      </c>
      <c r="L80" t="s">
        <v>459</v>
      </c>
      <c r="M80" t="s">
        <v>148</v>
      </c>
      <c r="N80" t="s">
        <v>81</v>
      </c>
      <c r="P80" t="s">
        <v>149</v>
      </c>
      <c r="Q80" t="s">
        <v>83</v>
      </c>
      <c r="R80" t="s">
        <v>84</v>
      </c>
      <c r="S80" t="s">
        <v>150</v>
      </c>
    </row>
    <row r="81" spans="1:19" x14ac:dyDescent="0.2">
      <c r="A81" t="s">
        <v>460</v>
      </c>
      <c r="B81" t="s">
        <v>461</v>
      </c>
      <c r="C81" t="s">
        <v>462</v>
      </c>
      <c r="E81" t="s">
        <v>77</v>
      </c>
      <c r="I81" t="s">
        <v>145</v>
      </c>
      <c r="J81" t="s">
        <v>146</v>
      </c>
      <c r="L81" t="s">
        <v>383</v>
      </c>
      <c r="M81" t="s">
        <v>148</v>
      </c>
      <c r="N81" t="s">
        <v>81</v>
      </c>
      <c r="P81" t="s">
        <v>149</v>
      </c>
      <c r="Q81" t="s">
        <v>83</v>
      </c>
      <c r="R81" t="s">
        <v>84</v>
      </c>
      <c r="S81" t="s">
        <v>150</v>
      </c>
    </row>
    <row r="82" spans="1:19" x14ac:dyDescent="0.2">
      <c r="A82" t="s">
        <v>463</v>
      </c>
      <c r="B82" t="s">
        <v>464</v>
      </c>
      <c r="C82" t="s">
        <v>465</v>
      </c>
      <c r="D82" t="s">
        <v>5860</v>
      </c>
      <c r="E82" t="s">
        <v>77</v>
      </c>
      <c r="G82" t="s">
        <v>466</v>
      </c>
      <c r="I82" t="s">
        <v>145</v>
      </c>
      <c r="J82" t="s">
        <v>146</v>
      </c>
      <c r="L82" t="s">
        <v>147</v>
      </c>
      <c r="M82" t="s">
        <v>148</v>
      </c>
      <c r="N82" t="s">
        <v>81</v>
      </c>
      <c r="P82" t="s">
        <v>149</v>
      </c>
      <c r="Q82" t="s">
        <v>83</v>
      </c>
      <c r="R82" t="s">
        <v>84</v>
      </c>
      <c r="S82" t="s">
        <v>150</v>
      </c>
    </row>
    <row r="83" spans="1:19" x14ac:dyDescent="0.2">
      <c r="A83" t="s">
        <v>467</v>
      </c>
      <c r="B83" t="s">
        <v>468</v>
      </c>
      <c r="C83" t="s">
        <v>469</v>
      </c>
      <c r="E83" t="s">
        <v>77</v>
      </c>
      <c r="I83" t="s">
        <v>145</v>
      </c>
      <c r="J83" t="s">
        <v>146</v>
      </c>
      <c r="L83" t="s">
        <v>207</v>
      </c>
      <c r="M83" t="s">
        <v>148</v>
      </c>
      <c r="N83" t="s">
        <v>81</v>
      </c>
      <c r="P83" t="s">
        <v>149</v>
      </c>
      <c r="Q83" t="s">
        <v>83</v>
      </c>
      <c r="R83" t="s">
        <v>84</v>
      </c>
      <c r="S83" t="s">
        <v>150</v>
      </c>
    </row>
    <row r="84" spans="1:19" x14ac:dyDescent="0.2">
      <c r="A84" t="s">
        <v>470</v>
      </c>
      <c r="B84" t="s">
        <v>471</v>
      </c>
      <c r="C84" t="s">
        <v>472</v>
      </c>
      <c r="E84" t="s">
        <v>77</v>
      </c>
      <c r="I84" t="s">
        <v>145</v>
      </c>
      <c r="J84" t="s">
        <v>146</v>
      </c>
      <c r="L84" t="s">
        <v>331</v>
      </c>
      <c r="M84" t="s">
        <v>148</v>
      </c>
      <c r="N84" t="s">
        <v>81</v>
      </c>
      <c r="P84" t="s">
        <v>149</v>
      </c>
      <c r="Q84" t="s">
        <v>83</v>
      </c>
      <c r="R84" t="s">
        <v>84</v>
      </c>
      <c r="S84" t="s">
        <v>150</v>
      </c>
    </row>
    <row r="85" spans="1:19" x14ac:dyDescent="0.2">
      <c r="A85" t="s">
        <v>473</v>
      </c>
      <c r="B85" t="s">
        <v>474</v>
      </c>
      <c r="C85" t="s">
        <v>475</v>
      </c>
      <c r="E85" t="s">
        <v>77</v>
      </c>
      <c r="I85" t="s">
        <v>145</v>
      </c>
      <c r="J85" t="s">
        <v>146</v>
      </c>
      <c r="L85" t="s">
        <v>476</v>
      </c>
      <c r="M85" t="s">
        <v>148</v>
      </c>
      <c r="N85" t="s">
        <v>81</v>
      </c>
      <c r="P85" t="s">
        <v>149</v>
      </c>
      <c r="Q85" t="s">
        <v>83</v>
      </c>
      <c r="R85" t="s">
        <v>84</v>
      </c>
      <c r="S85" t="s">
        <v>150</v>
      </c>
    </row>
    <row r="86" spans="1:19" x14ac:dyDescent="0.2">
      <c r="A86" t="s">
        <v>477</v>
      </c>
      <c r="B86" t="s">
        <v>478</v>
      </c>
      <c r="C86" t="s">
        <v>479</v>
      </c>
      <c r="D86" t="s">
        <v>5860</v>
      </c>
      <c r="E86" t="s">
        <v>77</v>
      </c>
      <c r="G86" t="s">
        <v>480</v>
      </c>
      <c r="I86" t="s">
        <v>145</v>
      </c>
      <c r="J86" t="s">
        <v>146</v>
      </c>
      <c r="L86" t="s">
        <v>481</v>
      </c>
      <c r="M86" t="s">
        <v>148</v>
      </c>
      <c r="N86" t="s">
        <v>81</v>
      </c>
      <c r="P86" t="s">
        <v>149</v>
      </c>
      <c r="Q86" t="s">
        <v>83</v>
      </c>
      <c r="R86" t="s">
        <v>84</v>
      </c>
      <c r="S86" t="s">
        <v>150</v>
      </c>
    </row>
    <row r="87" spans="1:19" x14ac:dyDescent="0.2">
      <c r="A87" t="s">
        <v>482</v>
      </c>
      <c r="B87" t="s">
        <v>483</v>
      </c>
      <c r="C87" t="s">
        <v>484</v>
      </c>
      <c r="E87" t="s">
        <v>77</v>
      </c>
      <c r="I87" t="s">
        <v>145</v>
      </c>
      <c r="J87" t="s">
        <v>146</v>
      </c>
      <c r="L87" t="s">
        <v>192</v>
      </c>
      <c r="M87" t="s">
        <v>148</v>
      </c>
      <c r="N87" t="s">
        <v>81</v>
      </c>
      <c r="P87" t="s">
        <v>149</v>
      </c>
      <c r="Q87" t="s">
        <v>83</v>
      </c>
      <c r="R87" t="s">
        <v>84</v>
      </c>
      <c r="S87" t="s">
        <v>150</v>
      </c>
    </row>
    <row r="88" spans="1:19" x14ac:dyDescent="0.2">
      <c r="A88" t="s">
        <v>485</v>
      </c>
      <c r="B88" t="s">
        <v>486</v>
      </c>
      <c r="C88" t="s">
        <v>487</v>
      </c>
      <c r="E88" t="s">
        <v>77</v>
      </c>
      <c r="G88" t="s">
        <v>488</v>
      </c>
      <c r="I88" t="s">
        <v>145</v>
      </c>
      <c r="J88" t="s">
        <v>146</v>
      </c>
      <c r="L88" t="s">
        <v>376</v>
      </c>
      <c r="M88" t="s">
        <v>148</v>
      </c>
      <c r="N88" t="s">
        <v>81</v>
      </c>
      <c r="P88" t="s">
        <v>149</v>
      </c>
      <c r="Q88" t="s">
        <v>83</v>
      </c>
      <c r="R88" t="s">
        <v>84</v>
      </c>
      <c r="S88" t="s">
        <v>150</v>
      </c>
    </row>
    <row r="89" spans="1:19" x14ac:dyDescent="0.2">
      <c r="A89" t="s">
        <v>489</v>
      </c>
      <c r="B89" t="s">
        <v>267</v>
      </c>
      <c r="C89" t="s">
        <v>489</v>
      </c>
      <c r="E89" t="s">
        <v>77</v>
      </c>
      <c r="G89" t="s">
        <v>490</v>
      </c>
      <c r="I89" t="s">
        <v>145</v>
      </c>
      <c r="J89" t="s">
        <v>146</v>
      </c>
      <c r="L89" t="s">
        <v>185</v>
      </c>
      <c r="M89" t="s">
        <v>148</v>
      </c>
      <c r="N89" t="s">
        <v>81</v>
      </c>
      <c r="P89" t="s">
        <v>149</v>
      </c>
      <c r="Q89" t="s">
        <v>83</v>
      </c>
      <c r="R89" t="s">
        <v>84</v>
      </c>
      <c r="S89" t="s">
        <v>150</v>
      </c>
    </row>
    <row r="90" spans="1:19" x14ac:dyDescent="0.2">
      <c r="A90" t="s">
        <v>491</v>
      </c>
      <c r="B90" t="s">
        <v>491</v>
      </c>
      <c r="C90" t="s">
        <v>159</v>
      </c>
      <c r="D90" t="s">
        <v>5860</v>
      </c>
      <c r="E90" t="s">
        <v>160</v>
      </c>
      <c r="I90" t="s">
        <v>145</v>
      </c>
      <c r="J90" t="s">
        <v>146</v>
      </c>
      <c r="M90" t="s">
        <v>148</v>
      </c>
      <c r="N90" t="s">
        <v>81</v>
      </c>
      <c r="P90" t="s">
        <v>149</v>
      </c>
      <c r="Q90" t="s">
        <v>83</v>
      </c>
      <c r="R90" t="s">
        <v>84</v>
      </c>
      <c r="S90" t="s">
        <v>150</v>
      </c>
    </row>
    <row r="91" spans="1:19" x14ac:dyDescent="0.2">
      <c r="A91" t="s">
        <v>492</v>
      </c>
      <c r="B91" t="s">
        <v>493</v>
      </c>
      <c r="C91" t="s">
        <v>494</v>
      </c>
      <c r="E91" t="s">
        <v>77</v>
      </c>
      <c r="I91" t="s">
        <v>145</v>
      </c>
      <c r="J91" t="s">
        <v>146</v>
      </c>
      <c r="L91" t="s">
        <v>495</v>
      </c>
      <c r="M91" t="s">
        <v>148</v>
      </c>
      <c r="N91" t="s">
        <v>81</v>
      </c>
      <c r="P91" t="s">
        <v>149</v>
      </c>
      <c r="Q91" t="s">
        <v>83</v>
      </c>
      <c r="R91" t="s">
        <v>84</v>
      </c>
      <c r="S91" t="s">
        <v>150</v>
      </c>
    </row>
    <row r="92" spans="1:19" x14ac:dyDescent="0.2">
      <c r="A92" t="s">
        <v>496</v>
      </c>
      <c r="B92" t="s">
        <v>497</v>
      </c>
      <c r="C92" t="s">
        <v>498</v>
      </c>
      <c r="D92" t="s">
        <v>5860</v>
      </c>
      <c r="E92" t="s">
        <v>77</v>
      </c>
      <c r="I92" t="s">
        <v>145</v>
      </c>
      <c r="J92" t="s">
        <v>146</v>
      </c>
      <c r="L92" t="s">
        <v>215</v>
      </c>
      <c r="M92" t="s">
        <v>148</v>
      </c>
      <c r="N92" t="s">
        <v>81</v>
      </c>
      <c r="P92" t="s">
        <v>149</v>
      </c>
      <c r="Q92" t="s">
        <v>83</v>
      </c>
      <c r="R92" t="s">
        <v>84</v>
      </c>
      <c r="S92" t="s">
        <v>150</v>
      </c>
    </row>
    <row r="93" spans="1:19" x14ac:dyDescent="0.2">
      <c r="A93" t="s">
        <v>499</v>
      </c>
      <c r="B93" t="s">
        <v>500</v>
      </c>
      <c r="C93" t="s">
        <v>501</v>
      </c>
      <c r="D93" t="s">
        <v>5860</v>
      </c>
      <c r="E93" t="s">
        <v>77</v>
      </c>
      <c r="I93" t="s">
        <v>145</v>
      </c>
      <c r="J93" t="s">
        <v>146</v>
      </c>
      <c r="L93" t="s">
        <v>365</v>
      </c>
      <c r="M93" t="s">
        <v>148</v>
      </c>
      <c r="N93" t="s">
        <v>81</v>
      </c>
      <c r="P93" t="s">
        <v>149</v>
      </c>
      <c r="Q93" t="s">
        <v>83</v>
      </c>
      <c r="R93" t="s">
        <v>84</v>
      </c>
      <c r="S93" t="s">
        <v>150</v>
      </c>
    </row>
    <row r="94" spans="1:19" x14ac:dyDescent="0.2">
      <c r="A94" t="s">
        <v>502</v>
      </c>
      <c r="B94" t="s">
        <v>503</v>
      </c>
      <c r="C94" t="s">
        <v>504</v>
      </c>
      <c r="E94" t="s">
        <v>77</v>
      </c>
      <c r="I94" t="s">
        <v>145</v>
      </c>
      <c r="J94" t="s">
        <v>146</v>
      </c>
      <c r="L94" t="s">
        <v>219</v>
      </c>
      <c r="M94" t="s">
        <v>148</v>
      </c>
      <c r="N94" t="s">
        <v>81</v>
      </c>
      <c r="P94" t="s">
        <v>149</v>
      </c>
      <c r="Q94" t="s">
        <v>83</v>
      </c>
      <c r="R94" t="s">
        <v>84</v>
      </c>
      <c r="S94" t="s">
        <v>150</v>
      </c>
    </row>
    <row r="95" spans="1:19" x14ac:dyDescent="0.2">
      <c r="A95" t="s">
        <v>505</v>
      </c>
      <c r="B95" t="s">
        <v>506</v>
      </c>
      <c r="C95" t="s">
        <v>507</v>
      </c>
      <c r="E95" t="s">
        <v>77</v>
      </c>
      <c r="G95" t="s">
        <v>508</v>
      </c>
      <c r="I95" t="s">
        <v>145</v>
      </c>
      <c r="J95" t="s">
        <v>146</v>
      </c>
      <c r="L95" t="s">
        <v>376</v>
      </c>
      <c r="M95" t="s">
        <v>148</v>
      </c>
      <c r="N95" t="s">
        <v>81</v>
      </c>
      <c r="P95" t="s">
        <v>149</v>
      </c>
      <c r="Q95" t="s">
        <v>83</v>
      </c>
      <c r="R95" t="s">
        <v>84</v>
      </c>
      <c r="S95" t="s">
        <v>150</v>
      </c>
    </row>
    <row r="96" spans="1:19" x14ac:dyDescent="0.2">
      <c r="A96" t="s">
        <v>509</v>
      </c>
      <c r="B96" t="s">
        <v>510</v>
      </c>
      <c r="C96" t="s">
        <v>511</v>
      </c>
      <c r="D96" t="s">
        <v>5860</v>
      </c>
      <c r="E96" t="s">
        <v>77</v>
      </c>
      <c r="I96" t="s">
        <v>145</v>
      </c>
      <c r="J96" t="s">
        <v>146</v>
      </c>
      <c r="L96" t="s">
        <v>331</v>
      </c>
      <c r="M96" t="s">
        <v>148</v>
      </c>
      <c r="N96" t="s">
        <v>81</v>
      </c>
      <c r="P96" t="s">
        <v>149</v>
      </c>
      <c r="Q96" t="s">
        <v>83</v>
      </c>
      <c r="R96" t="s">
        <v>84</v>
      </c>
      <c r="S96" t="s">
        <v>150</v>
      </c>
    </row>
    <row r="97" spans="1:19" x14ac:dyDescent="0.2">
      <c r="A97" t="s">
        <v>512</v>
      </c>
      <c r="B97" t="s">
        <v>513</v>
      </c>
      <c r="C97" t="s">
        <v>514</v>
      </c>
      <c r="E97" t="s">
        <v>77</v>
      </c>
      <c r="I97" t="s">
        <v>145</v>
      </c>
      <c r="J97" t="s">
        <v>146</v>
      </c>
      <c r="L97" t="s">
        <v>306</v>
      </c>
      <c r="M97" t="s">
        <v>148</v>
      </c>
      <c r="N97" t="s">
        <v>81</v>
      </c>
      <c r="P97" t="s">
        <v>149</v>
      </c>
      <c r="Q97" t="s">
        <v>83</v>
      </c>
      <c r="R97" t="s">
        <v>84</v>
      </c>
      <c r="S97" t="s">
        <v>150</v>
      </c>
    </row>
    <row r="98" spans="1:19" x14ac:dyDescent="0.2">
      <c r="A98" t="s">
        <v>515</v>
      </c>
      <c r="B98" t="s">
        <v>516</v>
      </c>
      <c r="C98" t="s">
        <v>517</v>
      </c>
      <c r="D98" t="s">
        <v>5860</v>
      </c>
      <c r="E98" t="s">
        <v>77</v>
      </c>
      <c r="G98" t="s">
        <v>518</v>
      </c>
      <c r="I98" t="s">
        <v>145</v>
      </c>
      <c r="J98" t="s">
        <v>146</v>
      </c>
      <c r="L98" t="s">
        <v>215</v>
      </c>
      <c r="M98" t="s">
        <v>148</v>
      </c>
      <c r="N98" t="s">
        <v>81</v>
      </c>
      <c r="P98" t="s">
        <v>149</v>
      </c>
      <c r="Q98" t="s">
        <v>83</v>
      </c>
      <c r="R98" t="s">
        <v>84</v>
      </c>
      <c r="S98" t="s">
        <v>150</v>
      </c>
    </row>
    <row r="99" spans="1:19" x14ac:dyDescent="0.2">
      <c r="A99" t="s">
        <v>519</v>
      </c>
      <c r="B99" t="s">
        <v>520</v>
      </c>
      <c r="C99" t="s">
        <v>521</v>
      </c>
      <c r="E99" t="s">
        <v>77</v>
      </c>
      <c r="I99" t="s">
        <v>145</v>
      </c>
      <c r="J99" t="s">
        <v>146</v>
      </c>
      <c r="L99" t="s">
        <v>522</v>
      </c>
      <c r="M99" t="s">
        <v>148</v>
      </c>
      <c r="N99" t="s">
        <v>81</v>
      </c>
      <c r="P99" t="s">
        <v>149</v>
      </c>
      <c r="Q99" t="s">
        <v>83</v>
      </c>
      <c r="R99" t="s">
        <v>84</v>
      </c>
      <c r="S99" t="s">
        <v>150</v>
      </c>
    </row>
    <row r="100" spans="1:19" x14ac:dyDescent="0.2">
      <c r="A100" t="s">
        <v>523</v>
      </c>
      <c r="B100" t="s">
        <v>524</v>
      </c>
      <c r="C100" t="s">
        <v>525</v>
      </c>
      <c r="E100" t="s">
        <v>77</v>
      </c>
      <c r="G100" t="s">
        <v>526</v>
      </c>
      <c r="I100" t="s">
        <v>145</v>
      </c>
      <c r="J100" t="s">
        <v>146</v>
      </c>
      <c r="L100" t="s">
        <v>190</v>
      </c>
      <c r="M100" t="s">
        <v>148</v>
      </c>
      <c r="N100" t="s">
        <v>81</v>
      </c>
      <c r="P100" t="s">
        <v>149</v>
      </c>
      <c r="Q100" t="s">
        <v>83</v>
      </c>
      <c r="R100" t="s">
        <v>84</v>
      </c>
      <c r="S100" t="s">
        <v>150</v>
      </c>
    </row>
    <row r="101" spans="1:19" x14ac:dyDescent="0.2">
      <c r="A101" t="s">
        <v>527</v>
      </c>
      <c r="B101" t="s">
        <v>528</v>
      </c>
      <c r="C101" t="s">
        <v>529</v>
      </c>
      <c r="D101" t="s">
        <v>5860</v>
      </c>
      <c r="E101" t="s">
        <v>77</v>
      </c>
      <c r="G101" t="s">
        <v>530</v>
      </c>
      <c r="I101" t="s">
        <v>145</v>
      </c>
      <c r="J101" t="s">
        <v>146</v>
      </c>
      <c r="L101" t="s">
        <v>263</v>
      </c>
      <c r="M101" t="s">
        <v>148</v>
      </c>
      <c r="N101" t="s">
        <v>81</v>
      </c>
      <c r="P101" t="s">
        <v>149</v>
      </c>
      <c r="Q101" t="s">
        <v>83</v>
      </c>
      <c r="R101" t="s">
        <v>84</v>
      </c>
      <c r="S101" t="s">
        <v>150</v>
      </c>
    </row>
    <row r="102" spans="1:19" x14ac:dyDescent="0.2">
      <c r="A102" t="s">
        <v>531</v>
      </c>
      <c r="B102" t="s">
        <v>522</v>
      </c>
      <c r="C102" t="s">
        <v>532</v>
      </c>
      <c r="E102" t="s">
        <v>77</v>
      </c>
      <c r="I102" t="s">
        <v>145</v>
      </c>
      <c r="J102" t="s">
        <v>146</v>
      </c>
      <c r="L102" t="s">
        <v>533</v>
      </c>
      <c r="M102" t="s">
        <v>148</v>
      </c>
      <c r="N102" t="s">
        <v>81</v>
      </c>
      <c r="P102" t="s">
        <v>149</v>
      </c>
      <c r="Q102" t="s">
        <v>83</v>
      </c>
      <c r="R102" t="s">
        <v>84</v>
      </c>
      <c r="S102" t="s">
        <v>150</v>
      </c>
    </row>
    <row r="103" spans="1:19" x14ac:dyDescent="0.2">
      <c r="A103" t="s">
        <v>534</v>
      </c>
      <c r="B103" t="s">
        <v>535</v>
      </c>
      <c r="C103" t="s">
        <v>536</v>
      </c>
      <c r="D103" t="s">
        <v>5860</v>
      </c>
      <c r="E103" t="s">
        <v>77</v>
      </c>
      <c r="I103" t="s">
        <v>145</v>
      </c>
      <c r="J103" t="s">
        <v>146</v>
      </c>
      <c r="L103" t="s">
        <v>192</v>
      </c>
      <c r="M103" t="s">
        <v>148</v>
      </c>
      <c r="N103" t="s">
        <v>81</v>
      </c>
      <c r="P103" t="s">
        <v>149</v>
      </c>
      <c r="Q103" t="s">
        <v>83</v>
      </c>
      <c r="R103" t="s">
        <v>84</v>
      </c>
      <c r="S103" t="s">
        <v>150</v>
      </c>
    </row>
    <row r="104" spans="1:19" x14ac:dyDescent="0.2">
      <c r="A104" t="s">
        <v>537</v>
      </c>
      <c r="B104" t="s">
        <v>538</v>
      </c>
      <c r="C104" t="s">
        <v>539</v>
      </c>
      <c r="D104" t="s">
        <v>5860</v>
      </c>
      <c r="E104" t="s">
        <v>77</v>
      </c>
      <c r="G104" t="s">
        <v>540</v>
      </c>
      <c r="I104" t="s">
        <v>145</v>
      </c>
      <c r="J104" t="s">
        <v>146</v>
      </c>
      <c r="L104" t="s">
        <v>182</v>
      </c>
      <c r="M104" t="s">
        <v>148</v>
      </c>
      <c r="N104" t="s">
        <v>81</v>
      </c>
      <c r="P104" t="s">
        <v>149</v>
      </c>
      <c r="Q104" t="s">
        <v>83</v>
      </c>
      <c r="R104" t="s">
        <v>84</v>
      </c>
      <c r="S104" t="s">
        <v>150</v>
      </c>
    </row>
    <row r="105" spans="1:19" x14ac:dyDescent="0.2">
      <c r="A105" t="s">
        <v>541</v>
      </c>
      <c r="B105" t="s">
        <v>541</v>
      </c>
      <c r="C105" t="s">
        <v>542</v>
      </c>
      <c r="E105" t="s">
        <v>77</v>
      </c>
      <c r="I105" t="s">
        <v>145</v>
      </c>
      <c r="J105" t="s">
        <v>146</v>
      </c>
      <c r="M105" t="s">
        <v>148</v>
      </c>
      <c r="N105" t="s">
        <v>81</v>
      </c>
      <c r="P105" t="s">
        <v>149</v>
      </c>
      <c r="Q105" t="s">
        <v>83</v>
      </c>
      <c r="R105" t="s">
        <v>84</v>
      </c>
      <c r="S105" t="s">
        <v>150</v>
      </c>
    </row>
    <row r="106" spans="1:19" x14ac:dyDescent="0.2">
      <c r="A106" t="s">
        <v>543</v>
      </c>
      <c r="B106" t="s">
        <v>544</v>
      </c>
      <c r="C106" t="s">
        <v>545</v>
      </c>
      <c r="E106" t="s">
        <v>77</v>
      </c>
      <c r="I106" t="s">
        <v>145</v>
      </c>
      <c r="J106" t="s">
        <v>146</v>
      </c>
      <c r="L106" t="s">
        <v>546</v>
      </c>
      <c r="M106" t="s">
        <v>148</v>
      </c>
      <c r="N106" t="s">
        <v>81</v>
      </c>
      <c r="P106" t="s">
        <v>149</v>
      </c>
      <c r="Q106" t="s">
        <v>83</v>
      </c>
      <c r="R106" t="s">
        <v>84</v>
      </c>
      <c r="S106" t="s">
        <v>150</v>
      </c>
    </row>
    <row r="107" spans="1:19" x14ac:dyDescent="0.2">
      <c r="A107" t="s">
        <v>547</v>
      </c>
      <c r="B107" t="s">
        <v>548</v>
      </c>
      <c r="C107" t="s">
        <v>549</v>
      </c>
      <c r="E107" t="s">
        <v>77</v>
      </c>
      <c r="I107" t="s">
        <v>145</v>
      </c>
      <c r="J107" t="s">
        <v>146</v>
      </c>
      <c r="L107" t="s">
        <v>550</v>
      </c>
      <c r="M107" t="s">
        <v>148</v>
      </c>
      <c r="N107" t="s">
        <v>81</v>
      </c>
      <c r="P107" t="s">
        <v>149</v>
      </c>
      <c r="Q107" t="s">
        <v>83</v>
      </c>
      <c r="R107" t="s">
        <v>84</v>
      </c>
      <c r="S107" t="s">
        <v>150</v>
      </c>
    </row>
    <row r="108" spans="1:19" x14ac:dyDescent="0.2">
      <c r="A108" t="s">
        <v>551</v>
      </c>
      <c r="B108" t="s">
        <v>552</v>
      </c>
      <c r="C108" t="s">
        <v>553</v>
      </c>
      <c r="D108" t="s">
        <v>5860</v>
      </c>
      <c r="E108" t="s">
        <v>77</v>
      </c>
      <c r="G108" t="s">
        <v>554</v>
      </c>
      <c r="I108" t="s">
        <v>145</v>
      </c>
      <c r="J108" t="s">
        <v>146</v>
      </c>
      <c r="L108" t="s">
        <v>215</v>
      </c>
      <c r="M108" t="s">
        <v>148</v>
      </c>
      <c r="N108" t="s">
        <v>81</v>
      </c>
      <c r="P108" t="s">
        <v>149</v>
      </c>
      <c r="Q108" t="s">
        <v>83</v>
      </c>
      <c r="R108" t="s">
        <v>84</v>
      </c>
      <c r="S108" t="s">
        <v>150</v>
      </c>
    </row>
    <row r="109" spans="1:19" x14ac:dyDescent="0.2">
      <c r="A109" t="s">
        <v>555</v>
      </c>
      <c r="B109" t="s">
        <v>556</v>
      </c>
      <c r="C109" t="s">
        <v>557</v>
      </c>
      <c r="D109" t="s">
        <v>5860</v>
      </c>
      <c r="E109" t="s">
        <v>77</v>
      </c>
      <c r="I109" t="s">
        <v>145</v>
      </c>
      <c r="J109" t="s">
        <v>146</v>
      </c>
      <c r="L109" t="s">
        <v>306</v>
      </c>
      <c r="M109" t="s">
        <v>148</v>
      </c>
      <c r="N109" t="s">
        <v>81</v>
      </c>
      <c r="P109" t="s">
        <v>149</v>
      </c>
      <c r="Q109" t="s">
        <v>83</v>
      </c>
      <c r="R109" t="s">
        <v>84</v>
      </c>
      <c r="S109" t="s">
        <v>150</v>
      </c>
    </row>
    <row r="110" spans="1:19" x14ac:dyDescent="0.2">
      <c r="A110" t="s">
        <v>558</v>
      </c>
      <c r="B110" t="s">
        <v>407</v>
      </c>
      <c r="C110" t="s">
        <v>559</v>
      </c>
      <c r="D110" t="s">
        <v>5860</v>
      </c>
      <c r="E110" t="s">
        <v>77</v>
      </c>
      <c r="G110" t="s">
        <v>560</v>
      </c>
      <c r="I110" t="s">
        <v>145</v>
      </c>
      <c r="J110" t="s">
        <v>146</v>
      </c>
      <c r="L110" t="s">
        <v>561</v>
      </c>
      <c r="M110" t="s">
        <v>148</v>
      </c>
      <c r="N110" t="s">
        <v>81</v>
      </c>
      <c r="P110" t="s">
        <v>149</v>
      </c>
      <c r="Q110" t="s">
        <v>83</v>
      </c>
      <c r="R110" t="s">
        <v>84</v>
      </c>
      <c r="S110" t="s">
        <v>150</v>
      </c>
    </row>
    <row r="111" spans="1:19" x14ac:dyDescent="0.2">
      <c r="A111" t="s">
        <v>562</v>
      </c>
      <c r="B111" t="s">
        <v>563</v>
      </c>
      <c r="C111" t="s">
        <v>564</v>
      </c>
      <c r="E111" t="s">
        <v>77</v>
      </c>
      <c r="I111" t="s">
        <v>145</v>
      </c>
      <c r="J111" t="s">
        <v>146</v>
      </c>
      <c r="L111" t="s">
        <v>329</v>
      </c>
      <c r="M111" t="s">
        <v>148</v>
      </c>
      <c r="N111" t="s">
        <v>81</v>
      </c>
      <c r="P111" t="s">
        <v>149</v>
      </c>
      <c r="Q111" t="s">
        <v>83</v>
      </c>
      <c r="R111" t="s">
        <v>84</v>
      </c>
      <c r="S111" t="s">
        <v>150</v>
      </c>
    </row>
    <row r="112" spans="1:19" x14ac:dyDescent="0.2">
      <c r="A112" t="s">
        <v>565</v>
      </c>
      <c r="B112" t="s">
        <v>566</v>
      </c>
      <c r="C112" t="s">
        <v>567</v>
      </c>
      <c r="E112" t="s">
        <v>77</v>
      </c>
      <c r="G112" t="s">
        <v>568</v>
      </c>
      <c r="I112" t="s">
        <v>145</v>
      </c>
      <c r="J112" t="s">
        <v>146</v>
      </c>
      <c r="L112" t="s">
        <v>407</v>
      </c>
      <c r="M112" t="s">
        <v>148</v>
      </c>
      <c r="N112" t="s">
        <v>81</v>
      </c>
      <c r="P112" t="s">
        <v>149</v>
      </c>
      <c r="Q112" t="s">
        <v>83</v>
      </c>
      <c r="R112" t="s">
        <v>84</v>
      </c>
      <c r="S112" t="s">
        <v>150</v>
      </c>
    </row>
    <row r="113" spans="1:19" x14ac:dyDescent="0.2">
      <c r="A113" t="s">
        <v>569</v>
      </c>
      <c r="B113" t="s">
        <v>570</v>
      </c>
      <c r="C113" t="s">
        <v>571</v>
      </c>
      <c r="E113" t="s">
        <v>77</v>
      </c>
      <c r="I113" t="s">
        <v>145</v>
      </c>
      <c r="J113" t="s">
        <v>146</v>
      </c>
      <c r="L113" t="s">
        <v>383</v>
      </c>
      <c r="M113" t="s">
        <v>148</v>
      </c>
      <c r="N113" t="s">
        <v>81</v>
      </c>
      <c r="P113" t="s">
        <v>149</v>
      </c>
      <c r="Q113" t="s">
        <v>83</v>
      </c>
      <c r="R113" t="s">
        <v>84</v>
      </c>
      <c r="S113" t="s">
        <v>150</v>
      </c>
    </row>
    <row r="114" spans="1:19" x14ac:dyDescent="0.2">
      <c r="A114" t="s">
        <v>572</v>
      </c>
      <c r="B114" t="s">
        <v>573</v>
      </c>
      <c r="C114" t="s">
        <v>574</v>
      </c>
      <c r="E114" t="s">
        <v>77</v>
      </c>
      <c r="I114" t="s">
        <v>145</v>
      </c>
      <c r="J114" t="s">
        <v>146</v>
      </c>
      <c r="L114" t="s">
        <v>575</v>
      </c>
      <c r="M114" t="s">
        <v>148</v>
      </c>
      <c r="N114" t="s">
        <v>81</v>
      </c>
      <c r="P114" t="s">
        <v>149</v>
      </c>
      <c r="Q114" t="s">
        <v>83</v>
      </c>
      <c r="R114" t="s">
        <v>84</v>
      </c>
      <c r="S114" t="s">
        <v>150</v>
      </c>
    </row>
    <row r="115" spans="1:19" x14ac:dyDescent="0.2">
      <c r="A115" t="s">
        <v>576</v>
      </c>
      <c r="B115" t="s">
        <v>241</v>
      </c>
      <c r="C115" t="s">
        <v>577</v>
      </c>
      <c r="D115" t="s">
        <v>5860</v>
      </c>
      <c r="E115" t="s">
        <v>77</v>
      </c>
      <c r="I115" t="s">
        <v>145</v>
      </c>
      <c r="J115" t="s">
        <v>146</v>
      </c>
      <c r="L115" t="s">
        <v>578</v>
      </c>
      <c r="M115" t="s">
        <v>148</v>
      </c>
      <c r="N115" t="s">
        <v>81</v>
      </c>
      <c r="P115" t="s">
        <v>149</v>
      </c>
      <c r="Q115" t="s">
        <v>83</v>
      </c>
      <c r="R115" t="s">
        <v>84</v>
      </c>
      <c r="S115" t="s">
        <v>150</v>
      </c>
    </row>
    <row r="116" spans="1:19" x14ac:dyDescent="0.2">
      <c r="A116" t="s">
        <v>579</v>
      </c>
      <c r="B116" t="s">
        <v>580</v>
      </c>
      <c r="C116" t="s">
        <v>581</v>
      </c>
      <c r="E116" t="s">
        <v>77</v>
      </c>
      <c r="I116" t="s">
        <v>145</v>
      </c>
      <c r="J116" t="s">
        <v>146</v>
      </c>
      <c r="L116" t="s">
        <v>443</v>
      </c>
      <c r="M116" t="s">
        <v>148</v>
      </c>
      <c r="N116" t="s">
        <v>81</v>
      </c>
      <c r="P116" t="s">
        <v>149</v>
      </c>
      <c r="Q116" t="s">
        <v>83</v>
      </c>
      <c r="R116" t="s">
        <v>84</v>
      </c>
      <c r="S116" t="s">
        <v>150</v>
      </c>
    </row>
    <row r="117" spans="1:19" x14ac:dyDescent="0.2">
      <c r="A117" t="s">
        <v>582</v>
      </c>
      <c r="B117" t="s">
        <v>583</v>
      </c>
      <c r="C117" t="s">
        <v>584</v>
      </c>
      <c r="D117" t="s">
        <v>5860</v>
      </c>
      <c r="E117" t="s">
        <v>77</v>
      </c>
      <c r="I117" t="s">
        <v>145</v>
      </c>
      <c r="J117" t="s">
        <v>146</v>
      </c>
      <c r="L117" t="s">
        <v>386</v>
      </c>
      <c r="M117" t="s">
        <v>148</v>
      </c>
      <c r="N117" t="s">
        <v>81</v>
      </c>
      <c r="P117" t="s">
        <v>149</v>
      </c>
      <c r="Q117" t="s">
        <v>83</v>
      </c>
      <c r="R117" t="s">
        <v>84</v>
      </c>
      <c r="S117" t="s">
        <v>150</v>
      </c>
    </row>
    <row r="118" spans="1:19" x14ac:dyDescent="0.2">
      <c r="A118" t="s">
        <v>585</v>
      </c>
      <c r="B118" t="s">
        <v>586</v>
      </c>
      <c r="C118" t="s">
        <v>587</v>
      </c>
      <c r="E118" t="s">
        <v>77</v>
      </c>
      <c r="I118" t="s">
        <v>145</v>
      </c>
      <c r="J118" t="s">
        <v>146</v>
      </c>
      <c r="L118" t="s">
        <v>331</v>
      </c>
      <c r="M118" t="s">
        <v>148</v>
      </c>
      <c r="N118" t="s">
        <v>81</v>
      </c>
      <c r="P118" t="s">
        <v>149</v>
      </c>
      <c r="Q118" t="s">
        <v>83</v>
      </c>
      <c r="R118" t="s">
        <v>84</v>
      </c>
      <c r="S118" t="s">
        <v>150</v>
      </c>
    </row>
    <row r="119" spans="1:19" x14ac:dyDescent="0.2">
      <c r="A119" t="s">
        <v>588</v>
      </c>
      <c r="B119" t="s">
        <v>589</v>
      </c>
      <c r="C119" t="s">
        <v>590</v>
      </c>
      <c r="E119" t="s">
        <v>77</v>
      </c>
      <c r="I119" t="s">
        <v>145</v>
      </c>
      <c r="J119" t="s">
        <v>146</v>
      </c>
      <c r="L119" t="s">
        <v>435</v>
      </c>
      <c r="M119" t="s">
        <v>148</v>
      </c>
      <c r="N119" t="s">
        <v>81</v>
      </c>
      <c r="P119" t="s">
        <v>149</v>
      </c>
      <c r="Q119" t="s">
        <v>83</v>
      </c>
      <c r="R119" t="s">
        <v>84</v>
      </c>
      <c r="S119" t="s">
        <v>150</v>
      </c>
    </row>
    <row r="120" spans="1:19" x14ac:dyDescent="0.2">
      <c r="A120" t="s">
        <v>591</v>
      </c>
      <c r="B120" t="s">
        <v>592</v>
      </c>
      <c r="C120" t="s">
        <v>593</v>
      </c>
      <c r="E120" t="s">
        <v>77</v>
      </c>
      <c r="I120" t="s">
        <v>145</v>
      </c>
      <c r="J120" t="s">
        <v>146</v>
      </c>
      <c r="L120" t="s">
        <v>594</v>
      </c>
      <c r="M120" t="s">
        <v>148</v>
      </c>
      <c r="N120" t="s">
        <v>81</v>
      </c>
      <c r="P120" t="s">
        <v>149</v>
      </c>
      <c r="Q120" t="s">
        <v>83</v>
      </c>
      <c r="R120" t="s">
        <v>84</v>
      </c>
      <c r="S120" t="s">
        <v>150</v>
      </c>
    </row>
    <row r="121" spans="1:19" x14ac:dyDescent="0.2">
      <c r="A121" t="s">
        <v>595</v>
      </c>
      <c r="B121" t="s">
        <v>180</v>
      </c>
      <c r="C121" t="s">
        <v>596</v>
      </c>
      <c r="E121" t="s">
        <v>77</v>
      </c>
      <c r="I121" t="s">
        <v>145</v>
      </c>
      <c r="J121" t="s">
        <v>146</v>
      </c>
      <c r="L121" t="s">
        <v>323</v>
      </c>
      <c r="M121" t="s">
        <v>148</v>
      </c>
      <c r="N121" t="s">
        <v>81</v>
      </c>
      <c r="P121" t="s">
        <v>149</v>
      </c>
      <c r="Q121" t="s">
        <v>83</v>
      </c>
      <c r="R121" t="s">
        <v>84</v>
      </c>
      <c r="S121" t="s">
        <v>150</v>
      </c>
    </row>
    <row r="122" spans="1:19" x14ac:dyDescent="0.2">
      <c r="A122" t="s">
        <v>597</v>
      </c>
      <c r="B122" t="s">
        <v>598</v>
      </c>
      <c r="C122" t="s">
        <v>599</v>
      </c>
      <c r="E122" t="s">
        <v>77</v>
      </c>
      <c r="I122" t="s">
        <v>145</v>
      </c>
      <c r="J122" t="s">
        <v>146</v>
      </c>
      <c r="L122" t="s">
        <v>383</v>
      </c>
      <c r="M122" t="s">
        <v>148</v>
      </c>
      <c r="N122" t="s">
        <v>81</v>
      </c>
      <c r="P122" t="s">
        <v>149</v>
      </c>
      <c r="Q122" t="s">
        <v>83</v>
      </c>
      <c r="R122" t="s">
        <v>84</v>
      </c>
      <c r="S122" t="s">
        <v>150</v>
      </c>
    </row>
    <row r="123" spans="1:19" x14ac:dyDescent="0.2">
      <c r="A123" t="s">
        <v>600</v>
      </c>
      <c r="B123" t="s">
        <v>601</v>
      </c>
      <c r="C123" t="s">
        <v>602</v>
      </c>
      <c r="E123" t="s">
        <v>77</v>
      </c>
      <c r="I123" t="s">
        <v>145</v>
      </c>
      <c r="J123" t="s">
        <v>146</v>
      </c>
      <c r="L123" t="s">
        <v>603</v>
      </c>
      <c r="M123" t="s">
        <v>148</v>
      </c>
      <c r="N123" t="s">
        <v>81</v>
      </c>
      <c r="P123" t="s">
        <v>149</v>
      </c>
      <c r="Q123" t="s">
        <v>83</v>
      </c>
      <c r="R123" t="s">
        <v>84</v>
      </c>
      <c r="S123" t="s">
        <v>150</v>
      </c>
    </row>
    <row r="124" spans="1:19" x14ac:dyDescent="0.2">
      <c r="A124" t="s">
        <v>604</v>
      </c>
      <c r="B124" t="s">
        <v>605</v>
      </c>
      <c r="C124" t="s">
        <v>606</v>
      </c>
      <c r="E124" t="s">
        <v>77</v>
      </c>
      <c r="I124" t="s">
        <v>145</v>
      </c>
      <c r="J124" t="s">
        <v>146</v>
      </c>
      <c r="L124" t="s">
        <v>607</v>
      </c>
      <c r="M124" t="s">
        <v>148</v>
      </c>
      <c r="N124" t="s">
        <v>81</v>
      </c>
      <c r="P124" t="s">
        <v>149</v>
      </c>
      <c r="Q124" t="s">
        <v>83</v>
      </c>
      <c r="R124" t="s">
        <v>84</v>
      </c>
      <c r="S124" t="s">
        <v>150</v>
      </c>
    </row>
    <row r="125" spans="1:19" x14ac:dyDescent="0.2">
      <c r="A125" t="s">
        <v>608</v>
      </c>
      <c r="B125" t="s">
        <v>609</v>
      </c>
      <c r="C125" t="s">
        <v>610</v>
      </c>
      <c r="D125" t="s">
        <v>5860</v>
      </c>
      <c r="E125" t="s">
        <v>77</v>
      </c>
      <c r="I125" t="s">
        <v>145</v>
      </c>
      <c r="J125" t="s">
        <v>146</v>
      </c>
      <c r="L125" t="s">
        <v>250</v>
      </c>
      <c r="M125" t="s">
        <v>148</v>
      </c>
      <c r="N125" t="s">
        <v>81</v>
      </c>
      <c r="P125" t="s">
        <v>149</v>
      </c>
      <c r="Q125" t="s">
        <v>83</v>
      </c>
      <c r="R125" t="s">
        <v>84</v>
      </c>
      <c r="S125" t="s">
        <v>150</v>
      </c>
    </row>
    <row r="126" spans="1:19" x14ac:dyDescent="0.2">
      <c r="A126" t="s">
        <v>611</v>
      </c>
      <c r="B126" t="s">
        <v>612</v>
      </c>
      <c r="C126" t="s">
        <v>613</v>
      </c>
      <c r="D126" t="s">
        <v>5860</v>
      </c>
      <c r="E126" t="s">
        <v>77</v>
      </c>
      <c r="I126" t="s">
        <v>145</v>
      </c>
      <c r="J126" t="s">
        <v>146</v>
      </c>
      <c r="L126" t="s">
        <v>250</v>
      </c>
      <c r="M126" t="s">
        <v>148</v>
      </c>
      <c r="N126" t="s">
        <v>81</v>
      </c>
      <c r="P126" t="s">
        <v>149</v>
      </c>
      <c r="Q126" t="s">
        <v>83</v>
      </c>
      <c r="R126" t="s">
        <v>84</v>
      </c>
      <c r="S126" t="s">
        <v>150</v>
      </c>
    </row>
    <row r="127" spans="1:19" x14ac:dyDescent="0.2">
      <c r="A127" t="s">
        <v>614</v>
      </c>
      <c r="B127" t="s">
        <v>615</v>
      </c>
      <c r="C127" t="s">
        <v>616</v>
      </c>
      <c r="E127" t="s">
        <v>77</v>
      </c>
      <c r="I127" t="s">
        <v>145</v>
      </c>
      <c r="J127" t="s">
        <v>146</v>
      </c>
      <c r="L127" t="s">
        <v>215</v>
      </c>
      <c r="M127" t="s">
        <v>148</v>
      </c>
      <c r="N127" t="s">
        <v>81</v>
      </c>
      <c r="P127" t="s">
        <v>149</v>
      </c>
      <c r="Q127" t="s">
        <v>83</v>
      </c>
      <c r="R127" t="s">
        <v>84</v>
      </c>
      <c r="S127" t="s">
        <v>150</v>
      </c>
    </row>
    <row r="128" spans="1:19" x14ac:dyDescent="0.2">
      <c r="A128" t="s">
        <v>617</v>
      </c>
      <c r="B128" t="s">
        <v>618</v>
      </c>
      <c r="C128" t="s">
        <v>617</v>
      </c>
      <c r="D128" t="s">
        <v>5860</v>
      </c>
      <c r="E128" t="s">
        <v>77</v>
      </c>
      <c r="I128" t="s">
        <v>145</v>
      </c>
      <c r="J128" t="s">
        <v>146</v>
      </c>
      <c r="L128" t="s">
        <v>386</v>
      </c>
      <c r="M128" t="s">
        <v>148</v>
      </c>
      <c r="N128" t="s">
        <v>81</v>
      </c>
      <c r="P128" t="s">
        <v>149</v>
      </c>
      <c r="Q128" t="s">
        <v>83</v>
      </c>
      <c r="R128" t="s">
        <v>84</v>
      </c>
      <c r="S128" t="s">
        <v>150</v>
      </c>
    </row>
    <row r="129" spans="1:19" x14ac:dyDescent="0.2">
      <c r="A129" t="s">
        <v>619</v>
      </c>
      <c r="B129" t="s">
        <v>620</v>
      </c>
      <c r="C129" t="s">
        <v>621</v>
      </c>
      <c r="E129" t="s">
        <v>77</v>
      </c>
      <c r="I129" t="s">
        <v>145</v>
      </c>
      <c r="J129" t="s">
        <v>146</v>
      </c>
      <c r="L129" t="s">
        <v>622</v>
      </c>
      <c r="M129" t="s">
        <v>148</v>
      </c>
      <c r="N129" t="s">
        <v>81</v>
      </c>
      <c r="P129" t="s">
        <v>149</v>
      </c>
      <c r="Q129" t="s">
        <v>83</v>
      </c>
      <c r="R129" t="s">
        <v>84</v>
      </c>
      <c r="S129" t="s">
        <v>150</v>
      </c>
    </row>
    <row r="130" spans="1:19" x14ac:dyDescent="0.2">
      <c r="A130" t="s">
        <v>623</v>
      </c>
      <c r="B130" t="s">
        <v>624</v>
      </c>
      <c r="C130" t="s">
        <v>625</v>
      </c>
      <c r="D130" t="s">
        <v>5860</v>
      </c>
      <c r="E130" t="s">
        <v>77</v>
      </c>
      <c r="I130" t="s">
        <v>145</v>
      </c>
      <c r="J130" t="s">
        <v>146</v>
      </c>
      <c r="L130" t="s">
        <v>443</v>
      </c>
      <c r="M130" t="s">
        <v>148</v>
      </c>
      <c r="N130" t="s">
        <v>81</v>
      </c>
      <c r="P130" t="s">
        <v>149</v>
      </c>
      <c r="Q130" t="s">
        <v>83</v>
      </c>
      <c r="R130" t="s">
        <v>84</v>
      </c>
      <c r="S130" t="s">
        <v>150</v>
      </c>
    </row>
    <row r="131" spans="1:19" x14ac:dyDescent="0.2">
      <c r="A131" t="s">
        <v>626</v>
      </c>
      <c r="B131" t="s">
        <v>627</v>
      </c>
      <c r="C131" t="s">
        <v>628</v>
      </c>
      <c r="E131" t="s">
        <v>77</v>
      </c>
      <c r="I131" t="s">
        <v>145</v>
      </c>
      <c r="J131" t="s">
        <v>146</v>
      </c>
      <c r="L131" t="s">
        <v>629</v>
      </c>
      <c r="M131" t="s">
        <v>148</v>
      </c>
      <c r="N131" t="s">
        <v>81</v>
      </c>
      <c r="P131" t="s">
        <v>149</v>
      </c>
      <c r="Q131" t="s">
        <v>83</v>
      </c>
      <c r="R131" t="s">
        <v>84</v>
      </c>
      <c r="S131" t="s">
        <v>150</v>
      </c>
    </row>
    <row r="132" spans="1:19" x14ac:dyDescent="0.2">
      <c r="A132" t="s">
        <v>630</v>
      </c>
      <c r="B132" t="s">
        <v>631</v>
      </c>
      <c r="C132" t="s">
        <v>632</v>
      </c>
      <c r="E132" t="s">
        <v>77</v>
      </c>
      <c r="I132" t="s">
        <v>145</v>
      </c>
      <c r="J132" t="s">
        <v>146</v>
      </c>
      <c r="L132" t="s">
        <v>237</v>
      </c>
      <c r="M132" t="s">
        <v>148</v>
      </c>
      <c r="N132" t="s">
        <v>81</v>
      </c>
      <c r="P132" t="s">
        <v>149</v>
      </c>
      <c r="Q132" t="s">
        <v>83</v>
      </c>
      <c r="R132" t="s">
        <v>84</v>
      </c>
      <c r="S132" t="s">
        <v>150</v>
      </c>
    </row>
    <row r="133" spans="1:19" x14ac:dyDescent="0.2">
      <c r="A133" t="s">
        <v>633</v>
      </c>
      <c r="B133" t="s">
        <v>634</v>
      </c>
      <c r="C133" t="s">
        <v>635</v>
      </c>
      <c r="E133" t="s">
        <v>77</v>
      </c>
      <c r="I133" t="s">
        <v>145</v>
      </c>
      <c r="J133" t="s">
        <v>146</v>
      </c>
      <c r="L133" t="s">
        <v>636</v>
      </c>
      <c r="M133" t="s">
        <v>148</v>
      </c>
      <c r="N133" t="s">
        <v>81</v>
      </c>
      <c r="P133" t="s">
        <v>149</v>
      </c>
      <c r="Q133" t="s">
        <v>83</v>
      </c>
      <c r="R133" t="s">
        <v>84</v>
      </c>
      <c r="S133" t="s">
        <v>150</v>
      </c>
    </row>
    <row r="134" spans="1:19" x14ac:dyDescent="0.2">
      <c r="A134" t="s">
        <v>637</v>
      </c>
      <c r="B134" t="s">
        <v>638</v>
      </c>
      <c r="C134" t="s">
        <v>639</v>
      </c>
      <c r="D134" t="s">
        <v>5860</v>
      </c>
      <c r="E134" t="s">
        <v>77</v>
      </c>
      <c r="I134" t="s">
        <v>145</v>
      </c>
      <c r="J134" t="s">
        <v>146</v>
      </c>
      <c r="L134" t="s">
        <v>640</v>
      </c>
      <c r="M134" t="s">
        <v>148</v>
      </c>
      <c r="N134" t="s">
        <v>81</v>
      </c>
      <c r="P134" t="s">
        <v>149</v>
      </c>
      <c r="Q134" t="s">
        <v>83</v>
      </c>
      <c r="R134" t="s">
        <v>84</v>
      </c>
      <c r="S134" t="s">
        <v>150</v>
      </c>
    </row>
    <row r="135" spans="1:19" x14ac:dyDescent="0.2">
      <c r="A135" t="s">
        <v>641</v>
      </c>
      <c r="B135" t="s">
        <v>642</v>
      </c>
      <c r="C135" t="s">
        <v>643</v>
      </c>
      <c r="E135" t="s">
        <v>77</v>
      </c>
      <c r="G135" t="s">
        <v>644</v>
      </c>
      <c r="I135" t="s">
        <v>145</v>
      </c>
      <c r="J135" t="s">
        <v>146</v>
      </c>
      <c r="L135" t="s">
        <v>645</v>
      </c>
      <c r="M135" t="s">
        <v>148</v>
      </c>
      <c r="N135" t="s">
        <v>81</v>
      </c>
      <c r="P135" t="s">
        <v>149</v>
      </c>
      <c r="Q135" t="s">
        <v>83</v>
      </c>
      <c r="R135" t="s">
        <v>84</v>
      </c>
      <c r="S135" t="s">
        <v>150</v>
      </c>
    </row>
    <row r="136" spans="1:19" x14ac:dyDescent="0.2">
      <c r="A136" t="s">
        <v>646</v>
      </c>
      <c r="B136" t="s">
        <v>647</v>
      </c>
      <c r="C136" t="s">
        <v>648</v>
      </c>
      <c r="E136" t="s">
        <v>77</v>
      </c>
      <c r="G136" t="s">
        <v>649</v>
      </c>
      <c r="I136" t="s">
        <v>145</v>
      </c>
      <c r="J136" t="s">
        <v>146</v>
      </c>
      <c r="L136" t="s">
        <v>650</v>
      </c>
      <c r="M136" t="s">
        <v>148</v>
      </c>
      <c r="N136" t="s">
        <v>81</v>
      </c>
      <c r="P136" t="s">
        <v>149</v>
      </c>
      <c r="Q136" t="s">
        <v>83</v>
      </c>
      <c r="R136" t="s">
        <v>84</v>
      </c>
      <c r="S136" t="s">
        <v>150</v>
      </c>
    </row>
    <row r="137" spans="1:19" x14ac:dyDescent="0.2">
      <c r="A137" t="s">
        <v>651</v>
      </c>
      <c r="B137" t="s">
        <v>652</v>
      </c>
      <c r="C137" t="s">
        <v>653</v>
      </c>
      <c r="D137" t="s">
        <v>5860</v>
      </c>
      <c r="E137" t="s">
        <v>77</v>
      </c>
      <c r="I137" t="s">
        <v>145</v>
      </c>
      <c r="J137" t="s">
        <v>146</v>
      </c>
      <c r="L137" t="s">
        <v>349</v>
      </c>
      <c r="M137" t="s">
        <v>148</v>
      </c>
      <c r="N137" t="s">
        <v>81</v>
      </c>
      <c r="P137" t="s">
        <v>149</v>
      </c>
      <c r="Q137" t="s">
        <v>83</v>
      </c>
      <c r="R137" t="s">
        <v>84</v>
      </c>
      <c r="S137" t="s">
        <v>150</v>
      </c>
    </row>
    <row r="138" spans="1:19" x14ac:dyDescent="0.2">
      <c r="A138" t="s">
        <v>654</v>
      </c>
      <c r="B138" t="s">
        <v>655</v>
      </c>
      <c r="C138" t="s">
        <v>656</v>
      </c>
      <c r="D138" t="s">
        <v>5860</v>
      </c>
      <c r="E138" t="s">
        <v>77</v>
      </c>
      <c r="I138" t="s">
        <v>145</v>
      </c>
      <c r="J138" t="s">
        <v>146</v>
      </c>
      <c r="L138" t="s">
        <v>329</v>
      </c>
      <c r="M138" t="s">
        <v>148</v>
      </c>
      <c r="N138" t="s">
        <v>81</v>
      </c>
      <c r="P138" t="s">
        <v>149</v>
      </c>
      <c r="Q138" t="s">
        <v>83</v>
      </c>
      <c r="R138" t="s">
        <v>84</v>
      </c>
      <c r="S138" t="s">
        <v>150</v>
      </c>
    </row>
    <row r="139" spans="1:19" x14ac:dyDescent="0.2">
      <c r="A139" t="s">
        <v>657</v>
      </c>
      <c r="B139" t="s">
        <v>147</v>
      </c>
      <c r="C139" t="s">
        <v>658</v>
      </c>
      <c r="D139" t="s">
        <v>5860</v>
      </c>
      <c r="E139" t="s">
        <v>77</v>
      </c>
      <c r="G139" t="s">
        <v>659</v>
      </c>
      <c r="I139" t="s">
        <v>145</v>
      </c>
      <c r="J139" t="s">
        <v>146</v>
      </c>
      <c r="L139" t="s">
        <v>660</v>
      </c>
      <c r="M139" t="s">
        <v>148</v>
      </c>
      <c r="N139" t="s">
        <v>81</v>
      </c>
      <c r="P139" t="s">
        <v>149</v>
      </c>
      <c r="Q139" t="s">
        <v>83</v>
      </c>
      <c r="R139" t="s">
        <v>84</v>
      </c>
      <c r="S139" t="s">
        <v>150</v>
      </c>
    </row>
    <row r="140" spans="1:19" x14ac:dyDescent="0.2">
      <c r="A140" t="s">
        <v>661</v>
      </c>
      <c r="B140" t="s">
        <v>662</v>
      </c>
      <c r="C140" t="s">
        <v>663</v>
      </c>
      <c r="E140" t="s">
        <v>77</v>
      </c>
      <c r="I140" t="s">
        <v>145</v>
      </c>
      <c r="J140" t="s">
        <v>146</v>
      </c>
      <c r="L140" t="s">
        <v>211</v>
      </c>
      <c r="M140" t="s">
        <v>148</v>
      </c>
      <c r="N140" t="s">
        <v>81</v>
      </c>
      <c r="P140" t="s">
        <v>149</v>
      </c>
      <c r="Q140" t="s">
        <v>83</v>
      </c>
      <c r="R140" t="s">
        <v>84</v>
      </c>
      <c r="S140" t="s">
        <v>150</v>
      </c>
    </row>
    <row r="141" spans="1:19" x14ac:dyDescent="0.2">
      <c r="A141" t="s">
        <v>664</v>
      </c>
      <c r="B141" t="s">
        <v>665</v>
      </c>
      <c r="C141" t="s">
        <v>666</v>
      </c>
      <c r="E141" t="s">
        <v>77</v>
      </c>
      <c r="I141" t="s">
        <v>145</v>
      </c>
      <c r="J141" t="s">
        <v>146</v>
      </c>
      <c r="L141" t="s">
        <v>667</v>
      </c>
      <c r="M141" t="s">
        <v>148</v>
      </c>
      <c r="N141" t="s">
        <v>81</v>
      </c>
      <c r="P141" t="s">
        <v>149</v>
      </c>
      <c r="Q141" t="s">
        <v>83</v>
      </c>
      <c r="R141" t="s">
        <v>84</v>
      </c>
      <c r="S141" t="s">
        <v>150</v>
      </c>
    </row>
    <row r="142" spans="1:19" x14ac:dyDescent="0.2">
      <c r="A142" t="s">
        <v>668</v>
      </c>
      <c r="B142" t="s">
        <v>669</v>
      </c>
      <c r="C142" t="s">
        <v>670</v>
      </c>
      <c r="E142" t="s">
        <v>77</v>
      </c>
      <c r="G142" t="s">
        <v>671</v>
      </c>
      <c r="I142" t="s">
        <v>145</v>
      </c>
      <c r="J142" t="s">
        <v>146</v>
      </c>
      <c r="L142" t="s">
        <v>157</v>
      </c>
      <c r="M142" t="s">
        <v>148</v>
      </c>
      <c r="N142" t="s">
        <v>81</v>
      </c>
      <c r="P142" t="s">
        <v>149</v>
      </c>
      <c r="Q142" t="s">
        <v>83</v>
      </c>
      <c r="R142" t="s">
        <v>84</v>
      </c>
      <c r="S142" t="s">
        <v>150</v>
      </c>
    </row>
    <row r="143" spans="1:19" x14ac:dyDescent="0.2">
      <c r="A143" t="s">
        <v>672</v>
      </c>
      <c r="B143" t="s">
        <v>673</v>
      </c>
      <c r="C143" t="s">
        <v>674</v>
      </c>
      <c r="D143" t="s">
        <v>5860</v>
      </c>
      <c r="E143" t="s">
        <v>77</v>
      </c>
      <c r="I143" t="s">
        <v>145</v>
      </c>
      <c r="J143" t="s">
        <v>146</v>
      </c>
      <c r="L143" t="s">
        <v>675</v>
      </c>
      <c r="M143" t="s">
        <v>148</v>
      </c>
      <c r="N143" t="s">
        <v>81</v>
      </c>
      <c r="P143" t="s">
        <v>149</v>
      </c>
      <c r="Q143" t="s">
        <v>83</v>
      </c>
      <c r="R143" t="s">
        <v>84</v>
      </c>
      <c r="S143" t="s">
        <v>150</v>
      </c>
    </row>
    <row r="144" spans="1:19" x14ac:dyDescent="0.2">
      <c r="A144" t="s">
        <v>676</v>
      </c>
      <c r="B144" t="s">
        <v>495</v>
      </c>
      <c r="C144" t="s">
        <v>677</v>
      </c>
      <c r="D144" t="s">
        <v>5860</v>
      </c>
      <c r="E144" t="s">
        <v>77</v>
      </c>
      <c r="I144" t="s">
        <v>145</v>
      </c>
      <c r="J144" t="s">
        <v>146</v>
      </c>
      <c r="L144" t="s">
        <v>538</v>
      </c>
      <c r="M144" t="s">
        <v>148</v>
      </c>
      <c r="N144" t="s">
        <v>81</v>
      </c>
      <c r="P144" t="s">
        <v>149</v>
      </c>
      <c r="Q144" t="s">
        <v>83</v>
      </c>
      <c r="R144" t="s">
        <v>84</v>
      </c>
      <c r="S144" t="s">
        <v>150</v>
      </c>
    </row>
    <row r="145" spans="1:19" x14ac:dyDescent="0.2">
      <c r="A145" t="s">
        <v>678</v>
      </c>
      <c r="B145" t="s">
        <v>679</v>
      </c>
      <c r="C145" t="s">
        <v>680</v>
      </c>
      <c r="E145" t="s">
        <v>77</v>
      </c>
      <c r="G145" t="s">
        <v>681</v>
      </c>
      <c r="I145" t="s">
        <v>145</v>
      </c>
      <c r="J145" t="s">
        <v>146</v>
      </c>
      <c r="L145" t="s">
        <v>199</v>
      </c>
      <c r="M145" t="s">
        <v>148</v>
      </c>
      <c r="N145" t="s">
        <v>81</v>
      </c>
      <c r="P145" t="s">
        <v>149</v>
      </c>
      <c r="Q145" t="s">
        <v>83</v>
      </c>
      <c r="R145" t="s">
        <v>84</v>
      </c>
      <c r="S145" t="s">
        <v>150</v>
      </c>
    </row>
    <row r="146" spans="1:19" x14ac:dyDescent="0.2">
      <c r="A146" t="s">
        <v>682</v>
      </c>
      <c r="B146" t="s">
        <v>683</v>
      </c>
      <c r="C146" t="s">
        <v>684</v>
      </c>
      <c r="D146" t="s">
        <v>5860</v>
      </c>
      <c r="E146" t="s">
        <v>77</v>
      </c>
      <c r="I146" t="s">
        <v>145</v>
      </c>
      <c r="J146" t="s">
        <v>146</v>
      </c>
      <c r="L146" t="s">
        <v>685</v>
      </c>
      <c r="M146" t="s">
        <v>148</v>
      </c>
      <c r="N146" t="s">
        <v>81</v>
      </c>
      <c r="P146" t="s">
        <v>149</v>
      </c>
      <c r="Q146" t="s">
        <v>83</v>
      </c>
      <c r="R146" t="s">
        <v>84</v>
      </c>
      <c r="S146" t="s">
        <v>150</v>
      </c>
    </row>
    <row r="147" spans="1:19" x14ac:dyDescent="0.2">
      <c r="A147" t="s">
        <v>686</v>
      </c>
      <c r="B147" t="s">
        <v>687</v>
      </c>
      <c r="C147" t="s">
        <v>688</v>
      </c>
      <c r="E147" t="s">
        <v>77</v>
      </c>
      <c r="I147" t="s">
        <v>145</v>
      </c>
      <c r="J147" t="s">
        <v>146</v>
      </c>
      <c r="L147" t="s">
        <v>180</v>
      </c>
      <c r="M147" t="s">
        <v>148</v>
      </c>
      <c r="N147" t="s">
        <v>81</v>
      </c>
      <c r="P147" t="s">
        <v>149</v>
      </c>
      <c r="Q147" t="s">
        <v>83</v>
      </c>
      <c r="R147" t="s">
        <v>84</v>
      </c>
      <c r="S147" t="s">
        <v>150</v>
      </c>
    </row>
    <row r="148" spans="1:19" x14ac:dyDescent="0.2">
      <c r="A148" t="s">
        <v>689</v>
      </c>
      <c r="B148" t="s">
        <v>690</v>
      </c>
      <c r="C148" t="s">
        <v>689</v>
      </c>
      <c r="D148" t="s">
        <v>5860</v>
      </c>
      <c r="E148" t="s">
        <v>77</v>
      </c>
      <c r="I148" t="s">
        <v>145</v>
      </c>
      <c r="J148" t="s">
        <v>146</v>
      </c>
      <c r="L148" t="s">
        <v>578</v>
      </c>
      <c r="M148" t="s">
        <v>148</v>
      </c>
      <c r="N148" t="s">
        <v>81</v>
      </c>
      <c r="P148" t="s">
        <v>149</v>
      </c>
      <c r="Q148" t="s">
        <v>83</v>
      </c>
      <c r="R148" t="s">
        <v>84</v>
      </c>
      <c r="S148" t="s">
        <v>150</v>
      </c>
    </row>
    <row r="149" spans="1:19" x14ac:dyDescent="0.2">
      <c r="A149" t="s">
        <v>691</v>
      </c>
      <c r="B149" t="s">
        <v>692</v>
      </c>
      <c r="C149" t="s">
        <v>693</v>
      </c>
      <c r="E149" t="s">
        <v>77</v>
      </c>
      <c r="I149" t="s">
        <v>145</v>
      </c>
      <c r="J149" t="s">
        <v>146</v>
      </c>
      <c r="L149" t="s">
        <v>594</v>
      </c>
      <c r="M149" t="s">
        <v>148</v>
      </c>
      <c r="N149" t="s">
        <v>81</v>
      </c>
      <c r="P149" t="s">
        <v>149</v>
      </c>
      <c r="Q149" t="s">
        <v>83</v>
      </c>
      <c r="R149" t="s">
        <v>84</v>
      </c>
      <c r="S149" t="s">
        <v>150</v>
      </c>
    </row>
    <row r="150" spans="1:19" x14ac:dyDescent="0.2">
      <c r="A150" t="s">
        <v>694</v>
      </c>
      <c r="B150" t="s">
        <v>695</v>
      </c>
      <c r="C150" t="s">
        <v>696</v>
      </c>
      <c r="E150" t="s">
        <v>77</v>
      </c>
      <c r="I150" t="s">
        <v>145</v>
      </c>
      <c r="J150" t="s">
        <v>146</v>
      </c>
      <c r="L150" t="s">
        <v>174</v>
      </c>
      <c r="M150" t="s">
        <v>148</v>
      </c>
      <c r="N150" t="s">
        <v>81</v>
      </c>
      <c r="P150" t="s">
        <v>149</v>
      </c>
      <c r="Q150" t="s">
        <v>83</v>
      </c>
      <c r="R150" t="s">
        <v>84</v>
      </c>
      <c r="S150" t="s">
        <v>150</v>
      </c>
    </row>
    <row r="151" spans="1:19" x14ac:dyDescent="0.2">
      <c r="A151" t="s">
        <v>697</v>
      </c>
      <c r="B151" t="s">
        <v>698</v>
      </c>
      <c r="C151" t="s">
        <v>699</v>
      </c>
      <c r="E151" t="s">
        <v>77</v>
      </c>
      <c r="I151" t="s">
        <v>145</v>
      </c>
      <c r="J151" t="s">
        <v>146</v>
      </c>
      <c r="L151" t="s">
        <v>575</v>
      </c>
      <c r="M151" t="s">
        <v>148</v>
      </c>
      <c r="N151" t="s">
        <v>81</v>
      </c>
      <c r="P151" t="s">
        <v>149</v>
      </c>
      <c r="Q151" t="s">
        <v>83</v>
      </c>
      <c r="R151" t="s">
        <v>84</v>
      </c>
      <c r="S151" t="s">
        <v>150</v>
      </c>
    </row>
    <row r="152" spans="1:19" x14ac:dyDescent="0.2">
      <c r="A152" t="s">
        <v>700</v>
      </c>
      <c r="B152" t="s">
        <v>701</v>
      </c>
      <c r="C152" t="s">
        <v>702</v>
      </c>
      <c r="D152" t="s">
        <v>5860</v>
      </c>
      <c r="E152" t="s">
        <v>77</v>
      </c>
      <c r="I152" t="s">
        <v>145</v>
      </c>
      <c r="J152" t="s">
        <v>146</v>
      </c>
      <c r="L152" t="s">
        <v>703</v>
      </c>
      <c r="M152" t="s">
        <v>148</v>
      </c>
      <c r="N152" t="s">
        <v>81</v>
      </c>
      <c r="P152" t="s">
        <v>149</v>
      </c>
      <c r="Q152" t="s">
        <v>83</v>
      </c>
      <c r="R152" t="s">
        <v>84</v>
      </c>
      <c r="S152" t="s">
        <v>150</v>
      </c>
    </row>
    <row r="153" spans="1:19" x14ac:dyDescent="0.2">
      <c r="A153" t="s">
        <v>704</v>
      </c>
      <c r="B153" t="s">
        <v>705</v>
      </c>
      <c r="C153" t="s">
        <v>706</v>
      </c>
      <c r="E153" t="s">
        <v>77</v>
      </c>
      <c r="I153" t="s">
        <v>145</v>
      </c>
      <c r="J153" t="s">
        <v>146</v>
      </c>
      <c r="L153" t="s">
        <v>386</v>
      </c>
      <c r="M153" t="s">
        <v>148</v>
      </c>
      <c r="N153" t="s">
        <v>81</v>
      </c>
      <c r="P153" t="s">
        <v>149</v>
      </c>
      <c r="Q153" t="s">
        <v>83</v>
      </c>
      <c r="R153" t="s">
        <v>84</v>
      </c>
      <c r="S153" t="s">
        <v>150</v>
      </c>
    </row>
    <row r="154" spans="1:19" x14ac:dyDescent="0.2">
      <c r="A154" t="s">
        <v>707</v>
      </c>
      <c r="B154" t="s">
        <v>246</v>
      </c>
      <c r="C154" t="s">
        <v>708</v>
      </c>
      <c r="E154" t="s">
        <v>77</v>
      </c>
      <c r="G154" t="s">
        <v>709</v>
      </c>
      <c r="I154" t="s">
        <v>145</v>
      </c>
      <c r="J154" t="s">
        <v>146</v>
      </c>
      <c r="L154" t="s">
        <v>399</v>
      </c>
      <c r="M154" t="s">
        <v>148</v>
      </c>
      <c r="N154" t="s">
        <v>81</v>
      </c>
      <c r="P154" t="s">
        <v>149</v>
      </c>
      <c r="Q154" t="s">
        <v>83</v>
      </c>
      <c r="R154" t="s">
        <v>84</v>
      </c>
      <c r="S154" t="s">
        <v>150</v>
      </c>
    </row>
    <row r="155" spans="1:19" x14ac:dyDescent="0.2">
      <c r="A155" t="s">
        <v>710</v>
      </c>
      <c r="B155" t="s">
        <v>711</v>
      </c>
      <c r="C155" t="s">
        <v>712</v>
      </c>
      <c r="D155" t="s">
        <v>5860</v>
      </c>
      <c r="E155" t="s">
        <v>77</v>
      </c>
      <c r="I155" t="s">
        <v>145</v>
      </c>
      <c r="J155" t="s">
        <v>146</v>
      </c>
      <c r="L155" t="s">
        <v>383</v>
      </c>
      <c r="M155" t="s">
        <v>148</v>
      </c>
      <c r="N155" t="s">
        <v>81</v>
      </c>
      <c r="P155" t="s">
        <v>149</v>
      </c>
      <c r="Q155" t="s">
        <v>83</v>
      </c>
      <c r="R155" t="s">
        <v>84</v>
      </c>
      <c r="S155" t="s">
        <v>150</v>
      </c>
    </row>
    <row r="156" spans="1:19" x14ac:dyDescent="0.2">
      <c r="A156" t="s">
        <v>713</v>
      </c>
      <c r="B156" t="s">
        <v>714</v>
      </c>
      <c r="C156" t="s">
        <v>715</v>
      </c>
      <c r="E156" t="s">
        <v>77</v>
      </c>
      <c r="I156" t="s">
        <v>145</v>
      </c>
      <c r="J156" t="s">
        <v>146</v>
      </c>
      <c r="L156" t="s">
        <v>716</v>
      </c>
      <c r="M156" t="s">
        <v>148</v>
      </c>
      <c r="N156" t="s">
        <v>81</v>
      </c>
      <c r="P156" t="s">
        <v>149</v>
      </c>
      <c r="Q156" t="s">
        <v>83</v>
      </c>
      <c r="R156" t="s">
        <v>84</v>
      </c>
      <c r="S156" t="s">
        <v>150</v>
      </c>
    </row>
    <row r="157" spans="1:19" x14ac:dyDescent="0.2">
      <c r="A157" t="s">
        <v>717</v>
      </c>
      <c r="B157" t="s">
        <v>718</v>
      </c>
      <c r="C157" t="s">
        <v>719</v>
      </c>
      <c r="E157" t="s">
        <v>77</v>
      </c>
      <c r="I157" t="s">
        <v>145</v>
      </c>
      <c r="J157" t="s">
        <v>146</v>
      </c>
      <c r="L157" t="s">
        <v>667</v>
      </c>
      <c r="M157" t="s">
        <v>148</v>
      </c>
      <c r="N157" t="s">
        <v>81</v>
      </c>
      <c r="P157" t="s">
        <v>149</v>
      </c>
      <c r="Q157" t="s">
        <v>83</v>
      </c>
      <c r="R157" t="s">
        <v>84</v>
      </c>
      <c r="S157" t="s">
        <v>150</v>
      </c>
    </row>
    <row r="158" spans="1:19" x14ac:dyDescent="0.2">
      <c r="A158" t="s">
        <v>720</v>
      </c>
      <c r="B158" t="s">
        <v>721</v>
      </c>
      <c r="C158" t="s">
        <v>722</v>
      </c>
      <c r="E158" t="s">
        <v>77</v>
      </c>
      <c r="I158" t="s">
        <v>145</v>
      </c>
      <c r="J158" t="s">
        <v>146</v>
      </c>
      <c r="L158" t="s">
        <v>383</v>
      </c>
      <c r="M158" t="s">
        <v>148</v>
      </c>
      <c r="N158" t="s">
        <v>81</v>
      </c>
      <c r="P158" t="s">
        <v>149</v>
      </c>
      <c r="Q158" t="s">
        <v>83</v>
      </c>
      <c r="R158" t="s">
        <v>84</v>
      </c>
      <c r="S158" t="s">
        <v>150</v>
      </c>
    </row>
    <row r="159" spans="1:19" x14ac:dyDescent="0.2">
      <c r="A159" t="s">
        <v>723</v>
      </c>
      <c r="B159" t="s">
        <v>724</v>
      </c>
      <c r="C159" t="s">
        <v>725</v>
      </c>
      <c r="D159" t="s">
        <v>5860</v>
      </c>
      <c r="E159" t="s">
        <v>77</v>
      </c>
      <c r="I159" t="s">
        <v>145</v>
      </c>
      <c r="J159" t="s">
        <v>146</v>
      </c>
      <c r="L159" t="s">
        <v>726</v>
      </c>
      <c r="M159" t="s">
        <v>148</v>
      </c>
      <c r="N159" t="s">
        <v>81</v>
      </c>
      <c r="P159" t="s">
        <v>149</v>
      </c>
      <c r="Q159" t="s">
        <v>83</v>
      </c>
      <c r="R159" t="s">
        <v>84</v>
      </c>
      <c r="S159" t="s">
        <v>150</v>
      </c>
    </row>
    <row r="160" spans="1:19" x14ac:dyDescent="0.2">
      <c r="A160" t="s">
        <v>727</v>
      </c>
      <c r="B160" t="s">
        <v>728</v>
      </c>
      <c r="C160" t="s">
        <v>727</v>
      </c>
      <c r="E160" t="s">
        <v>77</v>
      </c>
      <c r="I160" t="s">
        <v>145</v>
      </c>
      <c r="J160" t="s">
        <v>146</v>
      </c>
      <c r="L160" t="s">
        <v>729</v>
      </c>
      <c r="M160" t="s">
        <v>148</v>
      </c>
      <c r="N160" t="s">
        <v>81</v>
      </c>
      <c r="P160" t="s">
        <v>149</v>
      </c>
      <c r="Q160" t="s">
        <v>83</v>
      </c>
      <c r="R160" t="s">
        <v>84</v>
      </c>
      <c r="S160" t="s">
        <v>150</v>
      </c>
    </row>
    <row r="161" spans="1:19" x14ac:dyDescent="0.2">
      <c r="A161" t="s">
        <v>730</v>
      </c>
      <c r="B161" t="s">
        <v>731</v>
      </c>
      <c r="C161" t="s">
        <v>732</v>
      </c>
      <c r="E161" t="s">
        <v>77</v>
      </c>
      <c r="I161" t="s">
        <v>145</v>
      </c>
      <c r="J161" t="s">
        <v>146</v>
      </c>
      <c r="L161" t="s">
        <v>164</v>
      </c>
      <c r="M161" t="s">
        <v>148</v>
      </c>
      <c r="N161" t="s">
        <v>81</v>
      </c>
      <c r="P161" t="s">
        <v>149</v>
      </c>
      <c r="Q161" t="s">
        <v>83</v>
      </c>
      <c r="R161" t="s">
        <v>84</v>
      </c>
      <c r="S161" t="s">
        <v>150</v>
      </c>
    </row>
    <row r="162" spans="1:19" x14ac:dyDescent="0.2">
      <c r="A162" t="s">
        <v>733</v>
      </c>
      <c r="B162" t="s">
        <v>734</v>
      </c>
      <c r="C162" t="s">
        <v>735</v>
      </c>
      <c r="E162" t="s">
        <v>77</v>
      </c>
      <c r="I162" t="s">
        <v>145</v>
      </c>
      <c r="J162" t="s">
        <v>146</v>
      </c>
      <c r="L162" t="s">
        <v>594</v>
      </c>
      <c r="M162" t="s">
        <v>148</v>
      </c>
      <c r="N162" t="s">
        <v>81</v>
      </c>
      <c r="P162" t="s">
        <v>149</v>
      </c>
      <c r="Q162" t="s">
        <v>83</v>
      </c>
      <c r="R162" t="s">
        <v>84</v>
      </c>
      <c r="S162" t="s">
        <v>150</v>
      </c>
    </row>
    <row r="163" spans="1:19" x14ac:dyDescent="0.2">
      <c r="A163" t="s">
        <v>736</v>
      </c>
      <c r="B163" t="s">
        <v>737</v>
      </c>
      <c r="C163" t="s">
        <v>738</v>
      </c>
      <c r="E163" t="s">
        <v>77</v>
      </c>
      <c r="I163" t="s">
        <v>145</v>
      </c>
      <c r="J163" t="s">
        <v>146</v>
      </c>
      <c r="L163" t="s">
        <v>215</v>
      </c>
      <c r="M163" t="s">
        <v>148</v>
      </c>
      <c r="N163" t="s">
        <v>81</v>
      </c>
      <c r="P163" t="s">
        <v>149</v>
      </c>
      <c r="Q163" t="s">
        <v>83</v>
      </c>
      <c r="R163" t="s">
        <v>84</v>
      </c>
      <c r="S163" t="s">
        <v>150</v>
      </c>
    </row>
    <row r="164" spans="1:19" x14ac:dyDescent="0.2">
      <c r="A164" t="s">
        <v>729</v>
      </c>
      <c r="B164" t="s">
        <v>729</v>
      </c>
      <c r="D164" t="s">
        <v>5860</v>
      </c>
      <c r="E164" t="s">
        <v>397</v>
      </c>
      <c r="I164" t="s">
        <v>145</v>
      </c>
      <c r="J164" t="s">
        <v>146</v>
      </c>
      <c r="M164" t="s">
        <v>148</v>
      </c>
      <c r="N164" t="s">
        <v>81</v>
      </c>
      <c r="P164" t="s">
        <v>149</v>
      </c>
      <c r="Q164" t="s">
        <v>83</v>
      </c>
      <c r="R164" t="s">
        <v>84</v>
      </c>
      <c r="S164" t="s">
        <v>150</v>
      </c>
    </row>
    <row r="165" spans="1:19" x14ac:dyDescent="0.2">
      <c r="A165" t="s">
        <v>429</v>
      </c>
      <c r="B165" t="s">
        <v>431</v>
      </c>
      <c r="C165" t="s">
        <v>429</v>
      </c>
      <c r="D165" t="s">
        <v>5860</v>
      </c>
      <c r="E165" t="s">
        <v>77</v>
      </c>
      <c r="I165" t="s">
        <v>145</v>
      </c>
      <c r="J165" t="s">
        <v>146</v>
      </c>
      <c r="L165" t="s">
        <v>739</v>
      </c>
      <c r="M165" t="s">
        <v>148</v>
      </c>
      <c r="N165" t="s">
        <v>81</v>
      </c>
      <c r="P165" t="s">
        <v>149</v>
      </c>
      <c r="Q165" t="s">
        <v>83</v>
      </c>
      <c r="R165" t="s">
        <v>84</v>
      </c>
      <c r="S165" t="s">
        <v>150</v>
      </c>
    </row>
    <row r="166" spans="1:19" x14ac:dyDescent="0.2">
      <c r="A166" t="s">
        <v>740</v>
      </c>
      <c r="B166" t="s">
        <v>741</v>
      </c>
      <c r="C166" t="s">
        <v>742</v>
      </c>
      <c r="D166" t="s">
        <v>5860</v>
      </c>
      <c r="E166" t="s">
        <v>77</v>
      </c>
      <c r="G166" t="s">
        <v>743</v>
      </c>
      <c r="I166" t="s">
        <v>145</v>
      </c>
      <c r="J166" t="s">
        <v>146</v>
      </c>
      <c r="L166" t="s">
        <v>246</v>
      </c>
      <c r="M166" t="s">
        <v>148</v>
      </c>
      <c r="N166" t="s">
        <v>81</v>
      </c>
      <c r="P166" t="s">
        <v>149</v>
      </c>
      <c r="Q166" t="s">
        <v>83</v>
      </c>
      <c r="R166" t="s">
        <v>84</v>
      </c>
      <c r="S166" t="s">
        <v>150</v>
      </c>
    </row>
    <row r="167" spans="1:19" x14ac:dyDescent="0.2">
      <c r="A167" t="s">
        <v>744</v>
      </c>
      <c r="B167" t="s">
        <v>745</v>
      </c>
      <c r="C167" t="s">
        <v>746</v>
      </c>
      <c r="E167" t="s">
        <v>77</v>
      </c>
      <c r="I167" t="s">
        <v>145</v>
      </c>
      <c r="J167" t="s">
        <v>146</v>
      </c>
      <c r="L167" t="s">
        <v>192</v>
      </c>
      <c r="M167" t="s">
        <v>148</v>
      </c>
      <c r="N167" t="s">
        <v>81</v>
      </c>
      <c r="P167" t="s">
        <v>149</v>
      </c>
      <c r="Q167" t="s">
        <v>83</v>
      </c>
      <c r="R167" t="s">
        <v>84</v>
      </c>
      <c r="S167" t="s">
        <v>150</v>
      </c>
    </row>
    <row r="168" spans="1:19" x14ac:dyDescent="0.2">
      <c r="A168" t="s">
        <v>747</v>
      </c>
      <c r="B168" t="s">
        <v>748</v>
      </c>
      <c r="C168" t="s">
        <v>749</v>
      </c>
      <c r="E168" t="s">
        <v>77</v>
      </c>
      <c r="I168" t="s">
        <v>145</v>
      </c>
      <c r="J168" t="s">
        <v>146</v>
      </c>
      <c r="L168" t="s">
        <v>750</v>
      </c>
      <c r="M168" t="s">
        <v>148</v>
      </c>
      <c r="N168" t="s">
        <v>81</v>
      </c>
      <c r="P168" t="s">
        <v>149</v>
      </c>
      <c r="Q168" t="s">
        <v>83</v>
      </c>
      <c r="R168" t="s">
        <v>84</v>
      </c>
      <c r="S168" t="s">
        <v>150</v>
      </c>
    </row>
    <row r="169" spans="1:19" x14ac:dyDescent="0.2">
      <c r="A169" t="s">
        <v>751</v>
      </c>
      <c r="B169" t="s">
        <v>752</v>
      </c>
      <c r="C169" t="s">
        <v>753</v>
      </c>
      <c r="D169" t="s">
        <v>5860</v>
      </c>
      <c r="E169" t="s">
        <v>77</v>
      </c>
      <c r="I169" t="s">
        <v>145</v>
      </c>
      <c r="J169" t="s">
        <v>146</v>
      </c>
      <c r="L169" t="s">
        <v>282</v>
      </c>
      <c r="M169" t="s">
        <v>148</v>
      </c>
      <c r="N169" t="s">
        <v>81</v>
      </c>
      <c r="P169" t="s">
        <v>149</v>
      </c>
      <c r="Q169" t="s">
        <v>83</v>
      </c>
      <c r="R169" t="s">
        <v>84</v>
      </c>
      <c r="S169" t="s">
        <v>150</v>
      </c>
    </row>
    <row r="170" spans="1:19" x14ac:dyDescent="0.2">
      <c r="A170" t="s">
        <v>754</v>
      </c>
      <c r="B170" t="s">
        <v>755</v>
      </c>
      <c r="C170" t="s">
        <v>756</v>
      </c>
      <c r="E170" t="s">
        <v>77</v>
      </c>
      <c r="I170" t="s">
        <v>145</v>
      </c>
      <c r="J170" t="s">
        <v>146</v>
      </c>
      <c r="L170" t="s">
        <v>750</v>
      </c>
      <c r="M170" t="s">
        <v>148</v>
      </c>
      <c r="N170" t="s">
        <v>81</v>
      </c>
      <c r="P170" t="s">
        <v>149</v>
      </c>
      <c r="Q170" t="s">
        <v>83</v>
      </c>
      <c r="R170" t="s">
        <v>84</v>
      </c>
      <c r="S170" t="s">
        <v>150</v>
      </c>
    </row>
    <row r="171" spans="1:19" x14ac:dyDescent="0.2">
      <c r="A171" t="s">
        <v>757</v>
      </c>
      <c r="B171" t="s">
        <v>758</v>
      </c>
      <c r="C171" t="s">
        <v>759</v>
      </c>
      <c r="D171" t="s">
        <v>5860</v>
      </c>
      <c r="E171" t="s">
        <v>77</v>
      </c>
      <c r="I171" t="s">
        <v>145</v>
      </c>
      <c r="J171" t="s">
        <v>146</v>
      </c>
      <c r="L171" t="s">
        <v>319</v>
      </c>
      <c r="M171" t="s">
        <v>148</v>
      </c>
      <c r="N171" t="s">
        <v>81</v>
      </c>
      <c r="P171" t="s">
        <v>149</v>
      </c>
      <c r="Q171" t="s">
        <v>83</v>
      </c>
      <c r="R171" t="s">
        <v>84</v>
      </c>
      <c r="S171" t="s">
        <v>150</v>
      </c>
    </row>
    <row r="172" spans="1:19" x14ac:dyDescent="0.2">
      <c r="A172" t="s">
        <v>760</v>
      </c>
      <c r="B172" t="s">
        <v>761</v>
      </c>
      <c r="C172" t="s">
        <v>762</v>
      </c>
      <c r="E172" t="s">
        <v>77</v>
      </c>
      <c r="I172" t="s">
        <v>145</v>
      </c>
      <c r="J172" t="s">
        <v>146</v>
      </c>
      <c r="L172" t="s">
        <v>443</v>
      </c>
      <c r="M172" t="s">
        <v>148</v>
      </c>
      <c r="N172" t="s">
        <v>81</v>
      </c>
      <c r="P172" t="s">
        <v>149</v>
      </c>
      <c r="Q172" t="s">
        <v>83</v>
      </c>
      <c r="R172" t="s">
        <v>84</v>
      </c>
      <c r="S172" t="s">
        <v>150</v>
      </c>
    </row>
    <row r="173" spans="1:19" x14ac:dyDescent="0.2">
      <c r="A173" t="s">
        <v>763</v>
      </c>
      <c r="B173" t="s">
        <v>764</v>
      </c>
      <c r="C173" t="s">
        <v>765</v>
      </c>
      <c r="E173" t="s">
        <v>77</v>
      </c>
      <c r="I173" t="s">
        <v>145</v>
      </c>
      <c r="J173" t="s">
        <v>146</v>
      </c>
      <c r="L173" t="s">
        <v>750</v>
      </c>
      <c r="M173" t="s">
        <v>148</v>
      </c>
      <c r="N173" t="s">
        <v>81</v>
      </c>
      <c r="P173" t="s">
        <v>149</v>
      </c>
      <c r="Q173" t="s">
        <v>83</v>
      </c>
      <c r="R173" t="s">
        <v>84</v>
      </c>
      <c r="S173" t="s">
        <v>150</v>
      </c>
    </row>
    <row r="174" spans="1:19" x14ac:dyDescent="0.2">
      <c r="A174" t="s">
        <v>766</v>
      </c>
      <c r="B174" t="s">
        <v>228</v>
      </c>
      <c r="C174" t="s">
        <v>767</v>
      </c>
      <c r="E174" t="s">
        <v>77</v>
      </c>
      <c r="G174" t="s">
        <v>768</v>
      </c>
      <c r="I174" t="s">
        <v>145</v>
      </c>
      <c r="J174" t="s">
        <v>146</v>
      </c>
      <c r="L174" t="s">
        <v>769</v>
      </c>
      <c r="M174" t="s">
        <v>148</v>
      </c>
      <c r="N174" t="s">
        <v>81</v>
      </c>
      <c r="P174" t="s">
        <v>149</v>
      </c>
      <c r="Q174" t="s">
        <v>83</v>
      </c>
      <c r="R174" t="s">
        <v>84</v>
      </c>
      <c r="S174" t="s">
        <v>150</v>
      </c>
    </row>
    <row r="175" spans="1:19" x14ac:dyDescent="0.2">
      <c r="A175" t="s">
        <v>770</v>
      </c>
      <c r="B175" t="s">
        <v>771</v>
      </c>
      <c r="C175" t="s">
        <v>772</v>
      </c>
      <c r="E175" t="s">
        <v>77</v>
      </c>
      <c r="I175" t="s">
        <v>145</v>
      </c>
      <c r="J175" t="s">
        <v>146</v>
      </c>
      <c r="L175" t="s">
        <v>215</v>
      </c>
      <c r="M175" t="s">
        <v>148</v>
      </c>
      <c r="N175" t="s">
        <v>81</v>
      </c>
      <c r="P175" t="s">
        <v>149</v>
      </c>
      <c r="Q175" t="s">
        <v>83</v>
      </c>
      <c r="R175" t="s">
        <v>84</v>
      </c>
      <c r="S175" t="s">
        <v>150</v>
      </c>
    </row>
    <row r="176" spans="1:19" x14ac:dyDescent="0.2">
      <c r="A176" t="s">
        <v>773</v>
      </c>
      <c r="B176" t="s">
        <v>774</v>
      </c>
      <c r="C176" t="s">
        <v>775</v>
      </c>
      <c r="E176" t="s">
        <v>77</v>
      </c>
      <c r="I176" t="s">
        <v>145</v>
      </c>
      <c r="J176" t="s">
        <v>146</v>
      </c>
      <c r="L176" t="s">
        <v>250</v>
      </c>
      <c r="M176" t="s">
        <v>148</v>
      </c>
      <c r="N176" t="s">
        <v>81</v>
      </c>
      <c r="P176" t="s">
        <v>149</v>
      </c>
      <c r="Q176" t="s">
        <v>83</v>
      </c>
      <c r="R176" t="s">
        <v>84</v>
      </c>
      <c r="S176" t="s">
        <v>150</v>
      </c>
    </row>
    <row r="177" spans="1:19" x14ac:dyDescent="0.2">
      <c r="A177" t="s">
        <v>776</v>
      </c>
      <c r="B177" t="s">
        <v>777</v>
      </c>
      <c r="C177" t="s">
        <v>778</v>
      </c>
      <c r="D177" t="s">
        <v>5860</v>
      </c>
      <c r="E177" t="s">
        <v>77</v>
      </c>
      <c r="I177" t="s">
        <v>145</v>
      </c>
      <c r="J177" t="s">
        <v>146</v>
      </c>
      <c r="L177" t="s">
        <v>439</v>
      </c>
      <c r="M177" t="s">
        <v>148</v>
      </c>
      <c r="N177" t="s">
        <v>81</v>
      </c>
      <c r="P177" t="s">
        <v>149</v>
      </c>
      <c r="Q177" t="s">
        <v>83</v>
      </c>
      <c r="R177" t="s">
        <v>84</v>
      </c>
      <c r="S177" t="s">
        <v>150</v>
      </c>
    </row>
    <row r="178" spans="1:19" x14ac:dyDescent="0.2">
      <c r="A178" t="s">
        <v>779</v>
      </c>
      <c r="B178" t="s">
        <v>780</v>
      </c>
      <c r="C178" t="s">
        <v>781</v>
      </c>
      <c r="D178" t="s">
        <v>5860</v>
      </c>
      <c r="E178" t="s">
        <v>77</v>
      </c>
      <c r="I178" t="s">
        <v>145</v>
      </c>
      <c r="J178" t="s">
        <v>146</v>
      </c>
      <c r="L178" t="s">
        <v>443</v>
      </c>
      <c r="M178" t="s">
        <v>148</v>
      </c>
      <c r="N178" t="s">
        <v>81</v>
      </c>
      <c r="P178" t="s">
        <v>149</v>
      </c>
      <c r="Q178" t="s">
        <v>83</v>
      </c>
      <c r="R178" t="s">
        <v>84</v>
      </c>
      <c r="S178" t="s">
        <v>150</v>
      </c>
    </row>
    <row r="179" spans="1:19" x14ac:dyDescent="0.2">
      <c r="A179" t="s">
        <v>782</v>
      </c>
      <c r="B179" t="s">
        <v>783</v>
      </c>
      <c r="C179" t="s">
        <v>784</v>
      </c>
      <c r="E179" t="s">
        <v>77</v>
      </c>
      <c r="I179" t="s">
        <v>145</v>
      </c>
      <c r="J179" t="s">
        <v>146</v>
      </c>
      <c r="L179" t="s">
        <v>180</v>
      </c>
      <c r="M179" t="s">
        <v>148</v>
      </c>
      <c r="N179" t="s">
        <v>81</v>
      </c>
      <c r="P179" t="s">
        <v>149</v>
      </c>
      <c r="Q179" t="s">
        <v>83</v>
      </c>
      <c r="R179" t="s">
        <v>84</v>
      </c>
      <c r="S179" t="s">
        <v>150</v>
      </c>
    </row>
    <row r="180" spans="1:19" x14ac:dyDescent="0.2">
      <c r="A180" t="s">
        <v>785</v>
      </c>
      <c r="B180" t="s">
        <v>786</v>
      </c>
      <c r="C180" t="s">
        <v>787</v>
      </c>
      <c r="D180" t="s">
        <v>5860</v>
      </c>
      <c r="E180" t="s">
        <v>77</v>
      </c>
      <c r="I180" t="s">
        <v>145</v>
      </c>
      <c r="J180" t="s">
        <v>146</v>
      </c>
      <c r="L180" t="s">
        <v>788</v>
      </c>
      <c r="M180" t="s">
        <v>148</v>
      </c>
      <c r="N180" t="s">
        <v>81</v>
      </c>
      <c r="P180" t="s">
        <v>149</v>
      </c>
      <c r="Q180" t="s">
        <v>83</v>
      </c>
      <c r="R180" t="s">
        <v>84</v>
      </c>
      <c r="S180" t="s">
        <v>150</v>
      </c>
    </row>
    <row r="181" spans="1:19" x14ac:dyDescent="0.2">
      <c r="A181" t="s">
        <v>789</v>
      </c>
      <c r="B181" t="s">
        <v>790</v>
      </c>
      <c r="C181" t="s">
        <v>791</v>
      </c>
      <c r="E181" t="s">
        <v>77</v>
      </c>
      <c r="I181" t="s">
        <v>145</v>
      </c>
      <c r="J181" t="s">
        <v>146</v>
      </c>
      <c r="L181" t="s">
        <v>215</v>
      </c>
      <c r="M181" t="s">
        <v>148</v>
      </c>
      <c r="N181" t="s">
        <v>81</v>
      </c>
      <c r="P181" t="s">
        <v>149</v>
      </c>
      <c r="Q181" t="s">
        <v>83</v>
      </c>
      <c r="R181" t="s">
        <v>84</v>
      </c>
      <c r="S181" t="s">
        <v>150</v>
      </c>
    </row>
    <row r="182" spans="1:19" x14ac:dyDescent="0.2">
      <c r="A182" t="s">
        <v>792</v>
      </c>
      <c r="B182" t="s">
        <v>793</v>
      </c>
      <c r="C182" t="s">
        <v>794</v>
      </c>
      <c r="D182" t="s">
        <v>5860</v>
      </c>
      <c r="E182" t="s">
        <v>77</v>
      </c>
      <c r="G182" t="s">
        <v>795</v>
      </c>
      <c r="I182" t="s">
        <v>145</v>
      </c>
      <c r="J182" t="s">
        <v>146</v>
      </c>
      <c r="L182" t="s">
        <v>407</v>
      </c>
      <c r="M182" t="s">
        <v>148</v>
      </c>
      <c r="N182" t="s">
        <v>81</v>
      </c>
      <c r="P182" t="s">
        <v>149</v>
      </c>
      <c r="Q182" t="s">
        <v>83</v>
      </c>
      <c r="R182" t="s">
        <v>84</v>
      </c>
      <c r="S182" t="s">
        <v>150</v>
      </c>
    </row>
    <row r="183" spans="1:19" x14ac:dyDescent="0.2">
      <c r="A183" t="s">
        <v>796</v>
      </c>
      <c r="B183" t="s">
        <v>796</v>
      </c>
      <c r="C183" t="s">
        <v>797</v>
      </c>
      <c r="E183" t="s">
        <v>77</v>
      </c>
      <c r="I183" t="s">
        <v>145</v>
      </c>
      <c r="J183" t="s">
        <v>146</v>
      </c>
      <c r="M183" t="s">
        <v>148</v>
      </c>
      <c r="N183" t="s">
        <v>81</v>
      </c>
      <c r="P183" t="s">
        <v>149</v>
      </c>
      <c r="Q183" t="s">
        <v>83</v>
      </c>
      <c r="R183" t="s">
        <v>84</v>
      </c>
      <c r="S183" t="s">
        <v>150</v>
      </c>
    </row>
    <row r="184" spans="1:19" x14ac:dyDescent="0.2">
      <c r="A184" t="s">
        <v>798</v>
      </c>
      <c r="B184" t="s">
        <v>799</v>
      </c>
      <c r="C184" t="s">
        <v>800</v>
      </c>
      <c r="D184" t="s">
        <v>5860</v>
      </c>
      <c r="E184" t="s">
        <v>77</v>
      </c>
      <c r="I184" t="s">
        <v>145</v>
      </c>
      <c r="J184" t="s">
        <v>146</v>
      </c>
      <c r="L184" t="s">
        <v>180</v>
      </c>
      <c r="M184" t="s">
        <v>148</v>
      </c>
      <c r="N184" t="s">
        <v>81</v>
      </c>
      <c r="P184" t="s">
        <v>149</v>
      </c>
      <c r="Q184" t="s">
        <v>83</v>
      </c>
      <c r="R184" t="s">
        <v>84</v>
      </c>
      <c r="S184" t="s">
        <v>150</v>
      </c>
    </row>
    <row r="185" spans="1:19" x14ac:dyDescent="0.2">
      <c r="A185" t="s">
        <v>801</v>
      </c>
      <c r="B185" t="s">
        <v>802</v>
      </c>
      <c r="C185" t="s">
        <v>803</v>
      </c>
      <c r="E185" t="s">
        <v>77</v>
      </c>
      <c r="I185" t="s">
        <v>145</v>
      </c>
      <c r="J185" t="s">
        <v>146</v>
      </c>
      <c r="L185" t="s">
        <v>250</v>
      </c>
      <c r="M185" t="s">
        <v>148</v>
      </c>
      <c r="N185" t="s">
        <v>81</v>
      </c>
      <c r="P185" t="s">
        <v>149</v>
      </c>
      <c r="Q185" t="s">
        <v>83</v>
      </c>
      <c r="R185" t="s">
        <v>84</v>
      </c>
      <c r="S185" t="s">
        <v>150</v>
      </c>
    </row>
    <row r="186" spans="1:19" x14ac:dyDescent="0.2">
      <c r="A186" t="s">
        <v>804</v>
      </c>
      <c r="B186" t="s">
        <v>805</v>
      </c>
      <c r="C186" t="s">
        <v>806</v>
      </c>
      <c r="E186" t="s">
        <v>77</v>
      </c>
      <c r="I186" t="s">
        <v>145</v>
      </c>
      <c r="J186" t="s">
        <v>146</v>
      </c>
      <c r="L186" t="s">
        <v>629</v>
      </c>
      <c r="M186" t="s">
        <v>148</v>
      </c>
      <c r="N186" t="s">
        <v>81</v>
      </c>
      <c r="P186" t="s">
        <v>149</v>
      </c>
      <c r="Q186" t="s">
        <v>83</v>
      </c>
      <c r="R186" t="s">
        <v>84</v>
      </c>
      <c r="S186" t="s">
        <v>150</v>
      </c>
    </row>
    <row r="187" spans="1:19" x14ac:dyDescent="0.2">
      <c r="A187" t="s">
        <v>807</v>
      </c>
      <c r="B187" t="s">
        <v>808</v>
      </c>
      <c r="C187" t="s">
        <v>809</v>
      </c>
      <c r="E187" t="s">
        <v>77</v>
      </c>
      <c r="I187" t="s">
        <v>145</v>
      </c>
      <c r="J187" t="s">
        <v>146</v>
      </c>
      <c r="L187" t="s">
        <v>365</v>
      </c>
      <c r="M187" t="s">
        <v>148</v>
      </c>
      <c r="N187" t="s">
        <v>81</v>
      </c>
      <c r="P187" t="s">
        <v>149</v>
      </c>
      <c r="Q187" t="s">
        <v>83</v>
      </c>
      <c r="R187" t="s">
        <v>84</v>
      </c>
      <c r="S187" t="s">
        <v>150</v>
      </c>
    </row>
    <row r="188" spans="1:19" x14ac:dyDescent="0.2">
      <c r="A188" t="s">
        <v>810</v>
      </c>
      <c r="B188" t="s">
        <v>811</v>
      </c>
      <c r="C188" t="s">
        <v>812</v>
      </c>
      <c r="E188" t="s">
        <v>77</v>
      </c>
      <c r="I188" t="s">
        <v>145</v>
      </c>
      <c r="J188" t="s">
        <v>146</v>
      </c>
      <c r="L188" t="s">
        <v>250</v>
      </c>
      <c r="M188" t="s">
        <v>148</v>
      </c>
      <c r="N188" t="s">
        <v>81</v>
      </c>
      <c r="P188" t="s">
        <v>149</v>
      </c>
      <c r="Q188" t="s">
        <v>83</v>
      </c>
      <c r="R188" t="s">
        <v>84</v>
      </c>
      <c r="S188" t="s">
        <v>150</v>
      </c>
    </row>
    <row r="189" spans="1:19" x14ac:dyDescent="0.2">
      <c r="A189" t="s">
        <v>813</v>
      </c>
      <c r="B189" t="s">
        <v>455</v>
      </c>
      <c r="C189" t="s">
        <v>814</v>
      </c>
      <c r="E189" t="s">
        <v>77</v>
      </c>
      <c r="I189" t="s">
        <v>145</v>
      </c>
      <c r="J189" t="s">
        <v>146</v>
      </c>
      <c r="L189" t="s">
        <v>815</v>
      </c>
      <c r="M189" t="s">
        <v>148</v>
      </c>
      <c r="N189" t="s">
        <v>81</v>
      </c>
      <c r="P189" t="s">
        <v>149</v>
      </c>
      <c r="Q189" t="s">
        <v>83</v>
      </c>
      <c r="R189" t="s">
        <v>84</v>
      </c>
      <c r="S189" t="s">
        <v>150</v>
      </c>
    </row>
    <row r="190" spans="1:19" x14ac:dyDescent="0.2">
      <c r="A190" t="s">
        <v>816</v>
      </c>
      <c r="B190" t="s">
        <v>817</v>
      </c>
      <c r="C190" t="s">
        <v>818</v>
      </c>
      <c r="E190" t="s">
        <v>77</v>
      </c>
      <c r="G190" t="s">
        <v>819</v>
      </c>
      <c r="I190" t="s">
        <v>145</v>
      </c>
      <c r="J190" t="s">
        <v>146</v>
      </c>
      <c r="L190" t="s">
        <v>660</v>
      </c>
      <c r="M190" t="s">
        <v>148</v>
      </c>
      <c r="N190" t="s">
        <v>81</v>
      </c>
      <c r="P190" t="s">
        <v>149</v>
      </c>
      <c r="Q190" t="s">
        <v>83</v>
      </c>
      <c r="R190" t="s">
        <v>84</v>
      </c>
      <c r="S190" t="s">
        <v>150</v>
      </c>
    </row>
    <row r="191" spans="1:19" x14ac:dyDescent="0.2">
      <c r="A191" t="s">
        <v>820</v>
      </c>
      <c r="B191" t="s">
        <v>821</v>
      </c>
      <c r="C191" t="s">
        <v>822</v>
      </c>
      <c r="E191" t="s">
        <v>77</v>
      </c>
      <c r="I191" t="s">
        <v>145</v>
      </c>
      <c r="J191" t="s">
        <v>146</v>
      </c>
      <c r="L191" t="s">
        <v>575</v>
      </c>
      <c r="M191" t="s">
        <v>148</v>
      </c>
      <c r="N191" t="s">
        <v>81</v>
      </c>
      <c r="P191" t="s">
        <v>149</v>
      </c>
      <c r="Q191" t="s">
        <v>83</v>
      </c>
      <c r="R191" t="s">
        <v>84</v>
      </c>
      <c r="S191" t="s">
        <v>150</v>
      </c>
    </row>
    <row r="192" spans="1:19" x14ac:dyDescent="0.2">
      <c r="A192" t="s">
        <v>823</v>
      </c>
      <c r="B192" t="s">
        <v>824</v>
      </c>
      <c r="C192" t="s">
        <v>825</v>
      </c>
      <c r="E192" t="s">
        <v>77</v>
      </c>
      <c r="I192" t="s">
        <v>145</v>
      </c>
      <c r="J192" t="s">
        <v>146</v>
      </c>
      <c r="L192" t="s">
        <v>607</v>
      </c>
      <c r="M192" t="s">
        <v>148</v>
      </c>
      <c r="N192" t="s">
        <v>81</v>
      </c>
      <c r="P192" t="s">
        <v>149</v>
      </c>
      <c r="Q192" t="s">
        <v>83</v>
      </c>
      <c r="R192" t="s">
        <v>84</v>
      </c>
      <c r="S192" t="s">
        <v>150</v>
      </c>
    </row>
    <row r="193" spans="1:19" x14ac:dyDescent="0.2">
      <c r="A193" t="s">
        <v>826</v>
      </c>
      <c r="B193" t="s">
        <v>827</v>
      </c>
      <c r="C193" t="s">
        <v>828</v>
      </c>
      <c r="D193" t="s">
        <v>5860</v>
      </c>
      <c r="E193" t="s">
        <v>77</v>
      </c>
      <c r="I193" t="s">
        <v>145</v>
      </c>
      <c r="J193" t="s">
        <v>146</v>
      </c>
      <c r="L193" t="s">
        <v>829</v>
      </c>
      <c r="M193" t="s">
        <v>148</v>
      </c>
      <c r="N193" t="s">
        <v>81</v>
      </c>
      <c r="P193" t="s">
        <v>149</v>
      </c>
      <c r="Q193" t="s">
        <v>83</v>
      </c>
      <c r="R193" t="s">
        <v>84</v>
      </c>
      <c r="S193" t="s">
        <v>150</v>
      </c>
    </row>
    <row r="194" spans="1:19" x14ac:dyDescent="0.2">
      <c r="A194" t="s">
        <v>830</v>
      </c>
      <c r="B194" t="s">
        <v>831</v>
      </c>
      <c r="C194" t="s">
        <v>832</v>
      </c>
      <c r="E194" t="s">
        <v>77</v>
      </c>
      <c r="I194" t="s">
        <v>145</v>
      </c>
      <c r="J194" t="s">
        <v>146</v>
      </c>
      <c r="L194" t="s">
        <v>833</v>
      </c>
      <c r="M194" t="s">
        <v>148</v>
      </c>
      <c r="N194" t="s">
        <v>81</v>
      </c>
      <c r="P194" t="s">
        <v>149</v>
      </c>
      <c r="Q194" t="s">
        <v>83</v>
      </c>
      <c r="R194" t="s">
        <v>84</v>
      </c>
      <c r="S194" t="s">
        <v>150</v>
      </c>
    </row>
    <row r="195" spans="1:19" x14ac:dyDescent="0.2">
      <c r="A195" t="s">
        <v>834</v>
      </c>
      <c r="B195" t="s">
        <v>835</v>
      </c>
      <c r="C195" t="s">
        <v>836</v>
      </c>
      <c r="D195" t="s">
        <v>5860</v>
      </c>
      <c r="E195" t="s">
        <v>77</v>
      </c>
      <c r="I195" t="s">
        <v>145</v>
      </c>
      <c r="J195" t="s">
        <v>146</v>
      </c>
      <c r="L195" t="s">
        <v>443</v>
      </c>
      <c r="M195" t="s">
        <v>148</v>
      </c>
      <c r="N195" t="s">
        <v>81</v>
      </c>
      <c r="P195" t="s">
        <v>149</v>
      </c>
      <c r="Q195" t="s">
        <v>83</v>
      </c>
      <c r="R195" t="s">
        <v>84</v>
      </c>
      <c r="S195" t="s">
        <v>150</v>
      </c>
    </row>
    <row r="196" spans="1:19" x14ac:dyDescent="0.2">
      <c r="A196" t="s">
        <v>837</v>
      </c>
      <c r="B196" t="s">
        <v>302</v>
      </c>
      <c r="C196" t="s">
        <v>838</v>
      </c>
      <c r="D196" t="s">
        <v>5860</v>
      </c>
      <c r="E196" t="s">
        <v>77</v>
      </c>
      <c r="G196" t="s">
        <v>839</v>
      </c>
      <c r="I196" t="s">
        <v>145</v>
      </c>
      <c r="J196" t="s">
        <v>146</v>
      </c>
      <c r="L196" t="s">
        <v>147</v>
      </c>
      <c r="M196" t="s">
        <v>148</v>
      </c>
      <c r="N196" t="s">
        <v>81</v>
      </c>
      <c r="P196" t="s">
        <v>149</v>
      </c>
      <c r="Q196" t="s">
        <v>83</v>
      </c>
      <c r="R196" t="s">
        <v>84</v>
      </c>
      <c r="S196" t="s">
        <v>150</v>
      </c>
    </row>
    <row r="197" spans="1:19" x14ac:dyDescent="0.2">
      <c r="A197" t="s">
        <v>840</v>
      </c>
      <c r="B197" t="s">
        <v>841</v>
      </c>
      <c r="C197" t="s">
        <v>842</v>
      </c>
      <c r="E197" t="s">
        <v>77</v>
      </c>
      <c r="I197" t="s">
        <v>145</v>
      </c>
      <c r="J197" t="s">
        <v>146</v>
      </c>
      <c r="L197" t="s">
        <v>180</v>
      </c>
      <c r="M197" t="s">
        <v>148</v>
      </c>
      <c r="N197" t="s">
        <v>81</v>
      </c>
      <c r="P197" t="s">
        <v>149</v>
      </c>
      <c r="Q197" t="s">
        <v>83</v>
      </c>
      <c r="R197" t="s">
        <v>84</v>
      </c>
      <c r="S197" t="s">
        <v>150</v>
      </c>
    </row>
    <row r="198" spans="1:19" x14ac:dyDescent="0.2">
      <c r="A198" t="s">
        <v>843</v>
      </c>
      <c r="B198" t="s">
        <v>640</v>
      </c>
      <c r="C198" t="s">
        <v>844</v>
      </c>
      <c r="E198" t="s">
        <v>77</v>
      </c>
      <c r="G198" t="s">
        <v>845</v>
      </c>
      <c r="I198" t="s">
        <v>145</v>
      </c>
      <c r="J198" t="s">
        <v>146</v>
      </c>
      <c r="L198" t="s">
        <v>147</v>
      </c>
      <c r="M198" t="s">
        <v>148</v>
      </c>
      <c r="N198" t="s">
        <v>81</v>
      </c>
      <c r="P198" t="s">
        <v>149</v>
      </c>
      <c r="Q198" t="s">
        <v>83</v>
      </c>
      <c r="R198" t="s">
        <v>84</v>
      </c>
      <c r="S198" t="s">
        <v>150</v>
      </c>
    </row>
    <row r="199" spans="1:19" x14ac:dyDescent="0.2">
      <c r="A199" t="s">
        <v>846</v>
      </c>
      <c r="B199" t="s">
        <v>847</v>
      </c>
      <c r="C199" t="s">
        <v>848</v>
      </c>
      <c r="E199" t="s">
        <v>77</v>
      </c>
      <c r="G199" t="s">
        <v>849</v>
      </c>
      <c r="I199" t="s">
        <v>145</v>
      </c>
      <c r="J199" t="s">
        <v>146</v>
      </c>
      <c r="L199" t="s">
        <v>850</v>
      </c>
      <c r="M199" t="s">
        <v>148</v>
      </c>
      <c r="N199" t="s">
        <v>81</v>
      </c>
      <c r="P199" t="s">
        <v>149</v>
      </c>
      <c r="Q199" t="s">
        <v>83</v>
      </c>
      <c r="R199" t="s">
        <v>84</v>
      </c>
      <c r="S199" t="s">
        <v>150</v>
      </c>
    </row>
    <row r="200" spans="1:19" x14ac:dyDescent="0.2">
      <c r="A200" t="s">
        <v>851</v>
      </c>
      <c r="B200" t="s">
        <v>852</v>
      </c>
      <c r="C200" t="s">
        <v>853</v>
      </c>
      <c r="E200" t="s">
        <v>77</v>
      </c>
      <c r="I200" t="s">
        <v>145</v>
      </c>
      <c r="J200" t="s">
        <v>146</v>
      </c>
      <c r="L200" t="s">
        <v>194</v>
      </c>
      <c r="M200" t="s">
        <v>148</v>
      </c>
      <c r="N200" t="s">
        <v>81</v>
      </c>
      <c r="P200" t="s">
        <v>149</v>
      </c>
      <c r="Q200" t="s">
        <v>83</v>
      </c>
      <c r="R200" t="s">
        <v>84</v>
      </c>
      <c r="S200" t="s">
        <v>150</v>
      </c>
    </row>
    <row r="201" spans="1:19" x14ac:dyDescent="0.2">
      <c r="A201" t="s">
        <v>854</v>
      </c>
      <c r="B201" t="s">
        <v>855</v>
      </c>
      <c r="C201" t="s">
        <v>856</v>
      </c>
      <c r="D201" t="s">
        <v>5860</v>
      </c>
      <c r="E201" t="s">
        <v>77</v>
      </c>
      <c r="G201" t="s">
        <v>857</v>
      </c>
      <c r="I201" t="s">
        <v>145</v>
      </c>
      <c r="J201" t="s">
        <v>146</v>
      </c>
      <c r="L201" t="s">
        <v>481</v>
      </c>
      <c r="M201" t="s">
        <v>148</v>
      </c>
      <c r="N201" t="s">
        <v>81</v>
      </c>
      <c r="P201" t="s">
        <v>149</v>
      </c>
      <c r="Q201" t="s">
        <v>83</v>
      </c>
      <c r="R201" t="s">
        <v>84</v>
      </c>
      <c r="S201" t="s">
        <v>150</v>
      </c>
    </row>
    <row r="202" spans="1:19" x14ac:dyDescent="0.2">
      <c r="A202" t="s">
        <v>858</v>
      </c>
      <c r="B202" t="s">
        <v>859</v>
      </c>
      <c r="C202" t="s">
        <v>860</v>
      </c>
      <c r="E202" t="s">
        <v>77</v>
      </c>
      <c r="I202" t="s">
        <v>145</v>
      </c>
      <c r="J202" t="s">
        <v>146</v>
      </c>
      <c r="L202" t="s">
        <v>250</v>
      </c>
      <c r="M202" t="s">
        <v>148</v>
      </c>
      <c r="N202" t="s">
        <v>81</v>
      </c>
      <c r="P202" t="s">
        <v>149</v>
      </c>
      <c r="Q202" t="s">
        <v>83</v>
      </c>
      <c r="R202" t="s">
        <v>84</v>
      </c>
      <c r="S202" t="s">
        <v>150</v>
      </c>
    </row>
    <row r="203" spans="1:19" x14ac:dyDescent="0.2">
      <c r="A203" t="s">
        <v>861</v>
      </c>
      <c r="B203" t="s">
        <v>862</v>
      </c>
      <c r="C203" t="s">
        <v>863</v>
      </c>
      <c r="D203" t="s">
        <v>5860</v>
      </c>
      <c r="E203" t="s">
        <v>77</v>
      </c>
      <c r="I203" t="s">
        <v>145</v>
      </c>
      <c r="J203" t="s">
        <v>146</v>
      </c>
      <c r="L203" t="s">
        <v>365</v>
      </c>
      <c r="M203" t="s">
        <v>148</v>
      </c>
      <c r="N203" t="s">
        <v>81</v>
      </c>
      <c r="P203" t="s">
        <v>149</v>
      </c>
      <c r="Q203" t="s">
        <v>83</v>
      </c>
      <c r="R203" t="s">
        <v>84</v>
      </c>
      <c r="S203" t="s">
        <v>150</v>
      </c>
    </row>
    <row r="204" spans="1:19" x14ac:dyDescent="0.2">
      <c r="A204" t="s">
        <v>864</v>
      </c>
      <c r="B204" t="s">
        <v>865</v>
      </c>
      <c r="C204" t="s">
        <v>866</v>
      </c>
      <c r="E204" t="s">
        <v>77</v>
      </c>
      <c r="I204" t="s">
        <v>145</v>
      </c>
      <c r="J204" t="s">
        <v>146</v>
      </c>
      <c r="L204" t="s">
        <v>788</v>
      </c>
      <c r="M204" t="s">
        <v>148</v>
      </c>
      <c r="N204" t="s">
        <v>81</v>
      </c>
      <c r="P204" t="s">
        <v>149</v>
      </c>
      <c r="Q204" t="s">
        <v>83</v>
      </c>
      <c r="R204" t="s">
        <v>84</v>
      </c>
      <c r="S204" t="s">
        <v>150</v>
      </c>
    </row>
    <row r="205" spans="1:19" x14ac:dyDescent="0.2">
      <c r="A205" t="s">
        <v>867</v>
      </c>
      <c r="B205" t="s">
        <v>868</v>
      </c>
      <c r="C205" t="s">
        <v>869</v>
      </c>
      <c r="E205" t="s">
        <v>77</v>
      </c>
      <c r="I205" t="s">
        <v>145</v>
      </c>
      <c r="J205" t="s">
        <v>146</v>
      </c>
      <c r="L205" t="s">
        <v>394</v>
      </c>
      <c r="M205" t="s">
        <v>148</v>
      </c>
      <c r="N205" t="s">
        <v>81</v>
      </c>
      <c r="P205" t="s">
        <v>149</v>
      </c>
      <c r="Q205" t="s">
        <v>83</v>
      </c>
      <c r="R205" t="s">
        <v>84</v>
      </c>
      <c r="S205" t="s">
        <v>150</v>
      </c>
    </row>
    <row r="206" spans="1:19" x14ac:dyDescent="0.2">
      <c r="A206" t="s">
        <v>870</v>
      </c>
      <c r="B206" t="s">
        <v>871</v>
      </c>
      <c r="C206" t="s">
        <v>872</v>
      </c>
      <c r="E206" t="s">
        <v>77</v>
      </c>
      <c r="I206" t="s">
        <v>145</v>
      </c>
      <c r="J206" t="s">
        <v>146</v>
      </c>
      <c r="L206" t="s">
        <v>331</v>
      </c>
      <c r="M206" t="s">
        <v>148</v>
      </c>
      <c r="N206" t="s">
        <v>81</v>
      </c>
      <c r="P206" t="s">
        <v>149</v>
      </c>
      <c r="Q206" t="s">
        <v>83</v>
      </c>
      <c r="R206" t="s">
        <v>84</v>
      </c>
      <c r="S206" t="s">
        <v>150</v>
      </c>
    </row>
    <row r="207" spans="1:19" x14ac:dyDescent="0.2">
      <c r="A207" t="s">
        <v>873</v>
      </c>
      <c r="B207" t="s">
        <v>310</v>
      </c>
      <c r="C207" t="s">
        <v>874</v>
      </c>
      <c r="D207" t="s">
        <v>5860</v>
      </c>
      <c r="E207" t="s">
        <v>77</v>
      </c>
      <c r="I207" t="s">
        <v>145</v>
      </c>
      <c r="J207" t="s">
        <v>146</v>
      </c>
      <c r="L207" t="s">
        <v>575</v>
      </c>
      <c r="M207" t="s">
        <v>148</v>
      </c>
      <c r="N207" t="s">
        <v>81</v>
      </c>
      <c r="P207" t="s">
        <v>149</v>
      </c>
      <c r="Q207" t="s">
        <v>83</v>
      </c>
      <c r="R207" t="s">
        <v>84</v>
      </c>
      <c r="S207" t="s">
        <v>150</v>
      </c>
    </row>
    <row r="208" spans="1:19" x14ac:dyDescent="0.2">
      <c r="A208" t="s">
        <v>875</v>
      </c>
      <c r="B208" t="s">
        <v>190</v>
      </c>
      <c r="C208" t="s">
        <v>876</v>
      </c>
      <c r="D208" t="s">
        <v>5860</v>
      </c>
      <c r="E208" t="s">
        <v>77</v>
      </c>
      <c r="G208" t="s">
        <v>877</v>
      </c>
      <c r="I208" t="s">
        <v>145</v>
      </c>
      <c r="J208" t="s">
        <v>146</v>
      </c>
      <c r="L208" t="s">
        <v>399</v>
      </c>
      <c r="M208" t="s">
        <v>148</v>
      </c>
      <c r="N208" t="s">
        <v>81</v>
      </c>
      <c r="P208" t="s">
        <v>149</v>
      </c>
      <c r="Q208" t="s">
        <v>83</v>
      </c>
      <c r="R208" t="s">
        <v>84</v>
      </c>
      <c r="S208" t="s">
        <v>150</v>
      </c>
    </row>
    <row r="209" spans="1:19" x14ac:dyDescent="0.2">
      <c r="A209" t="s">
        <v>878</v>
      </c>
      <c r="B209" t="s">
        <v>376</v>
      </c>
      <c r="C209" t="s">
        <v>879</v>
      </c>
      <c r="E209" t="s">
        <v>77</v>
      </c>
      <c r="G209" t="s">
        <v>880</v>
      </c>
      <c r="I209" t="s">
        <v>145</v>
      </c>
      <c r="J209" t="s">
        <v>146</v>
      </c>
      <c r="L209" t="s">
        <v>399</v>
      </c>
      <c r="M209" t="s">
        <v>148</v>
      </c>
      <c r="N209" t="s">
        <v>81</v>
      </c>
      <c r="P209" t="s">
        <v>149</v>
      </c>
      <c r="Q209" t="s">
        <v>83</v>
      </c>
      <c r="R209" t="s">
        <v>84</v>
      </c>
      <c r="S209" t="s">
        <v>150</v>
      </c>
    </row>
    <row r="210" spans="1:19" x14ac:dyDescent="0.2">
      <c r="A210" t="s">
        <v>881</v>
      </c>
      <c r="B210" t="s">
        <v>365</v>
      </c>
      <c r="C210" t="s">
        <v>882</v>
      </c>
      <c r="E210" t="s">
        <v>77</v>
      </c>
      <c r="G210" t="s">
        <v>883</v>
      </c>
      <c r="I210" t="s">
        <v>145</v>
      </c>
      <c r="J210" t="s">
        <v>146</v>
      </c>
      <c r="L210" t="s">
        <v>884</v>
      </c>
      <c r="M210" t="s">
        <v>148</v>
      </c>
      <c r="N210" t="s">
        <v>81</v>
      </c>
      <c r="P210" t="s">
        <v>149</v>
      </c>
      <c r="Q210" t="s">
        <v>83</v>
      </c>
      <c r="R210" t="s">
        <v>84</v>
      </c>
      <c r="S210" t="s">
        <v>150</v>
      </c>
    </row>
    <row r="211" spans="1:19" x14ac:dyDescent="0.2">
      <c r="A211" t="s">
        <v>885</v>
      </c>
      <c r="B211" t="s">
        <v>886</v>
      </c>
      <c r="C211" t="s">
        <v>887</v>
      </c>
      <c r="E211" t="s">
        <v>77</v>
      </c>
      <c r="I211" t="s">
        <v>145</v>
      </c>
      <c r="J211" t="s">
        <v>146</v>
      </c>
      <c r="L211" t="s">
        <v>667</v>
      </c>
      <c r="M211" t="s">
        <v>148</v>
      </c>
      <c r="N211" t="s">
        <v>81</v>
      </c>
      <c r="P211" t="s">
        <v>149</v>
      </c>
      <c r="Q211" t="s">
        <v>83</v>
      </c>
      <c r="R211" t="s">
        <v>84</v>
      </c>
      <c r="S211" t="s">
        <v>150</v>
      </c>
    </row>
    <row r="212" spans="1:19" x14ac:dyDescent="0.2">
      <c r="A212" t="s">
        <v>888</v>
      </c>
      <c r="B212" t="s">
        <v>889</v>
      </c>
      <c r="C212" t="s">
        <v>890</v>
      </c>
      <c r="D212" t="s">
        <v>5860</v>
      </c>
      <c r="E212" t="s">
        <v>77</v>
      </c>
      <c r="I212" t="s">
        <v>145</v>
      </c>
      <c r="J212" t="s">
        <v>146</v>
      </c>
      <c r="L212" t="s">
        <v>142</v>
      </c>
      <c r="M212" t="s">
        <v>148</v>
      </c>
      <c r="N212" t="s">
        <v>81</v>
      </c>
      <c r="P212" t="s">
        <v>149</v>
      </c>
      <c r="Q212" t="s">
        <v>83</v>
      </c>
      <c r="R212" t="s">
        <v>84</v>
      </c>
      <c r="S212" t="s">
        <v>150</v>
      </c>
    </row>
    <row r="213" spans="1:19" x14ac:dyDescent="0.2">
      <c r="A213" t="s">
        <v>891</v>
      </c>
      <c r="B213" t="s">
        <v>892</v>
      </c>
      <c r="C213" t="s">
        <v>893</v>
      </c>
      <c r="D213" t="s">
        <v>5860</v>
      </c>
      <c r="E213" t="s">
        <v>77</v>
      </c>
      <c r="G213" t="s">
        <v>894</v>
      </c>
      <c r="I213" t="s">
        <v>145</v>
      </c>
      <c r="J213" t="s">
        <v>146</v>
      </c>
      <c r="L213" t="s">
        <v>895</v>
      </c>
      <c r="M213" t="s">
        <v>148</v>
      </c>
      <c r="N213" t="s">
        <v>81</v>
      </c>
      <c r="P213" t="s">
        <v>149</v>
      </c>
      <c r="Q213" t="s">
        <v>83</v>
      </c>
      <c r="R213" t="s">
        <v>84</v>
      </c>
      <c r="S213" t="s">
        <v>150</v>
      </c>
    </row>
    <row r="214" spans="1:19" x14ac:dyDescent="0.2">
      <c r="A214" t="s">
        <v>896</v>
      </c>
      <c r="B214" t="s">
        <v>897</v>
      </c>
      <c r="C214" t="s">
        <v>898</v>
      </c>
      <c r="E214" t="s">
        <v>77</v>
      </c>
      <c r="I214" t="s">
        <v>145</v>
      </c>
      <c r="J214" t="s">
        <v>146</v>
      </c>
      <c r="L214" t="s">
        <v>267</v>
      </c>
      <c r="M214" t="s">
        <v>148</v>
      </c>
      <c r="N214" t="s">
        <v>81</v>
      </c>
      <c r="P214" t="s">
        <v>149</v>
      </c>
      <c r="Q214" t="s">
        <v>83</v>
      </c>
      <c r="R214" t="s">
        <v>84</v>
      </c>
      <c r="S214" t="s">
        <v>150</v>
      </c>
    </row>
    <row r="215" spans="1:19" x14ac:dyDescent="0.2">
      <c r="A215" t="s">
        <v>899</v>
      </c>
      <c r="B215" t="s">
        <v>900</v>
      </c>
      <c r="C215" t="s">
        <v>901</v>
      </c>
      <c r="E215" t="s">
        <v>77</v>
      </c>
      <c r="I215" t="s">
        <v>145</v>
      </c>
      <c r="J215" t="s">
        <v>146</v>
      </c>
      <c r="L215" t="s">
        <v>211</v>
      </c>
      <c r="M215" t="s">
        <v>148</v>
      </c>
      <c r="N215" t="s">
        <v>81</v>
      </c>
      <c r="P215" t="s">
        <v>149</v>
      </c>
      <c r="Q215" t="s">
        <v>83</v>
      </c>
      <c r="R215" t="s">
        <v>84</v>
      </c>
      <c r="S215" t="s">
        <v>150</v>
      </c>
    </row>
    <row r="216" spans="1:19" x14ac:dyDescent="0.2">
      <c r="A216" t="s">
        <v>902</v>
      </c>
      <c r="B216" t="s">
        <v>903</v>
      </c>
      <c r="C216" t="s">
        <v>904</v>
      </c>
      <c r="E216" t="s">
        <v>77</v>
      </c>
      <c r="G216" t="s">
        <v>905</v>
      </c>
      <c r="I216" t="s">
        <v>145</v>
      </c>
      <c r="J216" t="s">
        <v>146</v>
      </c>
      <c r="L216" t="s">
        <v>190</v>
      </c>
      <c r="M216" t="s">
        <v>148</v>
      </c>
      <c r="N216" t="s">
        <v>81</v>
      </c>
      <c r="P216" t="s">
        <v>149</v>
      </c>
      <c r="Q216" t="s">
        <v>83</v>
      </c>
      <c r="R216" t="s">
        <v>84</v>
      </c>
      <c r="S216" t="s">
        <v>150</v>
      </c>
    </row>
    <row r="217" spans="1:19" x14ac:dyDescent="0.2">
      <c r="A217" t="s">
        <v>906</v>
      </c>
      <c r="B217" t="s">
        <v>907</v>
      </c>
      <c r="C217" t="s">
        <v>908</v>
      </c>
      <c r="E217" t="s">
        <v>77</v>
      </c>
      <c r="I217" t="s">
        <v>145</v>
      </c>
      <c r="J217" t="s">
        <v>146</v>
      </c>
      <c r="L217" t="s">
        <v>909</v>
      </c>
      <c r="M217" t="s">
        <v>148</v>
      </c>
      <c r="N217" t="s">
        <v>81</v>
      </c>
      <c r="P217" t="s">
        <v>149</v>
      </c>
      <c r="Q217" t="s">
        <v>83</v>
      </c>
      <c r="R217" t="s">
        <v>84</v>
      </c>
      <c r="S217" t="s">
        <v>150</v>
      </c>
    </row>
    <row r="218" spans="1:19" x14ac:dyDescent="0.2">
      <c r="A218" t="s">
        <v>910</v>
      </c>
      <c r="B218" t="s">
        <v>911</v>
      </c>
      <c r="C218" t="s">
        <v>912</v>
      </c>
      <c r="E218" t="s">
        <v>77</v>
      </c>
      <c r="G218" t="s">
        <v>913</v>
      </c>
      <c r="I218" t="s">
        <v>145</v>
      </c>
      <c r="J218" t="s">
        <v>146</v>
      </c>
      <c r="L218" t="s">
        <v>561</v>
      </c>
      <c r="M218" t="s">
        <v>148</v>
      </c>
      <c r="N218" t="s">
        <v>81</v>
      </c>
      <c r="P218" t="s">
        <v>149</v>
      </c>
      <c r="Q218" t="s">
        <v>83</v>
      </c>
      <c r="R218" t="s">
        <v>84</v>
      </c>
      <c r="S218" t="s">
        <v>150</v>
      </c>
    </row>
    <row r="219" spans="1:19" x14ac:dyDescent="0.2">
      <c r="A219" t="s">
        <v>914</v>
      </c>
      <c r="B219" t="s">
        <v>915</v>
      </c>
      <c r="C219" t="s">
        <v>916</v>
      </c>
      <c r="D219" t="s">
        <v>5860</v>
      </c>
      <c r="E219" t="s">
        <v>77</v>
      </c>
      <c r="I219" t="s">
        <v>145</v>
      </c>
      <c r="J219" t="s">
        <v>146</v>
      </c>
      <c r="L219" t="s">
        <v>278</v>
      </c>
      <c r="M219" t="s">
        <v>148</v>
      </c>
      <c r="N219" t="s">
        <v>81</v>
      </c>
      <c r="P219" t="s">
        <v>149</v>
      </c>
      <c r="Q219" t="s">
        <v>83</v>
      </c>
      <c r="R219" t="s">
        <v>84</v>
      </c>
      <c r="S219" t="s">
        <v>150</v>
      </c>
    </row>
    <row r="220" spans="1:19" x14ac:dyDescent="0.2">
      <c r="A220" t="s">
        <v>917</v>
      </c>
      <c r="B220" t="s">
        <v>918</v>
      </c>
      <c r="C220" t="s">
        <v>919</v>
      </c>
      <c r="D220" t="s">
        <v>5860</v>
      </c>
      <c r="E220" t="s">
        <v>77</v>
      </c>
      <c r="G220" t="s">
        <v>920</v>
      </c>
      <c r="I220" t="s">
        <v>145</v>
      </c>
      <c r="J220" t="s">
        <v>146</v>
      </c>
      <c r="L220" t="s">
        <v>263</v>
      </c>
      <c r="M220" t="s">
        <v>148</v>
      </c>
      <c r="N220" t="s">
        <v>81</v>
      </c>
      <c r="P220" t="s">
        <v>149</v>
      </c>
      <c r="Q220" t="s">
        <v>83</v>
      </c>
      <c r="R220" t="s">
        <v>84</v>
      </c>
      <c r="S220" t="s">
        <v>150</v>
      </c>
    </row>
    <row r="221" spans="1:19" x14ac:dyDescent="0.2">
      <c r="A221" t="s">
        <v>921</v>
      </c>
      <c r="B221" t="s">
        <v>922</v>
      </c>
      <c r="C221" t="s">
        <v>923</v>
      </c>
      <c r="E221" t="s">
        <v>77</v>
      </c>
      <c r="I221" t="s">
        <v>145</v>
      </c>
      <c r="J221" t="s">
        <v>146</v>
      </c>
      <c r="L221" t="s">
        <v>909</v>
      </c>
      <c r="M221" t="s">
        <v>148</v>
      </c>
      <c r="N221" t="s">
        <v>81</v>
      </c>
      <c r="P221" t="s">
        <v>149</v>
      </c>
      <c r="Q221" t="s">
        <v>83</v>
      </c>
      <c r="R221" t="s">
        <v>84</v>
      </c>
      <c r="S221" t="s">
        <v>150</v>
      </c>
    </row>
    <row r="222" spans="1:19" x14ac:dyDescent="0.2">
      <c r="A222" t="s">
        <v>924</v>
      </c>
      <c r="B222" t="s">
        <v>925</v>
      </c>
      <c r="C222" t="s">
        <v>926</v>
      </c>
      <c r="E222" t="s">
        <v>77</v>
      </c>
      <c r="G222" t="s">
        <v>927</v>
      </c>
      <c r="I222" t="s">
        <v>145</v>
      </c>
      <c r="J222" t="s">
        <v>146</v>
      </c>
      <c r="L222" t="s">
        <v>928</v>
      </c>
      <c r="M222" t="s">
        <v>148</v>
      </c>
      <c r="N222" t="s">
        <v>81</v>
      </c>
      <c r="P222" t="s">
        <v>149</v>
      </c>
      <c r="Q222" t="s">
        <v>83</v>
      </c>
      <c r="R222" t="s">
        <v>84</v>
      </c>
      <c r="S222" t="s">
        <v>150</v>
      </c>
    </row>
    <row r="223" spans="1:19" x14ac:dyDescent="0.2">
      <c r="A223" t="s">
        <v>929</v>
      </c>
      <c r="B223" t="s">
        <v>930</v>
      </c>
      <c r="C223" t="s">
        <v>931</v>
      </c>
      <c r="E223" t="s">
        <v>77</v>
      </c>
      <c r="I223" t="s">
        <v>145</v>
      </c>
      <c r="J223" t="s">
        <v>146</v>
      </c>
      <c r="L223" t="s">
        <v>267</v>
      </c>
      <c r="M223" t="s">
        <v>148</v>
      </c>
      <c r="N223" t="s">
        <v>81</v>
      </c>
      <c r="P223" t="s">
        <v>149</v>
      </c>
      <c r="Q223" t="s">
        <v>83</v>
      </c>
      <c r="R223" t="s">
        <v>84</v>
      </c>
      <c r="S223" t="s">
        <v>150</v>
      </c>
    </row>
    <row r="224" spans="1:19" x14ac:dyDescent="0.2">
      <c r="A224" t="s">
        <v>932</v>
      </c>
      <c r="B224" t="s">
        <v>933</v>
      </c>
      <c r="C224" t="s">
        <v>934</v>
      </c>
      <c r="E224" t="s">
        <v>77</v>
      </c>
      <c r="I224" t="s">
        <v>145</v>
      </c>
      <c r="J224" t="s">
        <v>146</v>
      </c>
      <c r="L224" t="s">
        <v>909</v>
      </c>
      <c r="M224" t="s">
        <v>148</v>
      </c>
      <c r="N224" t="s">
        <v>81</v>
      </c>
      <c r="P224" t="s">
        <v>149</v>
      </c>
      <c r="Q224" t="s">
        <v>83</v>
      </c>
      <c r="R224" t="s">
        <v>84</v>
      </c>
      <c r="S224" t="s">
        <v>150</v>
      </c>
    </row>
    <row r="225" spans="1:19" x14ac:dyDescent="0.2">
      <c r="A225" t="s">
        <v>935</v>
      </c>
      <c r="B225" t="s">
        <v>935</v>
      </c>
      <c r="C225" t="s">
        <v>159</v>
      </c>
      <c r="D225" t="s">
        <v>5860</v>
      </c>
      <c r="E225" t="s">
        <v>160</v>
      </c>
      <c r="I225" t="s">
        <v>145</v>
      </c>
      <c r="J225" t="s">
        <v>146</v>
      </c>
      <c r="M225" t="s">
        <v>148</v>
      </c>
      <c r="N225" t="s">
        <v>81</v>
      </c>
      <c r="P225" t="s">
        <v>149</v>
      </c>
      <c r="Q225" t="s">
        <v>83</v>
      </c>
      <c r="R225" t="s">
        <v>84</v>
      </c>
      <c r="S225" t="s">
        <v>150</v>
      </c>
    </row>
    <row r="226" spans="1:19" x14ac:dyDescent="0.2">
      <c r="A226" t="s">
        <v>936</v>
      </c>
      <c r="B226" t="s">
        <v>937</v>
      </c>
      <c r="C226" t="s">
        <v>938</v>
      </c>
      <c r="D226" t="s">
        <v>5860</v>
      </c>
      <c r="E226" t="s">
        <v>77</v>
      </c>
      <c r="I226" t="s">
        <v>145</v>
      </c>
      <c r="J226" t="s">
        <v>146</v>
      </c>
      <c r="L226" t="s">
        <v>443</v>
      </c>
      <c r="M226" t="s">
        <v>148</v>
      </c>
      <c r="N226" t="s">
        <v>81</v>
      </c>
      <c r="P226" t="s">
        <v>149</v>
      </c>
      <c r="Q226" t="s">
        <v>83</v>
      </c>
      <c r="R226" t="s">
        <v>84</v>
      </c>
      <c r="S226" t="s">
        <v>150</v>
      </c>
    </row>
    <row r="227" spans="1:19" x14ac:dyDescent="0.2">
      <c r="A227" t="s">
        <v>939</v>
      </c>
      <c r="B227" t="s">
        <v>940</v>
      </c>
      <c r="C227" t="s">
        <v>941</v>
      </c>
      <c r="D227" t="s">
        <v>5860</v>
      </c>
      <c r="E227" t="s">
        <v>77</v>
      </c>
      <c r="I227" t="s">
        <v>145</v>
      </c>
      <c r="J227" t="s">
        <v>146</v>
      </c>
      <c r="L227" t="s">
        <v>533</v>
      </c>
      <c r="M227" t="s">
        <v>148</v>
      </c>
      <c r="N227" t="s">
        <v>81</v>
      </c>
      <c r="P227" t="s">
        <v>149</v>
      </c>
      <c r="Q227" t="s">
        <v>83</v>
      </c>
      <c r="R227" t="s">
        <v>84</v>
      </c>
      <c r="S227" t="s">
        <v>150</v>
      </c>
    </row>
    <row r="228" spans="1:19" x14ac:dyDescent="0.2">
      <c r="A228" t="s">
        <v>942</v>
      </c>
      <c r="B228" t="s">
        <v>943</v>
      </c>
      <c r="C228" t="s">
        <v>944</v>
      </c>
      <c r="E228" t="s">
        <v>77</v>
      </c>
      <c r="G228" t="s">
        <v>945</v>
      </c>
      <c r="I228" t="s">
        <v>145</v>
      </c>
      <c r="J228" t="s">
        <v>146</v>
      </c>
      <c r="L228" t="s">
        <v>263</v>
      </c>
      <c r="M228" t="s">
        <v>148</v>
      </c>
      <c r="N228" t="s">
        <v>81</v>
      </c>
      <c r="P228" t="s">
        <v>149</v>
      </c>
      <c r="Q228" t="s">
        <v>83</v>
      </c>
      <c r="R228" t="s">
        <v>84</v>
      </c>
      <c r="S228" t="s">
        <v>150</v>
      </c>
    </row>
    <row r="229" spans="1:19" x14ac:dyDescent="0.2">
      <c r="A229" t="s">
        <v>946</v>
      </c>
      <c r="B229" t="s">
        <v>947</v>
      </c>
      <c r="C229" t="s">
        <v>948</v>
      </c>
      <c r="E229" t="s">
        <v>77</v>
      </c>
      <c r="G229" t="s">
        <v>949</v>
      </c>
      <c r="I229" t="s">
        <v>145</v>
      </c>
      <c r="J229" t="s">
        <v>146</v>
      </c>
      <c r="L229" t="s">
        <v>950</v>
      </c>
      <c r="M229" t="s">
        <v>148</v>
      </c>
      <c r="N229" t="s">
        <v>81</v>
      </c>
      <c r="P229" t="s">
        <v>149</v>
      </c>
      <c r="Q229" t="s">
        <v>83</v>
      </c>
      <c r="R229" t="s">
        <v>84</v>
      </c>
      <c r="S229" t="s">
        <v>150</v>
      </c>
    </row>
    <row r="230" spans="1:19" x14ac:dyDescent="0.2">
      <c r="A230" t="s">
        <v>951</v>
      </c>
      <c r="B230" t="s">
        <v>952</v>
      </c>
      <c r="C230" t="s">
        <v>953</v>
      </c>
      <c r="E230" t="s">
        <v>77</v>
      </c>
      <c r="I230" t="s">
        <v>145</v>
      </c>
      <c r="J230" t="s">
        <v>146</v>
      </c>
      <c r="L230" t="s">
        <v>667</v>
      </c>
      <c r="M230" t="s">
        <v>148</v>
      </c>
      <c r="N230" t="s">
        <v>81</v>
      </c>
      <c r="P230" t="s">
        <v>149</v>
      </c>
      <c r="Q230" t="s">
        <v>83</v>
      </c>
      <c r="R230" t="s">
        <v>84</v>
      </c>
      <c r="S230" t="s">
        <v>150</v>
      </c>
    </row>
    <row r="231" spans="1:19" x14ac:dyDescent="0.2">
      <c r="A231" t="s">
        <v>954</v>
      </c>
      <c r="B231" t="s">
        <v>955</v>
      </c>
      <c r="C231" t="s">
        <v>956</v>
      </c>
      <c r="E231" t="s">
        <v>77</v>
      </c>
      <c r="I231" t="s">
        <v>145</v>
      </c>
      <c r="J231" t="s">
        <v>146</v>
      </c>
      <c r="L231" t="s">
        <v>750</v>
      </c>
      <c r="M231" t="s">
        <v>148</v>
      </c>
      <c r="N231" t="s">
        <v>81</v>
      </c>
      <c r="P231" t="s">
        <v>149</v>
      </c>
      <c r="Q231" t="s">
        <v>83</v>
      </c>
      <c r="R231" t="s">
        <v>84</v>
      </c>
      <c r="S231" t="s">
        <v>150</v>
      </c>
    </row>
    <row r="232" spans="1:19" x14ac:dyDescent="0.2">
      <c r="A232" t="s">
        <v>957</v>
      </c>
      <c r="B232" t="s">
        <v>958</v>
      </c>
      <c r="C232" t="s">
        <v>959</v>
      </c>
      <c r="E232" t="s">
        <v>77</v>
      </c>
      <c r="G232" t="s">
        <v>960</v>
      </c>
      <c r="I232" t="s">
        <v>145</v>
      </c>
      <c r="J232" t="s">
        <v>146</v>
      </c>
      <c r="L232" t="s">
        <v>396</v>
      </c>
      <c r="M232" t="s">
        <v>148</v>
      </c>
      <c r="N232" t="s">
        <v>81</v>
      </c>
      <c r="P232" t="s">
        <v>149</v>
      </c>
      <c r="Q232" t="s">
        <v>83</v>
      </c>
      <c r="R232" t="s">
        <v>84</v>
      </c>
      <c r="S232" t="s">
        <v>150</v>
      </c>
    </row>
    <row r="233" spans="1:19" x14ac:dyDescent="0.2">
      <c r="A233" t="s">
        <v>961</v>
      </c>
      <c r="B233" t="s">
        <v>962</v>
      </c>
      <c r="C233" t="s">
        <v>963</v>
      </c>
      <c r="D233" t="s">
        <v>5860</v>
      </c>
      <c r="E233" t="s">
        <v>77</v>
      </c>
      <c r="I233" t="s">
        <v>145</v>
      </c>
      <c r="J233" t="s">
        <v>146</v>
      </c>
      <c r="L233" t="s">
        <v>476</v>
      </c>
      <c r="M233" t="s">
        <v>148</v>
      </c>
      <c r="N233" t="s">
        <v>81</v>
      </c>
      <c r="P233" t="s">
        <v>149</v>
      </c>
      <c r="Q233" t="s">
        <v>83</v>
      </c>
      <c r="R233" t="s">
        <v>84</v>
      </c>
      <c r="S233" t="s">
        <v>150</v>
      </c>
    </row>
    <row r="234" spans="1:19" x14ac:dyDescent="0.2">
      <c r="A234" t="s">
        <v>964</v>
      </c>
      <c r="B234" t="s">
        <v>965</v>
      </c>
      <c r="C234" t="s">
        <v>966</v>
      </c>
      <c r="E234" t="s">
        <v>77</v>
      </c>
      <c r="G234" t="s">
        <v>967</v>
      </c>
      <c r="I234" t="s">
        <v>145</v>
      </c>
      <c r="J234" t="s">
        <v>146</v>
      </c>
      <c r="L234" t="s">
        <v>190</v>
      </c>
      <c r="M234" t="s">
        <v>148</v>
      </c>
      <c r="N234" t="s">
        <v>81</v>
      </c>
      <c r="P234" t="s">
        <v>149</v>
      </c>
      <c r="Q234" t="s">
        <v>83</v>
      </c>
      <c r="R234" t="s">
        <v>84</v>
      </c>
      <c r="S234" t="s">
        <v>150</v>
      </c>
    </row>
    <row r="235" spans="1:19" x14ac:dyDescent="0.2">
      <c r="A235" t="s">
        <v>968</v>
      </c>
      <c r="B235" t="s">
        <v>969</v>
      </c>
      <c r="C235" t="s">
        <v>970</v>
      </c>
      <c r="E235" t="s">
        <v>77</v>
      </c>
      <c r="I235" t="s">
        <v>145</v>
      </c>
      <c r="J235" t="s">
        <v>146</v>
      </c>
      <c r="L235" t="s">
        <v>250</v>
      </c>
      <c r="M235" t="s">
        <v>148</v>
      </c>
      <c r="N235" t="s">
        <v>81</v>
      </c>
      <c r="P235" t="s">
        <v>149</v>
      </c>
      <c r="Q235" t="s">
        <v>83</v>
      </c>
      <c r="R235" t="s">
        <v>84</v>
      </c>
      <c r="S235" t="s">
        <v>150</v>
      </c>
    </row>
    <row r="236" spans="1:19" x14ac:dyDescent="0.2">
      <c r="A236" t="s">
        <v>971</v>
      </c>
      <c r="B236" t="s">
        <v>971</v>
      </c>
      <c r="C236" t="s">
        <v>874</v>
      </c>
      <c r="E236" t="s">
        <v>77</v>
      </c>
      <c r="I236" t="s">
        <v>145</v>
      </c>
      <c r="J236" t="s">
        <v>146</v>
      </c>
      <c r="M236" t="s">
        <v>148</v>
      </c>
      <c r="N236" t="s">
        <v>81</v>
      </c>
      <c r="P236" t="s">
        <v>149</v>
      </c>
      <c r="Q236" t="s">
        <v>83</v>
      </c>
      <c r="R236" t="s">
        <v>84</v>
      </c>
      <c r="S236" t="s">
        <v>150</v>
      </c>
    </row>
    <row r="237" spans="1:19" x14ac:dyDescent="0.2">
      <c r="A237" t="s">
        <v>972</v>
      </c>
      <c r="B237" t="s">
        <v>973</v>
      </c>
      <c r="C237" t="s">
        <v>974</v>
      </c>
      <c r="D237" t="s">
        <v>5860</v>
      </c>
      <c r="E237" t="s">
        <v>77</v>
      </c>
      <c r="I237" t="s">
        <v>145</v>
      </c>
      <c r="J237" t="s">
        <v>146</v>
      </c>
      <c r="L237" t="s">
        <v>636</v>
      </c>
      <c r="M237" t="s">
        <v>148</v>
      </c>
      <c r="N237" t="s">
        <v>81</v>
      </c>
      <c r="P237" t="s">
        <v>149</v>
      </c>
      <c r="Q237" t="s">
        <v>83</v>
      </c>
      <c r="R237" t="s">
        <v>84</v>
      </c>
      <c r="S237" t="s">
        <v>150</v>
      </c>
    </row>
    <row r="238" spans="1:19" x14ac:dyDescent="0.2">
      <c r="A238" t="s">
        <v>975</v>
      </c>
      <c r="B238" t="s">
        <v>976</v>
      </c>
      <c r="C238" t="s">
        <v>977</v>
      </c>
      <c r="E238" t="s">
        <v>77</v>
      </c>
      <c r="I238" t="s">
        <v>145</v>
      </c>
      <c r="J238" t="s">
        <v>146</v>
      </c>
      <c r="L238" t="s">
        <v>383</v>
      </c>
      <c r="M238" t="s">
        <v>148</v>
      </c>
      <c r="N238" t="s">
        <v>81</v>
      </c>
      <c r="P238" t="s">
        <v>149</v>
      </c>
      <c r="Q238" t="s">
        <v>83</v>
      </c>
      <c r="R238" t="s">
        <v>84</v>
      </c>
      <c r="S238" t="s">
        <v>150</v>
      </c>
    </row>
    <row r="239" spans="1:19" x14ac:dyDescent="0.2">
      <c r="A239" t="s">
        <v>978</v>
      </c>
      <c r="B239" t="s">
        <v>979</v>
      </c>
      <c r="C239" t="s">
        <v>980</v>
      </c>
      <c r="D239" t="s">
        <v>5860</v>
      </c>
      <c r="E239" t="s">
        <v>77</v>
      </c>
      <c r="I239" t="s">
        <v>145</v>
      </c>
      <c r="J239" t="s">
        <v>146</v>
      </c>
      <c r="L239" t="s">
        <v>981</v>
      </c>
      <c r="M239" t="s">
        <v>148</v>
      </c>
      <c r="N239" t="s">
        <v>81</v>
      </c>
      <c r="P239" t="s">
        <v>149</v>
      </c>
      <c r="Q239" t="s">
        <v>83</v>
      </c>
      <c r="R239" t="s">
        <v>84</v>
      </c>
      <c r="S239" t="s">
        <v>150</v>
      </c>
    </row>
    <row r="240" spans="1:19" x14ac:dyDescent="0.2">
      <c r="A240" t="s">
        <v>982</v>
      </c>
      <c r="B240" t="s">
        <v>983</v>
      </c>
      <c r="C240" t="s">
        <v>984</v>
      </c>
      <c r="D240" t="s">
        <v>5860</v>
      </c>
      <c r="E240" t="s">
        <v>77</v>
      </c>
      <c r="I240" t="s">
        <v>145</v>
      </c>
      <c r="J240" t="s">
        <v>146</v>
      </c>
      <c r="L240" t="s">
        <v>985</v>
      </c>
      <c r="M240" t="s">
        <v>148</v>
      </c>
      <c r="N240" t="s">
        <v>81</v>
      </c>
      <c r="P240" t="s">
        <v>149</v>
      </c>
      <c r="Q240" t="s">
        <v>83</v>
      </c>
      <c r="R240" t="s">
        <v>84</v>
      </c>
      <c r="S240" t="s">
        <v>150</v>
      </c>
    </row>
    <row r="241" spans="1:19" x14ac:dyDescent="0.2">
      <c r="A241" t="s">
        <v>986</v>
      </c>
      <c r="B241" t="s">
        <v>987</v>
      </c>
      <c r="C241" t="s">
        <v>988</v>
      </c>
      <c r="E241" t="s">
        <v>77</v>
      </c>
      <c r="G241" t="s">
        <v>989</v>
      </c>
      <c r="I241" t="s">
        <v>145</v>
      </c>
      <c r="J241" t="s">
        <v>146</v>
      </c>
      <c r="L241" t="s">
        <v>190</v>
      </c>
      <c r="M241" t="s">
        <v>148</v>
      </c>
      <c r="N241" t="s">
        <v>81</v>
      </c>
      <c r="P241" t="s">
        <v>149</v>
      </c>
      <c r="Q241" t="s">
        <v>83</v>
      </c>
      <c r="R241" t="s">
        <v>84</v>
      </c>
      <c r="S241" t="s">
        <v>150</v>
      </c>
    </row>
    <row r="242" spans="1:19" x14ac:dyDescent="0.2">
      <c r="A242" t="s">
        <v>990</v>
      </c>
      <c r="B242" t="s">
        <v>991</v>
      </c>
      <c r="C242" t="s">
        <v>992</v>
      </c>
      <c r="E242" t="s">
        <v>77</v>
      </c>
      <c r="I242" t="s">
        <v>145</v>
      </c>
      <c r="J242" t="s">
        <v>146</v>
      </c>
      <c r="L242" t="s">
        <v>522</v>
      </c>
      <c r="M242" t="s">
        <v>148</v>
      </c>
      <c r="N242" t="s">
        <v>81</v>
      </c>
      <c r="P242" t="s">
        <v>149</v>
      </c>
      <c r="Q242" t="s">
        <v>83</v>
      </c>
      <c r="R242" t="s">
        <v>84</v>
      </c>
      <c r="S242" t="s">
        <v>150</v>
      </c>
    </row>
    <row r="243" spans="1:19" x14ac:dyDescent="0.2">
      <c r="A243" t="s">
        <v>993</v>
      </c>
      <c r="B243" t="s">
        <v>994</v>
      </c>
      <c r="C243" t="s">
        <v>995</v>
      </c>
      <c r="E243" t="s">
        <v>77</v>
      </c>
      <c r="I243" t="s">
        <v>145</v>
      </c>
      <c r="J243" t="s">
        <v>146</v>
      </c>
      <c r="L243" t="s">
        <v>750</v>
      </c>
      <c r="M243" t="s">
        <v>148</v>
      </c>
      <c r="N243" t="s">
        <v>81</v>
      </c>
      <c r="P243" t="s">
        <v>149</v>
      </c>
      <c r="Q243" t="s">
        <v>83</v>
      </c>
      <c r="R243" t="s">
        <v>84</v>
      </c>
      <c r="S243" t="s">
        <v>150</v>
      </c>
    </row>
    <row r="244" spans="1:19" x14ac:dyDescent="0.2">
      <c r="A244" t="s">
        <v>996</v>
      </c>
      <c r="B244" t="s">
        <v>997</v>
      </c>
      <c r="C244" t="s">
        <v>998</v>
      </c>
      <c r="E244" t="s">
        <v>77</v>
      </c>
      <c r="G244" t="s">
        <v>999</v>
      </c>
      <c r="I244" t="s">
        <v>145</v>
      </c>
      <c r="J244" t="s">
        <v>146</v>
      </c>
      <c r="L244" t="s">
        <v>396</v>
      </c>
      <c r="M244" t="s">
        <v>148</v>
      </c>
      <c r="N244" t="s">
        <v>81</v>
      </c>
      <c r="P244" t="s">
        <v>149</v>
      </c>
      <c r="Q244" t="s">
        <v>83</v>
      </c>
      <c r="R244" t="s">
        <v>84</v>
      </c>
      <c r="S244" t="s">
        <v>150</v>
      </c>
    </row>
    <row r="245" spans="1:19" x14ac:dyDescent="0.2">
      <c r="A245" t="s">
        <v>1000</v>
      </c>
      <c r="B245" t="s">
        <v>1001</v>
      </c>
      <c r="C245" t="s">
        <v>1002</v>
      </c>
      <c r="E245" t="s">
        <v>77</v>
      </c>
      <c r="I245" t="s">
        <v>145</v>
      </c>
      <c r="J245" t="s">
        <v>146</v>
      </c>
      <c r="L245" t="s">
        <v>443</v>
      </c>
      <c r="M245" t="s">
        <v>148</v>
      </c>
      <c r="N245" t="s">
        <v>81</v>
      </c>
      <c r="P245" t="s">
        <v>149</v>
      </c>
      <c r="Q245" t="s">
        <v>83</v>
      </c>
      <c r="R245" t="s">
        <v>84</v>
      </c>
      <c r="S245" t="s">
        <v>150</v>
      </c>
    </row>
    <row r="246" spans="1:19" x14ac:dyDescent="0.2">
      <c r="A246" t="s">
        <v>1003</v>
      </c>
      <c r="B246" t="s">
        <v>1004</v>
      </c>
      <c r="C246" t="s">
        <v>1005</v>
      </c>
      <c r="D246" t="s">
        <v>5860</v>
      </c>
      <c r="E246" t="s">
        <v>77</v>
      </c>
      <c r="I246" t="s">
        <v>145</v>
      </c>
      <c r="J246" t="s">
        <v>146</v>
      </c>
      <c r="L246" t="s">
        <v>1006</v>
      </c>
      <c r="M246" t="s">
        <v>148</v>
      </c>
      <c r="N246" t="s">
        <v>81</v>
      </c>
      <c r="P246" t="s">
        <v>149</v>
      </c>
      <c r="Q246" t="s">
        <v>83</v>
      </c>
      <c r="R246" t="s">
        <v>84</v>
      </c>
      <c r="S246" t="s">
        <v>150</v>
      </c>
    </row>
    <row r="247" spans="1:19" x14ac:dyDescent="0.2">
      <c r="A247" t="s">
        <v>1007</v>
      </c>
      <c r="B247" t="s">
        <v>1008</v>
      </c>
      <c r="C247" t="s">
        <v>1009</v>
      </c>
      <c r="E247" t="s">
        <v>77</v>
      </c>
      <c r="I247" t="s">
        <v>145</v>
      </c>
      <c r="J247" t="s">
        <v>146</v>
      </c>
      <c r="L247" t="s">
        <v>690</v>
      </c>
      <c r="M247" t="s">
        <v>148</v>
      </c>
      <c r="N247" t="s">
        <v>81</v>
      </c>
      <c r="P247" t="s">
        <v>149</v>
      </c>
      <c r="Q247" t="s">
        <v>83</v>
      </c>
      <c r="R247" t="s">
        <v>84</v>
      </c>
      <c r="S247" t="s">
        <v>150</v>
      </c>
    </row>
    <row r="248" spans="1:19" x14ac:dyDescent="0.2">
      <c r="A248" t="s">
        <v>1010</v>
      </c>
      <c r="B248" t="s">
        <v>1011</v>
      </c>
      <c r="C248" t="s">
        <v>1012</v>
      </c>
      <c r="E248" t="s">
        <v>77</v>
      </c>
      <c r="I248" t="s">
        <v>145</v>
      </c>
      <c r="J248" t="s">
        <v>146</v>
      </c>
      <c r="L248" t="s">
        <v>349</v>
      </c>
      <c r="M248" t="s">
        <v>148</v>
      </c>
      <c r="N248" t="s">
        <v>81</v>
      </c>
      <c r="P248" t="s">
        <v>149</v>
      </c>
      <c r="Q248" t="s">
        <v>83</v>
      </c>
      <c r="R248" t="s">
        <v>84</v>
      </c>
      <c r="S248" t="s">
        <v>150</v>
      </c>
    </row>
    <row r="249" spans="1:19" x14ac:dyDescent="0.2">
      <c r="A249" t="s">
        <v>1013</v>
      </c>
      <c r="B249" t="s">
        <v>185</v>
      </c>
      <c r="C249" t="s">
        <v>1014</v>
      </c>
      <c r="E249" t="s">
        <v>77</v>
      </c>
      <c r="G249" t="s">
        <v>1015</v>
      </c>
      <c r="I249" t="s">
        <v>145</v>
      </c>
      <c r="J249" t="s">
        <v>146</v>
      </c>
      <c r="L249" t="s">
        <v>233</v>
      </c>
      <c r="M249" t="s">
        <v>148</v>
      </c>
      <c r="N249" t="s">
        <v>81</v>
      </c>
      <c r="P249" t="s">
        <v>149</v>
      </c>
      <c r="Q249" t="s">
        <v>83</v>
      </c>
      <c r="R249" t="s">
        <v>84</v>
      </c>
      <c r="S249" t="s">
        <v>150</v>
      </c>
    </row>
    <row r="250" spans="1:19" x14ac:dyDescent="0.2">
      <c r="A250" t="s">
        <v>1016</v>
      </c>
      <c r="B250" t="s">
        <v>1017</v>
      </c>
      <c r="C250" t="s">
        <v>1018</v>
      </c>
      <c r="E250" t="s">
        <v>77</v>
      </c>
      <c r="I250" t="s">
        <v>145</v>
      </c>
      <c r="J250" t="s">
        <v>146</v>
      </c>
      <c r="L250" t="s">
        <v>164</v>
      </c>
      <c r="M250" t="s">
        <v>148</v>
      </c>
      <c r="N250" t="s">
        <v>81</v>
      </c>
      <c r="P250" t="s">
        <v>149</v>
      </c>
      <c r="Q250" t="s">
        <v>83</v>
      </c>
      <c r="R250" t="s">
        <v>84</v>
      </c>
      <c r="S250" t="s">
        <v>150</v>
      </c>
    </row>
    <row r="251" spans="1:19" x14ac:dyDescent="0.2">
      <c r="A251" t="s">
        <v>1019</v>
      </c>
      <c r="B251" t="s">
        <v>1020</v>
      </c>
      <c r="C251" t="s">
        <v>1021</v>
      </c>
      <c r="D251" t="s">
        <v>5860</v>
      </c>
      <c r="E251" t="s">
        <v>77</v>
      </c>
      <c r="I251" t="s">
        <v>145</v>
      </c>
      <c r="J251" t="s">
        <v>146</v>
      </c>
      <c r="L251" t="s">
        <v>168</v>
      </c>
      <c r="M251" t="s">
        <v>148</v>
      </c>
      <c r="N251" t="s">
        <v>81</v>
      </c>
      <c r="P251" t="s">
        <v>149</v>
      </c>
      <c r="Q251" t="s">
        <v>83</v>
      </c>
      <c r="R251" t="s">
        <v>84</v>
      </c>
      <c r="S251" t="s">
        <v>150</v>
      </c>
    </row>
    <row r="252" spans="1:19" x14ac:dyDescent="0.2">
      <c r="A252" t="s">
        <v>1022</v>
      </c>
      <c r="B252" t="s">
        <v>1023</v>
      </c>
      <c r="C252" t="s">
        <v>1024</v>
      </c>
      <c r="E252" t="s">
        <v>77</v>
      </c>
      <c r="I252" t="s">
        <v>145</v>
      </c>
      <c r="J252" t="s">
        <v>146</v>
      </c>
      <c r="L252" t="s">
        <v>909</v>
      </c>
      <c r="M252" t="s">
        <v>148</v>
      </c>
      <c r="N252" t="s">
        <v>81</v>
      </c>
      <c r="P252" t="s">
        <v>149</v>
      </c>
      <c r="Q252" t="s">
        <v>83</v>
      </c>
      <c r="R252" t="s">
        <v>84</v>
      </c>
      <c r="S252" t="s">
        <v>150</v>
      </c>
    </row>
    <row r="253" spans="1:19" x14ac:dyDescent="0.2">
      <c r="A253" t="s">
        <v>1025</v>
      </c>
      <c r="B253" t="s">
        <v>1026</v>
      </c>
      <c r="C253" t="s">
        <v>1027</v>
      </c>
      <c r="D253" t="s">
        <v>5860</v>
      </c>
      <c r="E253" t="s">
        <v>77</v>
      </c>
      <c r="I253" t="s">
        <v>145</v>
      </c>
      <c r="J253" t="s">
        <v>146</v>
      </c>
      <c r="L253" t="s">
        <v>219</v>
      </c>
      <c r="M253" t="s">
        <v>148</v>
      </c>
      <c r="N253" t="s">
        <v>81</v>
      </c>
      <c r="P253" t="s">
        <v>149</v>
      </c>
      <c r="Q253" t="s">
        <v>83</v>
      </c>
      <c r="R253" t="s">
        <v>84</v>
      </c>
      <c r="S253" t="s">
        <v>150</v>
      </c>
    </row>
    <row r="254" spans="1:19" x14ac:dyDescent="0.2">
      <c r="A254" t="s">
        <v>1028</v>
      </c>
      <c r="B254" t="s">
        <v>1029</v>
      </c>
      <c r="C254" t="s">
        <v>1030</v>
      </c>
      <c r="E254" t="s">
        <v>77</v>
      </c>
      <c r="G254" t="s">
        <v>1031</v>
      </c>
      <c r="I254" t="s">
        <v>145</v>
      </c>
      <c r="J254" t="s">
        <v>146</v>
      </c>
      <c r="L254" t="s">
        <v>376</v>
      </c>
      <c r="M254" t="s">
        <v>148</v>
      </c>
      <c r="N254" t="s">
        <v>81</v>
      </c>
      <c r="P254" t="s">
        <v>149</v>
      </c>
      <c r="Q254" t="s">
        <v>83</v>
      </c>
      <c r="R254" t="s">
        <v>84</v>
      </c>
      <c r="S254" t="s">
        <v>150</v>
      </c>
    </row>
    <row r="255" spans="1:19" x14ac:dyDescent="0.2">
      <c r="A255" t="s">
        <v>1032</v>
      </c>
      <c r="B255" t="s">
        <v>1033</v>
      </c>
      <c r="C255" t="s">
        <v>1034</v>
      </c>
      <c r="D255" t="s">
        <v>5860</v>
      </c>
      <c r="E255" t="s">
        <v>77</v>
      </c>
      <c r="G255" t="s">
        <v>1035</v>
      </c>
      <c r="I255" t="s">
        <v>145</v>
      </c>
      <c r="J255" t="s">
        <v>146</v>
      </c>
      <c r="L255" t="s">
        <v>1036</v>
      </c>
      <c r="M255" t="s">
        <v>148</v>
      </c>
      <c r="N255" t="s">
        <v>81</v>
      </c>
      <c r="P255" t="s">
        <v>149</v>
      </c>
      <c r="Q255" t="s">
        <v>83</v>
      </c>
      <c r="R255" t="s">
        <v>84</v>
      </c>
      <c r="S255" t="s">
        <v>150</v>
      </c>
    </row>
    <row r="256" spans="1:19" x14ac:dyDescent="0.2">
      <c r="A256" t="s">
        <v>1037</v>
      </c>
      <c r="B256" t="s">
        <v>1038</v>
      </c>
      <c r="C256" t="s">
        <v>1039</v>
      </c>
      <c r="E256" t="s">
        <v>77</v>
      </c>
      <c r="I256" t="s">
        <v>145</v>
      </c>
      <c r="J256" t="s">
        <v>146</v>
      </c>
      <c r="L256" t="s">
        <v>1040</v>
      </c>
      <c r="M256" t="s">
        <v>148</v>
      </c>
      <c r="N256" t="s">
        <v>81</v>
      </c>
      <c r="P256" t="s">
        <v>149</v>
      </c>
      <c r="Q256" t="s">
        <v>83</v>
      </c>
      <c r="R256" t="s">
        <v>84</v>
      </c>
      <c r="S256" t="s">
        <v>150</v>
      </c>
    </row>
    <row r="257" spans="1:19" x14ac:dyDescent="0.2">
      <c r="A257" t="s">
        <v>1041</v>
      </c>
      <c r="B257" t="s">
        <v>1042</v>
      </c>
      <c r="C257" t="s">
        <v>1043</v>
      </c>
      <c r="E257" t="s">
        <v>77</v>
      </c>
      <c r="I257" t="s">
        <v>145</v>
      </c>
      <c r="J257" t="s">
        <v>146</v>
      </c>
      <c r="L257" t="s">
        <v>323</v>
      </c>
      <c r="M257" t="s">
        <v>148</v>
      </c>
      <c r="N257" t="s">
        <v>81</v>
      </c>
      <c r="P257" t="s">
        <v>149</v>
      </c>
      <c r="Q257" t="s">
        <v>83</v>
      </c>
      <c r="R257" t="s">
        <v>84</v>
      </c>
      <c r="S257" t="s">
        <v>150</v>
      </c>
    </row>
    <row r="258" spans="1:19" x14ac:dyDescent="0.2">
      <c r="A258" t="s">
        <v>1044</v>
      </c>
      <c r="B258" t="s">
        <v>1045</v>
      </c>
      <c r="C258" t="s">
        <v>1046</v>
      </c>
      <c r="E258" t="s">
        <v>77</v>
      </c>
      <c r="I258" t="s">
        <v>145</v>
      </c>
      <c r="J258" t="s">
        <v>146</v>
      </c>
      <c r="L258" t="s">
        <v>495</v>
      </c>
      <c r="M258" t="s">
        <v>148</v>
      </c>
      <c r="N258" t="s">
        <v>81</v>
      </c>
      <c r="P258" t="s">
        <v>149</v>
      </c>
      <c r="Q258" t="s">
        <v>83</v>
      </c>
      <c r="R258" t="s">
        <v>84</v>
      </c>
      <c r="S258" t="s">
        <v>150</v>
      </c>
    </row>
    <row r="259" spans="1:19" x14ac:dyDescent="0.2">
      <c r="A259" t="s">
        <v>1047</v>
      </c>
      <c r="B259" t="s">
        <v>1048</v>
      </c>
      <c r="C259" t="s">
        <v>1049</v>
      </c>
      <c r="E259" t="s">
        <v>77</v>
      </c>
      <c r="I259" t="s">
        <v>145</v>
      </c>
      <c r="J259" t="s">
        <v>146</v>
      </c>
      <c r="L259" t="s">
        <v>1050</v>
      </c>
      <c r="M259" t="s">
        <v>148</v>
      </c>
      <c r="N259" t="s">
        <v>81</v>
      </c>
      <c r="P259" t="s">
        <v>149</v>
      </c>
      <c r="Q259" t="s">
        <v>83</v>
      </c>
      <c r="R259" t="s">
        <v>84</v>
      </c>
      <c r="S259" t="s">
        <v>150</v>
      </c>
    </row>
    <row r="260" spans="1:19" x14ac:dyDescent="0.2">
      <c r="A260" t="s">
        <v>1051</v>
      </c>
      <c r="B260" t="s">
        <v>1052</v>
      </c>
      <c r="C260" t="s">
        <v>1053</v>
      </c>
      <c r="D260" t="s">
        <v>5860</v>
      </c>
      <c r="E260" t="s">
        <v>77</v>
      </c>
      <c r="I260" t="s">
        <v>145</v>
      </c>
      <c r="J260" t="s">
        <v>146</v>
      </c>
      <c r="L260" t="s">
        <v>852</v>
      </c>
      <c r="M260" t="s">
        <v>148</v>
      </c>
      <c r="N260" t="s">
        <v>81</v>
      </c>
      <c r="P260" t="s">
        <v>149</v>
      </c>
      <c r="Q260" t="s">
        <v>83</v>
      </c>
      <c r="R260" t="s">
        <v>84</v>
      </c>
      <c r="S260" t="s">
        <v>150</v>
      </c>
    </row>
    <row r="261" spans="1:19" x14ac:dyDescent="0.2">
      <c r="A261" t="s">
        <v>1054</v>
      </c>
      <c r="B261" t="s">
        <v>1055</v>
      </c>
      <c r="C261" t="s">
        <v>1056</v>
      </c>
      <c r="D261" t="s">
        <v>5860</v>
      </c>
      <c r="E261" t="s">
        <v>77</v>
      </c>
      <c r="I261" t="s">
        <v>145</v>
      </c>
      <c r="J261" t="s">
        <v>146</v>
      </c>
      <c r="L261" t="s">
        <v>164</v>
      </c>
      <c r="M261" t="s">
        <v>148</v>
      </c>
      <c r="N261" t="s">
        <v>81</v>
      </c>
      <c r="P261" t="s">
        <v>149</v>
      </c>
      <c r="Q261" t="s">
        <v>83</v>
      </c>
      <c r="R261" t="s">
        <v>84</v>
      </c>
      <c r="S261" t="s">
        <v>150</v>
      </c>
    </row>
    <row r="262" spans="1:19" x14ac:dyDescent="0.2">
      <c r="A262" t="s">
        <v>1057</v>
      </c>
      <c r="B262" t="s">
        <v>622</v>
      </c>
      <c r="C262" t="s">
        <v>1058</v>
      </c>
      <c r="E262" t="s">
        <v>77</v>
      </c>
      <c r="I262" t="s">
        <v>145</v>
      </c>
      <c r="J262" t="s">
        <v>146</v>
      </c>
      <c r="L262" t="s">
        <v>176</v>
      </c>
      <c r="M262" t="s">
        <v>148</v>
      </c>
      <c r="N262" t="s">
        <v>81</v>
      </c>
      <c r="P262" t="s">
        <v>149</v>
      </c>
      <c r="Q262" t="s">
        <v>83</v>
      </c>
      <c r="R262" t="s">
        <v>84</v>
      </c>
      <c r="S262" t="s">
        <v>150</v>
      </c>
    </row>
    <row r="263" spans="1:19" x14ac:dyDescent="0.2">
      <c r="A263" t="s">
        <v>1059</v>
      </c>
      <c r="B263" t="s">
        <v>1060</v>
      </c>
      <c r="C263" t="s">
        <v>1061</v>
      </c>
      <c r="E263" t="s">
        <v>77</v>
      </c>
      <c r="I263" t="s">
        <v>145</v>
      </c>
      <c r="J263" t="s">
        <v>146</v>
      </c>
      <c r="L263" t="s">
        <v>886</v>
      </c>
      <c r="M263" t="s">
        <v>148</v>
      </c>
      <c r="N263" t="s">
        <v>81</v>
      </c>
      <c r="P263" t="s">
        <v>149</v>
      </c>
      <c r="Q263" t="s">
        <v>83</v>
      </c>
      <c r="R263" t="s">
        <v>84</v>
      </c>
      <c r="S263" t="s">
        <v>150</v>
      </c>
    </row>
    <row r="264" spans="1:19" x14ac:dyDescent="0.2">
      <c r="A264" t="s">
        <v>1062</v>
      </c>
      <c r="B264" t="s">
        <v>1063</v>
      </c>
      <c r="C264" t="s">
        <v>1064</v>
      </c>
      <c r="E264" t="s">
        <v>77</v>
      </c>
      <c r="I264" t="s">
        <v>145</v>
      </c>
      <c r="J264" t="s">
        <v>146</v>
      </c>
      <c r="L264" t="s">
        <v>180</v>
      </c>
      <c r="M264" t="s">
        <v>148</v>
      </c>
      <c r="N264" t="s">
        <v>81</v>
      </c>
      <c r="P264" t="s">
        <v>149</v>
      </c>
      <c r="Q264" t="s">
        <v>83</v>
      </c>
      <c r="R264" t="s">
        <v>84</v>
      </c>
      <c r="S264" t="s">
        <v>150</v>
      </c>
    </row>
    <row r="265" spans="1:19" x14ac:dyDescent="0.2">
      <c r="A265" t="s">
        <v>1065</v>
      </c>
      <c r="B265" t="s">
        <v>1066</v>
      </c>
      <c r="C265" t="s">
        <v>1067</v>
      </c>
      <c r="E265" t="s">
        <v>77</v>
      </c>
      <c r="I265" t="s">
        <v>145</v>
      </c>
      <c r="J265" t="s">
        <v>146</v>
      </c>
      <c r="L265" t="s">
        <v>422</v>
      </c>
      <c r="M265" t="s">
        <v>148</v>
      </c>
      <c r="N265" t="s">
        <v>81</v>
      </c>
      <c r="P265" t="s">
        <v>149</v>
      </c>
      <c r="Q265" t="s">
        <v>83</v>
      </c>
      <c r="R265" t="s">
        <v>84</v>
      </c>
      <c r="S265" t="s">
        <v>150</v>
      </c>
    </row>
    <row r="266" spans="1:19" x14ac:dyDescent="0.2">
      <c r="A266" t="s">
        <v>1068</v>
      </c>
      <c r="B266" t="s">
        <v>1069</v>
      </c>
      <c r="C266" t="s">
        <v>1070</v>
      </c>
      <c r="D266" t="s">
        <v>5860</v>
      </c>
      <c r="E266" t="s">
        <v>77</v>
      </c>
      <c r="I266" t="s">
        <v>145</v>
      </c>
      <c r="J266" t="s">
        <v>146</v>
      </c>
      <c r="L266" t="s">
        <v>164</v>
      </c>
      <c r="M266" t="s">
        <v>148</v>
      </c>
      <c r="N266" t="s">
        <v>81</v>
      </c>
      <c r="P266" t="s">
        <v>149</v>
      </c>
      <c r="Q266" t="s">
        <v>83</v>
      </c>
      <c r="R266" t="s">
        <v>84</v>
      </c>
      <c r="S266" t="s">
        <v>150</v>
      </c>
    </row>
    <row r="267" spans="1:19" x14ac:dyDescent="0.2">
      <c r="A267" t="s">
        <v>1071</v>
      </c>
      <c r="B267" t="s">
        <v>1072</v>
      </c>
      <c r="C267" t="s">
        <v>1073</v>
      </c>
      <c r="E267" t="s">
        <v>77</v>
      </c>
      <c r="G267" t="s">
        <v>1074</v>
      </c>
      <c r="I267" t="s">
        <v>145</v>
      </c>
      <c r="J267" t="s">
        <v>146</v>
      </c>
      <c r="L267" t="s">
        <v>336</v>
      </c>
      <c r="M267" t="s">
        <v>148</v>
      </c>
      <c r="N267" t="s">
        <v>81</v>
      </c>
      <c r="P267" t="s">
        <v>149</v>
      </c>
      <c r="Q267" t="s">
        <v>83</v>
      </c>
      <c r="R267" t="s">
        <v>84</v>
      </c>
      <c r="S267" t="s">
        <v>150</v>
      </c>
    </row>
    <row r="268" spans="1:19" x14ac:dyDescent="0.2">
      <c r="A268" t="s">
        <v>1075</v>
      </c>
      <c r="B268" t="s">
        <v>1076</v>
      </c>
      <c r="C268" t="s">
        <v>1077</v>
      </c>
      <c r="E268" t="s">
        <v>77</v>
      </c>
      <c r="I268" t="s">
        <v>145</v>
      </c>
      <c r="J268" t="s">
        <v>146</v>
      </c>
      <c r="L268" t="s">
        <v>394</v>
      </c>
      <c r="M268" t="s">
        <v>148</v>
      </c>
      <c r="N268" t="s">
        <v>81</v>
      </c>
      <c r="P268" t="s">
        <v>149</v>
      </c>
      <c r="Q268" t="s">
        <v>83</v>
      </c>
      <c r="R268" t="s">
        <v>84</v>
      </c>
      <c r="S268" t="s">
        <v>150</v>
      </c>
    </row>
    <row r="269" spans="1:19" x14ac:dyDescent="0.2">
      <c r="A269" t="s">
        <v>1078</v>
      </c>
      <c r="B269" t="s">
        <v>1079</v>
      </c>
      <c r="C269" t="s">
        <v>1080</v>
      </c>
      <c r="E269" t="s">
        <v>77</v>
      </c>
      <c r="I269" t="s">
        <v>145</v>
      </c>
      <c r="J269" t="s">
        <v>146</v>
      </c>
      <c r="L269" t="s">
        <v>365</v>
      </c>
      <c r="M269" t="s">
        <v>148</v>
      </c>
      <c r="N269" t="s">
        <v>81</v>
      </c>
      <c r="P269" t="s">
        <v>149</v>
      </c>
      <c r="Q269" t="s">
        <v>83</v>
      </c>
      <c r="R269" t="s">
        <v>84</v>
      </c>
      <c r="S269" t="s">
        <v>150</v>
      </c>
    </row>
    <row r="270" spans="1:19" x14ac:dyDescent="0.2">
      <c r="A270" t="s">
        <v>1081</v>
      </c>
      <c r="B270" t="s">
        <v>1082</v>
      </c>
      <c r="C270" t="s">
        <v>1083</v>
      </c>
      <c r="E270" t="s">
        <v>77</v>
      </c>
      <c r="I270" t="s">
        <v>145</v>
      </c>
      <c r="J270" t="s">
        <v>146</v>
      </c>
      <c r="L270" t="s">
        <v>533</v>
      </c>
      <c r="M270" t="s">
        <v>148</v>
      </c>
      <c r="N270" t="s">
        <v>81</v>
      </c>
      <c r="P270" t="s">
        <v>149</v>
      </c>
      <c r="Q270" t="s">
        <v>83</v>
      </c>
      <c r="R270" t="s">
        <v>84</v>
      </c>
      <c r="S270" t="s">
        <v>150</v>
      </c>
    </row>
    <row r="271" spans="1:19" x14ac:dyDescent="0.2">
      <c r="A271" t="s">
        <v>1084</v>
      </c>
      <c r="B271" t="s">
        <v>426</v>
      </c>
      <c r="C271" t="s">
        <v>1085</v>
      </c>
      <c r="D271" t="s">
        <v>5860</v>
      </c>
      <c r="E271" t="s">
        <v>77</v>
      </c>
      <c r="I271" t="s">
        <v>145</v>
      </c>
      <c r="J271" t="s">
        <v>146</v>
      </c>
      <c r="L271" t="s">
        <v>578</v>
      </c>
      <c r="M271" t="s">
        <v>148</v>
      </c>
      <c r="N271" t="s">
        <v>81</v>
      </c>
      <c r="P271" t="s">
        <v>149</v>
      </c>
      <c r="Q271" t="s">
        <v>83</v>
      </c>
      <c r="R271" t="s">
        <v>84</v>
      </c>
      <c r="S271" t="s">
        <v>150</v>
      </c>
    </row>
    <row r="272" spans="1:19" x14ac:dyDescent="0.2">
      <c r="A272" t="s">
        <v>1086</v>
      </c>
      <c r="B272" t="s">
        <v>1087</v>
      </c>
      <c r="C272" t="s">
        <v>1088</v>
      </c>
      <c r="E272" t="s">
        <v>77</v>
      </c>
      <c r="I272" t="s">
        <v>145</v>
      </c>
      <c r="J272" t="s">
        <v>146</v>
      </c>
      <c r="L272" t="s">
        <v>1089</v>
      </c>
      <c r="M272" t="s">
        <v>148</v>
      </c>
      <c r="N272" t="s">
        <v>81</v>
      </c>
      <c r="P272" t="s">
        <v>149</v>
      </c>
      <c r="Q272" t="s">
        <v>83</v>
      </c>
      <c r="R272" t="s">
        <v>84</v>
      </c>
      <c r="S272" t="s">
        <v>150</v>
      </c>
    </row>
    <row r="273" spans="1:19" x14ac:dyDescent="0.2">
      <c r="A273" t="s">
        <v>1090</v>
      </c>
      <c r="B273" t="s">
        <v>1091</v>
      </c>
      <c r="C273" t="s">
        <v>1092</v>
      </c>
      <c r="D273" t="s">
        <v>5860</v>
      </c>
      <c r="E273" t="s">
        <v>77</v>
      </c>
      <c r="I273" t="s">
        <v>145</v>
      </c>
      <c r="J273" t="s">
        <v>146</v>
      </c>
      <c r="L273" t="s">
        <v>726</v>
      </c>
      <c r="M273" t="s">
        <v>148</v>
      </c>
      <c r="N273" t="s">
        <v>81</v>
      </c>
      <c r="P273" t="s">
        <v>149</v>
      </c>
      <c r="Q273" t="s">
        <v>83</v>
      </c>
      <c r="R273" t="s">
        <v>84</v>
      </c>
      <c r="S273" t="s">
        <v>150</v>
      </c>
    </row>
    <row r="274" spans="1:19" x14ac:dyDescent="0.2">
      <c r="A274" t="s">
        <v>1093</v>
      </c>
      <c r="B274" t="s">
        <v>1094</v>
      </c>
      <c r="C274" t="s">
        <v>1095</v>
      </c>
      <c r="E274" t="s">
        <v>77</v>
      </c>
      <c r="G274" t="s">
        <v>1096</v>
      </c>
      <c r="I274" t="s">
        <v>145</v>
      </c>
      <c r="J274" t="s">
        <v>146</v>
      </c>
      <c r="L274" t="s">
        <v>215</v>
      </c>
      <c r="M274" t="s">
        <v>148</v>
      </c>
      <c r="N274" t="s">
        <v>81</v>
      </c>
      <c r="P274" t="s">
        <v>149</v>
      </c>
      <c r="Q274" t="s">
        <v>83</v>
      </c>
      <c r="R274" t="s">
        <v>84</v>
      </c>
      <c r="S274" t="s">
        <v>150</v>
      </c>
    </row>
    <row r="275" spans="1:19" x14ac:dyDescent="0.2">
      <c r="A275" t="s">
        <v>1097</v>
      </c>
      <c r="B275" t="s">
        <v>1098</v>
      </c>
      <c r="C275" t="s">
        <v>1099</v>
      </c>
      <c r="E275" t="s">
        <v>77</v>
      </c>
      <c r="I275" t="s">
        <v>145</v>
      </c>
      <c r="J275" t="s">
        <v>146</v>
      </c>
      <c r="L275" t="s">
        <v>550</v>
      </c>
      <c r="M275" t="s">
        <v>148</v>
      </c>
      <c r="N275" t="s">
        <v>81</v>
      </c>
      <c r="P275" t="s">
        <v>149</v>
      </c>
      <c r="Q275" t="s">
        <v>83</v>
      </c>
      <c r="R275" t="s">
        <v>84</v>
      </c>
      <c r="S275" t="s">
        <v>150</v>
      </c>
    </row>
    <row r="276" spans="1:19" x14ac:dyDescent="0.2">
      <c r="A276" t="s">
        <v>1100</v>
      </c>
      <c r="B276" t="s">
        <v>1101</v>
      </c>
      <c r="C276" t="s">
        <v>1102</v>
      </c>
      <c r="D276" t="s">
        <v>5860</v>
      </c>
      <c r="E276" t="s">
        <v>77</v>
      </c>
      <c r="I276" t="s">
        <v>145</v>
      </c>
      <c r="J276" t="s">
        <v>146</v>
      </c>
      <c r="L276" t="s">
        <v>331</v>
      </c>
      <c r="M276" t="s">
        <v>148</v>
      </c>
      <c r="N276" t="s">
        <v>81</v>
      </c>
      <c r="P276" t="s">
        <v>149</v>
      </c>
      <c r="Q276" t="s">
        <v>83</v>
      </c>
      <c r="R276" t="s">
        <v>84</v>
      </c>
      <c r="S276" t="s">
        <v>150</v>
      </c>
    </row>
    <row r="277" spans="1:19" x14ac:dyDescent="0.2">
      <c r="A277" t="s">
        <v>1103</v>
      </c>
      <c r="B277" t="s">
        <v>1104</v>
      </c>
      <c r="C277" t="s">
        <v>1105</v>
      </c>
      <c r="E277" t="s">
        <v>77</v>
      </c>
      <c r="G277" t="s">
        <v>1106</v>
      </c>
      <c r="I277" t="s">
        <v>145</v>
      </c>
      <c r="J277" t="s">
        <v>146</v>
      </c>
      <c r="L277" t="s">
        <v>478</v>
      </c>
      <c r="M277" t="s">
        <v>148</v>
      </c>
      <c r="N277" t="s">
        <v>81</v>
      </c>
      <c r="P277" t="s">
        <v>149</v>
      </c>
      <c r="Q277" t="s">
        <v>83</v>
      </c>
      <c r="R277" t="s">
        <v>84</v>
      </c>
      <c r="S277" t="s">
        <v>150</v>
      </c>
    </row>
    <row r="278" spans="1:19" x14ac:dyDescent="0.2">
      <c r="A278" t="s">
        <v>1107</v>
      </c>
      <c r="B278" t="s">
        <v>1108</v>
      </c>
      <c r="C278" t="s">
        <v>1109</v>
      </c>
      <c r="E278" t="s">
        <v>77</v>
      </c>
      <c r="I278" t="s">
        <v>145</v>
      </c>
      <c r="J278" t="s">
        <v>146</v>
      </c>
      <c r="L278" t="s">
        <v>267</v>
      </c>
      <c r="M278" t="s">
        <v>148</v>
      </c>
      <c r="N278" t="s">
        <v>81</v>
      </c>
      <c r="P278" t="s">
        <v>149</v>
      </c>
      <c r="Q278" t="s">
        <v>83</v>
      </c>
      <c r="R278" t="s">
        <v>84</v>
      </c>
      <c r="S278" t="s">
        <v>150</v>
      </c>
    </row>
    <row r="279" spans="1:19" x14ac:dyDescent="0.2">
      <c r="A279" t="s">
        <v>1110</v>
      </c>
      <c r="B279" t="s">
        <v>1111</v>
      </c>
      <c r="C279" t="s">
        <v>1112</v>
      </c>
      <c r="D279" t="s">
        <v>5860</v>
      </c>
      <c r="E279" t="s">
        <v>77</v>
      </c>
      <c r="I279" t="s">
        <v>145</v>
      </c>
      <c r="J279" t="s">
        <v>146</v>
      </c>
      <c r="L279" t="s">
        <v>180</v>
      </c>
      <c r="M279" t="s">
        <v>148</v>
      </c>
      <c r="N279" t="s">
        <v>81</v>
      </c>
      <c r="P279" t="s">
        <v>149</v>
      </c>
      <c r="Q279" t="s">
        <v>83</v>
      </c>
      <c r="R279" t="s">
        <v>84</v>
      </c>
      <c r="S279" t="s">
        <v>150</v>
      </c>
    </row>
    <row r="280" spans="1:19" x14ac:dyDescent="0.2">
      <c r="A280" t="s">
        <v>1113</v>
      </c>
      <c r="B280" t="s">
        <v>1114</v>
      </c>
      <c r="C280" t="s">
        <v>1115</v>
      </c>
      <c r="D280" t="s">
        <v>5860</v>
      </c>
      <c r="E280" t="s">
        <v>77</v>
      </c>
      <c r="G280" t="s">
        <v>1116</v>
      </c>
      <c r="I280" t="s">
        <v>145</v>
      </c>
      <c r="J280" t="s">
        <v>146</v>
      </c>
      <c r="L280" t="s">
        <v>396</v>
      </c>
      <c r="M280" t="s">
        <v>148</v>
      </c>
      <c r="N280" t="s">
        <v>81</v>
      </c>
      <c r="P280" t="s">
        <v>149</v>
      </c>
      <c r="Q280" t="s">
        <v>83</v>
      </c>
      <c r="R280" t="s">
        <v>84</v>
      </c>
      <c r="S280" t="s">
        <v>150</v>
      </c>
    </row>
    <row r="281" spans="1:19" x14ac:dyDescent="0.2">
      <c r="A281" t="s">
        <v>1117</v>
      </c>
      <c r="B281" t="s">
        <v>1118</v>
      </c>
      <c r="C281" t="s">
        <v>1119</v>
      </c>
      <c r="E281" t="s">
        <v>77</v>
      </c>
      <c r="I281" t="s">
        <v>145</v>
      </c>
      <c r="J281" t="s">
        <v>146</v>
      </c>
      <c r="L281" t="s">
        <v>690</v>
      </c>
      <c r="M281" t="s">
        <v>148</v>
      </c>
      <c r="N281" t="s">
        <v>81</v>
      </c>
      <c r="P281" t="s">
        <v>149</v>
      </c>
      <c r="Q281" t="s">
        <v>83</v>
      </c>
      <c r="R281" t="s">
        <v>84</v>
      </c>
      <c r="S281" t="s">
        <v>150</v>
      </c>
    </row>
    <row r="282" spans="1:19" x14ac:dyDescent="0.2">
      <c r="A282" t="s">
        <v>1120</v>
      </c>
      <c r="B282" t="s">
        <v>1121</v>
      </c>
      <c r="C282" t="s">
        <v>1122</v>
      </c>
      <c r="D282" t="s">
        <v>5860</v>
      </c>
      <c r="E282" t="s">
        <v>77</v>
      </c>
      <c r="I282" t="s">
        <v>145</v>
      </c>
      <c r="J282" t="s">
        <v>146</v>
      </c>
      <c r="L282" t="s">
        <v>180</v>
      </c>
      <c r="M282" t="s">
        <v>148</v>
      </c>
      <c r="N282" t="s">
        <v>81</v>
      </c>
      <c r="P282" t="s">
        <v>149</v>
      </c>
      <c r="Q282" t="s">
        <v>83</v>
      </c>
      <c r="R282" t="s">
        <v>84</v>
      </c>
      <c r="S282" t="s">
        <v>150</v>
      </c>
    </row>
    <row r="283" spans="1:19" x14ac:dyDescent="0.2">
      <c r="A283" t="s">
        <v>1123</v>
      </c>
      <c r="B283" t="s">
        <v>1124</v>
      </c>
      <c r="C283" t="s">
        <v>1125</v>
      </c>
      <c r="E283" t="s">
        <v>77</v>
      </c>
      <c r="I283" t="s">
        <v>145</v>
      </c>
      <c r="J283" t="s">
        <v>146</v>
      </c>
      <c r="L283" t="s">
        <v>211</v>
      </c>
      <c r="M283" t="s">
        <v>148</v>
      </c>
      <c r="N283" t="s">
        <v>81</v>
      </c>
      <c r="P283" t="s">
        <v>149</v>
      </c>
      <c r="Q283" t="s">
        <v>83</v>
      </c>
      <c r="R283" t="s">
        <v>84</v>
      </c>
      <c r="S283" t="s">
        <v>150</v>
      </c>
    </row>
    <row r="284" spans="1:19" x14ac:dyDescent="0.2">
      <c r="A284" t="s">
        <v>1126</v>
      </c>
      <c r="B284" t="s">
        <v>1127</v>
      </c>
      <c r="C284" t="s">
        <v>1128</v>
      </c>
      <c r="E284" t="s">
        <v>77</v>
      </c>
      <c r="I284" t="s">
        <v>145</v>
      </c>
      <c r="J284" t="s">
        <v>146</v>
      </c>
      <c r="L284" t="s">
        <v>594</v>
      </c>
      <c r="M284" t="s">
        <v>148</v>
      </c>
      <c r="N284" t="s">
        <v>81</v>
      </c>
      <c r="P284" t="s">
        <v>149</v>
      </c>
      <c r="Q284" t="s">
        <v>83</v>
      </c>
      <c r="R284" t="s">
        <v>84</v>
      </c>
      <c r="S284" t="s">
        <v>150</v>
      </c>
    </row>
    <row r="285" spans="1:19" x14ac:dyDescent="0.2">
      <c r="A285" t="s">
        <v>1129</v>
      </c>
      <c r="B285" t="s">
        <v>1130</v>
      </c>
      <c r="C285" t="s">
        <v>1131</v>
      </c>
      <c r="D285" t="s">
        <v>5860</v>
      </c>
      <c r="E285" t="s">
        <v>77</v>
      </c>
      <c r="I285" t="s">
        <v>145</v>
      </c>
      <c r="J285" t="s">
        <v>146</v>
      </c>
      <c r="L285" t="s">
        <v>306</v>
      </c>
      <c r="M285" t="s">
        <v>148</v>
      </c>
      <c r="N285" t="s">
        <v>81</v>
      </c>
      <c r="P285" t="s">
        <v>149</v>
      </c>
      <c r="Q285" t="s">
        <v>83</v>
      </c>
      <c r="R285" t="s">
        <v>84</v>
      </c>
      <c r="S285" t="s">
        <v>150</v>
      </c>
    </row>
    <row r="286" spans="1:19" x14ac:dyDescent="0.2">
      <c r="A286" t="s">
        <v>1132</v>
      </c>
      <c r="B286" t="s">
        <v>1133</v>
      </c>
      <c r="C286" t="s">
        <v>1134</v>
      </c>
      <c r="E286" t="s">
        <v>77</v>
      </c>
      <c r="I286" t="s">
        <v>145</v>
      </c>
      <c r="J286" t="s">
        <v>146</v>
      </c>
      <c r="L286" t="s">
        <v>550</v>
      </c>
      <c r="M286" t="s">
        <v>148</v>
      </c>
      <c r="N286" t="s">
        <v>81</v>
      </c>
      <c r="P286" t="s">
        <v>149</v>
      </c>
      <c r="Q286" t="s">
        <v>83</v>
      </c>
      <c r="R286" t="s">
        <v>84</v>
      </c>
      <c r="S286" t="s">
        <v>150</v>
      </c>
    </row>
    <row r="287" spans="1:19" x14ac:dyDescent="0.2">
      <c r="A287" t="s">
        <v>1135</v>
      </c>
      <c r="B287" t="s">
        <v>1136</v>
      </c>
      <c r="C287" t="s">
        <v>1137</v>
      </c>
      <c r="D287" t="s">
        <v>5860</v>
      </c>
      <c r="E287" t="s">
        <v>77</v>
      </c>
      <c r="I287" t="s">
        <v>145</v>
      </c>
      <c r="J287" t="s">
        <v>146</v>
      </c>
      <c r="L287" t="s">
        <v>1036</v>
      </c>
      <c r="M287" t="s">
        <v>148</v>
      </c>
      <c r="N287" t="s">
        <v>81</v>
      </c>
      <c r="P287" t="s">
        <v>149</v>
      </c>
      <c r="Q287" t="s">
        <v>83</v>
      </c>
      <c r="R287" t="s">
        <v>84</v>
      </c>
      <c r="S287" t="s">
        <v>150</v>
      </c>
    </row>
    <row r="288" spans="1:19" x14ac:dyDescent="0.2">
      <c r="A288" t="s">
        <v>1138</v>
      </c>
      <c r="B288" t="s">
        <v>575</v>
      </c>
      <c r="C288" t="s">
        <v>1139</v>
      </c>
      <c r="E288" t="s">
        <v>77</v>
      </c>
      <c r="G288" t="s">
        <v>1140</v>
      </c>
      <c r="I288" t="s">
        <v>145</v>
      </c>
      <c r="J288" t="s">
        <v>146</v>
      </c>
      <c r="L288" t="s">
        <v>1141</v>
      </c>
      <c r="M288" t="s">
        <v>148</v>
      </c>
      <c r="N288" t="s">
        <v>81</v>
      </c>
      <c r="P288" t="s">
        <v>149</v>
      </c>
      <c r="Q288" t="s">
        <v>83</v>
      </c>
      <c r="R288" t="s">
        <v>84</v>
      </c>
      <c r="S288" t="s">
        <v>150</v>
      </c>
    </row>
    <row r="289" spans="1:19" x14ac:dyDescent="0.2">
      <c r="A289" t="s">
        <v>1142</v>
      </c>
      <c r="B289" t="s">
        <v>1143</v>
      </c>
      <c r="C289" t="s">
        <v>1144</v>
      </c>
      <c r="E289" t="s">
        <v>77</v>
      </c>
      <c r="I289" t="s">
        <v>145</v>
      </c>
      <c r="J289" t="s">
        <v>146</v>
      </c>
      <c r="L289" t="s">
        <v>383</v>
      </c>
      <c r="M289" t="s">
        <v>148</v>
      </c>
      <c r="N289" t="s">
        <v>81</v>
      </c>
      <c r="P289" t="s">
        <v>149</v>
      </c>
      <c r="Q289" t="s">
        <v>83</v>
      </c>
      <c r="R289" t="s">
        <v>84</v>
      </c>
      <c r="S289" t="s">
        <v>150</v>
      </c>
    </row>
    <row r="290" spans="1:19" x14ac:dyDescent="0.2">
      <c r="A290" t="s">
        <v>1145</v>
      </c>
      <c r="B290" t="s">
        <v>1146</v>
      </c>
      <c r="C290" t="s">
        <v>1147</v>
      </c>
      <c r="D290" t="s">
        <v>5860</v>
      </c>
      <c r="E290" t="s">
        <v>77</v>
      </c>
      <c r="I290" t="s">
        <v>145</v>
      </c>
      <c r="J290" t="s">
        <v>146</v>
      </c>
      <c r="L290" t="s">
        <v>142</v>
      </c>
      <c r="M290" t="s">
        <v>148</v>
      </c>
      <c r="N290" t="s">
        <v>81</v>
      </c>
      <c r="P290" t="s">
        <v>149</v>
      </c>
      <c r="Q290" t="s">
        <v>83</v>
      </c>
      <c r="R290" t="s">
        <v>84</v>
      </c>
      <c r="S290" t="s">
        <v>150</v>
      </c>
    </row>
    <row r="291" spans="1:19" x14ac:dyDescent="0.2">
      <c r="A291" t="s">
        <v>1148</v>
      </c>
      <c r="B291" t="s">
        <v>1149</v>
      </c>
      <c r="C291" t="s">
        <v>1150</v>
      </c>
      <c r="E291" t="s">
        <v>77</v>
      </c>
      <c r="I291" t="s">
        <v>145</v>
      </c>
      <c r="J291" t="s">
        <v>146</v>
      </c>
      <c r="L291" t="s">
        <v>250</v>
      </c>
      <c r="M291" t="s">
        <v>148</v>
      </c>
      <c r="N291" t="s">
        <v>81</v>
      </c>
      <c r="P291" t="s">
        <v>149</v>
      </c>
      <c r="Q291" t="s">
        <v>83</v>
      </c>
      <c r="R291" t="s">
        <v>84</v>
      </c>
      <c r="S291" t="s">
        <v>150</v>
      </c>
    </row>
    <row r="292" spans="1:19" x14ac:dyDescent="0.2">
      <c r="A292" t="s">
        <v>1151</v>
      </c>
      <c r="B292" t="s">
        <v>1152</v>
      </c>
      <c r="C292" t="s">
        <v>1153</v>
      </c>
      <c r="E292" t="s">
        <v>77</v>
      </c>
      <c r="I292" t="s">
        <v>145</v>
      </c>
      <c r="J292" t="s">
        <v>146</v>
      </c>
      <c r="L292" t="s">
        <v>278</v>
      </c>
      <c r="M292" t="s">
        <v>148</v>
      </c>
      <c r="N292" t="s">
        <v>81</v>
      </c>
      <c r="P292" t="s">
        <v>149</v>
      </c>
      <c r="Q292" t="s">
        <v>83</v>
      </c>
      <c r="R292" t="s">
        <v>84</v>
      </c>
      <c r="S292" t="s">
        <v>150</v>
      </c>
    </row>
    <row r="293" spans="1:19" x14ac:dyDescent="0.2">
      <c r="A293" t="s">
        <v>1154</v>
      </c>
      <c r="B293" t="s">
        <v>1155</v>
      </c>
      <c r="C293" t="s">
        <v>1156</v>
      </c>
      <c r="E293" t="s">
        <v>77</v>
      </c>
      <c r="I293" t="s">
        <v>145</v>
      </c>
      <c r="J293" t="s">
        <v>146</v>
      </c>
      <c r="L293" t="s">
        <v>331</v>
      </c>
      <c r="M293" t="s">
        <v>148</v>
      </c>
      <c r="N293" t="s">
        <v>81</v>
      </c>
      <c r="P293" t="s">
        <v>149</v>
      </c>
      <c r="Q293" t="s">
        <v>83</v>
      </c>
      <c r="R293" t="s">
        <v>84</v>
      </c>
      <c r="S293" t="s">
        <v>150</v>
      </c>
    </row>
    <row r="294" spans="1:19" x14ac:dyDescent="0.2">
      <c r="A294" t="s">
        <v>1157</v>
      </c>
      <c r="B294" t="s">
        <v>1158</v>
      </c>
      <c r="C294" t="s">
        <v>1159</v>
      </c>
      <c r="E294" t="s">
        <v>77</v>
      </c>
      <c r="I294" t="s">
        <v>145</v>
      </c>
      <c r="J294" t="s">
        <v>146</v>
      </c>
      <c r="L294" t="s">
        <v>690</v>
      </c>
      <c r="M294" t="s">
        <v>148</v>
      </c>
      <c r="N294" t="s">
        <v>81</v>
      </c>
      <c r="P294" t="s">
        <v>149</v>
      </c>
      <c r="Q294" t="s">
        <v>83</v>
      </c>
      <c r="R294" t="s">
        <v>84</v>
      </c>
      <c r="S294" t="s">
        <v>150</v>
      </c>
    </row>
    <row r="295" spans="1:19" x14ac:dyDescent="0.2">
      <c r="A295" t="s">
        <v>1160</v>
      </c>
      <c r="B295" t="s">
        <v>1161</v>
      </c>
      <c r="C295" t="s">
        <v>1162</v>
      </c>
      <c r="E295" t="s">
        <v>77</v>
      </c>
      <c r="I295" t="s">
        <v>145</v>
      </c>
      <c r="J295" t="s">
        <v>146</v>
      </c>
      <c r="L295" t="s">
        <v>750</v>
      </c>
      <c r="M295" t="s">
        <v>148</v>
      </c>
      <c r="N295" t="s">
        <v>81</v>
      </c>
      <c r="P295" t="s">
        <v>149</v>
      </c>
      <c r="Q295" t="s">
        <v>83</v>
      </c>
      <c r="R295" t="s">
        <v>84</v>
      </c>
      <c r="S295" t="s">
        <v>150</v>
      </c>
    </row>
    <row r="296" spans="1:19" x14ac:dyDescent="0.2">
      <c r="A296" t="s">
        <v>1163</v>
      </c>
      <c r="B296" t="s">
        <v>1164</v>
      </c>
      <c r="C296" t="s">
        <v>1165</v>
      </c>
      <c r="D296" t="s">
        <v>5860</v>
      </c>
      <c r="E296" t="s">
        <v>77</v>
      </c>
      <c r="I296" t="s">
        <v>145</v>
      </c>
      <c r="J296" t="s">
        <v>146</v>
      </c>
      <c r="L296" t="s">
        <v>237</v>
      </c>
      <c r="M296" t="s">
        <v>148</v>
      </c>
      <c r="N296" t="s">
        <v>81</v>
      </c>
      <c r="P296" t="s">
        <v>149</v>
      </c>
      <c r="Q296" t="s">
        <v>83</v>
      </c>
      <c r="R296" t="s">
        <v>84</v>
      </c>
      <c r="S296" t="s">
        <v>150</v>
      </c>
    </row>
    <row r="297" spans="1:19" x14ac:dyDescent="0.2">
      <c r="A297" t="s">
        <v>1166</v>
      </c>
      <c r="B297" t="s">
        <v>1166</v>
      </c>
      <c r="C297" t="s">
        <v>1167</v>
      </c>
      <c r="E297" t="s">
        <v>77</v>
      </c>
      <c r="I297" t="s">
        <v>145</v>
      </c>
      <c r="J297" t="s">
        <v>146</v>
      </c>
      <c r="M297" t="s">
        <v>148</v>
      </c>
      <c r="N297" t="s">
        <v>81</v>
      </c>
      <c r="P297" t="s">
        <v>149</v>
      </c>
      <c r="Q297" t="s">
        <v>83</v>
      </c>
      <c r="R297" t="s">
        <v>84</v>
      </c>
      <c r="S297" t="s">
        <v>150</v>
      </c>
    </row>
    <row r="298" spans="1:19" x14ac:dyDescent="0.2">
      <c r="A298" t="s">
        <v>1168</v>
      </c>
      <c r="B298" t="s">
        <v>1169</v>
      </c>
      <c r="C298" t="s">
        <v>1170</v>
      </c>
      <c r="D298" t="s">
        <v>5860</v>
      </c>
      <c r="E298" t="s">
        <v>77</v>
      </c>
      <c r="I298" t="s">
        <v>145</v>
      </c>
      <c r="J298" t="s">
        <v>146</v>
      </c>
      <c r="L298" t="s">
        <v>215</v>
      </c>
      <c r="M298" t="s">
        <v>148</v>
      </c>
      <c r="N298" t="s">
        <v>81</v>
      </c>
      <c r="P298" t="s">
        <v>149</v>
      </c>
      <c r="Q298" t="s">
        <v>83</v>
      </c>
      <c r="R298" t="s">
        <v>84</v>
      </c>
      <c r="S298" t="s">
        <v>150</v>
      </c>
    </row>
    <row r="299" spans="1:19" x14ac:dyDescent="0.2">
      <c r="A299" t="s">
        <v>1171</v>
      </c>
      <c r="B299" t="s">
        <v>1172</v>
      </c>
      <c r="C299" t="s">
        <v>1173</v>
      </c>
      <c r="E299" t="s">
        <v>77</v>
      </c>
      <c r="I299" t="s">
        <v>145</v>
      </c>
      <c r="J299" t="s">
        <v>146</v>
      </c>
      <c r="L299" t="s">
        <v>319</v>
      </c>
      <c r="M299" t="s">
        <v>148</v>
      </c>
      <c r="N299" t="s">
        <v>81</v>
      </c>
      <c r="P299" t="s">
        <v>149</v>
      </c>
      <c r="Q299" t="s">
        <v>83</v>
      </c>
      <c r="R299" t="s">
        <v>84</v>
      </c>
      <c r="S299" t="s">
        <v>150</v>
      </c>
    </row>
    <row r="300" spans="1:19" x14ac:dyDescent="0.2">
      <c r="A300" t="s">
        <v>1174</v>
      </c>
      <c r="B300" t="s">
        <v>1174</v>
      </c>
      <c r="C300" t="s">
        <v>1175</v>
      </c>
      <c r="E300" t="s">
        <v>77</v>
      </c>
      <c r="I300" t="s">
        <v>145</v>
      </c>
      <c r="J300" t="s">
        <v>146</v>
      </c>
      <c r="M300" t="s">
        <v>148</v>
      </c>
      <c r="N300" t="s">
        <v>81</v>
      </c>
      <c r="P300" t="s">
        <v>149</v>
      </c>
      <c r="Q300" t="s">
        <v>83</v>
      </c>
      <c r="R300" t="s">
        <v>84</v>
      </c>
      <c r="S300" t="s">
        <v>150</v>
      </c>
    </row>
    <row r="301" spans="1:19" x14ac:dyDescent="0.2">
      <c r="A301" t="s">
        <v>1176</v>
      </c>
      <c r="B301" t="s">
        <v>1177</v>
      </c>
      <c r="C301" t="s">
        <v>1178</v>
      </c>
      <c r="D301" t="s">
        <v>5860</v>
      </c>
      <c r="E301" t="s">
        <v>77</v>
      </c>
      <c r="I301" t="s">
        <v>145</v>
      </c>
      <c r="J301" t="s">
        <v>146</v>
      </c>
      <c r="L301" t="s">
        <v>726</v>
      </c>
      <c r="M301" t="s">
        <v>148</v>
      </c>
      <c r="N301" t="s">
        <v>81</v>
      </c>
      <c r="P301" t="s">
        <v>149</v>
      </c>
      <c r="Q301" t="s">
        <v>83</v>
      </c>
      <c r="R301" t="s">
        <v>84</v>
      </c>
      <c r="S301" t="s">
        <v>150</v>
      </c>
    </row>
    <row r="302" spans="1:19" x14ac:dyDescent="0.2">
      <c r="A302" t="s">
        <v>1179</v>
      </c>
      <c r="B302" t="s">
        <v>1180</v>
      </c>
      <c r="C302" t="s">
        <v>1181</v>
      </c>
      <c r="E302" t="s">
        <v>77</v>
      </c>
      <c r="I302" t="s">
        <v>145</v>
      </c>
      <c r="J302" t="s">
        <v>146</v>
      </c>
      <c r="L302" t="s">
        <v>211</v>
      </c>
      <c r="M302" t="s">
        <v>148</v>
      </c>
      <c r="N302" t="s">
        <v>81</v>
      </c>
      <c r="P302" t="s">
        <v>149</v>
      </c>
      <c r="Q302" t="s">
        <v>83</v>
      </c>
      <c r="R302" t="s">
        <v>84</v>
      </c>
      <c r="S302" t="s">
        <v>150</v>
      </c>
    </row>
    <row r="303" spans="1:19" x14ac:dyDescent="0.2">
      <c r="A303" t="s">
        <v>1182</v>
      </c>
      <c r="B303" t="s">
        <v>1183</v>
      </c>
      <c r="C303" t="s">
        <v>1184</v>
      </c>
      <c r="D303" t="s">
        <v>5860</v>
      </c>
      <c r="E303" t="s">
        <v>77</v>
      </c>
      <c r="I303" t="s">
        <v>145</v>
      </c>
      <c r="J303" t="s">
        <v>146</v>
      </c>
      <c r="L303" t="s">
        <v>390</v>
      </c>
      <c r="M303" t="s">
        <v>148</v>
      </c>
      <c r="N303" t="s">
        <v>81</v>
      </c>
      <c r="P303" t="s">
        <v>149</v>
      </c>
      <c r="Q303" t="s">
        <v>83</v>
      </c>
      <c r="R303" t="s">
        <v>84</v>
      </c>
      <c r="S303" t="s">
        <v>150</v>
      </c>
    </row>
    <row r="304" spans="1:19" x14ac:dyDescent="0.2">
      <c r="A304" t="s">
        <v>1185</v>
      </c>
      <c r="B304" t="s">
        <v>833</v>
      </c>
      <c r="C304" t="s">
        <v>1186</v>
      </c>
      <c r="E304" t="s">
        <v>77</v>
      </c>
      <c r="I304" t="s">
        <v>145</v>
      </c>
      <c r="J304" t="s">
        <v>146</v>
      </c>
      <c r="L304" t="s">
        <v>323</v>
      </c>
      <c r="M304" t="s">
        <v>148</v>
      </c>
      <c r="N304" t="s">
        <v>81</v>
      </c>
      <c r="P304" t="s">
        <v>149</v>
      </c>
      <c r="Q304" t="s">
        <v>83</v>
      </c>
      <c r="R304" t="s">
        <v>84</v>
      </c>
      <c r="S304" t="s">
        <v>150</v>
      </c>
    </row>
    <row r="305" spans="1:19" x14ac:dyDescent="0.2">
      <c r="A305" t="s">
        <v>1187</v>
      </c>
      <c r="B305" t="s">
        <v>1188</v>
      </c>
      <c r="C305" t="s">
        <v>1189</v>
      </c>
      <c r="D305" t="s">
        <v>5860</v>
      </c>
      <c r="E305" t="s">
        <v>77</v>
      </c>
      <c r="I305" t="s">
        <v>145</v>
      </c>
      <c r="J305" t="s">
        <v>146</v>
      </c>
      <c r="L305" t="s">
        <v>1072</v>
      </c>
      <c r="M305" t="s">
        <v>148</v>
      </c>
      <c r="N305" t="s">
        <v>81</v>
      </c>
      <c r="P305" t="s">
        <v>149</v>
      </c>
      <c r="Q305" t="s">
        <v>83</v>
      </c>
      <c r="R305" t="s">
        <v>84</v>
      </c>
      <c r="S305" t="s">
        <v>150</v>
      </c>
    </row>
    <row r="306" spans="1:19" x14ac:dyDescent="0.2">
      <c r="A306" t="s">
        <v>1190</v>
      </c>
      <c r="B306" t="s">
        <v>1191</v>
      </c>
      <c r="C306" t="s">
        <v>1192</v>
      </c>
      <c r="D306" t="s">
        <v>5860</v>
      </c>
      <c r="E306" t="s">
        <v>77</v>
      </c>
      <c r="G306" t="s">
        <v>1193</v>
      </c>
      <c r="I306" t="s">
        <v>145</v>
      </c>
      <c r="J306" t="s">
        <v>146</v>
      </c>
      <c r="L306" t="s">
        <v>396</v>
      </c>
      <c r="M306" t="s">
        <v>148</v>
      </c>
      <c r="N306" t="s">
        <v>81</v>
      </c>
      <c r="P306" t="s">
        <v>149</v>
      </c>
      <c r="Q306" t="s">
        <v>83</v>
      </c>
      <c r="R306" t="s">
        <v>84</v>
      </c>
      <c r="S306" t="s">
        <v>150</v>
      </c>
    </row>
    <row r="307" spans="1:19" x14ac:dyDescent="0.2">
      <c r="A307" t="s">
        <v>1194</v>
      </c>
      <c r="B307" t="s">
        <v>1195</v>
      </c>
      <c r="C307" t="s">
        <v>1196</v>
      </c>
      <c r="E307" t="s">
        <v>77</v>
      </c>
      <c r="I307" t="s">
        <v>145</v>
      </c>
      <c r="J307" t="s">
        <v>146</v>
      </c>
      <c r="L307" t="s">
        <v>383</v>
      </c>
      <c r="M307" t="s">
        <v>148</v>
      </c>
      <c r="N307" t="s">
        <v>81</v>
      </c>
      <c r="P307" t="s">
        <v>149</v>
      </c>
      <c r="Q307" t="s">
        <v>83</v>
      </c>
      <c r="R307" t="s">
        <v>84</v>
      </c>
      <c r="S307" t="s">
        <v>150</v>
      </c>
    </row>
    <row r="308" spans="1:19" x14ac:dyDescent="0.2">
      <c r="A308" t="s">
        <v>1197</v>
      </c>
      <c r="B308" t="s">
        <v>1198</v>
      </c>
      <c r="C308" t="s">
        <v>1199</v>
      </c>
      <c r="E308" t="s">
        <v>77</v>
      </c>
      <c r="I308" t="s">
        <v>145</v>
      </c>
      <c r="J308" t="s">
        <v>146</v>
      </c>
      <c r="L308" t="s">
        <v>306</v>
      </c>
      <c r="M308" t="s">
        <v>148</v>
      </c>
      <c r="N308" t="s">
        <v>81</v>
      </c>
      <c r="P308" t="s">
        <v>149</v>
      </c>
      <c r="Q308" t="s">
        <v>83</v>
      </c>
      <c r="R308" t="s">
        <v>84</v>
      </c>
      <c r="S308" t="s">
        <v>150</v>
      </c>
    </row>
    <row r="309" spans="1:19" x14ac:dyDescent="0.2">
      <c r="A309" t="s">
        <v>1200</v>
      </c>
      <c r="B309" t="s">
        <v>386</v>
      </c>
      <c r="C309" t="s">
        <v>1200</v>
      </c>
      <c r="E309" t="s">
        <v>77</v>
      </c>
      <c r="I309" t="s">
        <v>145</v>
      </c>
      <c r="J309" t="s">
        <v>146</v>
      </c>
      <c r="L309" t="s">
        <v>729</v>
      </c>
      <c r="M309" t="s">
        <v>148</v>
      </c>
      <c r="N309" t="s">
        <v>81</v>
      </c>
      <c r="P309" t="s">
        <v>149</v>
      </c>
      <c r="Q309" t="s">
        <v>83</v>
      </c>
      <c r="R309" t="s">
        <v>84</v>
      </c>
      <c r="S309" t="s">
        <v>150</v>
      </c>
    </row>
    <row r="310" spans="1:19" x14ac:dyDescent="0.2">
      <c r="A310" t="s">
        <v>1201</v>
      </c>
      <c r="B310" t="s">
        <v>1202</v>
      </c>
      <c r="C310" t="s">
        <v>1203</v>
      </c>
      <c r="D310" t="s">
        <v>5860</v>
      </c>
      <c r="E310" t="s">
        <v>77</v>
      </c>
      <c r="I310" t="s">
        <v>145</v>
      </c>
      <c r="J310" t="s">
        <v>146</v>
      </c>
      <c r="L310" t="s">
        <v>443</v>
      </c>
      <c r="M310" t="s">
        <v>148</v>
      </c>
      <c r="N310" t="s">
        <v>81</v>
      </c>
      <c r="P310" t="s">
        <v>149</v>
      </c>
      <c r="Q310" t="s">
        <v>83</v>
      </c>
      <c r="R310" t="s">
        <v>84</v>
      </c>
      <c r="S310" t="s">
        <v>150</v>
      </c>
    </row>
    <row r="311" spans="1:19" x14ac:dyDescent="0.2">
      <c r="A311" t="s">
        <v>1204</v>
      </c>
      <c r="B311" t="s">
        <v>1205</v>
      </c>
      <c r="C311" t="s">
        <v>1206</v>
      </c>
      <c r="E311" t="s">
        <v>77</v>
      </c>
      <c r="G311" t="s">
        <v>1207</v>
      </c>
      <c r="I311" t="s">
        <v>145</v>
      </c>
      <c r="J311" t="s">
        <v>146</v>
      </c>
      <c r="L311" t="s">
        <v>215</v>
      </c>
      <c r="M311" t="s">
        <v>148</v>
      </c>
      <c r="N311" t="s">
        <v>81</v>
      </c>
      <c r="P311" t="s">
        <v>149</v>
      </c>
      <c r="Q311" t="s">
        <v>83</v>
      </c>
      <c r="R311" t="s">
        <v>84</v>
      </c>
      <c r="S311" t="s">
        <v>150</v>
      </c>
    </row>
    <row r="312" spans="1:19" x14ac:dyDescent="0.2">
      <c r="A312" t="s">
        <v>1208</v>
      </c>
      <c r="B312" t="s">
        <v>716</v>
      </c>
      <c r="C312" t="s">
        <v>1209</v>
      </c>
      <c r="E312" t="s">
        <v>77</v>
      </c>
      <c r="I312" t="s">
        <v>145</v>
      </c>
      <c r="J312" t="s">
        <v>146</v>
      </c>
      <c r="L312" t="s">
        <v>176</v>
      </c>
      <c r="M312" t="s">
        <v>148</v>
      </c>
      <c r="N312" t="s">
        <v>81</v>
      </c>
      <c r="P312" t="s">
        <v>149</v>
      </c>
      <c r="Q312" t="s">
        <v>83</v>
      </c>
      <c r="R312" t="s">
        <v>84</v>
      </c>
      <c r="S312" t="s">
        <v>150</v>
      </c>
    </row>
    <row r="313" spans="1:19" x14ac:dyDescent="0.2">
      <c r="A313" t="s">
        <v>1210</v>
      </c>
      <c r="B313" t="s">
        <v>383</v>
      </c>
      <c r="C313" t="s">
        <v>1211</v>
      </c>
      <c r="E313" t="s">
        <v>77</v>
      </c>
      <c r="I313" t="s">
        <v>145</v>
      </c>
      <c r="J313" t="s">
        <v>146</v>
      </c>
      <c r="L313" t="s">
        <v>1212</v>
      </c>
      <c r="M313" t="s">
        <v>148</v>
      </c>
      <c r="N313" t="s">
        <v>81</v>
      </c>
      <c r="P313" t="s">
        <v>149</v>
      </c>
      <c r="Q313" t="s">
        <v>83</v>
      </c>
      <c r="R313" t="s">
        <v>84</v>
      </c>
      <c r="S313" t="s">
        <v>150</v>
      </c>
    </row>
    <row r="314" spans="1:19" x14ac:dyDescent="0.2">
      <c r="A314" t="s">
        <v>1213</v>
      </c>
      <c r="B314" t="s">
        <v>1214</v>
      </c>
      <c r="C314" t="s">
        <v>1215</v>
      </c>
      <c r="E314" t="s">
        <v>77</v>
      </c>
      <c r="I314" t="s">
        <v>145</v>
      </c>
      <c r="J314" t="s">
        <v>146</v>
      </c>
      <c r="L314" t="s">
        <v>575</v>
      </c>
      <c r="M314" t="s">
        <v>148</v>
      </c>
      <c r="N314" t="s">
        <v>81</v>
      </c>
      <c r="P314" t="s">
        <v>149</v>
      </c>
      <c r="Q314" t="s">
        <v>83</v>
      </c>
      <c r="R314" t="s">
        <v>84</v>
      </c>
      <c r="S314" t="s">
        <v>150</v>
      </c>
    </row>
    <row r="315" spans="1:19" x14ac:dyDescent="0.2">
      <c r="A315" t="s">
        <v>1216</v>
      </c>
      <c r="B315" t="s">
        <v>1217</v>
      </c>
      <c r="C315" t="s">
        <v>1218</v>
      </c>
      <c r="E315" t="s">
        <v>77</v>
      </c>
      <c r="G315" t="s">
        <v>1219</v>
      </c>
      <c r="I315" t="s">
        <v>145</v>
      </c>
      <c r="J315" t="s">
        <v>146</v>
      </c>
      <c r="L315" t="s">
        <v>147</v>
      </c>
      <c r="M315" t="s">
        <v>148</v>
      </c>
      <c r="N315" t="s">
        <v>81</v>
      </c>
      <c r="P315" t="s">
        <v>149</v>
      </c>
      <c r="Q315" t="s">
        <v>83</v>
      </c>
      <c r="R315" t="s">
        <v>84</v>
      </c>
      <c r="S315" t="s">
        <v>150</v>
      </c>
    </row>
    <row r="316" spans="1:19" x14ac:dyDescent="0.2">
      <c r="A316" t="s">
        <v>1220</v>
      </c>
      <c r="B316" t="s">
        <v>1221</v>
      </c>
      <c r="C316" t="s">
        <v>1222</v>
      </c>
      <c r="D316" t="s">
        <v>5860</v>
      </c>
      <c r="E316" t="s">
        <v>77</v>
      </c>
      <c r="I316" t="s">
        <v>145</v>
      </c>
      <c r="J316" t="s">
        <v>146</v>
      </c>
      <c r="L316" t="s">
        <v>180</v>
      </c>
      <c r="M316" t="s">
        <v>148</v>
      </c>
      <c r="N316" t="s">
        <v>81</v>
      </c>
      <c r="P316" t="s">
        <v>149</v>
      </c>
      <c r="Q316" t="s">
        <v>83</v>
      </c>
      <c r="R316" t="s">
        <v>84</v>
      </c>
      <c r="S316" t="s">
        <v>150</v>
      </c>
    </row>
    <row r="317" spans="1:19" x14ac:dyDescent="0.2">
      <c r="A317" t="s">
        <v>1223</v>
      </c>
      <c r="B317" t="s">
        <v>1224</v>
      </c>
      <c r="C317" t="s">
        <v>1225</v>
      </c>
      <c r="E317" t="s">
        <v>77</v>
      </c>
      <c r="I317" t="s">
        <v>145</v>
      </c>
      <c r="J317" t="s">
        <v>146</v>
      </c>
      <c r="L317" t="s">
        <v>788</v>
      </c>
      <c r="M317" t="s">
        <v>148</v>
      </c>
      <c r="N317" t="s">
        <v>81</v>
      </c>
      <c r="P317" t="s">
        <v>149</v>
      </c>
      <c r="Q317" t="s">
        <v>83</v>
      </c>
      <c r="R317" t="s">
        <v>84</v>
      </c>
      <c r="S317" t="s">
        <v>150</v>
      </c>
    </row>
    <row r="318" spans="1:19" x14ac:dyDescent="0.2">
      <c r="A318" t="s">
        <v>1226</v>
      </c>
      <c r="B318" t="s">
        <v>1227</v>
      </c>
      <c r="C318" t="s">
        <v>1228</v>
      </c>
      <c r="D318" t="s">
        <v>5860</v>
      </c>
      <c r="E318" t="s">
        <v>77</v>
      </c>
      <c r="I318" t="s">
        <v>145</v>
      </c>
      <c r="J318" t="s">
        <v>146</v>
      </c>
      <c r="L318" t="s">
        <v>603</v>
      </c>
      <c r="M318" t="s">
        <v>148</v>
      </c>
      <c r="N318" t="s">
        <v>81</v>
      </c>
      <c r="P318" t="s">
        <v>149</v>
      </c>
      <c r="Q318" t="s">
        <v>83</v>
      </c>
      <c r="R318" t="s">
        <v>84</v>
      </c>
      <c r="S318" t="s">
        <v>150</v>
      </c>
    </row>
    <row r="319" spans="1:19" x14ac:dyDescent="0.2">
      <c r="A319" t="s">
        <v>1229</v>
      </c>
      <c r="B319" t="s">
        <v>1229</v>
      </c>
      <c r="C319" t="s">
        <v>159</v>
      </c>
      <c r="D319" t="s">
        <v>5860</v>
      </c>
      <c r="E319" t="s">
        <v>160</v>
      </c>
      <c r="I319" t="s">
        <v>145</v>
      </c>
      <c r="J319" t="s">
        <v>146</v>
      </c>
      <c r="M319" t="s">
        <v>148</v>
      </c>
      <c r="N319" t="s">
        <v>81</v>
      </c>
      <c r="P319" t="s">
        <v>149</v>
      </c>
      <c r="Q319" t="s">
        <v>83</v>
      </c>
      <c r="R319" t="s">
        <v>84</v>
      </c>
      <c r="S319" t="s">
        <v>150</v>
      </c>
    </row>
    <row r="320" spans="1:19" x14ac:dyDescent="0.2">
      <c r="A320" t="s">
        <v>1230</v>
      </c>
      <c r="B320" t="s">
        <v>1231</v>
      </c>
      <c r="C320" t="s">
        <v>1232</v>
      </c>
      <c r="D320" t="s">
        <v>5860</v>
      </c>
      <c r="E320" t="s">
        <v>77</v>
      </c>
      <c r="G320" t="s">
        <v>1233</v>
      </c>
      <c r="I320" t="s">
        <v>145</v>
      </c>
      <c r="J320" t="s">
        <v>146</v>
      </c>
      <c r="L320" t="s">
        <v>895</v>
      </c>
      <c r="M320" t="s">
        <v>148</v>
      </c>
      <c r="N320" t="s">
        <v>81</v>
      </c>
      <c r="P320" t="s">
        <v>149</v>
      </c>
      <c r="Q320" t="s">
        <v>83</v>
      </c>
      <c r="R320" t="s">
        <v>84</v>
      </c>
      <c r="S320" t="s">
        <v>150</v>
      </c>
    </row>
    <row r="321" spans="1:19" x14ac:dyDescent="0.2">
      <c r="A321" t="s">
        <v>1234</v>
      </c>
      <c r="B321" t="s">
        <v>1235</v>
      </c>
      <c r="C321" t="s">
        <v>1236</v>
      </c>
      <c r="D321" t="s">
        <v>5860</v>
      </c>
      <c r="E321" t="s">
        <v>77</v>
      </c>
      <c r="I321" t="s">
        <v>145</v>
      </c>
      <c r="J321" t="s">
        <v>146</v>
      </c>
      <c r="L321" t="s">
        <v>690</v>
      </c>
      <c r="M321" t="s">
        <v>148</v>
      </c>
      <c r="N321" t="s">
        <v>81</v>
      </c>
      <c r="P321" t="s">
        <v>149</v>
      </c>
      <c r="Q321" t="s">
        <v>83</v>
      </c>
      <c r="R321" t="s">
        <v>84</v>
      </c>
      <c r="S321" t="s">
        <v>150</v>
      </c>
    </row>
    <row r="322" spans="1:19" x14ac:dyDescent="0.2">
      <c r="A322" t="s">
        <v>1237</v>
      </c>
      <c r="B322" t="s">
        <v>1238</v>
      </c>
      <c r="C322" t="s">
        <v>1239</v>
      </c>
      <c r="E322" t="s">
        <v>77</v>
      </c>
      <c r="G322" t="s">
        <v>1240</v>
      </c>
      <c r="I322" t="s">
        <v>145</v>
      </c>
      <c r="J322" t="s">
        <v>146</v>
      </c>
      <c r="L322" t="s">
        <v>376</v>
      </c>
      <c r="M322" t="s">
        <v>148</v>
      </c>
      <c r="N322" t="s">
        <v>81</v>
      </c>
      <c r="P322" t="s">
        <v>149</v>
      </c>
      <c r="Q322" t="s">
        <v>83</v>
      </c>
      <c r="R322" t="s">
        <v>84</v>
      </c>
      <c r="S322" t="s">
        <v>150</v>
      </c>
    </row>
    <row r="323" spans="1:19" x14ac:dyDescent="0.2">
      <c r="A323" t="s">
        <v>1241</v>
      </c>
      <c r="B323" t="s">
        <v>1242</v>
      </c>
      <c r="C323" t="s">
        <v>1243</v>
      </c>
      <c r="D323" t="s">
        <v>5860</v>
      </c>
      <c r="E323" t="s">
        <v>77</v>
      </c>
      <c r="I323" t="s">
        <v>145</v>
      </c>
      <c r="J323" t="s">
        <v>146</v>
      </c>
      <c r="L323" t="s">
        <v>1244</v>
      </c>
      <c r="M323" t="s">
        <v>148</v>
      </c>
      <c r="N323" t="s">
        <v>81</v>
      </c>
      <c r="P323" t="s">
        <v>149</v>
      </c>
      <c r="Q323" t="s">
        <v>83</v>
      </c>
      <c r="R323" t="s">
        <v>84</v>
      </c>
      <c r="S323" t="s">
        <v>150</v>
      </c>
    </row>
    <row r="324" spans="1:19" x14ac:dyDescent="0.2">
      <c r="A324" t="s">
        <v>1245</v>
      </c>
      <c r="B324" t="s">
        <v>1246</v>
      </c>
      <c r="C324" t="s">
        <v>1247</v>
      </c>
      <c r="E324" t="s">
        <v>77</v>
      </c>
      <c r="I324" t="s">
        <v>145</v>
      </c>
      <c r="J324" t="s">
        <v>146</v>
      </c>
      <c r="L324" t="s">
        <v>278</v>
      </c>
      <c r="M324" t="s">
        <v>148</v>
      </c>
      <c r="N324" t="s">
        <v>81</v>
      </c>
      <c r="P324" t="s">
        <v>149</v>
      </c>
      <c r="Q324" t="s">
        <v>83</v>
      </c>
      <c r="R324" t="s">
        <v>84</v>
      </c>
      <c r="S324" t="s">
        <v>150</v>
      </c>
    </row>
    <row r="325" spans="1:19" x14ac:dyDescent="0.2">
      <c r="A325" t="s">
        <v>1248</v>
      </c>
      <c r="B325" t="s">
        <v>1249</v>
      </c>
      <c r="C325" t="s">
        <v>1250</v>
      </c>
      <c r="E325" t="s">
        <v>77</v>
      </c>
      <c r="I325" t="s">
        <v>145</v>
      </c>
      <c r="J325" t="s">
        <v>146</v>
      </c>
      <c r="L325" t="s">
        <v>282</v>
      </c>
      <c r="M325" t="s">
        <v>148</v>
      </c>
      <c r="N325" t="s">
        <v>81</v>
      </c>
      <c r="P325" t="s">
        <v>149</v>
      </c>
      <c r="Q325" t="s">
        <v>83</v>
      </c>
      <c r="R325" t="s">
        <v>84</v>
      </c>
      <c r="S325" t="s">
        <v>150</v>
      </c>
    </row>
    <row r="326" spans="1:19" x14ac:dyDescent="0.2">
      <c r="A326" t="s">
        <v>1251</v>
      </c>
      <c r="B326" t="s">
        <v>1252</v>
      </c>
      <c r="C326" t="s">
        <v>1253</v>
      </c>
      <c r="D326" t="s">
        <v>5860</v>
      </c>
      <c r="E326" t="s">
        <v>77</v>
      </c>
      <c r="I326" t="s">
        <v>145</v>
      </c>
      <c r="J326" t="s">
        <v>146</v>
      </c>
      <c r="L326" t="s">
        <v>578</v>
      </c>
      <c r="M326" t="s">
        <v>148</v>
      </c>
      <c r="N326" t="s">
        <v>81</v>
      </c>
      <c r="P326" t="s">
        <v>149</v>
      </c>
      <c r="Q326" t="s">
        <v>83</v>
      </c>
      <c r="R326" t="s">
        <v>84</v>
      </c>
      <c r="S326" t="s">
        <v>150</v>
      </c>
    </row>
    <row r="327" spans="1:19" x14ac:dyDescent="0.2">
      <c r="A327" t="s">
        <v>1254</v>
      </c>
      <c r="B327" t="s">
        <v>1255</v>
      </c>
      <c r="C327" t="s">
        <v>1254</v>
      </c>
      <c r="E327" t="s">
        <v>77</v>
      </c>
      <c r="I327" t="s">
        <v>145</v>
      </c>
      <c r="J327" t="s">
        <v>146</v>
      </c>
      <c r="L327" t="s">
        <v>386</v>
      </c>
      <c r="M327" t="s">
        <v>148</v>
      </c>
      <c r="N327" t="s">
        <v>81</v>
      </c>
      <c r="P327" t="s">
        <v>149</v>
      </c>
      <c r="Q327" t="s">
        <v>83</v>
      </c>
      <c r="R327" t="s">
        <v>84</v>
      </c>
      <c r="S327" t="s">
        <v>150</v>
      </c>
    </row>
    <row r="328" spans="1:19" x14ac:dyDescent="0.2">
      <c r="A328" t="s">
        <v>1256</v>
      </c>
      <c r="B328" t="s">
        <v>1257</v>
      </c>
      <c r="C328" t="s">
        <v>1258</v>
      </c>
      <c r="E328" t="s">
        <v>77</v>
      </c>
      <c r="I328" t="s">
        <v>145</v>
      </c>
      <c r="J328" t="s">
        <v>146</v>
      </c>
      <c r="L328" t="s">
        <v>550</v>
      </c>
      <c r="M328" t="s">
        <v>148</v>
      </c>
      <c r="N328" t="s">
        <v>81</v>
      </c>
      <c r="P328" t="s">
        <v>149</v>
      </c>
      <c r="Q328" t="s">
        <v>83</v>
      </c>
      <c r="R328" t="s">
        <v>84</v>
      </c>
      <c r="S328" t="s">
        <v>150</v>
      </c>
    </row>
    <row r="329" spans="1:19" x14ac:dyDescent="0.2">
      <c r="A329" t="s">
        <v>1259</v>
      </c>
      <c r="B329" t="s">
        <v>435</v>
      </c>
      <c r="C329" t="s">
        <v>1260</v>
      </c>
      <c r="D329" t="s">
        <v>5860</v>
      </c>
      <c r="E329" t="s">
        <v>77</v>
      </c>
      <c r="G329" t="s">
        <v>1261</v>
      </c>
      <c r="I329" t="s">
        <v>145</v>
      </c>
      <c r="J329" t="s">
        <v>146</v>
      </c>
      <c r="L329" t="s">
        <v>339</v>
      </c>
      <c r="M329" t="s">
        <v>148</v>
      </c>
      <c r="N329" t="s">
        <v>81</v>
      </c>
      <c r="P329" t="s">
        <v>149</v>
      </c>
      <c r="Q329" t="s">
        <v>83</v>
      </c>
      <c r="R329" t="s">
        <v>84</v>
      </c>
      <c r="S329" t="s">
        <v>150</v>
      </c>
    </row>
    <row r="330" spans="1:19" x14ac:dyDescent="0.2">
      <c r="A330" t="s">
        <v>1262</v>
      </c>
      <c r="B330" t="s">
        <v>1263</v>
      </c>
      <c r="C330" t="s">
        <v>1264</v>
      </c>
      <c r="E330" t="s">
        <v>77</v>
      </c>
      <c r="G330" t="s">
        <v>1265</v>
      </c>
      <c r="I330" t="s">
        <v>145</v>
      </c>
      <c r="J330" t="s">
        <v>146</v>
      </c>
      <c r="L330" t="s">
        <v>478</v>
      </c>
      <c r="M330" t="s">
        <v>148</v>
      </c>
      <c r="N330" t="s">
        <v>81</v>
      </c>
      <c r="P330" t="s">
        <v>149</v>
      </c>
      <c r="Q330" t="s">
        <v>83</v>
      </c>
      <c r="R330" t="s">
        <v>84</v>
      </c>
      <c r="S330" t="s">
        <v>150</v>
      </c>
    </row>
    <row r="331" spans="1:19" x14ac:dyDescent="0.2">
      <c r="A331" t="s">
        <v>1266</v>
      </c>
      <c r="B331" t="s">
        <v>1267</v>
      </c>
      <c r="C331" t="s">
        <v>1268</v>
      </c>
      <c r="E331" t="s">
        <v>77</v>
      </c>
      <c r="G331" t="s">
        <v>1269</v>
      </c>
      <c r="I331" t="s">
        <v>145</v>
      </c>
      <c r="J331" t="s">
        <v>146</v>
      </c>
      <c r="L331" t="s">
        <v>396</v>
      </c>
      <c r="M331" t="s">
        <v>148</v>
      </c>
      <c r="N331" t="s">
        <v>81</v>
      </c>
      <c r="P331" t="s">
        <v>149</v>
      </c>
      <c r="Q331" t="s">
        <v>83</v>
      </c>
      <c r="R331" t="s">
        <v>84</v>
      </c>
      <c r="S331" t="s">
        <v>150</v>
      </c>
    </row>
    <row r="332" spans="1:19" x14ac:dyDescent="0.2">
      <c r="A332" t="s">
        <v>1270</v>
      </c>
      <c r="B332" t="s">
        <v>1271</v>
      </c>
      <c r="C332" t="s">
        <v>1272</v>
      </c>
      <c r="E332" t="s">
        <v>77</v>
      </c>
      <c r="I332" t="s">
        <v>145</v>
      </c>
      <c r="J332" t="s">
        <v>146</v>
      </c>
      <c r="L332" t="s">
        <v>538</v>
      </c>
      <c r="M332" t="s">
        <v>148</v>
      </c>
      <c r="N332" t="s">
        <v>81</v>
      </c>
      <c r="P332" t="s">
        <v>149</v>
      </c>
      <c r="Q332" t="s">
        <v>83</v>
      </c>
      <c r="R332" t="s">
        <v>84</v>
      </c>
      <c r="S332" t="s">
        <v>150</v>
      </c>
    </row>
    <row r="333" spans="1:19" x14ac:dyDescent="0.2">
      <c r="A333" t="s">
        <v>1273</v>
      </c>
      <c r="B333" t="s">
        <v>1274</v>
      </c>
      <c r="C333" t="s">
        <v>1275</v>
      </c>
      <c r="E333" t="s">
        <v>77</v>
      </c>
      <c r="I333" t="s">
        <v>145</v>
      </c>
      <c r="J333" t="s">
        <v>146</v>
      </c>
      <c r="L333" t="s">
        <v>211</v>
      </c>
      <c r="M333" t="s">
        <v>148</v>
      </c>
      <c r="N333" t="s">
        <v>81</v>
      </c>
      <c r="P333" t="s">
        <v>149</v>
      </c>
      <c r="Q333" t="s">
        <v>83</v>
      </c>
      <c r="R333" t="s">
        <v>84</v>
      </c>
      <c r="S333" t="s">
        <v>150</v>
      </c>
    </row>
    <row r="334" spans="1:19" x14ac:dyDescent="0.2">
      <c r="A334" t="s">
        <v>1276</v>
      </c>
      <c r="B334" t="s">
        <v>1277</v>
      </c>
      <c r="C334" t="s">
        <v>1278</v>
      </c>
      <c r="D334" t="s">
        <v>5860</v>
      </c>
      <c r="E334" t="s">
        <v>77</v>
      </c>
      <c r="I334" t="s">
        <v>145</v>
      </c>
      <c r="J334" t="s">
        <v>146</v>
      </c>
      <c r="L334" t="s">
        <v>443</v>
      </c>
      <c r="M334" t="s">
        <v>148</v>
      </c>
      <c r="N334" t="s">
        <v>81</v>
      </c>
      <c r="P334" t="s">
        <v>149</v>
      </c>
      <c r="Q334" t="s">
        <v>83</v>
      </c>
      <c r="R334" t="s">
        <v>84</v>
      </c>
      <c r="S334" t="s">
        <v>150</v>
      </c>
    </row>
    <row r="335" spans="1:19" x14ac:dyDescent="0.2">
      <c r="A335" t="s">
        <v>1279</v>
      </c>
      <c r="B335" t="s">
        <v>1280</v>
      </c>
      <c r="C335" t="s">
        <v>1281</v>
      </c>
      <c r="D335" t="s">
        <v>5860</v>
      </c>
      <c r="E335" t="s">
        <v>77</v>
      </c>
      <c r="I335" t="s">
        <v>145</v>
      </c>
      <c r="J335" t="s">
        <v>146</v>
      </c>
      <c r="L335" t="s">
        <v>636</v>
      </c>
      <c r="M335" t="s">
        <v>148</v>
      </c>
      <c r="N335" t="s">
        <v>81</v>
      </c>
      <c r="P335" t="s">
        <v>149</v>
      </c>
      <c r="Q335" t="s">
        <v>83</v>
      </c>
      <c r="R335" t="s">
        <v>84</v>
      </c>
      <c r="S335" t="s">
        <v>150</v>
      </c>
    </row>
    <row r="336" spans="1:19" x14ac:dyDescent="0.2">
      <c r="A336" t="s">
        <v>1282</v>
      </c>
      <c r="B336" t="s">
        <v>1283</v>
      </c>
      <c r="C336" t="s">
        <v>1284</v>
      </c>
      <c r="E336" t="s">
        <v>77</v>
      </c>
      <c r="G336" t="s">
        <v>1285</v>
      </c>
      <c r="I336" t="s">
        <v>145</v>
      </c>
      <c r="J336" t="s">
        <v>146</v>
      </c>
      <c r="L336" t="s">
        <v>407</v>
      </c>
      <c r="M336" t="s">
        <v>148</v>
      </c>
      <c r="N336" t="s">
        <v>81</v>
      </c>
      <c r="P336" t="s">
        <v>149</v>
      </c>
      <c r="Q336" t="s">
        <v>83</v>
      </c>
      <c r="R336" t="s">
        <v>84</v>
      </c>
      <c r="S336" t="s">
        <v>150</v>
      </c>
    </row>
    <row r="337" spans="1:19" x14ac:dyDescent="0.2">
      <c r="A337" t="s">
        <v>1286</v>
      </c>
      <c r="B337" t="s">
        <v>1287</v>
      </c>
      <c r="C337" t="s">
        <v>1288</v>
      </c>
      <c r="E337" t="s">
        <v>77</v>
      </c>
      <c r="I337" t="s">
        <v>145</v>
      </c>
      <c r="J337" t="s">
        <v>146</v>
      </c>
      <c r="L337" t="s">
        <v>750</v>
      </c>
      <c r="M337" t="s">
        <v>148</v>
      </c>
      <c r="N337" t="s">
        <v>81</v>
      </c>
      <c r="P337" t="s">
        <v>149</v>
      </c>
      <c r="Q337" t="s">
        <v>83</v>
      </c>
      <c r="R337" t="s">
        <v>84</v>
      </c>
      <c r="S337" t="s">
        <v>150</v>
      </c>
    </row>
    <row r="338" spans="1:19" x14ac:dyDescent="0.2">
      <c r="A338" t="s">
        <v>1289</v>
      </c>
      <c r="B338" t="s">
        <v>1290</v>
      </c>
      <c r="C338" t="s">
        <v>1291</v>
      </c>
      <c r="E338" t="s">
        <v>77</v>
      </c>
      <c r="I338" t="s">
        <v>145</v>
      </c>
      <c r="J338" t="s">
        <v>146</v>
      </c>
      <c r="L338" t="s">
        <v>1004</v>
      </c>
      <c r="M338" t="s">
        <v>148</v>
      </c>
      <c r="N338" t="s">
        <v>81</v>
      </c>
      <c r="P338" t="s">
        <v>149</v>
      </c>
      <c r="Q338" t="s">
        <v>83</v>
      </c>
      <c r="R338" t="s">
        <v>84</v>
      </c>
      <c r="S338" t="s">
        <v>150</v>
      </c>
    </row>
    <row r="339" spans="1:19" x14ac:dyDescent="0.2">
      <c r="A339" t="s">
        <v>1292</v>
      </c>
      <c r="B339" t="s">
        <v>1293</v>
      </c>
      <c r="C339" t="s">
        <v>1294</v>
      </c>
      <c r="E339" t="s">
        <v>77</v>
      </c>
      <c r="I339" t="s">
        <v>145</v>
      </c>
      <c r="J339" t="s">
        <v>146</v>
      </c>
      <c r="L339" t="s">
        <v>302</v>
      </c>
      <c r="M339" t="s">
        <v>148</v>
      </c>
      <c r="N339" t="s">
        <v>81</v>
      </c>
      <c r="P339" t="s">
        <v>149</v>
      </c>
      <c r="Q339" t="s">
        <v>83</v>
      </c>
      <c r="R339" t="s">
        <v>84</v>
      </c>
      <c r="S339" t="s">
        <v>150</v>
      </c>
    </row>
    <row r="340" spans="1:19" x14ac:dyDescent="0.2">
      <c r="A340" t="s">
        <v>1295</v>
      </c>
      <c r="B340" t="s">
        <v>1295</v>
      </c>
      <c r="C340" t="s">
        <v>1206</v>
      </c>
      <c r="D340" t="s">
        <v>5860</v>
      </c>
      <c r="E340" t="s">
        <v>77</v>
      </c>
      <c r="I340" t="s">
        <v>145</v>
      </c>
      <c r="J340" t="s">
        <v>146</v>
      </c>
      <c r="M340" t="s">
        <v>148</v>
      </c>
      <c r="N340" t="s">
        <v>81</v>
      </c>
      <c r="P340" t="s">
        <v>149</v>
      </c>
      <c r="Q340" t="s">
        <v>83</v>
      </c>
      <c r="R340" t="s">
        <v>84</v>
      </c>
      <c r="S340" t="s">
        <v>150</v>
      </c>
    </row>
    <row r="341" spans="1:19" x14ac:dyDescent="0.2">
      <c r="A341" t="s">
        <v>1296</v>
      </c>
      <c r="B341" t="s">
        <v>233</v>
      </c>
      <c r="C341" t="s">
        <v>1297</v>
      </c>
      <c r="E341" t="s">
        <v>77</v>
      </c>
      <c r="G341" t="s">
        <v>1298</v>
      </c>
      <c r="I341" t="s">
        <v>145</v>
      </c>
      <c r="J341" t="s">
        <v>146</v>
      </c>
      <c r="L341" t="s">
        <v>950</v>
      </c>
      <c r="M341" t="s">
        <v>148</v>
      </c>
      <c r="N341" t="s">
        <v>81</v>
      </c>
      <c r="P341" t="s">
        <v>149</v>
      </c>
      <c r="Q341" t="s">
        <v>83</v>
      </c>
      <c r="R341" t="s">
        <v>84</v>
      </c>
      <c r="S341" t="s">
        <v>150</v>
      </c>
    </row>
    <row r="342" spans="1:19" x14ac:dyDescent="0.2">
      <c r="A342" t="s">
        <v>1299</v>
      </c>
      <c r="B342" t="s">
        <v>1300</v>
      </c>
      <c r="C342" t="s">
        <v>1301</v>
      </c>
      <c r="E342" t="s">
        <v>77</v>
      </c>
      <c r="I342" t="s">
        <v>145</v>
      </c>
      <c r="J342" t="s">
        <v>146</v>
      </c>
      <c r="L342" t="s">
        <v>640</v>
      </c>
      <c r="M342" t="s">
        <v>148</v>
      </c>
      <c r="N342" t="s">
        <v>81</v>
      </c>
      <c r="P342" t="s">
        <v>149</v>
      </c>
      <c r="Q342" t="s">
        <v>83</v>
      </c>
      <c r="R342" t="s">
        <v>84</v>
      </c>
      <c r="S342" t="s">
        <v>150</v>
      </c>
    </row>
    <row r="343" spans="1:19" x14ac:dyDescent="0.2">
      <c r="A343" t="s">
        <v>1302</v>
      </c>
      <c r="B343" t="s">
        <v>1303</v>
      </c>
      <c r="C343" t="s">
        <v>1304</v>
      </c>
      <c r="D343" t="s">
        <v>5860</v>
      </c>
      <c r="E343" t="s">
        <v>77</v>
      </c>
      <c r="I343" t="s">
        <v>145</v>
      </c>
      <c r="J343" t="s">
        <v>146</v>
      </c>
      <c r="L343" t="s">
        <v>815</v>
      </c>
      <c r="M343" t="s">
        <v>148</v>
      </c>
      <c r="N343" t="s">
        <v>81</v>
      </c>
      <c r="P343" t="s">
        <v>149</v>
      </c>
      <c r="Q343" t="s">
        <v>83</v>
      </c>
      <c r="R343" t="s">
        <v>84</v>
      </c>
      <c r="S343" t="s">
        <v>150</v>
      </c>
    </row>
    <row r="344" spans="1:19" x14ac:dyDescent="0.2">
      <c r="A344" t="s">
        <v>1305</v>
      </c>
      <c r="B344" t="s">
        <v>1306</v>
      </c>
      <c r="C344" t="s">
        <v>1307</v>
      </c>
      <c r="E344" t="s">
        <v>77</v>
      </c>
      <c r="I344" t="s">
        <v>145</v>
      </c>
      <c r="J344" t="s">
        <v>146</v>
      </c>
      <c r="L344" t="s">
        <v>886</v>
      </c>
      <c r="M344" t="s">
        <v>148</v>
      </c>
      <c r="N344" t="s">
        <v>81</v>
      </c>
      <c r="P344" t="s">
        <v>149</v>
      </c>
      <c r="Q344" t="s">
        <v>83</v>
      </c>
      <c r="R344" t="s">
        <v>84</v>
      </c>
      <c r="S344" t="s">
        <v>150</v>
      </c>
    </row>
    <row r="345" spans="1:19" x14ac:dyDescent="0.2">
      <c r="A345" t="s">
        <v>1308</v>
      </c>
      <c r="B345" t="s">
        <v>1309</v>
      </c>
      <c r="C345" t="s">
        <v>1310</v>
      </c>
      <c r="D345" t="s">
        <v>5860</v>
      </c>
      <c r="E345" t="s">
        <v>77</v>
      </c>
      <c r="I345" t="s">
        <v>145</v>
      </c>
      <c r="J345" t="s">
        <v>146</v>
      </c>
      <c r="L345" t="s">
        <v>459</v>
      </c>
      <c r="M345" t="s">
        <v>148</v>
      </c>
      <c r="N345" t="s">
        <v>81</v>
      </c>
      <c r="P345" t="s">
        <v>149</v>
      </c>
      <c r="Q345" t="s">
        <v>83</v>
      </c>
      <c r="R345" t="s">
        <v>84</v>
      </c>
      <c r="S345" t="s">
        <v>150</v>
      </c>
    </row>
    <row r="346" spans="1:19" x14ac:dyDescent="0.2">
      <c r="A346" t="s">
        <v>1311</v>
      </c>
      <c r="B346" t="s">
        <v>1312</v>
      </c>
      <c r="C346" t="s">
        <v>1313</v>
      </c>
      <c r="D346" t="s">
        <v>5860</v>
      </c>
      <c r="E346" t="s">
        <v>77</v>
      </c>
      <c r="I346" t="s">
        <v>145</v>
      </c>
      <c r="J346" t="s">
        <v>146</v>
      </c>
      <c r="L346" t="s">
        <v>443</v>
      </c>
      <c r="M346" t="s">
        <v>148</v>
      </c>
      <c r="N346" t="s">
        <v>81</v>
      </c>
      <c r="P346" t="s">
        <v>149</v>
      </c>
      <c r="Q346" t="s">
        <v>83</v>
      </c>
      <c r="R346" t="s">
        <v>84</v>
      </c>
      <c r="S346" t="s">
        <v>150</v>
      </c>
    </row>
    <row r="347" spans="1:19" x14ac:dyDescent="0.2">
      <c r="A347" t="s">
        <v>1314</v>
      </c>
      <c r="B347" t="s">
        <v>1315</v>
      </c>
      <c r="C347" t="s">
        <v>1316</v>
      </c>
      <c r="E347" t="s">
        <v>77</v>
      </c>
      <c r="I347" t="s">
        <v>145</v>
      </c>
      <c r="J347" t="s">
        <v>146</v>
      </c>
      <c r="L347" t="s">
        <v>383</v>
      </c>
      <c r="M347" t="s">
        <v>148</v>
      </c>
      <c r="N347" t="s">
        <v>81</v>
      </c>
      <c r="P347" t="s">
        <v>149</v>
      </c>
      <c r="Q347" t="s">
        <v>83</v>
      </c>
      <c r="R347" t="s">
        <v>84</v>
      </c>
      <c r="S347" t="s">
        <v>150</v>
      </c>
    </row>
    <row r="348" spans="1:19" x14ac:dyDescent="0.2">
      <c r="A348" t="s">
        <v>1317</v>
      </c>
      <c r="B348" t="s">
        <v>1318</v>
      </c>
      <c r="C348" t="s">
        <v>1319</v>
      </c>
      <c r="E348" t="s">
        <v>77</v>
      </c>
      <c r="I348" t="s">
        <v>145</v>
      </c>
      <c r="J348" t="s">
        <v>146</v>
      </c>
      <c r="L348" t="s">
        <v>164</v>
      </c>
      <c r="M348" t="s">
        <v>148</v>
      </c>
      <c r="N348" t="s">
        <v>81</v>
      </c>
      <c r="P348" t="s">
        <v>149</v>
      </c>
      <c r="Q348" t="s">
        <v>83</v>
      </c>
      <c r="R348" t="s">
        <v>84</v>
      </c>
      <c r="S348" t="s">
        <v>150</v>
      </c>
    </row>
    <row r="349" spans="1:19" x14ac:dyDescent="0.2">
      <c r="A349" t="s">
        <v>1320</v>
      </c>
      <c r="B349" t="s">
        <v>1321</v>
      </c>
      <c r="C349" t="s">
        <v>1322</v>
      </c>
      <c r="D349" t="s">
        <v>5860</v>
      </c>
      <c r="E349" t="s">
        <v>77</v>
      </c>
      <c r="I349" t="s">
        <v>145</v>
      </c>
      <c r="J349" t="s">
        <v>146</v>
      </c>
      <c r="L349" t="s">
        <v>1323</v>
      </c>
      <c r="M349" t="s">
        <v>148</v>
      </c>
      <c r="N349" t="s">
        <v>81</v>
      </c>
      <c r="P349" t="s">
        <v>149</v>
      </c>
      <c r="Q349" t="s">
        <v>83</v>
      </c>
      <c r="R349" t="s">
        <v>84</v>
      </c>
      <c r="S349" t="s">
        <v>150</v>
      </c>
    </row>
    <row r="350" spans="1:19" x14ac:dyDescent="0.2">
      <c r="A350" t="s">
        <v>1324</v>
      </c>
      <c r="B350" t="s">
        <v>1325</v>
      </c>
      <c r="C350" t="s">
        <v>1326</v>
      </c>
      <c r="E350" t="s">
        <v>77</v>
      </c>
      <c r="I350" t="s">
        <v>145</v>
      </c>
      <c r="J350" t="s">
        <v>146</v>
      </c>
      <c r="L350" t="s">
        <v>622</v>
      </c>
      <c r="M350" t="s">
        <v>148</v>
      </c>
      <c r="N350" t="s">
        <v>81</v>
      </c>
      <c r="P350" t="s">
        <v>149</v>
      </c>
      <c r="Q350" t="s">
        <v>83</v>
      </c>
      <c r="R350" t="s">
        <v>84</v>
      </c>
      <c r="S350" t="s">
        <v>150</v>
      </c>
    </row>
    <row r="351" spans="1:19" x14ac:dyDescent="0.2">
      <c r="A351" t="s">
        <v>1327</v>
      </c>
      <c r="B351" t="s">
        <v>1328</v>
      </c>
      <c r="C351" t="s">
        <v>1329</v>
      </c>
      <c r="E351" t="s">
        <v>77</v>
      </c>
      <c r="I351" t="s">
        <v>145</v>
      </c>
      <c r="J351" t="s">
        <v>146</v>
      </c>
      <c r="L351" t="s">
        <v>365</v>
      </c>
      <c r="M351" t="s">
        <v>148</v>
      </c>
      <c r="N351" t="s">
        <v>81</v>
      </c>
      <c r="P351" t="s">
        <v>149</v>
      </c>
      <c r="Q351" t="s">
        <v>83</v>
      </c>
      <c r="R351" t="s">
        <v>84</v>
      </c>
      <c r="S351" t="s">
        <v>150</v>
      </c>
    </row>
    <row r="352" spans="1:19" x14ac:dyDescent="0.2">
      <c r="A352" t="s">
        <v>1330</v>
      </c>
      <c r="B352" t="s">
        <v>1331</v>
      </c>
      <c r="C352" t="s">
        <v>1332</v>
      </c>
      <c r="E352" t="s">
        <v>77</v>
      </c>
      <c r="I352" t="s">
        <v>145</v>
      </c>
      <c r="J352" t="s">
        <v>146</v>
      </c>
      <c r="L352" t="s">
        <v>533</v>
      </c>
      <c r="M352" t="s">
        <v>148</v>
      </c>
      <c r="N352" t="s">
        <v>81</v>
      </c>
      <c r="P352" t="s">
        <v>149</v>
      </c>
      <c r="Q352" t="s">
        <v>83</v>
      </c>
      <c r="R352" t="s">
        <v>84</v>
      </c>
      <c r="S352" t="s">
        <v>150</v>
      </c>
    </row>
    <row r="353" spans="1:19" x14ac:dyDescent="0.2">
      <c r="A353" t="s">
        <v>1333</v>
      </c>
      <c r="B353" t="s">
        <v>1334</v>
      </c>
      <c r="C353" t="s">
        <v>1335</v>
      </c>
      <c r="E353" t="s">
        <v>77</v>
      </c>
      <c r="I353" t="s">
        <v>145</v>
      </c>
      <c r="J353" t="s">
        <v>146</v>
      </c>
      <c r="L353" t="s">
        <v>250</v>
      </c>
      <c r="M353" t="s">
        <v>148</v>
      </c>
      <c r="N353" t="s">
        <v>81</v>
      </c>
      <c r="P353" t="s">
        <v>149</v>
      </c>
      <c r="Q353" t="s">
        <v>83</v>
      </c>
      <c r="R353" t="s">
        <v>84</v>
      </c>
      <c r="S353" t="s">
        <v>150</v>
      </c>
    </row>
    <row r="354" spans="1:19" x14ac:dyDescent="0.2">
      <c r="A354" t="s">
        <v>1336</v>
      </c>
      <c r="B354" t="s">
        <v>1336</v>
      </c>
      <c r="C354" t="s">
        <v>814</v>
      </c>
      <c r="E354" t="s">
        <v>77</v>
      </c>
      <c r="I354" t="s">
        <v>145</v>
      </c>
      <c r="J354" t="s">
        <v>146</v>
      </c>
      <c r="M354" t="s">
        <v>148</v>
      </c>
      <c r="N354" t="s">
        <v>81</v>
      </c>
      <c r="P354" t="s">
        <v>149</v>
      </c>
      <c r="Q354" t="s">
        <v>83</v>
      </c>
      <c r="R354" t="s">
        <v>84</v>
      </c>
      <c r="S354" t="s">
        <v>150</v>
      </c>
    </row>
    <row r="355" spans="1:19" x14ac:dyDescent="0.2">
      <c r="A355" t="s">
        <v>1337</v>
      </c>
      <c r="B355" t="s">
        <v>1338</v>
      </c>
      <c r="C355" t="s">
        <v>1339</v>
      </c>
      <c r="E355" t="s">
        <v>77</v>
      </c>
      <c r="G355" t="s">
        <v>1340</v>
      </c>
      <c r="I355" t="s">
        <v>145</v>
      </c>
      <c r="J355" t="s">
        <v>146</v>
      </c>
      <c r="L355" t="s">
        <v>376</v>
      </c>
      <c r="M355" t="s">
        <v>148</v>
      </c>
      <c r="N355" t="s">
        <v>81</v>
      </c>
      <c r="P355" t="s">
        <v>149</v>
      </c>
      <c r="Q355" t="s">
        <v>83</v>
      </c>
      <c r="R355" t="s">
        <v>84</v>
      </c>
      <c r="S355" t="s">
        <v>150</v>
      </c>
    </row>
    <row r="356" spans="1:19" x14ac:dyDescent="0.2">
      <c r="A356" t="s">
        <v>1341</v>
      </c>
      <c r="B356" t="s">
        <v>1342</v>
      </c>
      <c r="C356" t="s">
        <v>1343</v>
      </c>
      <c r="E356" t="s">
        <v>77</v>
      </c>
      <c r="I356" t="s">
        <v>145</v>
      </c>
      <c r="J356" t="s">
        <v>146</v>
      </c>
      <c r="L356" t="s">
        <v>211</v>
      </c>
      <c r="M356" t="s">
        <v>148</v>
      </c>
      <c r="N356" t="s">
        <v>81</v>
      </c>
      <c r="P356" t="s">
        <v>149</v>
      </c>
      <c r="Q356" t="s">
        <v>83</v>
      </c>
      <c r="R356" t="s">
        <v>84</v>
      </c>
      <c r="S356" t="s">
        <v>150</v>
      </c>
    </row>
    <row r="357" spans="1:19" x14ac:dyDescent="0.2">
      <c r="A357" t="s">
        <v>1344</v>
      </c>
      <c r="B357" t="s">
        <v>1345</v>
      </c>
      <c r="C357" t="s">
        <v>1346</v>
      </c>
      <c r="E357" t="s">
        <v>77</v>
      </c>
      <c r="G357" t="s">
        <v>1347</v>
      </c>
      <c r="I357" t="s">
        <v>145</v>
      </c>
      <c r="J357" t="s">
        <v>146</v>
      </c>
      <c r="L357" t="s">
        <v>650</v>
      </c>
      <c r="M357" t="s">
        <v>148</v>
      </c>
      <c r="N357" t="s">
        <v>81</v>
      </c>
      <c r="P357" t="s">
        <v>149</v>
      </c>
      <c r="Q357" t="s">
        <v>83</v>
      </c>
      <c r="R357" t="s">
        <v>84</v>
      </c>
      <c r="S357" t="s">
        <v>150</v>
      </c>
    </row>
    <row r="358" spans="1:19" x14ac:dyDescent="0.2">
      <c r="A358" t="s">
        <v>1348</v>
      </c>
      <c r="B358" t="s">
        <v>1349</v>
      </c>
      <c r="C358" t="s">
        <v>1350</v>
      </c>
      <c r="E358" t="s">
        <v>77</v>
      </c>
      <c r="I358" t="s">
        <v>145</v>
      </c>
      <c r="J358" t="s">
        <v>146</v>
      </c>
      <c r="L358" t="s">
        <v>180</v>
      </c>
      <c r="M358" t="s">
        <v>148</v>
      </c>
      <c r="N358" t="s">
        <v>81</v>
      </c>
      <c r="P358" t="s">
        <v>149</v>
      </c>
      <c r="Q358" t="s">
        <v>83</v>
      </c>
      <c r="R358" t="s">
        <v>84</v>
      </c>
      <c r="S358" t="s">
        <v>150</v>
      </c>
    </row>
    <row r="359" spans="1:19" x14ac:dyDescent="0.2">
      <c r="A359" t="s">
        <v>1351</v>
      </c>
      <c r="B359" t="s">
        <v>1352</v>
      </c>
      <c r="C359" t="s">
        <v>1353</v>
      </c>
      <c r="D359" t="s">
        <v>5860</v>
      </c>
      <c r="E359" t="s">
        <v>77</v>
      </c>
      <c r="I359" t="s">
        <v>145</v>
      </c>
      <c r="J359" t="s">
        <v>146</v>
      </c>
      <c r="L359" t="s">
        <v>219</v>
      </c>
      <c r="M359" t="s">
        <v>148</v>
      </c>
      <c r="N359" t="s">
        <v>81</v>
      </c>
      <c r="P359" t="s">
        <v>149</v>
      </c>
      <c r="Q359" t="s">
        <v>83</v>
      </c>
      <c r="R359" t="s">
        <v>84</v>
      </c>
      <c r="S359" t="s">
        <v>150</v>
      </c>
    </row>
    <row r="360" spans="1:19" x14ac:dyDescent="0.2">
      <c r="A360" t="s">
        <v>1354</v>
      </c>
      <c r="B360" t="s">
        <v>1355</v>
      </c>
      <c r="C360" t="s">
        <v>1356</v>
      </c>
      <c r="E360" t="s">
        <v>77</v>
      </c>
      <c r="G360" t="s">
        <v>1357</v>
      </c>
      <c r="I360" t="s">
        <v>145</v>
      </c>
      <c r="J360" t="s">
        <v>146</v>
      </c>
      <c r="L360" t="s">
        <v>396</v>
      </c>
      <c r="M360" t="s">
        <v>148</v>
      </c>
      <c r="N360" t="s">
        <v>81</v>
      </c>
      <c r="P360" t="s">
        <v>149</v>
      </c>
      <c r="Q360" t="s">
        <v>83</v>
      </c>
      <c r="R360" t="s">
        <v>84</v>
      </c>
      <c r="S360" t="s">
        <v>150</v>
      </c>
    </row>
    <row r="361" spans="1:19" x14ac:dyDescent="0.2">
      <c r="A361" t="s">
        <v>1358</v>
      </c>
      <c r="B361" t="s">
        <v>1359</v>
      </c>
      <c r="C361" t="s">
        <v>1360</v>
      </c>
      <c r="E361" t="s">
        <v>77</v>
      </c>
      <c r="I361" t="s">
        <v>145</v>
      </c>
      <c r="J361" t="s">
        <v>146</v>
      </c>
      <c r="L361" t="s">
        <v>215</v>
      </c>
      <c r="M361" t="s">
        <v>148</v>
      </c>
      <c r="N361" t="s">
        <v>81</v>
      </c>
      <c r="P361" t="s">
        <v>149</v>
      </c>
      <c r="Q361" t="s">
        <v>83</v>
      </c>
      <c r="R361" t="s">
        <v>84</v>
      </c>
      <c r="S361" t="s">
        <v>150</v>
      </c>
    </row>
    <row r="362" spans="1:19" x14ac:dyDescent="0.2">
      <c r="A362" t="s">
        <v>1361</v>
      </c>
      <c r="B362" t="s">
        <v>1362</v>
      </c>
      <c r="C362" t="s">
        <v>1363</v>
      </c>
      <c r="D362" t="s">
        <v>5860</v>
      </c>
      <c r="E362" t="s">
        <v>77</v>
      </c>
      <c r="I362" t="s">
        <v>145</v>
      </c>
      <c r="J362" t="s">
        <v>146</v>
      </c>
      <c r="L362" t="s">
        <v>1252</v>
      </c>
      <c r="M362" t="s">
        <v>148</v>
      </c>
      <c r="N362" t="s">
        <v>81</v>
      </c>
      <c r="P362" t="s">
        <v>149</v>
      </c>
      <c r="Q362" t="s">
        <v>83</v>
      </c>
      <c r="R362" t="s">
        <v>84</v>
      </c>
      <c r="S362" t="s">
        <v>150</v>
      </c>
    </row>
    <row r="363" spans="1:19" x14ac:dyDescent="0.2">
      <c r="A363" t="s">
        <v>1364</v>
      </c>
      <c r="B363" t="s">
        <v>1365</v>
      </c>
      <c r="C363" t="s">
        <v>1366</v>
      </c>
      <c r="E363" t="s">
        <v>77</v>
      </c>
      <c r="G363" t="s">
        <v>1367</v>
      </c>
      <c r="I363" t="s">
        <v>145</v>
      </c>
      <c r="J363" t="s">
        <v>146</v>
      </c>
      <c r="L363" t="s">
        <v>928</v>
      </c>
      <c r="M363" t="s">
        <v>148</v>
      </c>
      <c r="N363" t="s">
        <v>81</v>
      </c>
      <c r="P363" t="s">
        <v>149</v>
      </c>
      <c r="Q363" t="s">
        <v>83</v>
      </c>
      <c r="R363" t="s">
        <v>84</v>
      </c>
      <c r="S363" t="s">
        <v>150</v>
      </c>
    </row>
    <row r="364" spans="1:19" x14ac:dyDescent="0.2">
      <c r="A364" t="s">
        <v>1368</v>
      </c>
      <c r="B364" t="s">
        <v>1369</v>
      </c>
      <c r="C364" t="s">
        <v>1370</v>
      </c>
      <c r="E364" t="s">
        <v>77</v>
      </c>
      <c r="I364" t="s">
        <v>145</v>
      </c>
      <c r="J364" t="s">
        <v>146</v>
      </c>
      <c r="L364" t="s">
        <v>319</v>
      </c>
      <c r="M364" t="s">
        <v>148</v>
      </c>
      <c r="N364" t="s">
        <v>81</v>
      </c>
      <c r="P364" t="s">
        <v>149</v>
      </c>
      <c r="Q364" t="s">
        <v>83</v>
      </c>
      <c r="R364" t="s">
        <v>84</v>
      </c>
      <c r="S364" t="s">
        <v>150</v>
      </c>
    </row>
    <row r="365" spans="1:19" x14ac:dyDescent="0.2">
      <c r="A365" t="s">
        <v>1371</v>
      </c>
      <c r="B365" t="s">
        <v>1372</v>
      </c>
      <c r="C365" t="s">
        <v>1373</v>
      </c>
      <c r="D365" t="s">
        <v>5860</v>
      </c>
      <c r="E365" t="s">
        <v>77</v>
      </c>
      <c r="I365" t="s">
        <v>145</v>
      </c>
      <c r="J365" t="s">
        <v>146</v>
      </c>
      <c r="L365" t="s">
        <v>675</v>
      </c>
      <c r="M365" t="s">
        <v>148</v>
      </c>
      <c r="N365" t="s">
        <v>81</v>
      </c>
      <c r="P365" t="s">
        <v>149</v>
      </c>
      <c r="Q365" t="s">
        <v>83</v>
      </c>
      <c r="R365" t="s">
        <v>84</v>
      </c>
      <c r="S365" t="s">
        <v>150</v>
      </c>
    </row>
    <row r="366" spans="1:19" x14ac:dyDescent="0.2">
      <c r="A366" t="s">
        <v>1374</v>
      </c>
      <c r="B366" t="s">
        <v>1375</v>
      </c>
      <c r="C366" t="s">
        <v>1376</v>
      </c>
      <c r="E366" t="s">
        <v>77</v>
      </c>
      <c r="I366" t="s">
        <v>145</v>
      </c>
      <c r="J366" t="s">
        <v>146</v>
      </c>
      <c r="L366" t="s">
        <v>215</v>
      </c>
      <c r="M366" t="s">
        <v>148</v>
      </c>
      <c r="N366" t="s">
        <v>81</v>
      </c>
      <c r="P366" t="s">
        <v>149</v>
      </c>
      <c r="Q366" t="s">
        <v>83</v>
      </c>
      <c r="R366" t="s">
        <v>84</v>
      </c>
      <c r="S366" t="s">
        <v>150</v>
      </c>
    </row>
    <row r="367" spans="1:19" x14ac:dyDescent="0.2">
      <c r="A367" t="s">
        <v>1377</v>
      </c>
      <c r="B367" t="s">
        <v>1378</v>
      </c>
      <c r="C367" t="s">
        <v>1377</v>
      </c>
      <c r="D367" t="s">
        <v>5860</v>
      </c>
      <c r="E367" t="s">
        <v>77</v>
      </c>
      <c r="I367" t="s">
        <v>145</v>
      </c>
      <c r="J367" t="s">
        <v>146</v>
      </c>
      <c r="L367" t="s">
        <v>386</v>
      </c>
      <c r="M367" t="s">
        <v>148</v>
      </c>
      <c r="N367" t="s">
        <v>81</v>
      </c>
      <c r="P367" t="s">
        <v>149</v>
      </c>
      <c r="Q367" t="s">
        <v>83</v>
      </c>
      <c r="R367" t="s">
        <v>84</v>
      </c>
      <c r="S367" t="s">
        <v>150</v>
      </c>
    </row>
    <row r="368" spans="1:19" x14ac:dyDescent="0.2">
      <c r="A368" t="s">
        <v>1379</v>
      </c>
      <c r="B368" t="s">
        <v>1380</v>
      </c>
      <c r="C368" t="s">
        <v>1381</v>
      </c>
      <c r="E368" t="s">
        <v>77</v>
      </c>
      <c r="I368" t="s">
        <v>145</v>
      </c>
      <c r="J368" t="s">
        <v>146</v>
      </c>
      <c r="L368" t="s">
        <v>310</v>
      </c>
      <c r="M368" t="s">
        <v>148</v>
      </c>
      <c r="N368" t="s">
        <v>81</v>
      </c>
      <c r="P368" t="s">
        <v>149</v>
      </c>
      <c r="Q368" t="s">
        <v>83</v>
      </c>
      <c r="R368" t="s">
        <v>84</v>
      </c>
      <c r="S368" t="s">
        <v>150</v>
      </c>
    </row>
    <row r="369" spans="1:19" x14ac:dyDescent="0.2">
      <c r="A369" t="s">
        <v>1382</v>
      </c>
      <c r="B369" t="s">
        <v>1383</v>
      </c>
      <c r="C369" t="s">
        <v>1384</v>
      </c>
      <c r="E369" t="s">
        <v>77</v>
      </c>
      <c r="I369" t="s">
        <v>145</v>
      </c>
      <c r="J369" t="s">
        <v>146</v>
      </c>
      <c r="L369" t="s">
        <v>306</v>
      </c>
      <c r="M369" t="s">
        <v>148</v>
      </c>
      <c r="N369" t="s">
        <v>81</v>
      </c>
      <c r="P369" t="s">
        <v>149</v>
      </c>
      <c r="Q369" t="s">
        <v>83</v>
      </c>
      <c r="R369" t="s">
        <v>84</v>
      </c>
      <c r="S369" t="s">
        <v>150</v>
      </c>
    </row>
    <row r="370" spans="1:19" x14ac:dyDescent="0.2">
      <c r="A370" t="s">
        <v>1385</v>
      </c>
      <c r="B370" t="s">
        <v>1386</v>
      </c>
      <c r="C370" t="s">
        <v>1387</v>
      </c>
      <c r="E370" t="s">
        <v>77</v>
      </c>
      <c r="I370" t="s">
        <v>145</v>
      </c>
      <c r="J370" t="s">
        <v>146</v>
      </c>
      <c r="L370" t="s">
        <v>386</v>
      </c>
      <c r="M370" t="s">
        <v>148</v>
      </c>
      <c r="N370" t="s">
        <v>81</v>
      </c>
      <c r="P370" t="s">
        <v>149</v>
      </c>
      <c r="Q370" t="s">
        <v>83</v>
      </c>
      <c r="R370" t="s">
        <v>84</v>
      </c>
      <c r="S370" t="s">
        <v>150</v>
      </c>
    </row>
    <row r="371" spans="1:19" x14ac:dyDescent="0.2">
      <c r="A371" t="s">
        <v>1388</v>
      </c>
      <c r="B371" t="s">
        <v>1389</v>
      </c>
      <c r="C371" t="s">
        <v>1390</v>
      </c>
      <c r="D371" t="s">
        <v>5860</v>
      </c>
      <c r="E371" t="s">
        <v>77</v>
      </c>
      <c r="I371" t="s">
        <v>145</v>
      </c>
      <c r="J371" t="s">
        <v>146</v>
      </c>
      <c r="L371" t="s">
        <v>176</v>
      </c>
      <c r="M371" t="s">
        <v>148</v>
      </c>
      <c r="N371" t="s">
        <v>81</v>
      </c>
      <c r="P371" t="s">
        <v>149</v>
      </c>
      <c r="Q371" t="s">
        <v>83</v>
      </c>
      <c r="R371" t="s">
        <v>84</v>
      </c>
      <c r="S371" t="s">
        <v>150</v>
      </c>
    </row>
    <row r="372" spans="1:19" x14ac:dyDescent="0.2">
      <c r="A372" t="s">
        <v>1391</v>
      </c>
      <c r="B372" t="s">
        <v>1392</v>
      </c>
      <c r="C372" t="s">
        <v>1393</v>
      </c>
      <c r="D372" t="s">
        <v>5860</v>
      </c>
      <c r="E372" t="s">
        <v>77</v>
      </c>
      <c r="I372" t="s">
        <v>145</v>
      </c>
      <c r="J372" t="s">
        <v>146</v>
      </c>
      <c r="L372" t="s">
        <v>383</v>
      </c>
      <c r="M372" t="s">
        <v>148</v>
      </c>
      <c r="N372" t="s">
        <v>81</v>
      </c>
      <c r="P372" t="s">
        <v>149</v>
      </c>
      <c r="Q372" t="s">
        <v>83</v>
      </c>
      <c r="R372" t="s">
        <v>84</v>
      </c>
      <c r="S372" t="s">
        <v>150</v>
      </c>
    </row>
    <row r="373" spans="1:19" x14ac:dyDescent="0.2">
      <c r="A373" t="s">
        <v>1394</v>
      </c>
      <c r="B373" t="s">
        <v>1395</v>
      </c>
      <c r="C373" t="s">
        <v>1396</v>
      </c>
      <c r="E373" t="s">
        <v>77</v>
      </c>
      <c r="I373" t="s">
        <v>145</v>
      </c>
      <c r="J373" t="s">
        <v>146</v>
      </c>
      <c r="L373" t="s">
        <v>302</v>
      </c>
      <c r="M373" t="s">
        <v>148</v>
      </c>
      <c r="N373" t="s">
        <v>81</v>
      </c>
      <c r="P373" t="s">
        <v>149</v>
      </c>
      <c r="Q373" t="s">
        <v>83</v>
      </c>
      <c r="R373" t="s">
        <v>84</v>
      </c>
      <c r="S373" t="s">
        <v>150</v>
      </c>
    </row>
    <row r="374" spans="1:19" x14ac:dyDescent="0.2">
      <c r="A374" t="s">
        <v>1397</v>
      </c>
      <c r="B374" t="s">
        <v>533</v>
      </c>
      <c r="C374" t="s">
        <v>1398</v>
      </c>
      <c r="D374" t="s">
        <v>5860</v>
      </c>
      <c r="E374" t="s">
        <v>77</v>
      </c>
      <c r="G374" t="s">
        <v>1399</v>
      </c>
      <c r="I374" t="s">
        <v>145</v>
      </c>
      <c r="J374" t="s">
        <v>146</v>
      </c>
      <c r="L374" t="s">
        <v>147</v>
      </c>
      <c r="M374" t="s">
        <v>148</v>
      </c>
      <c r="N374" t="s">
        <v>81</v>
      </c>
      <c r="P374" t="s">
        <v>149</v>
      </c>
      <c r="Q374" t="s">
        <v>83</v>
      </c>
      <c r="R374" t="s">
        <v>84</v>
      </c>
      <c r="S374" t="s">
        <v>150</v>
      </c>
    </row>
    <row r="375" spans="1:19" x14ac:dyDescent="0.2">
      <c r="A375" t="s">
        <v>1400</v>
      </c>
      <c r="B375" t="s">
        <v>1401</v>
      </c>
      <c r="C375" t="s">
        <v>1402</v>
      </c>
      <c r="D375" t="s">
        <v>5860</v>
      </c>
      <c r="E375" t="s">
        <v>77</v>
      </c>
      <c r="I375" t="s">
        <v>145</v>
      </c>
      <c r="J375" t="s">
        <v>146</v>
      </c>
      <c r="L375" t="s">
        <v>1403</v>
      </c>
      <c r="M375" t="s">
        <v>148</v>
      </c>
      <c r="N375" t="s">
        <v>81</v>
      </c>
      <c r="P375" t="s">
        <v>149</v>
      </c>
      <c r="Q375" t="s">
        <v>83</v>
      </c>
      <c r="R375" t="s">
        <v>84</v>
      </c>
      <c r="S375" t="s">
        <v>150</v>
      </c>
    </row>
    <row r="376" spans="1:19" x14ac:dyDescent="0.2">
      <c r="A376" t="s">
        <v>1404</v>
      </c>
      <c r="B376" t="s">
        <v>1405</v>
      </c>
      <c r="C376" t="s">
        <v>1406</v>
      </c>
      <c r="D376" t="s">
        <v>5860</v>
      </c>
      <c r="E376" t="s">
        <v>77</v>
      </c>
      <c r="I376" t="s">
        <v>145</v>
      </c>
      <c r="J376" t="s">
        <v>146</v>
      </c>
      <c r="L376" t="s">
        <v>215</v>
      </c>
      <c r="M376" t="s">
        <v>148</v>
      </c>
      <c r="N376" t="s">
        <v>81</v>
      </c>
      <c r="P376" t="s">
        <v>149</v>
      </c>
      <c r="Q376" t="s">
        <v>83</v>
      </c>
      <c r="R376" t="s">
        <v>84</v>
      </c>
      <c r="S376" t="s">
        <v>150</v>
      </c>
    </row>
    <row r="377" spans="1:19" x14ac:dyDescent="0.2">
      <c r="A377" t="s">
        <v>1407</v>
      </c>
      <c r="B377" t="s">
        <v>1408</v>
      </c>
      <c r="C377" t="s">
        <v>1409</v>
      </c>
      <c r="D377" t="s">
        <v>5860</v>
      </c>
      <c r="E377" t="s">
        <v>77</v>
      </c>
      <c r="I377" t="s">
        <v>145</v>
      </c>
      <c r="J377" t="s">
        <v>146</v>
      </c>
      <c r="L377" t="s">
        <v>192</v>
      </c>
      <c r="M377" t="s">
        <v>148</v>
      </c>
      <c r="N377" t="s">
        <v>81</v>
      </c>
      <c r="P377" t="s">
        <v>149</v>
      </c>
      <c r="Q377" t="s">
        <v>83</v>
      </c>
      <c r="R377" t="s">
        <v>84</v>
      </c>
      <c r="S377" t="s">
        <v>150</v>
      </c>
    </row>
    <row r="378" spans="1:19" x14ac:dyDescent="0.2">
      <c r="A378" t="s">
        <v>1410</v>
      </c>
      <c r="B378" t="s">
        <v>1411</v>
      </c>
      <c r="C378" t="s">
        <v>1412</v>
      </c>
      <c r="E378" t="s">
        <v>77</v>
      </c>
      <c r="I378" t="s">
        <v>145</v>
      </c>
      <c r="J378" t="s">
        <v>146</v>
      </c>
      <c r="L378" t="s">
        <v>278</v>
      </c>
      <c r="M378" t="s">
        <v>148</v>
      </c>
      <c r="N378" t="s">
        <v>81</v>
      </c>
      <c r="P378" t="s">
        <v>149</v>
      </c>
      <c r="Q378" t="s">
        <v>83</v>
      </c>
      <c r="R378" t="s">
        <v>84</v>
      </c>
      <c r="S378" t="s">
        <v>150</v>
      </c>
    </row>
    <row r="379" spans="1:19" x14ac:dyDescent="0.2">
      <c r="A379" t="s">
        <v>1413</v>
      </c>
      <c r="B379" t="s">
        <v>1414</v>
      </c>
      <c r="C379" t="s">
        <v>1415</v>
      </c>
      <c r="E379" t="s">
        <v>77</v>
      </c>
      <c r="I379" t="s">
        <v>145</v>
      </c>
      <c r="J379" t="s">
        <v>146</v>
      </c>
      <c r="L379" t="s">
        <v>365</v>
      </c>
      <c r="M379" t="s">
        <v>148</v>
      </c>
      <c r="N379" t="s">
        <v>81</v>
      </c>
      <c r="P379" t="s">
        <v>149</v>
      </c>
      <c r="Q379" t="s">
        <v>83</v>
      </c>
      <c r="R379" t="s">
        <v>84</v>
      </c>
      <c r="S379" t="s">
        <v>150</v>
      </c>
    </row>
    <row r="380" spans="1:19" x14ac:dyDescent="0.2">
      <c r="A380" t="s">
        <v>1416</v>
      </c>
      <c r="B380" t="s">
        <v>884</v>
      </c>
      <c r="C380" t="s">
        <v>1417</v>
      </c>
      <c r="D380" t="s">
        <v>5860</v>
      </c>
      <c r="E380" t="s">
        <v>77</v>
      </c>
      <c r="G380" t="s">
        <v>1418</v>
      </c>
      <c r="I380" t="s">
        <v>145</v>
      </c>
      <c r="J380" t="s">
        <v>146</v>
      </c>
      <c r="L380" t="s">
        <v>230</v>
      </c>
      <c r="M380" t="s">
        <v>148</v>
      </c>
      <c r="N380" t="s">
        <v>81</v>
      </c>
      <c r="P380" t="s">
        <v>149</v>
      </c>
      <c r="Q380" t="s">
        <v>83</v>
      </c>
      <c r="R380" t="s">
        <v>84</v>
      </c>
      <c r="S380" t="s">
        <v>150</v>
      </c>
    </row>
    <row r="381" spans="1:19" x14ac:dyDescent="0.2">
      <c r="A381" t="s">
        <v>1419</v>
      </c>
      <c r="B381" t="s">
        <v>1420</v>
      </c>
      <c r="C381" t="s">
        <v>1421</v>
      </c>
      <c r="E381" t="s">
        <v>77</v>
      </c>
      <c r="I381" t="s">
        <v>145</v>
      </c>
      <c r="J381" t="s">
        <v>146</v>
      </c>
      <c r="L381" t="s">
        <v>575</v>
      </c>
      <c r="M381" t="s">
        <v>148</v>
      </c>
      <c r="N381" t="s">
        <v>81</v>
      </c>
      <c r="P381" t="s">
        <v>149</v>
      </c>
      <c r="Q381" t="s">
        <v>83</v>
      </c>
      <c r="R381" t="s">
        <v>84</v>
      </c>
      <c r="S381" t="s">
        <v>150</v>
      </c>
    </row>
    <row r="382" spans="1:19" x14ac:dyDescent="0.2">
      <c r="A382" t="s">
        <v>1422</v>
      </c>
      <c r="B382" t="s">
        <v>815</v>
      </c>
      <c r="C382" t="s">
        <v>1423</v>
      </c>
      <c r="E382" t="s">
        <v>77</v>
      </c>
      <c r="G382" t="s">
        <v>1424</v>
      </c>
      <c r="I382" t="s">
        <v>145</v>
      </c>
      <c r="J382" t="s">
        <v>146</v>
      </c>
      <c r="L382" t="s">
        <v>817</v>
      </c>
      <c r="M382" t="s">
        <v>148</v>
      </c>
      <c r="N382" t="s">
        <v>81</v>
      </c>
      <c r="P382" t="s">
        <v>149</v>
      </c>
      <c r="Q382" t="s">
        <v>83</v>
      </c>
      <c r="R382" t="s">
        <v>84</v>
      </c>
      <c r="S382" t="s">
        <v>150</v>
      </c>
    </row>
    <row r="383" spans="1:19" x14ac:dyDescent="0.2">
      <c r="A383" t="s">
        <v>1425</v>
      </c>
      <c r="B383" t="s">
        <v>1426</v>
      </c>
      <c r="C383" t="s">
        <v>1427</v>
      </c>
      <c r="E383" t="s">
        <v>77</v>
      </c>
      <c r="I383" t="s">
        <v>145</v>
      </c>
      <c r="J383" t="s">
        <v>146</v>
      </c>
      <c r="L383" t="s">
        <v>278</v>
      </c>
      <c r="M383" t="s">
        <v>148</v>
      </c>
      <c r="N383" t="s">
        <v>81</v>
      </c>
      <c r="P383" t="s">
        <v>149</v>
      </c>
      <c r="Q383" t="s">
        <v>83</v>
      </c>
      <c r="R383" t="s">
        <v>84</v>
      </c>
      <c r="S383" t="s">
        <v>150</v>
      </c>
    </row>
    <row r="384" spans="1:19" x14ac:dyDescent="0.2">
      <c r="A384" t="s">
        <v>1428</v>
      </c>
      <c r="B384" t="s">
        <v>1429</v>
      </c>
      <c r="C384" t="s">
        <v>1430</v>
      </c>
      <c r="E384" t="s">
        <v>77</v>
      </c>
      <c r="I384" t="s">
        <v>145</v>
      </c>
      <c r="J384" t="s">
        <v>146</v>
      </c>
      <c r="L384" t="s">
        <v>250</v>
      </c>
      <c r="M384" t="s">
        <v>148</v>
      </c>
      <c r="N384" t="s">
        <v>81</v>
      </c>
      <c r="P384" t="s">
        <v>149</v>
      </c>
      <c r="Q384" t="s">
        <v>83</v>
      </c>
      <c r="R384" t="s">
        <v>84</v>
      </c>
      <c r="S384" t="s">
        <v>150</v>
      </c>
    </row>
    <row r="385" spans="1:19" x14ac:dyDescent="0.2">
      <c r="A385" t="s">
        <v>1431</v>
      </c>
      <c r="B385" t="s">
        <v>1432</v>
      </c>
      <c r="C385" t="s">
        <v>1433</v>
      </c>
      <c r="E385" t="s">
        <v>77</v>
      </c>
      <c r="I385" t="s">
        <v>145</v>
      </c>
      <c r="J385" t="s">
        <v>146</v>
      </c>
      <c r="L385" t="s">
        <v>349</v>
      </c>
      <c r="M385" t="s">
        <v>148</v>
      </c>
      <c r="N385" t="s">
        <v>81</v>
      </c>
      <c r="P385" t="s">
        <v>149</v>
      </c>
      <c r="Q385" t="s">
        <v>83</v>
      </c>
      <c r="R385" t="s">
        <v>84</v>
      </c>
      <c r="S385" t="s">
        <v>150</v>
      </c>
    </row>
    <row r="386" spans="1:19" x14ac:dyDescent="0.2">
      <c r="A386" t="s">
        <v>1434</v>
      </c>
      <c r="B386" t="s">
        <v>1435</v>
      </c>
      <c r="C386" t="s">
        <v>1436</v>
      </c>
      <c r="E386" t="s">
        <v>77</v>
      </c>
      <c r="I386" t="s">
        <v>145</v>
      </c>
      <c r="J386" t="s">
        <v>146</v>
      </c>
      <c r="L386" t="s">
        <v>435</v>
      </c>
      <c r="M386" t="s">
        <v>148</v>
      </c>
      <c r="N386" t="s">
        <v>81</v>
      </c>
      <c r="P386" t="s">
        <v>149</v>
      </c>
      <c r="Q386" t="s">
        <v>83</v>
      </c>
      <c r="R386" t="s">
        <v>84</v>
      </c>
      <c r="S386" t="s">
        <v>150</v>
      </c>
    </row>
    <row r="387" spans="1:19" x14ac:dyDescent="0.2">
      <c r="A387" t="s">
        <v>1437</v>
      </c>
      <c r="B387" t="s">
        <v>1438</v>
      </c>
      <c r="C387" t="s">
        <v>1439</v>
      </c>
      <c r="E387" t="s">
        <v>77</v>
      </c>
      <c r="I387" t="s">
        <v>145</v>
      </c>
      <c r="J387" t="s">
        <v>146</v>
      </c>
      <c r="L387" t="s">
        <v>250</v>
      </c>
      <c r="M387" t="s">
        <v>148</v>
      </c>
      <c r="N387" t="s">
        <v>81</v>
      </c>
      <c r="P387" t="s">
        <v>149</v>
      </c>
      <c r="Q387" t="s">
        <v>83</v>
      </c>
      <c r="R387" t="s">
        <v>84</v>
      </c>
      <c r="S387" t="s">
        <v>150</v>
      </c>
    </row>
    <row r="388" spans="1:19" x14ac:dyDescent="0.2">
      <c r="A388" t="s">
        <v>1440</v>
      </c>
      <c r="B388" t="s">
        <v>1441</v>
      </c>
      <c r="C388" t="s">
        <v>1442</v>
      </c>
      <c r="E388" t="s">
        <v>77</v>
      </c>
      <c r="I388" t="s">
        <v>145</v>
      </c>
      <c r="J388" t="s">
        <v>146</v>
      </c>
      <c r="L388" t="s">
        <v>455</v>
      </c>
      <c r="M388" t="s">
        <v>148</v>
      </c>
      <c r="N388" t="s">
        <v>81</v>
      </c>
      <c r="P388" t="s">
        <v>149</v>
      </c>
      <c r="Q388" t="s">
        <v>83</v>
      </c>
      <c r="R388" t="s">
        <v>84</v>
      </c>
      <c r="S388" t="s">
        <v>150</v>
      </c>
    </row>
    <row r="389" spans="1:19" x14ac:dyDescent="0.2">
      <c r="A389" t="s">
        <v>1443</v>
      </c>
      <c r="B389" t="s">
        <v>1444</v>
      </c>
      <c r="C389" t="s">
        <v>1445</v>
      </c>
      <c r="E389" t="s">
        <v>77</v>
      </c>
      <c r="I389" t="s">
        <v>145</v>
      </c>
      <c r="J389" t="s">
        <v>146</v>
      </c>
      <c r="L389" t="s">
        <v>180</v>
      </c>
      <c r="M389" t="s">
        <v>148</v>
      </c>
      <c r="N389" t="s">
        <v>81</v>
      </c>
      <c r="P389" t="s">
        <v>149</v>
      </c>
      <c r="Q389" t="s">
        <v>83</v>
      </c>
      <c r="R389" t="s">
        <v>84</v>
      </c>
      <c r="S389" t="s">
        <v>150</v>
      </c>
    </row>
    <row r="390" spans="1:19" x14ac:dyDescent="0.2">
      <c r="A390" t="s">
        <v>1446</v>
      </c>
      <c r="B390" t="s">
        <v>1447</v>
      </c>
      <c r="C390" t="s">
        <v>1448</v>
      </c>
      <c r="E390" t="s">
        <v>77</v>
      </c>
      <c r="G390" t="s">
        <v>1449</v>
      </c>
      <c r="I390" t="s">
        <v>145</v>
      </c>
      <c r="J390" t="s">
        <v>146</v>
      </c>
      <c r="L390" t="s">
        <v>1183</v>
      </c>
      <c r="M390" t="s">
        <v>148</v>
      </c>
      <c r="N390" t="s">
        <v>81</v>
      </c>
      <c r="P390" t="s">
        <v>149</v>
      </c>
      <c r="Q390" t="s">
        <v>83</v>
      </c>
      <c r="R390" t="s">
        <v>84</v>
      </c>
      <c r="S390" t="s">
        <v>150</v>
      </c>
    </row>
    <row r="391" spans="1:19" x14ac:dyDescent="0.2">
      <c r="A391" t="s">
        <v>1450</v>
      </c>
      <c r="B391" t="s">
        <v>1451</v>
      </c>
      <c r="C391" t="s">
        <v>1452</v>
      </c>
      <c r="E391" t="s">
        <v>77</v>
      </c>
      <c r="I391" t="s">
        <v>145</v>
      </c>
      <c r="J391" t="s">
        <v>146</v>
      </c>
      <c r="L391" t="s">
        <v>546</v>
      </c>
      <c r="M391" t="s">
        <v>148</v>
      </c>
      <c r="N391" t="s">
        <v>81</v>
      </c>
      <c r="P391" t="s">
        <v>149</v>
      </c>
      <c r="Q391" t="s">
        <v>83</v>
      </c>
      <c r="R391" t="s">
        <v>84</v>
      </c>
      <c r="S391" t="s">
        <v>150</v>
      </c>
    </row>
    <row r="392" spans="1:19" x14ac:dyDescent="0.2">
      <c r="A392" t="s">
        <v>1453</v>
      </c>
      <c r="B392" t="s">
        <v>1454</v>
      </c>
      <c r="C392" t="s">
        <v>1455</v>
      </c>
      <c r="E392" t="s">
        <v>77</v>
      </c>
      <c r="I392" t="s">
        <v>145</v>
      </c>
      <c r="J392" t="s">
        <v>146</v>
      </c>
      <c r="L392" t="s">
        <v>750</v>
      </c>
      <c r="M392" t="s">
        <v>148</v>
      </c>
      <c r="N392" t="s">
        <v>81</v>
      </c>
      <c r="P392" t="s">
        <v>149</v>
      </c>
      <c r="Q392" t="s">
        <v>83</v>
      </c>
      <c r="R392" t="s">
        <v>84</v>
      </c>
      <c r="S392" t="s">
        <v>150</v>
      </c>
    </row>
    <row r="393" spans="1:19" x14ac:dyDescent="0.2">
      <c r="A393" t="s">
        <v>1456</v>
      </c>
      <c r="B393" t="s">
        <v>1457</v>
      </c>
      <c r="C393" t="s">
        <v>1458</v>
      </c>
      <c r="E393" t="s">
        <v>77</v>
      </c>
      <c r="I393" t="s">
        <v>145</v>
      </c>
      <c r="J393" t="s">
        <v>146</v>
      </c>
      <c r="L393" t="s">
        <v>750</v>
      </c>
      <c r="M393" t="s">
        <v>148</v>
      </c>
      <c r="N393" t="s">
        <v>81</v>
      </c>
      <c r="P393" t="s">
        <v>149</v>
      </c>
      <c r="Q393" t="s">
        <v>83</v>
      </c>
      <c r="R393" t="s">
        <v>84</v>
      </c>
      <c r="S393" t="s">
        <v>150</v>
      </c>
    </row>
    <row r="394" spans="1:19" x14ac:dyDescent="0.2">
      <c r="A394" t="s">
        <v>1459</v>
      </c>
      <c r="B394" t="s">
        <v>1460</v>
      </c>
      <c r="C394" t="s">
        <v>1461</v>
      </c>
      <c r="D394" t="s">
        <v>5860</v>
      </c>
      <c r="E394" t="s">
        <v>77</v>
      </c>
      <c r="G394" t="s">
        <v>1462</v>
      </c>
      <c r="I394" t="s">
        <v>145</v>
      </c>
      <c r="J394" t="s">
        <v>146</v>
      </c>
      <c r="L394" t="s">
        <v>376</v>
      </c>
      <c r="M394" t="s">
        <v>148</v>
      </c>
      <c r="N394" t="s">
        <v>81</v>
      </c>
      <c r="P394" t="s">
        <v>149</v>
      </c>
      <c r="Q394" t="s">
        <v>83</v>
      </c>
      <c r="R394" t="s">
        <v>84</v>
      </c>
      <c r="S394" t="s">
        <v>150</v>
      </c>
    </row>
    <row r="395" spans="1:19" x14ac:dyDescent="0.2">
      <c r="A395" t="s">
        <v>1463</v>
      </c>
      <c r="B395" t="s">
        <v>1464</v>
      </c>
      <c r="C395" t="s">
        <v>1463</v>
      </c>
      <c r="E395" t="s">
        <v>77</v>
      </c>
      <c r="G395" t="s">
        <v>1465</v>
      </c>
      <c r="I395" t="s">
        <v>145</v>
      </c>
      <c r="J395" t="s">
        <v>146</v>
      </c>
      <c r="L395" t="s">
        <v>182</v>
      </c>
      <c r="M395" t="s">
        <v>148</v>
      </c>
      <c r="N395" t="s">
        <v>81</v>
      </c>
      <c r="P395" t="s">
        <v>149</v>
      </c>
      <c r="Q395" t="s">
        <v>83</v>
      </c>
      <c r="R395" t="s">
        <v>84</v>
      </c>
      <c r="S395" t="s">
        <v>150</v>
      </c>
    </row>
    <row r="396" spans="1:19" x14ac:dyDescent="0.2">
      <c r="A396" t="s">
        <v>1466</v>
      </c>
      <c r="B396" t="s">
        <v>1467</v>
      </c>
      <c r="C396" t="s">
        <v>1468</v>
      </c>
      <c r="E396" t="s">
        <v>77</v>
      </c>
      <c r="I396" t="s">
        <v>145</v>
      </c>
      <c r="J396" t="s">
        <v>146</v>
      </c>
      <c r="L396" t="s">
        <v>267</v>
      </c>
      <c r="M396" t="s">
        <v>148</v>
      </c>
      <c r="N396" t="s">
        <v>81</v>
      </c>
      <c r="P396" t="s">
        <v>149</v>
      </c>
      <c r="Q396" t="s">
        <v>83</v>
      </c>
      <c r="R396" t="s">
        <v>84</v>
      </c>
      <c r="S396" t="s">
        <v>150</v>
      </c>
    </row>
    <row r="397" spans="1:19" x14ac:dyDescent="0.2">
      <c r="A397" t="s">
        <v>1469</v>
      </c>
      <c r="B397" t="s">
        <v>1470</v>
      </c>
      <c r="C397" t="s">
        <v>1469</v>
      </c>
      <c r="E397" t="s">
        <v>77</v>
      </c>
      <c r="I397" t="s">
        <v>145</v>
      </c>
      <c r="J397" t="s">
        <v>146</v>
      </c>
      <c r="L397" t="s">
        <v>386</v>
      </c>
      <c r="M397" t="s">
        <v>148</v>
      </c>
      <c r="N397" t="s">
        <v>81</v>
      </c>
      <c r="P397" t="s">
        <v>149</v>
      </c>
      <c r="Q397" t="s">
        <v>83</v>
      </c>
      <c r="R397" t="s">
        <v>84</v>
      </c>
      <c r="S397" t="s">
        <v>150</v>
      </c>
    </row>
    <row r="398" spans="1:19" x14ac:dyDescent="0.2">
      <c r="A398" t="s">
        <v>1471</v>
      </c>
      <c r="B398" t="s">
        <v>1472</v>
      </c>
      <c r="C398" t="s">
        <v>1473</v>
      </c>
      <c r="E398" t="s">
        <v>77</v>
      </c>
      <c r="I398" t="s">
        <v>145</v>
      </c>
      <c r="J398" t="s">
        <v>146</v>
      </c>
      <c r="L398" t="s">
        <v>435</v>
      </c>
      <c r="M398" t="s">
        <v>148</v>
      </c>
      <c r="N398" t="s">
        <v>81</v>
      </c>
      <c r="P398" t="s">
        <v>149</v>
      </c>
      <c r="Q398" t="s">
        <v>83</v>
      </c>
      <c r="R398" t="s">
        <v>84</v>
      </c>
      <c r="S398" t="s">
        <v>150</v>
      </c>
    </row>
    <row r="399" spans="1:19" x14ac:dyDescent="0.2">
      <c r="A399" t="s">
        <v>1474</v>
      </c>
      <c r="B399" t="s">
        <v>1475</v>
      </c>
      <c r="C399" t="s">
        <v>1476</v>
      </c>
      <c r="E399" t="s">
        <v>77</v>
      </c>
      <c r="I399" t="s">
        <v>145</v>
      </c>
      <c r="J399" t="s">
        <v>146</v>
      </c>
      <c r="L399" t="s">
        <v>211</v>
      </c>
      <c r="M399" t="s">
        <v>148</v>
      </c>
      <c r="N399" t="s">
        <v>81</v>
      </c>
      <c r="P399" t="s">
        <v>149</v>
      </c>
      <c r="Q399" t="s">
        <v>83</v>
      </c>
      <c r="R399" t="s">
        <v>84</v>
      </c>
      <c r="S399" t="s">
        <v>150</v>
      </c>
    </row>
    <row r="400" spans="1:19" x14ac:dyDescent="0.2">
      <c r="A400" t="s">
        <v>1477</v>
      </c>
      <c r="B400" t="s">
        <v>1478</v>
      </c>
      <c r="C400" t="s">
        <v>1479</v>
      </c>
      <c r="E400" t="s">
        <v>77</v>
      </c>
      <c r="G400" t="s">
        <v>1480</v>
      </c>
      <c r="I400" t="s">
        <v>145</v>
      </c>
      <c r="J400" t="s">
        <v>146</v>
      </c>
      <c r="L400" t="s">
        <v>769</v>
      </c>
      <c r="M400" t="s">
        <v>148</v>
      </c>
      <c r="N400" t="s">
        <v>81</v>
      </c>
      <c r="P400" t="s">
        <v>149</v>
      </c>
      <c r="Q400" t="s">
        <v>83</v>
      </c>
      <c r="R400" t="s">
        <v>84</v>
      </c>
      <c r="S400" t="s">
        <v>150</v>
      </c>
    </row>
    <row r="401" spans="1:19" x14ac:dyDescent="0.2">
      <c r="A401" t="s">
        <v>1481</v>
      </c>
      <c r="B401" t="s">
        <v>1482</v>
      </c>
      <c r="C401" t="s">
        <v>1483</v>
      </c>
      <c r="E401" t="s">
        <v>77</v>
      </c>
      <c r="I401" t="s">
        <v>145</v>
      </c>
      <c r="J401" t="s">
        <v>146</v>
      </c>
      <c r="L401" t="s">
        <v>667</v>
      </c>
      <c r="M401" t="s">
        <v>148</v>
      </c>
      <c r="N401" t="s">
        <v>81</v>
      </c>
      <c r="P401" t="s">
        <v>149</v>
      </c>
      <c r="Q401" t="s">
        <v>83</v>
      </c>
      <c r="R401" t="s">
        <v>84</v>
      </c>
      <c r="S401" t="s">
        <v>150</v>
      </c>
    </row>
    <row r="402" spans="1:19" x14ac:dyDescent="0.2">
      <c r="A402" t="s">
        <v>1484</v>
      </c>
      <c r="B402" t="s">
        <v>1485</v>
      </c>
      <c r="C402" t="s">
        <v>1486</v>
      </c>
      <c r="E402" t="s">
        <v>77</v>
      </c>
      <c r="I402" t="s">
        <v>145</v>
      </c>
      <c r="J402" t="s">
        <v>146</v>
      </c>
      <c r="L402" t="s">
        <v>522</v>
      </c>
      <c r="M402" t="s">
        <v>148</v>
      </c>
      <c r="N402" t="s">
        <v>81</v>
      </c>
      <c r="P402" t="s">
        <v>149</v>
      </c>
      <c r="Q402" t="s">
        <v>83</v>
      </c>
      <c r="R402" t="s">
        <v>84</v>
      </c>
      <c r="S402" t="s">
        <v>150</v>
      </c>
    </row>
    <row r="403" spans="1:19" x14ac:dyDescent="0.2">
      <c r="A403" t="s">
        <v>1487</v>
      </c>
      <c r="B403" t="s">
        <v>1488</v>
      </c>
      <c r="C403" t="s">
        <v>1489</v>
      </c>
      <c r="E403" t="s">
        <v>77</v>
      </c>
      <c r="I403" t="s">
        <v>145</v>
      </c>
      <c r="J403" t="s">
        <v>146</v>
      </c>
      <c r="L403" t="s">
        <v>833</v>
      </c>
      <c r="M403" t="s">
        <v>148</v>
      </c>
      <c r="N403" t="s">
        <v>81</v>
      </c>
      <c r="P403" t="s">
        <v>149</v>
      </c>
      <c r="Q403" t="s">
        <v>83</v>
      </c>
      <c r="R403" t="s">
        <v>84</v>
      </c>
      <c r="S403" t="s">
        <v>150</v>
      </c>
    </row>
    <row r="404" spans="1:19" x14ac:dyDescent="0.2">
      <c r="A404" t="s">
        <v>1490</v>
      </c>
      <c r="B404" t="s">
        <v>1491</v>
      </c>
      <c r="C404" t="s">
        <v>1492</v>
      </c>
      <c r="E404" t="s">
        <v>77</v>
      </c>
      <c r="I404" t="s">
        <v>145</v>
      </c>
      <c r="J404" t="s">
        <v>146</v>
      </c>
      <c r="L404" t="s">
        <v>383</v>
      </c>
      <c r="M404" t="s">
        <v>148</v>
      </c>
      <c r="N404" t="s">
        <v>81</v>
      </c>
      <c r="P404" t="s">
        <v>149</v>
      </c>
      <c r="Q404" t="s">
        <v>83</v>
      </c>
      <c r="R404" t="s">
        <v>84</v>
      </c>
      <c r="S404" t="s">
        <v>150</v>
      </c>
    </row>
    <row r="405" spans="1:19" x14ac:dyDescent="0.2">
      <c r="A405" t="s">
        <v>1493</v>
      </c>
      <c r="B405" t="s">
        <v>1493</v>
      </c>
      <c r="C405" t="s">
        <v>1494</v>
      </c>
      <c r="E405" t="s">
        <v>77</v>
      </c>
      <c r="I405" t="s">
        <v>145</v>
      </c>
      <c r="J405" t="s">
        <v>146</v>
      </c>
      <c r="M405" t="s">
        <v>148</v>
      </c>
      <c r="N405" t="s">
        <v>81</v>
      </c>
      <c r="P405" t="s">
        <v>149</v>
      </c>
      <c r="Q405" t="s">
        <v>83</v>
      </c>
      <c r="R405" t="s">
        <v>84</v>
      </c>
      <c r="S405" t="s">
        <v>150</v>
      </c>
    </row>
    <row r="406" spans="1:19" x14ac:dyDescent="0.2">
      <c r="A406" t="s">
        <v>1495</v>
      </c>
      <c r="B406" t="s">
        <v>928</v>
      </c>
      <c r="C406" t="s">
        <v>1495</v>
      </c>
      <c r="E406" t="s">
        <v>77</v>
      </c>
      <c r="G406" t="s">
        <v>1496</v>
      </c>
      <c r="I406" t="s">
        <v>145</v>
      </c>
      <c r="J406" t="s">
        <v>146</v>
      </c>
      <c r="L406" t="s">
        <v>769</v>
      </c>
      <c r="M406" t="s">
        <v>148</v>
      </c>
      <c r="N406" t="s">
        <v>81</v>
      </c>
      <c r="P406" t="s">
        <v>149</v>
      </c>
      <c r="Q406" t="s">
        <v>83</v>
      </c>
      <c r="R406" t="s">
        <v>84</v>
      </c>
      <c r="S406" t="s">
        <v>150</v>
      </c>
    </row>
    <row r="407" spans="1:19" x14ac:dyDescent="0.2">
      <c r="A407" t="s">
        <v>1497</v>
      </c>
      <c r="B407" t="s">
        <v>1498</v>
      </c>
      <c r="C407" t="s">
        <v>1499</v>
      </c>
      <c r="E407" t="s">
        <v>77</v>
      </c>
      <c r="I407" t="s">
        <v>145</v>
      </c>
      <c r="J407" t="s">
        <v>146</v>
      </c>
      <c r="L407" t="s">
        <v>422</v>
      </c>
      <c r="M407" t="s">
        <v>148</v>
      </c>
      <c r="N407" t="s">
        <v>81</v>
      </c>
      <c r="P407" t="s">
        <v>149</v>
      </c>
      <c r="Q407" t="s">
        <v>83</v>
      </c>
      <c r="R407" t="s">
        <v>84</v>
      </c>
      <c r="S407" t="s">
        <v>150</v>
      </c>
    </row>
    <row r="408" spans="1:19" x14ac:dyDescent="0.2">
      <c r="A408" t="s">
        <v>1500</v>
      </c>
      <c r="B408" t="s">
        <v>1501</v>
      </c>
      <c r="C408" t="s">
        <v>1502</v>
      </c>
      <c r="E408" t="s">
        <v>77</v>
      </c>
      <c r="I408" t="s">
        <v>145</v>
      </c>
      <c r="J408" t="s">
        <v>146</v>
      </c>
      <c r="L408" t="s">
        <v>1004</v>
      </c>
      <c r="M408" t="s">
        <v>148</v>
      </c>
      <c r="N408" t="s">
        <v>81</v>
      </c>
      <c r="P408" t="s">
        <v>149</v>
      </c>
      <c r="Q408" t="s">
        <v>83</v>
      </c>
      <c r="R408" t="s">
        <v>84</v>
      </c>
      <c r="S408" t="s">
        <v>150</v>
      </c>
    </row>
    <row r="409" spans="1:19" x14ac:dyDescent="0.2">
      <c r="A409" t="s">
        <v>1503</v>
      </c>
      <c r="B409" t="s">
        <v>1504</v>
      </c>
      <c r="C409" t="s">
        <v>1505</v>
      </c>
      <c r="E409" t="s">
        <v>77</v>
      </c>
      <c r="I409" t="s">
        <v>145</v>
      </c>
      <c r="J409" t="s">
        <v>146</v>
      </c>
      <c r="L409" t="s">
        <v>855</v>
      </c>
      <c r="M409" t="s">
        <v>148</v>
      </c>
      <c r="N409" t="s">
        <v>81</v>
      </c>
      <c r="P409" t="s">
        <v>149</v>
      </c>
      <c r="Q409" t="s">
        <v>83</v>
      </c>
      <c r="R409" t="s">
        <v>84</v>
      </c>
      <c r="S409" t="s">
        <v>150</v>
      </c>
    </row>
    <row r="410" spans="1:19" x14ac:dyDescent="0.2">
      <c r="A410" t="s">
        <v>1506</v>
      </c>
      <c r="B410" t="s">
        <v>1507</v>
      </c>
      <c r="C410" t="s">
        <v>1508</v>
      </c>
      <c r="E410" t="s">
        <v>77</v>
      </c>
      <c r="G410" t="s">
        <v>1509</v>
      </c>
      <c r="I410" t="s">
        <v>145</v>
      </c>
      <c r="J410" t="s">
        <v>146</v>
      </c>
      <c r="L410" t="s">
        <v>157</v>
      </c>
      <c r="M410" t="s">
        <v>148</v>
      </c>
      <c r="N410" t="s">
        <v>81</v>
      </c>
      <c r="P410" t="s">
        <v>149</v>
      </c>
      <c r="Q410" t="s">
        <v>83</v>
      </c>
      <c r="R410" t="s">
        <v>84</v>
      </c>
      <c r="S410" t="s">
        <v>150</v>
      </c>
    </row>
    <row r="411" spans="1:19" x14ac:dyDescent="0.2">
      <c r="A411" t="s">
        <v>1510</v>
      </c>
      <c r="B411" t="s">
        <v>1511</v>
      </c>
      <c r="C411" t="s">
        <v>1512</v>
      </c>
      <c r="D411" t="s">
        <v>5860</v>
      </c>
      <c r="E411" t="s">
        <v>77</v>
      </c>
      <c r="G411" t="s">
        <v>1513</v>
      </c>
      <c r="I411" t="s">
        <v>145</v>
      </c>
      <c r="J411" t="s">
        <v>146</v>
      </c>
      <c r="L411" t="s">
        <v>199</v>
      </c>
      <c r="M411" t="s">
        <v>148</v>
      </c>
      <c r="N411" t="s">
        <v>81</v>
      </c>
      <c r="P411" t="s">
        <v>149</v>
      </c>
      <c r="Q411" t="s">
        <v>83</v>
      </c>
      <c r="R411" t="s">
        <v>84</v>
      </c>
      <c r="S411" t="s">
        <v>150</v>
      </c>
    </row>
    <row r="412" spans="1:19" x14ac:dyDescent="0.2">
      <c r="A412" t="s">
        <v>1514</v>
      </c>
      <c r="B412" t="s">
        <v>1515</v>
      </c>
      <c r="C412" t="s">
        <v>1516</v>
      </c>
      <c r="E412" t="s">
        <v>77</v>
      </c>
      <c r="I412" t="s">
        <v>145</v>
      </c>
      <c r="J412" t="s">
        <v>146</v>
      </c>
      <c r="L412" t="s">
        <v>215</v>
      </c>
      <c r="M412" t="s">
        <v>148</v>
      </c>
      <c r="N412" t="s">
        <v>81</v>
      </c>
      <c r="P412" t="s">
        <v>149</v>
      </c>
      <c r="Q412" t="s">
        <v>83</v>
      </c>
      <c r="R412" t="s">
        <v>84</v>
      </c>
      <c r="S412" t="s">
        <v>150</v>
      </c>
    </row>
    <row r="413" spans="1:19" x14ac:dyDescent="0.2">
      <c r="A413" t="s">
        <v>1517</v>
      </c>
      <c r="B413" t="s">
        <v>1518</v>
      </c>
      <c r="C413" t="s">
        <v>1519</v>
      </c>
      <c r="E413" t="s">
        <v>77</v>
      </c>
      <c r="I413" t="s">
        <v>145</v>
      </c>
      <c r="J413" t="s">
        <v>146</v>
      </c>
      <c r="L413" t="s">
        <v>241</v>
      </c>
      <c r="M413" t="s">
        <v>148</v>
      </c>
      <c r="N413" t="s">
        <v>81</v>
      </c>
      <c r="P413" t="s">
        <v>149</v>
      </c>
      <c r="Q413" t="s">
        <v>83</v>
      </c>
      <c r="R413" t="s">
        <v>84</v>
      </c>
      <c r="S413" t="s">
        <v>150</v>
      </c>
    </row>
    <row r="414" spans="1:19" x14ac:dyDescent="0.2">
      <c r="A414" t="s">
        <v>1520</v>
      </c>
      <c r="B414" t="s">
        <v>1521</v>
      </c>
      <c r="C414" t="s">
        <v>1522</v>
      </c>
      <c r="D414" t="s">
        <v>5860</v>
      </c>
      <c r="E414" t="s">
        <v>77</v>
      </c>
      <c r="I414" t="s">
        <v>145</v>
      </c>
      <c r="J414" t="s">
        <v>146</v>
      </c>
      <c r="L414" t="s">
        <v>435</v>
      </c>
      <c r="M414" t="s">
        <v>148</v>
      </c>
      <c r="N414" t="s">
        <v>81</v>
      </c>
      <c r="P414" t="s">
        <v>149</v>
      </c>
      <c r="Q414" t="s">
        <v>83</v>
      </c>
      <c r="R414" t="s">
        <v>84</v>
      </c>
      <c r="S414" t="s">
        <v>150</v>
      </c>
    </row>
    <row r="415" spans="1:19" x14ac:dyDescent="0.2">
      <c r="A415" t="s">
        <v>1523</v>
      </c>
      <c r="B415" t="s">
        <v>1524</v>
      </c>
      <c r="C415" t="s">
        <v>1525</v>
      </c>
      <c r="E415" t="s">
        <v>77</v>
      </c>
      <c r="I415" t="s">
        <v>145</v>
      </c>
      <c r="J415" t="s">
        <v>146</v>
      </c>
      <c r="L415" t="s">
        <v>383</v>
      </c>
      <c r="M415" t="s">
        <v>148</v>
      </c>
      <c r="N415" t="s">
        <v>81</v>
      </c>
      <c r="P415" t="s">
        <v>149</v>
      </c>
      <c r="Q415" t="s">
        <v>83</v>
      </c>
      <c r="R415" t="s">
        <v>84</v>
      </c>
      <c r="S415" t="s">
        <v>150</v>
      </c>
    </row>
    <row r="416" spans="1:19" x14ac:dyDescent="0.2">
      <c r="A416" t="s">
        <v>1526</v>
      </c>
      <c r="B416" t="s">
        <v>1527</v>
      </c>
      <c r="C416" t="s">
        <v>1528</v>
      </c>
      <c r="E416" t="s">
        <v>77</v>
      </c>
      <c r="I416" t="s">
        <v>145</v>
      </c>
      <c r="J416" t="s">
        <v>146</v>
      </c>
      <c r="L416" t="s">
        <v>180</v>
      </c>
      <c r="M416" t="s">
        <v>148</v>
      </c>
      <c r="N416" t="s">
        <v>81</v>
      </c>
      <c r="P416" t="s">
        <v>149</v>
      </c>
      <c r="Q416" t="s">
        <v>83</v>
      </c>
      <c r="R416" t="s">
        <v>84</v>
      </c>
      <c r="S416" t="s">
        <v>150</v>
      </c>
    </row>
    <row r="417" spans="1:19" x14ac:dyDescent="0.2">
      <c r="A417" t="s">
        <v>1529</v>
      </c>
      <c r="B417" t="s">
        <v>1530</v>
      </c>
      <c r="C417" t="s">
        <v>1531</v>
      </c>
      <c r="D417" t="s">
        <v>5860</v>
      </c>
      <c r="E417" t="s">
        <v>77</v>
      </c>
      <c r="G417" t="s">
        <v>1532</v>
      </c>
      <c r="I417" t="s">
        <v>145</v>
      </c>
      <c r="J417" t="s">
        <v>146</v>
      </c>
      <c r="L417" t="s">
        <v>396</v>
      </c>
      <c r="M417" t="s">
        <v>148</v>
      </c>
      <c r="N417" t="s">
        <v>81</v>
      </c>
      <c r="P417" t="s">
        <v>149</v>
      </c>
      <c r="Q417" t="s">
        <v>83</v>
      </c>
      <c r="R417" t="s">
        <v>84</v>
      </c>
      <c r="S417" t="s">
        <v>150</v>
      </c>
    </row>
    <row r="418" spans="1:19" x14ac:dyDescent="0.2">
      <c r="A418" t="s">
        <v>1533</v>
      </c>
      <c r="B418" t="s">
        <v>1534</v>
      </c>
      <c r="C418" t="s">
        <v>1535</v>
      </c>
      <c r="E418" t="s">
        <v>77</v>
      </c>
      <c r="I418" t="s">
        <v>145</v>
      </c>
      <c r="J418" t="s">
        <v>146</v>
      </c>
      <c r="L418" t="s">
        <v>180</v>
      </c>
      <c r="M418" t="s">
        <v>148</v>
      </c>
      <c r="N418" t="s">
        <v>81</v>
      </c>
      <c r="P418" t="s">
        <v>149</v>
      </c>
      <c r="Q418" t="s">
        <v>83</v>
      </c>
      <c r="R418" t="s">
        <v>84</v>
      </c>
      <c r="S418" t="s">
        <v>150</v>
      </c>
    </row>
    <row r="419" spans="1:19" x14ac:dyDescent="0.2">
      <c r="A419" t="s">
        <v>1536</v>
      </c>
      <c r="B419" t="s">
        <v>1537</v>
      </c>
      <c r="C419" t="s">
        <v>1538</v>
      </c>
      <c r="D419" t="s">
        <v>5860</v>
      </c>
      <c r="E419" t="s">
        <v>77</v>
      </c>
      <c r="I419" t="s">
        <v>145</v>
      </c>
      <c r="J419" t="s">
        <v>146</v>
      </c>
      <c r="L419" t="s">
        <v>306</v>
      </c>
      <c r="M419" t="s">
        <v>148</v>
      </c>
      <c r="N419" t="s">
        <v>81</v>
      </c>
      <c r="P419" t="s">
        <v>149</v>
      </c>
      <c r="Q419" t="s">
        <v>83</v>
      </c>
      <c r="R419" t="s">
        <v>84</v>
      </c>
      <c r="S419" t="s">
        <v>150</v>
      </c>
    </row>
    <row r="420" spans="1:19" x14ac:dyDescent="0.2">
      <c r="A420" t="s">
        <v>1539</v>
      </c>
      <c r="B420" t="s">
        <v>1539</v>
      </c>
      <c r="C420" t="s">
        <v>159</v>
      </c>
      <c r="D420" t="s">
        <v>5860</v>
      </c>
      <c r="E420" t="s">
        <v>160</v>
      </c>
      <c r="I420" t="s">
        <v>145</v>
      </c>
      <c r="J420" t="s">
        <v>146</v>
      </c>
      <c r="M420" t="s">
        <v>148</v>
      </c>
      <c r="N420" t="s">
        <v>81</v>
      </c>
      <c r="P420" t="s">
        <v>149</v>
      </c>
      <c r="Q420" t="s">
        <v>83</v>
      </c>
      <c r="R420" t="s">
        <v>84</v>
      </c>
      <c r="S420" t="s">
        <v>150</v>
      </c>
    </row>
    <row r="421" spans="1:19" x14ac:dyDescent="0.2">
      <c r="A421" t="s">
        <v>1540</v>
      </c>
      <c r="B421" t="s">
        <v>1541</v>
      </c>
      <c r="C421" t="s">
        <v>1542</v>
      </c>
      <c r="E421" t="s">
        <v>77</v>
      </c>
      <c r="I421" t="s">
        <v>145</v>
      </c>
      <c r="J421" t="s">
        <v>146</v>
      </c>
      <c r="L421" t="s">
        <v>1036</v>
      </c>
      <c r="M421" t="s">
        <v>148</v>
      </c>
      <c r="N421" t="s">
        <v>81</v>
      </c>
      <c r="P421" t="s">
        <v>149</v>
      </c>
      <c r="Q421" t="s">
        <v>83</v>
      </c>
      <c r="R421" t="s">
        <v>84</v>
      </c>
      <c r="S421" t="s">
        <v>150</v>
      </c>
    </row>
    <row r="422" spans="1:19" x14ac:dyDescent="0.2">
      <c r="A422" t="s">
        <v>1543</v>
      </c>
      <c r="B422" t="s">
        <v>1544</v>
      </c>
      <c r="C422" t="s">
        <v>1545</v>
      </c>
      <c r="D422" t="s">
        <v>5860</v>
      </c>
      <c r="E422" t="s">
        <v>77</v>
      </c>
      <c r="I422" t="s">
        <v>145</v>
      </c>
      <c r="J422" t="s">
        <v>146</v>
      </c>
      <c r="L422" t="s">
        <v>394</v>
      </c>
      <c r="M422" t="s">
        <v>148</v>
      </c>
      <c r="N422" t="s">
        <v>81</v>
      </c>
      <c r="P422" t="s">
        <v>149</v>
      </c>
      <c r="Q422" t="s">
        <v>83</v>
      </c>
      <c r="R422" t="s">
        <v>84</v>
      </c>
      <c r="S422" t="s">
        <v>150</v>
      </c>
    </row>
    <row r="423" spans="1:19" x14ac:dyDescent="0.2">
      <c r="A423" t="s">
        <v>1546</v>
      </c>
      <c r="B423" t="s">
        <v>1547</v>
      </c>
      <c r="C423" t="s">
        <v>1548</v>
      </c>
      <c r="E423" t="s">
        <v>77</v>
      </c>
      <c r="I423" t="s">
        <v>145</v>
      </c>
      <c r="J423" t="s">
        <v>146</v>
      </c>
      <c r="L423" t="s">
        <v>168</v>
      </c>
      <c r="M423" t="s">
        <v>148</v>
      </c>
      <c r="N423" t="s">
        <v>81</v>
      </c>
      <c r="P423" t="s">
        <v>149</v>
      </c>
      <c r="Q423" t="s">
        <v>83</v>
      </c>
      <c r="R423" t="s">
        <v>84</v>
      </c>
      <c r="S423" t="s">
        <v>150</v>
      </c>
    </row>
    <row r="424" spans="1:19" x14ac:dyDescent="0.2">
      <c r="A424" t="s">
        <v>1549</v>
      </c>
      <c r="B424" t="s">
        <v>1550</v>
      </c>
      <c r="C424" t="s">
        <v>1551</v>
      </c>
      <c r="E424" t="s">
        <v>77</v>
      </c>
      <c r="I424" t="s">
        <v>145</v>
      </c>
      <c r="J424" t="s">
        <v>146</v>
      </c>
      <c r="L424" t="s">
        <v>211</v>
      </c>
      <c r="M424" t="s">
        <v>148</v>
      </c>
      <c r="N424" t="s">
        <v>81</v>
      </c>
      <c r="P424" t="s">
        <v>149</v>
      </c>
      <c r="Q424" t="s">
        <v>83</v>
      </c>
      <c r="R424" t="s">
        <v>84</v>
      </c>
      <c r="S424" t="s">
        <v>150</v>
      </c>
    </row>
    <row r="425" spans="1:19" x14ac:dyDescent="0.2">
      <c r="A425" t="s">
        <v>1552</v>
      </c>
      <c r="B425" t="s">
        <v>1553</v>
      </c>
      <c r="C425" t="s">
        <v>1552</v>
      </c>
      <c r="E425" t="s">
        <v>77</v>
      </c>
      <c r="I425" t="s">
        <v>145</v>
      </c>
      <c r="J425" t="s">
        <v>146</v>
      </c>
      <c r="L425" t="s">
        <v>728</v>
      </c>
      <c r="M425" t="s">
        <v>148</v>
      </c>
      <c r="N425" t="s">
        <v>81</v>
      </c>
      <c r="P425" t="s">
        <v>149</v>
      </c>
      <c r="Q425" t="s">
        <v>83</v>
      </c>
      <c r="R425" t="s">
        <v>84</v>
      </c>
      <c r="S425" t="s">
        <v>150</v>
      </c>
    </row>
    <row r="426" spans="1:19" x14ac:dyDescent="0.2">
      <c r="A426" t="s">
        <v>1554</v>
      </c>
      <c r="B426" t="s">
        <v>1555</v>
      </c>
      <c r="C426" t="s">
        <v>1556</v>
      </c>
      <c r="E426" t="s">
        <v>77</v>
      </c>
      <c r="G426" t="s">
        <v>1557</v>
      </c>
      <c r="I426" t="s">
        <v>145</v>
      </c>
      <c r="J426" t="s">
        <v>146</v>
      </c>
      <c r="L426" t="s">
        <v>407</v>
      </c>
      <c r="M426" t="s">
        <v>148</v>
      </c>
      <c r="N426" t="s">
        <v>81</v>
      </c>
      <c r="P426" t="s">
        <v>149</v>
      </c>
      <c r="Q426" t="s">
        <v>83</v>
      </c>
      <c r="R426" t="s">
        <v>84</v>
      </c>
      <c r="S426" t="s">
        <v>150</v>
      </c>
    </row>
    <row r="427" spans="1:19" x14ac:dyDescent="0.2">
      <c r="A427" t="s">
        <v>1558</v>
      </c>
      <c r="B427" t="s">
        <v>1559</v>
      </c>
      <c r="C427" t="s">
        <v>1560</v>
      </c>
      <c r="D427" t="s">
        <v>5860</v>
      </c>
      <c r="E427" t="s">
        <v>77</v>
      </c>
      <c r="I427" t="s">
        <v>145</v>
      </c>
      <c r="J427" t="s">
        <v>146</v>
      </c>
      <c r="L427" t="s">
        <v>302</v>
      </c>
      <c r="M427" t="s">
        <v>148</v>
      </c>
      <c r="N427" t="s">
        <v>81</v>
      </c>
      <c r="P427" t="s">
        <v>149</v>
      </c>
      <c r="Q427" t="s">
        <v>83</v>
      </c>
      <c r="R427" t="s">
        <v>84</v>
      </c>
      <c r="S427" t="s">
        <v>150</v>
      </c>
    </row>
    <row r="428" spans="1:19" x14ac:dyDescent="0.2">
      <c r="A428" t="s">
        <v>1561</v>
      </c>
      <c r="B428" t="s">
        <v>339</v>
      </c>
      <c r="C428" t="s">
        <v>1562</v>
      </c>
      <c r="D428" t="s">
        <v>5860</v>
      </c>
      <c r="E428" t="s">
        <v>77</v>
      </c>
      <c r="G428" t="s">
        <v>1563</v>
      </c>
      <c r="I428" t="s">
        <v>145</v>
      </c>
      <c r="J428" t="s">
        <v>146</v>
      </c>
      <c r="L428" t="s">
        <v>1464</v>
      </c>
      <c r="M428" t="s">
        <v>148</v>
      </c>
      <c r="N428" t="s">
        <v>81</v>
      </c>
      <c r="P428" t="s">
        <v>149</v>
      </c>
      <c r="Q428" t="s">
        <v>83</v>
      </c>
      <c r="R428" t="s">
        <v>84</v>
      </c>
      <c r="S428" t="s">
        <v>150</v>
      </c>
    </row>
    <row r="429" spans="1:19" x14ac:dyDescent="0.2">
      <c r="A429" t="s">
        <v>1564</v>
      </c>
      <c r="B429" t="s">
        <v>1565</v>
      </c>
      <c r="C429" t="s">
        <v>1566</v>
      </c>
      <c r="D429" t="s">
        <v>5860</v>
      </c>
      <c r="E429" t="s">
        <v>77</v>
      </c>
      <c r="I429" t="s">
        <v>145</v>
      </c>
      <c r="J429" t="s">
        <v>146</v>
      </c>
      <c r="L429" t="s">
        <v>207</v>
      </c>
      <c r="M429" t="s">
        <v>148</v>
      </c>
      <c r="N429" t="s">
        <v>81</v>
      </c>
      <c r="P429" t="s">
        <v>149</v>
      </c>
      <c r="Q429" t="s">
        <v>83</v>
      </c>
      <c r="R429" t="s">
        <v>84</v>
      </c>
      <c r="S429" t="s">
        <v>150</v>
      </c>
    </row>
    <row r="430" spans="1:19" x14ac:dyDescent="0.2">
      <c r="A430" t="s">
        <v>1567</v>
      </c>
      <c r="B430" t="s">
        <v>481</v>
      </c>
      <c r="C430" t="s">
        <v>1568</v>
      </c>
      <c r="E430" t="s">
        <v>77</v>
      </c>
      <c r="G430" t="s">
        <v>1569</v>
      </c>
      <c r="I430" t="s">
        <v>145</v>
      </c>
      <c r="J430" t="s">
        <v>146</v>
      </c>
      <c r="L430" t="s">
        <v>769</v>
      </c>
      <c r="M430" t="s">
        <v>148</v>
      </c>
      <c r="N430" t="s">
        <v>81</v>
      </c>
      <c r="P430" t="s">
        <v>149</v>
      </c>
      <c r="Q430" t="s">
        <v>83</v>
      </c>
      <c r="R430" t="s">
        <v>84</v>
      </c>
      <c r="S430" t="s">
        <v>150</v>
      </c>
    </row>
    <row r="431" spans="1:19" x14ac:dyDescent="0.2">
      <c r="A431" t="s">
        <v>1570</v>
      </c>
      <c r="B431" t="s">
        <v>1571</v>
      </c>
      <c r="C431" t="s">
        <v>1572</v>
      </c>
      <c r="E431" t="s">
        <v>77</v>
      </c>
      <c r="I431" t="s">
        <v>145</v>
      </c>
      <c r="J431" t="s">
        <v>146</v>
      </c>
      <c r="L431" t="s">
        <v>383</v>
      </c>
      <c r="M431" t="s">
        <v>148</v>
      </c>
      <c r="N431" t="s">
        <v>81</v>
      </c>
      <c r="P431" t="s">
        <v>149</v>
      </c>
      <c r="Q431" t="s">
        <v>83</v>
      </c>
      <c r="R431" t="s">
        <v>84</v>
      </c>
      <c r="S431" t="s">
        <v>150</v>
      </c>
    </row>
    <row r="432" spans="1:19" x14ac:dyDescent="0.2">
      <c r="A432" t="s">
        <v>1573</v>
      </c>
      <c r="B432" t="s">
        <v>1574</v>
      </c>
      <c r="C432" t="s">
        <v>1575</v>
      </c>
      <c r="E432" t="s">
        <v>77</v>
      </c>
      <c r="I432" t="s">
        <v>145</v>
      </c>
      <c r="J432" t="s">
        <v>146</v>
      </c>
      <c r="L432" t="s">
        <v>319</v>
      </c>
      <c r="M432" t="s">
        <v>148</v>
      </c>
      <c r="N432" t="s">
        <v>81</v>
      </c>
      <c r="P432" t="s">
        <v>149</v>
      </c>
      <c r="Q432" t="s">
        <v>83</v>
      </c>
      <c r="R432" t="s">
        <v>84</v>
      </c>
      <c r="S432" t="s">
        <v>150</v>
      </c>
    </row>
    <row r="433" spans="1:19" x14ac:dyDescent="0.2">
      <c r="A433" t="s">
        <v>1576</v>
      </c>
      <c r="B433" t="s">
        <v>1577</v>
      </c>
      <c r="C433" t="s">
        <v>1578</v>
      </c>
      <c r="E433" t="s">
        <v>77</v>
      </c>
      <c r="G433" t="s">
        <v>1579</v>
      </c>
      <c r="I433" t="s">
        <v>145</v>
      </c>
      <c r="J433" t="s">
        <v>146</v>
      </c>
      <c r="L433" t="s">
        <v>199</v>
      </c>
      <c r="M433" t="s">
        <v>148</v>
      </c>
      <c r="N433" t="s">
        <v>81</v>
      </c>
      <c r="P433" t="s">
        <v>149</v>
      </c>
      <c r="Q433" t="s">
        <v>83</v>
      </c>
      <c r="R433" t="s">
        <v>84</v>
      </c>
      <c r="S433" t="s">
        <v>150</v>
      </c>
    </row>
    <row r="434" spans="1:19" x14ac:dyDescent="0.2">
      <c r="A434" t="s">
        <v>1580</v>
      </c>
      <c r="B434" t="s">
        <v>1580</v>
      </c>
      <c r="C434" t="s">
        <v>553</v>
      </c>
      <c r="E434" t="s">
        <v>77</v>
      </c>
      <c r="I434" t="s">
        <v>145</v>
      </c>
      <c r="J434" t="s">
        <v>146</v>
      </c>
      <c r="M434" t="s">
        <v>148</v>
      </c>
      <c r="N434" t="s">
        <v>81</v>
      </c>
      <c r="P434" t="s">
        <v>149</v>
      </c>
      <c r="Q434" t="s">
        <v>83</v>
      </c>
      <c r="R434" t="s">
        <v>84</v>
      </c>
      <c r="S434" t="s">
        <v>150</v>
      </c>
    </row>
    <row r="435" spans="1:19" x14ac:dyDescent="0.2">
      <c r="A435" t="s">
        <v>1581</v>
      </c>
      <c r="B435" t="s">
        <v>1582</v>
      </c>
      <c r="C435" t="s">
        <v>1583</v>
      </c>
      <c r="E435" t="s">
        <v>77</v>
      </c>
      <c r="I435" t="s">
        <v>145</v>
      </c>
      <c r="J435" t="s">
        <v>146</v>
      </c>
      <c r="L435" t="s">
        <v>675</v>
      </c>
      <c r="M435" t="s">
        <v>148</v>
      </c>
      <c r="N435" t="s">
        <v>81</v>
      </c>
      <c r="P435" t="s">
        <v>149</v>
      </c>
      <c r="Q435" t="s">
        <v>83</v>
      </c>
      <c r="R435" t="s">
        <v>84</v>
      </c>
      <c r="S435" t="s">
        <v>150</v>
      </c>
    </row>
    <row r="436" spans="1:19" x14ac:dyDescent="0.2">
      <c r="A436" t="s">
        <v>1584</v>
      </c>
      <c r="B436" t="s">
        <v>1585</v>
      </c>
      <c r="C436" t="s">
        <v>1586</v>
      </c>
      <c r="E436" t="s">
        <v>77</v>
      </c>
      <c r="I436" t="s">
        <v>145</v>
      </c>
      <c r="J436" t="s">
        <v>146</v>
      </c>
      <c r="L436" t="s">
        <v>219</v>
      </c>
      <c r="M436" t="s">
        <v>148</v>
      </c>
      <c r="N436" t="s">
        <v>81</v>
      </c>
      <c r="P436" t="s">
        <v>149</v>
      </c>
      <c r="Q436" t="s">
        <v>83</v>
      </c>
      <c r="R436" t="s">
        <v>84</v>
      </c>
      <c r="S436" t="s">
        <v>150</v>
      </c>
    </row>
    <row r="437" spans="1:19" x14ac:dyDescent="0.2">
      <c r="A437" t="s">
        <v>1587</v>
      </c>
      <c r="B437" t="s">
        <v>1588</v>
      </c>
      <c r="C437" t="s">
        <v>1589</v>
      </c>
      <c r="D437" t="s">
        <v>5860</v>
      </c>
      <c r="E437" t="s">
        <v>77</v>
      </c>
      <c r="I437" t="s">
        <v>145</v>
      </c>
      <c r="J437" t="s">
        <v>146</v>
      </c>
      <c r="L437" t="s">
        <v>376</v>
      </c>
      <c r="M437" t="s">
        <v>148</v>
      </c>
      <c r="N437" t="s">
        <v>81</v>
      </c>
      <c r="P437" t="s">
        <v>149</v>
      </c>
      <c r="Q437" t="s">
        <v>83</v>
      </c>
      <c r="R437" t="s">
        <v>84</v>
      </c>
      <c r="S437" t="s">
        <v>150</v>
      </c>
    </row>
    <row r="438" spans="1:19" x14ac:dyDescent="0.2">
      <c r="A438" t="s">
        <v>1590</v>
      </c>
      <c r="B438" t="s">
        <v>157</v>
      </c>
      <c r="C438" t="s">
        <v>1508</v>
      </c>
      <c r="E438" t="s">
        <v>77</v>
      </c>
      <c r="I438" t="s">
        <v>145</v>
      </c>
      <c r="J438" t="s">
        <v>146</v>
      </c>
      <c r="L438" t="s">
        <v>909</v>
      </c>
      <c r="M438" t="s">
        <v>148</v>
      </c>
      <c r="N438" t="s">
        <v>81</v>
      </c>
      <c r="P438" t="s">
        <v>149</v>
      </c>
      <c r="Q438" t="s">
        <v>83</v>
      </c>
      <c r="R438" t="s">
        <v>84</v>
      </c>
      <c r="S438" t="s">
        <v>150</v>
      </c>
    </row>
    <row r="439" spans="1:19" x14ac:dyDescent="0.2">
      <c r="A439" t="s">
        <v>1591</v>
      </c>
      <c r="B439" t="s">
        <v>1592</v>
      </c>
      <c r="C439" t="s">
        <v>1593</v>
      </c>
      <c r="E439" t="s">
        <v>77</v>
      </c>
      <c r="I439" t="s">
        <v>145</v>
      </c>
      <c r="J439" t="s">
        <v>146</v>
      </c>
      <c r="L439" t="s">
        <v>331</v>
      </c>
      <c r="M439" t="s">
        <v>148</v>
      </c>
      <c r="N439" t="s">
        <v>81</v>
      </c>
      <c r="P439" t="s">
        <v>149</v>
      </c>
      <c r="Q439" t="s">
        <v>83</v>
      </c>
      <c r="R439" t="s">
        <v>84</v>
      </c>
      <c r="S439" t="s">
        <v>150</v>
      </c>
    </row>
    <row r="440" spans="1:19" x14ac:dyDescent="0.2">
      <c r="A440" t="s">
        <v>1594</v>
      </c>
      <c r="B440" t="s">
        <v>1595</v>
      </c>
      <c r="C440" t="s">
        <v>1596</v>
      </c>
      <c r="D440" t="s">
        <v>5860</v>
      </c>
      <c r="E440" t="s">
        <v>77</v>
      </c>
      <c r="I440" t="s">
        <v>145</v>
      </c>
      <c r="J440" t="s">
        <v>146</v>
      </c>
      <c r="L440" t="s">
        <v>180</v>
      </c>
      <c r="M440" t="s">
        <v>148</v>
      </c>
      <c r="N440" t="s">
        <v>81</v>
      </c>
      <c r="P440" t="s">
        <v>149</v>
      </c>
      <c r="Q440" t="s">
        <v>83</v>
      </c>
      <c r="R440" t="s">
        <v>84</v>
      </c>
      <c r="S440" t="s">
        <v>150</v>
      </c>
    </row>
    <row r="441" spans="1:19" x14ac:dyDescent="0.2">
      <c r="A441" t="s">
        <v>1597</v>
      </c>
      <c r="B441" t="s">
        <v>1598</v>
      </c>
      <c r="C441" t="s">
        <v>1599</v>
      </c>
      <c r="E441" t="s">
        <v>77</v>
      </c>
      <c r="I441" t="s">
        <v>145</v>
      </c>
      <c r="J441" t="s">
        <v>146</v>
      </c>
      <c r="L441" t="s">
        <v>211</v>
      </c>
      <c r="M441" t="s">
        <v>148</v>
      </c>
      <c r="N441" t="s">
        <v>81</v>
      </c>
      <c r="P441" t="s">
        <v>149</v>
      </c>
      <c r="Q441" t="s">
        <v>83</v>
      </c>
      <c r="R441" t="s">
        <v>84</v>
      </c>
      <c r="S441" t="s">
        <v>150</v>
      </c>
    </row>
    <row r="442" spans="1:19" x14ac:dyDescent="0.2">
      <c r="A442" t="s">
        <v>1600</v>
      </c>
      <c r="B442" t="s">
        <v>1601</v>
      </c>
      <c r="C442" t="s">
        <v>1602</v>
      </c>
      <c r="D442" t="s">
        <v>5860</v>
      </c>
      <c r="E442" t="s">
        <v>77</v>
      </c>
      <c r="I442" t="s">
        <v>145</v>
      </c>
      <c r="J442" t="s">
        <v>146</v>
      </c>
      <c r="L442" t="s">
        <v>435</v>
      </c>
      <c r="M442" t="s">
        <v>148</v>
      </c>
      <c r="N442" t="s">
        <v>81</v>
      </c>
      <c r="P442" t="s">
        <v>149</v>
      </c>
      <c r="Q442" t="s">
        <v>83</v>
      </c>
      <c r="R442" t="s">
        <v>84</v>
      </c>
      <c r="S442" t="s">
        <v>150</v>
      </c>
    </row>
    <row r="443" spans="1:19" x14ac:dyDescent="0.2">
      <c r="A443" t="s">
        <v>1603</v>
      </c>
      <c r="B443" t="s">
        <v>1604</v>
      </c>
      <c r="C443" t="s">
        <v>1605</v>
      </c>
      <c r="D443" t="s">
        <v>5860</v>
      </c>
      <c r="E443" t="s">
        <v>77</v>
      </c>
      <c r="I443" t="s">
        <v>145</v>
      </c>
      <c r="J443" t="s">
        <v>146</v>
      </c>
      <c r="L443" t="s">
        <v>546</v>
      </c>
      <c r="M443" t="s">
        <v>148</v>
      </c>
      <c r="N443" t="s">
        <v>81</v>
      </c>
      <c r="P443" t="s">
        <v>149</v>
      </c>
      <c r="Q443" t="s">
        <v>83</v>
      </c>
      <c r="R443" t="s">
        <v>84</v>
      </c>
      <c r="S443" t="s">
        <v>150</v>
      </c>
    </row>
    <row r="444" spans="1:19" x14ac:dyDescent="0.2">
      <c r="A444" t="s">
        <v>1606</v>
      </c>
      <c r="B444" t="s">
        <v>1607</v>
      </c>
      <c r="C444" t="s">
        <v>1608</v>
      </c>
      <c r="E444" t="s">
        <v>77</v>
      </c>
      <c r="I444" t="s">
        <v>145</v>
      </c>
      <c r="J444" t="s">
        <v>146</v>
      </c>
      <c r="L444" t="s">
        <v>886</v>
      </c>
      <c r="M444" t="s">
        <v>148</v>
      </c>
      <c r="N444" t="s">
        <v>81</v>
      </c>
      <c r="P444" t="s">
        <v>149</v>
      </c>
      <c r="Q444" t="s">
        <v>83</v>
      </c>
      <c r="R444" t="s">
        <v>84</v>
      </c>
      <c r="S444" t="s">
        <v>150</v>
      </c>
    </row>
    <row r="445" spans="1:19" x14ac:dyDescent="0.2">
      <c r="A445" t="s">
        <v>1609</v>
      </c>
      <c r="B445" t="s">
        <v>1610</v>
      </c>
      <c r="C445" t="s">
        <v>1611</v>
      </c>
      <c r="E445" t="s">
        <v>77</v>
      </c>
      <c r="G445" t="s">
        <v>1612</v>
      </c>
      <c r="I445" t="s">
        <v>145</v>
      </c>
      <c r="J445" t="s">
        <v>146</v>
      </c>
      <c r="L445" t="s">
        <v>396</v>
      </c>
      <c r="M445" t="s">
        <v>148</v>
      </c>
      <c r="N445" t="s">
        <v>81</v>
      </c>
      <c r="P445" t="s">
        <v>149</v>
      </c>
      <c r="Q445" t="s">
        <v>83</v>
      </c>
      <c r="R445" t="s">
        <v>84</v>
      </c>
      <c r="S445" t="s">
        <v>150</v>
      </c>
    </row>
    <row r="446" spans="1:19" x14ac:dyDescent="0.2">
      <c r="A446" t="s">
        <v>1613</v>
      </c>
      <c r="B446" t="s">
        <v>1614</v>
      </c>
      <c r="C446" t="s">
        <v>1615</v>
      </c>
      <c r="E446" t="s">
        <v>77</v>
      </c>
      <c r="G446" t="s">
        <v>1616</v>
      </c>
      <c r="I446" t="s">
        <v>145</v>
      </c>
      <c r="J446" t="s">
        <v>146</v>
      </c>
      <c r="L446" t="s">
        <v>895</v>
      </c>
      <c r="M446" t="s">
        <v>148</v>
      </c>
      <c r="N446" t="s">
        <v>81</v>
      </c>
      <c r="P446" t="s">
        <v>149</v>
      </c>
      <c r="Q446" t="s">
        <v>83</v>
      </c>
      <c r="R446" t="s">
        <v>84</v>
      </c>
      <c r="S446" t="s">
        <v>150</v>
      </c>
    </row>
    <row r="447" spans="1:19" x14ac:dyDescent="0.2">
      <c r="A447" t="s">
        <v>1617</v>
      </c>
      <c r="B447" t="s">
        <v>1618</v>
      </c>
      <c r="C447" t="s">
        <v>1619</v>
      </c>
      <c r="E447" t="s">
        <v>77</v>
      </c>
      <c r="I447" t="s">
        <v>145</v>
      </c>
      <c r="J447" t="s">
        <v>146</v>
      </c>
      <c r="L447" t="s">
        <v>267</v>
      </c>
      <c r="M447" t="s">
        <v>148</v>
      </c>
      <c r="N447" t="s">
        <v>81</v>
      </c>
      <c r="P447" t="s">
        <v>149</v>
      </c>
      <c r="Q447" t="s">
        <v>83</v>
      </c>
      <c r="R447" t="s">
        <v>84</v>
      </c>
      <c r="S447" t="s">
        <v>150</v>
      </c>
    </row>
    <row r="448" spans="1:19" x14ac:dyDescent="0.2">
      <c r="A448" t="s">
        <v>1620</v>
      </c>
      <c r="B448" t="s">
        <v>1621</v>
      </c>
      <c r="C448" t="s">
        <v>1479</v>
      </c>
      <c r="D448" t="s">
        <v>5860</v>
      </c>
      <c r="E448" t="s">
        <v>77</v>
      </c>
      <c r="I448" t="s">
        <v>145</v>
      </c>
      <c r="J448" t="s">
        <v>146</v>
      </c>
      <c r="L448" t="s">
        <v>1478</v>
      </c>
      <c r="M448" t="s">
        <v>148</v>
      </c>
      <c r="N448" t="s">
        <v>81</v>
      </c>
      <c r="P448" t="s">
        <v>149</v>
      </c>
      <c r="Q448" t="s">
        <v>83</v>
      </c>
      <c r="R448" t="s">
        <v>84</v>
      </c>
      <c r="S448" t="s">
        <v>150</v>
      </c>
    </row>
    <row r="449" spans="1:19" x14ac:dyDescent="0.2">
      <c r="A449" t="s">
        <v>1622</v>
      </c>
      <c r="B449" t="s">
        <v>1623</v>
      </c>
      <c r="C449" t="s">
        <v>1624</v>
      </c>
      <c r="E449" t="s">
        <v>77</v>
      </c>
      <c r="I449" t="s">
        <v>145</v>
      </c>
      <c r="J449" t="s">
        <v>146</v>
      </c>
      <c r="L449" t="s">
        <v>911</v>
      </c>
      <c r="M449" t="s">
        <v>148</v>
      </c>
      <c r="N449" t="s">
        <v>81</v>
      </c>
      <c r="P449" t="s">
        <v>149</v>
      </c>
      <c r="Q449" t="s">
        <v>83</v>
      </c>
      <c r="R449" t="s">
        <v>84</v>
      </c>
      <c r="S449" t="s">
        <v>150</v>
      </c>
    </row>
    <row r="450" spans="1:19" x14ac:dyDescent="0.2">
      <c r="A450" t="s">
        <v>1625</v>
      </c>
      <c r="B450" t="s">
        <v>1626</v>
      </c>
      <c r="C450" t="s">
        <v>1627</v>
      </c>
      <c r="E450" t="s">
        <v>77</v>
      </c>
      <c r="I450" t="s">
        <v>145</v>
      </c>
      <c r="J450" t="s">
        <v>146</v>
      </c>
      <c r="L450" t="s">
        <v>180</v>
      </c>
      <c r="M450" t="s">
        <v>148</v>
      </c>
      <c r="N450" t="s">
        <v>81</v>
      </c>
      <c r="P450" t="s">
        <v>149</v>
      </c>
      <c r="Q450" t="s">
        <v>83</v>
      </c>
      <c r="R450" t="s">
        <v>84</v>
      </c>
      <c r="S450" t="s">
        <v>150</v>
      </c>
    </row>
    <row r="451" spans="1:19" x14ac:dyDescent="0.2">
      <c r="A451" t="s">
        <v>1628</v>
      </c>
      <c r="B451" t="s">
        <v>1629</v>
      </c>
      <c r="C451" t="s">
        <v>1630</v>
      </c>
      <c r="E451" t="s">
        <v>77</v>
      </c>
      <c r="I451" t="s">
        <v>145</v>
      </c>
      <c r="J451" t="s">
        <v>146</v>
      </c>
      <c r="L451" t="s">
        <v>365</v>
      </c>
      <c r="M451" t="s">
        <v>148</v>
      </c>
      <c r="N451" t="s">
        <v>81</v>
      </c>
      <c r="P451" t="s">
        <v>149</v>
      </c>
      <c r="Q451" t="s">
        <v>83</v>
      </c>
      <c r="R451" t="s">
        <v>84</v>
      </c>
      <c r="S451" t="s">
        <v>150</v>
      </c>
    </row>
    <row r="452" spans="1:19" x14ac:dyDescent="0.2">
      <c r="A452" t="s">
        <v>1631</v>
      </c>
      <c r="B452" t="s">
        <v>1632</v>
      </c>
      <c r="C452" t="s">
        <v>1633</v>
      </c>
      <c r="E452" t="s">
        <v>77</v>
      </c>
      <c r="I452" t="s">
        <v>145</v>
      </c>
      <c r="J452" t="s">
        <v>146</v>
      </c>
      <c r="L452" t="s">
        <v>215</v>
      </c>
      <c r="M452" t="s">
        <v>148</v>
      </c>
      <c r="N452" t="s">
        <v>81</v>
      </c>
      <c r="P452" t="s">
        <v>149</v>
      </c>
      <c r="Q452" t="s">
        <v>83</v>
      </c>
      <c r="R452" t="s">
        <v>84</v>
      </c>
      <c r="S452" t="s">
        <v>150</v>
      </c>
    </row>
    <row r="453" spans="1:19" x14ac:dyDescent="0.2">
      <c r="A453" t="s">
        <v>1634</v>
      </c>
      <c r="B453" t="s">
        <v>1635</v>
      </c>
      <c r="C453" t="s">
        <v>1636</v>
      </c>
      <c r="E453" t="s">
        <v>77</v>
      </c>
      <c r="I453" t="s">
        <v>145</v>
      </c>
      <c r="J453" t="s">
        <v>146</v>
      </c>
      <c r="L453" t="s">
        <v>394</v>
      </c>
      <c r="M453" t="s">
        <v>148</v>
      </c>
      <c r="N453" t="s">
        <v>81</v>
      </c>
      <c r="P453" t="s">
        <v>149</v>
      </c>
      <c r="Q453" t="s">
        <v>83</v>
      </c>
      <c r="R453" t="s">
        <v>84</v>
      </c>
      <c r="S453" t="s">
        <v>150</v>
      </c>
    </row>
    <row r="454" spans="1:19" x14ac:dyDescent="0.2">
      <c r="A454" t="s">
        <v>1637</v>
      </c>
      <c r="B454" t="s">
        <v>1638</v>
      </c>
      <c r="C454" t="s">
        <v>1639</v>
      </c>
      <c r="E454" t="s">
        <v>77</v>
      </c>
      <c r="I454" t="s">
        <v>145</v>
      </c>
      <c r="J454" t="s">
        <v>146</v>
      </c>
      <c r="L454" t="s">
        <v>211</v>
      </c>
      <c r="M454" t="s">
        <v>148</v>
      </c>
      <c r="N454" t="s">
        <v>81</v>
      </c>
      <c r="P454" t="s">
        <v>149</v>
      </c>
      <c r="Q454" t="s">
        <v>83</v>
      </c>
      <c r="R454" t="s">
        <v>84</v>
      </c>
      <c r="S454" t="s">
        <v>150</v>
      </c>
    </row>
    <row r="455" spans="1:19" x14ac:dyDescent="0.2">
      <c r="A455" t="s">
        <v>1640</v>
      </c>
      <c r="B455" t="s">
        <v>1641</v>
      </c>
      <c r="C455" t="s">
        <v>1642</v>
      </c>
      <c r="E455" t="s">
        <v>77</v>
      </c>
      <c r="I455" t="s">
        <v>145</v>
      </c>
      <c r="J455" t="s">
        <v>146</v>
      </c>
      <c r="L455" t="s">
        <v>237</v>
      </c>
      <c r="M455" t="s">
        <v>148</v>
      </c>
      <c r="N455" t="s">
        <v>81</v>
      </c>
      <c r="P455" t="s">
        <v>149</v>
      </c>
      <c r="Q455" t="s">
        <v>83</v>
      </c>
      <c r="R455" t="s">
        <v>84</v>
      </c>
      <c r="S455" t="s">
        <v>150</v>
      </c>
    </row>
    <row r="456" spans="1:19" x14ac:dyDescent="0.2">
      <c r="A456" t="s">
        <v>1643</v>
      </c>
      <c r="B456" t="s">
        <v>1644</v>
      </c>
      <c r="C456" t="s">
        <v>1645</v>
      </c>
      <c r="E456" t="s">
        <v>77</v>
      </c>
      <c r="I456" t="s">
        <v>145</v>
      </c>
      <c r="J456" t="s">
        <v>146</v>
      </c>
      <c r="L456" t="s">
        <v>331</v>
      </c>
      <c r="M456" t="s">
        <v>148</v>
      </c>
      <c r="N456" t="s">
        <v>81</v>
      </c>
      <c r="P456" t="s">
        <v>149</v>
      </c>
      <c r="Q456" t="s">
        <v>83</v>
      </c>
      <c r="R456" t="s">
        <v>84</v>
      </c>
      <c r="S456" t="s">
        <v>150</v>
      </c>
    </row>
    <row r="457" spans="1:19" x14ac:dyDescent="0.2">
      <c r="A457" t="s">
        <v>1646</v>
      </c>
      <c r="B457" t="s">
        <v>1647</v>
      </c>
      <c r="C457" t="s">
        <v>1648</v>
      </c>
      <c r="D457" t="s">
        <v>5860</v>
      </c>
      <c r="E457" t="s">
        <v>77</v>
      </c>
      <c r="I457" t="s">
        <v>145</v>
      </c>
      <c r="J457" t="s">
        <v>146</v>
      </c>
      <c r="L457" t="s">
        <v>383</v>
      </c>
      <c r="M457" t="s">
        <v>148</v>
      </c>
      <c r="N457" t="s">
        <v>81</v>
      </c>
      <c r="P457" t="s">
        <v>149</v>
      </c>
      <c r="Q457" t="s">
        <v>83</v>
      </c>
      <c r="R457" t="s">
        <v>84</v>
      </c>
      <c r="S457" t="s">
        <v>150</v>
      </c>
    </row>
    <row r="458" spans="1:19" x14ac:dyDescent="0.2">
      <c r="A458" t="s">
        <v>1649</v>
      </c>
      <c r="B458" t="s">
        <v>1650</v>
      </c>
      <c r="C458" t="s">
        <v>1651</v>
      </c>
      <c r="D458" t="s">
        <v>5860</v>
      </c>
      <c r="E458" t="s">
        <v>77</v>
      </c>
      <c r="I458" t="s">
        <v>145</v>
      </c>
      <c r="J458" t="s">
        <v>146</v>
      </c>
      <c r="L458" t="s">
        <v>667</v>
      </c>
      <c r="M458" t="s">
        <v>148</v>
      </c>
      <c r="N458" t="s">
        <v>81</v>
      </c>
      <c r="P458" t="s">
        <v>149</v>
      </c>
      <c r="Q458" t="s">
        <v>83</v>
      </c>
      <c r="R458" t="s">
        <v>84</v>
      </c>
      <c r="S458" t="s">
        <v>150</v>
      </c>
    </row>
    <row r="459" spans="1:19" x14ac:dyDescent="0.2">
      <c r="A459" t="s">
        <v>1652</v>
      </c>
      <c r="B459" t="s">
        <v>1653</v>
      </c>
      <c r="C459" t="s">
        <v>1654</v>
      </c>
      <c r="D459" t="s">
        <v>5860</v>
      </c>
      <c r="E459" t="s">
        <v>77</v>
      </c>
      <c r="G459" t="s">
        <v>1655</v>
      </c>
      <c r="I459" t="s">
        <v>145</v>
      </c>
      <c r="J459" t="s">
        <v>146</v>
      </c>
      <c r="L459" t="s">
        <v>263</v>
      </c>
      <c r="M459" t="s">
        <v>148</v>
      </c>
      <c r="N459" t="s">
        <v>81</v>
      </c>
      <c r="P459" t="s">
        <v>149</v>
      </c>
      <c r="Q459" t="s">
        <v>83</v>
      </c>
      <c r="R459" t="s">
        <v>84</v>
      </c>
      <c r="S459" t="s">
        <v>150</v>
      </c>
    </row>
    <row r="460" spans="1:19" x14ac:dyDescent="0.2">
      <c r="A460" t="s">
        <v>1656</v>
      </c>
      <c r="B460" t="s">
        <v>1657</v>
      </c>
      <c r="C460" t="s">
        <v>1658</v>
      </c>
      <c r="D460" t="s">
        <v>5860</v>
      </c>
      <c r="E460" t="s">
        <v>77</v>
      </c>
      <c r="G460" t="s">
        <v>1659</v>
      </c>
      <c r="I460" t="s">
        <v>145</v>
      </c>
      <c r="J460" t="s">
        <v>146</v>
      </c>
      <c r="L460" t="s">
        <v>911</v>
      </c>
      <c r="M460" t="s">
        <v>148</v>
      </c>
      <c r="N460" t="s">
        <v>81</v>
      </c>
      <c r="P460" t="s">
        <v>149</v>
      </c>
      <c r="Q460" t="s">
        <v>83</v>
      </c>
      <c r="R460" t="s">
        <v>84</v>
      </c>
      <c r="S460" t="s">
        <v>150</v>
      </c>
    </row>
    <row r="461" spans="1:19" x14ac:dyDescent="0.2">
      <c r="A461" t="s">
        <v>1660</v>
      </c>
      <c r="B461" t="s">
        <v>1661</v>
      </c>
      <c r="C461" t="s">
        <v>1662</v>
      </c>
      <c r="D461" t="s">
        <v>5860</v>
      </c>
      <c r="E461" t="s">
        <v>77</v>
      </c>
      <c r="I461" t="s">
        <v>145</v>
      </c>
      <c r="J461" t="s">
        <v>146</v>
      </c>
      <c r="L461" t="s">
        <v>306</v>
      </c>
      <c r="M461" t="s">
        <v>148</v>
      </c>
      <c r="N461" t="s">
        <v>81</v>
      </c>
      <c r="P461" t="s">
        <v>149</v>
      </c>
      <c r="Q461" t="s">
        <v>83</v>
      </c>
      <c r="R461" t="s">
        <v>84</v>
      </c>
      <c r="S461" t="s">
        <v>150</v>
      </c>
    </row>
    <row r="462" spans="1:19" x14ac:dyDescent="0.2">
      <c r="A462" t="s">
        <v>1663</v>
      </c>
      <c r="B462" t="s">
        <v>1664</v>
      </c>
      <c r="C462" t="s">
        <v>1665</v>
      </c>
      <c r="E462" t="s">
        <v>77</v>
      </c>
      <c r="I462" t="s">
        <v>145</v>
      </c>
      <c r="J462" t="s">
        <v>146</v>
      </c>
      <c r="L462" t="s">
        <v>909</v>
      </c>
      <c r="M462" t="s">
        <v>148</v>
      </c>
      <c r="N462" t="s">
        <v>81</v>
      </c>
      <c r="P462" t="s">
        <v>149</v>
      </c>
      <c r="Q462" t="s">
        <v>83</v>
      </c>
      <c r="R462" t="s">
        <v>84</v>
      </c>
      <c r="S462" t="s">
        <v>150</v>
      </c>
    </row>
    <row r="463" spans="1:19" x14ac:dyDescent="0.2">
      <c r="A463" t="s">
        <v>1666</v>
      </c>
      <c r="B463" t="s">
        <v>1667</v>
      </c>
      <c r="C463" t="s">
        <v>1668</v>
      </c>
      <c r="E463" t="s">
        <v>77</v>
      </c>
      <c r="I463" t="s">
        <v>145</v>
      </c>
      <c r="J463" t="s">
        <v>146</v>
      </c>
      <c r="L463" t="s">
        <v>180</v>
      </c>
      <c r="M463" t="s">
        <v>148</v>
      </c>
      <c r="N463" t="s">
        <v>81</v>
      </c>
      <c r="P463" t="s">
        <v>149</v>
      </c>
      <c r="Q463" t="s">
        <v>83</v>
      </c>
      <c r="R463" t="s">
        <v>84</v>
      </c>
      <c r="S463" t="s">
        <v>150</v>
      </c>
    </row>
    <row r="464" spans="1:19" x14ac:dyDescent="0.2">
      <c r="A464" t="s">
        <v>1669</v>
      </c>
      <c r="B464" t="s">
        <v>394</v>
      </c>
      <c r="C464" t="s">
        <v>1670</v>
      </c>
      <c r="D464" t="s">
        <v>5860</v>
      </c>
      <c r="E464" t="s">
        <v>77</v>
      </c>
      <c r="G464" t="s">
        <v>1671</v>
      </c>
      <c r="I464" t="s">
        <v>145</v>
      </c>
      <c r="J464" t="s">
        <v>146</v>
      </c>
      <c r="L464" t="s">
        <v>147</v>
      </c>
      <c r="M464" t="s">
        <v>148</v>
      </c>
      <c r="N464" t="s">
        <v>81</v>
      </c>
      <c r="P464" t="s">
        <v>149</v>
      </c>
      <c r="Q464" t="s">
        <v>83</v>
      </c>
      <c r="R464" t="s">
        <v>84</v>
      </c>
      <c r="S464" t="s">
        <v>150</v>
      </c>
    </row>
    <row r="465" spans="1:19" x14ac:dyDescent="0.2">
      <c r="A465" t="s">
        <v>1672</v>
      </c>
      <c r="B465" t="s">
        <v>1673</v>
      </c>
      <c r="C465" t="s">
        <v>1674</v>
      </c>
      <c r="E465" t="s">
        <v>77</v>
      </c>
      <c r="G465" t="s">
        <v>1675</v>
      </c>
      <c r="I465" t="s">
        <v>145</v>
      </c>
      <c r="J465" t="s">
        <v>146</v>
      </c>
      <c r="L465" t="s">
        <v>407</v>
      </c>
      <c r="M465" t="s">
        <v>148</v>
      </c>
      <c r="N465" t="s">
        <v>81</v>
      </c>
      <c r="P465" t="s">
        <v>149</v>
      </c>
      <c r="Q465" t="s">
        <v>83</v>
      </c>
      <c r="R465" t="s">
        <v>84</v>
      </c>
      <c r="S465" t="s">
        <v>150</v>
      </c>
    </row>
    <row r="466" spans="1:19" x14ac:dyDescent="0.2">
      <c r="A466" t="s">
        <v>1676</v>
      </c>
      <c r="B466" t="s">
        <v>1677</v>
      </c>
      <c r="C466" t="s">
        <v>1678</v>
      </c>
      <c r="E466" t="s">
        <v>77</v>
      </c>
      <c r="I466" t="s">
        <v>145</v>
      </c>
      <c r="J466" t="s">
        <v>146</v>
      </c>
      <c r="L466" t="s">
        <v>1244</v>
      </c>
      <c r="M466" t="s">
        <v>148</v>
      </c>
      <c r="N466" t="s">
        <v>81</v>
      </c>
      <c r="P466" t="s">
        <v>149</v>
      </c>
      <c r="Q466" t="s">
        <v>83</v>
      </c>
      <c r="R466" t="s">
        <v>84</v>
      </c>
      <c r="S466" t="s">
        <v>150</v>
      </c>
    </row>
    <row r="467" spans="1:19" x14ac:dyDescent="0.2">
      <c r="A467" t="s">
        <v>1679</v>
      </c>
      <c r="B467" t="s">
        <v>1680</v>
      </c>
      <c r="C467" t="s">
        <v>1681</v>
      </c>
      <c r="D467" t="s">
        <v>5860</v>
      </c>
      <c r="E467" t="s">
        <v>77</v>
      </c>
      <c r="I467" t="s">
        <v>145</v>
      </c>
      <c r="J467" t="s">
        <v>146</v>
      </c>
      <c r="L467" t="s">
        <v>435</v>
      </c>
      <c r="M467" t="s">
        <v>148</v>
      </c>
      <c r="N467" t="s">
        <v>81</v>
      </c>
      <c r="P467" t="s">
        <v>149</v>
      </c>
      <c r="Q467" t="s">
        <v>83</v>
      </c>
      <c r="R467" t="s">
        <v>84</v>
      </c>
      <c r="S467" t="s">
        <v>150</v>
      </c>
    </row>
    <row r="468" spans="1:19" x14ac:dyDescent="0.2">
      <c r="A468" t="s">
        <v>1682</v>
      </c>
      <c r="B468" t="s">
        <v>1683</v>
      </c>
      <c r="C468" t="s">
        <v>1684</v>
      </c>
      <c r="D468" t="s">
        <v>5860</v>
      </c>
      <c r="E468" t="s">
        <v>77</v>
      </c>
      <c r="I468" t="s">
        <v>145</v>
      </c>
      <c r="J468" t="s">
        <v>146</v>
      </c>
      <c r="L468" t="s">
        <v>349</v>
      </c>
      <c r="M468" t="s">
        <v>148</v>
      </c>
      <c r="N468" t="s">
        <v>81</v>
      </c>
      <c r="P468" t="s">
        <v>149</v>
      </c>
      <c r="Q468" t="s">
        <v>83</v>
      </c>
      <c r="R468" t="s">
        <v>84</v>
      </c>
      <c r="S468" t="s">
        <v>150</v>
      </c>
    </row>
    <row r="469" spans="1:19" x14ac:dyDescent="0.2">
      <c r="A469" t="s">
        <v>1685</v>
      </c>
      <c r="B469" t="s">
        <v>1686</v>
      </c>
      <c r="C469" t="s">
        <v>1687</v>
      </c>
      <c r="E469" t="s">
        <v>77</v>
      </c>
      <c r="I469" t="s">
        <v>145</v>
      </c>
      <c r="J469" t="s">
        <v>146</v>
      </c>
      <c r="L469" t="s">
        <v>211</v>
      </c>
      <c r="M469" t="s">
        <v>148</v>
      </c>
      <c r="N469" t="s">
        <v>81</v>
      </c>
      <c r="P469" t="s">
        <v>149</v>
      </c>
      <c r="Q469" t="s">
        <v>83</v>
      </c>
      <c r="R469" t="s">
        <v>84</v>
      </c>
      <c r="S469" t="s">
        <v>150</v>
      </c>
    </row>
    <row r="470" spans="1:19" x14ac:dyDescent="0.2">
      <c r="A470" t="s">
        <v>1688</v>
      </c>
      <c r="B470" t="s">
        <v>1689</v>
      </c>
      <c r="C470" t="s">
        <v>1073</v>
      </c>
      <c r="D470" t="s">
        <v>5860</v>
      </c>
      <c r="E470" t="s">
        <v>77</v>
      </c>
      <c r="I470" t="s">
        <v>145</v>
      </c>
      <c r="J470" t="s">
        <v>146</v>
      </c>
      <c r="L470" t="s">
        <v>1072</v>
      </c>
      <c r="M470" t="s">
        <v>148</v>
      </c>
      <c r="N470" t="s">
        <v>81</v>
      </c>
      <c r="P470" t="s">
        <v>149</v>
      </c>
      <c r="Q470" t="s">
        <v>83</v>
      </c>
      <c r="R470" t="s">
        <v>84</v>
      </c>
      <c r="S470" t="s">
        <v>150</v>
      </c>
    </row>
    <row r="471" spans="1:19" x14ac:dyDescent="0.2">
      <c r="A471" t="s">
        <v>1690</v>
      </c>
      <c r="B471" t="s">
        <v>1691</v>
      </c>
      <c r="C471" t="s">
        <v>1692</v>
      </c>
      <c r="D471" t="s">
        <v>5860</v>
      </c>
      <c r="E471" t="s">
        <v>77</v>
      </c>
      <c r="I471" t="s">
        <v>145</v>
      </c>
      <c r="J471" t="s">
        <v>146</v>
      </c>
      <c r="L471" t="s">
        <v>550</v>
      </c>
      <c r="M471" t="s">
        <v>148</v>
      </c>
      <c r="N471" t="s">
        <v>81</v>
      </c>
      <c r="P471" t="s">
        <v>149</v>
      </c>
      <c r="Q471" t="s">
        <v>83</v>
      </c>
      <c r="R471" t="s">
        <v>84</v>
      </c>
      <c r="S471" t="s">
        <v>150</v>
      </c>
    </row>
    <row r="472" spans="1:19" x14ac:dyDescent="0.2">
      <c r="A472" t="s">
        <v>1693</v>
      </c>
      <c r="B472" t="s">
        <v>1036</v>
      </c>
      <c r="C472" t="s">
        <v>1694</v>
      </c>
      <c r="D472" t="s">
        <v>5860</v>
      </c>
      <c r="E472" t="s">
        <v>77</v>
      </c>
      <c r="I472" t="s">
        <v>145</v>
      </c>
      <c r="J472" t="s">
        <v>146</v>
      </c>
      <c r="L472" t="s">
        <v>911</v>
      </c>
      <c r="M472" t="s">
        <v>148</v>
      </c>
      <c r="N472" t="s">
        <v>81</v>
      </c>
      <c r="P472" t="s">
        <v>149</v>
      </c>
      <c r="Q472" t="s">
        <v>83</v>
      </c>
      <c r="R472" t="s">
        <v>84</v>
      </c>
      <c r="S472" t="s">
        <v>150</v>
      </c>
    </row>
    <row r="473" spans="1:19" x14ac:dyDescent="0.2">
      <c r="A473" t="s">
        <v>1695</v>
      </c>
      <c r="B473" t="s">
        <v>1696</v>
      </c>
      <c r="C473" t="s">
        <v>1697</v>
      </c>
      <c r="D473" t="s">
        <v>5860</v>
      </c>
      <c r="E473" t="s">
        <v>77</v>
      </c>
      <c r="G473" t="s">
        <v>1698</v>
      </c>
      <c r="I473" t="s">
        <v>145</v>
      </c>
      <c r="J473" t="s">
        <v>146</v>
      </c>
      <c r="L473" t="s">
        <v>190</v>
      </c>
      <c r="M473" t="s">
        <v>148</v>
      </c>
      <c r="N473" t="s">
        <v>81</v>
      </c>
      <c r="P473" t="s">
        <v>149</v>
      </c>
      <c r="Q473" t="s">
        <v>83</v>
      </c>
      <c r="R473" t="s">
        <v>84</v>
      </c>
      <c r="S473" t="s">
        <v>150</v>
      </c>
    </row>
    <row r="474" spans="1:19" x14ac:dyDescent="0.2">
      <c r="A474" t="s">
        <v>1699</v>
      </c>
      <c r="B474" t="s">
        <v>1700</v>
      </c>
      <c r="C474" t="s">
        <v>1701</v>
      </c>
      <c r="E474" t="s">
        <v>77</v>
      </c>
      <c r="G474" t="s">
        <v>1702</v>
      </c>
      <c r="I474" t="s">
        <v>145</v>
      </c>
      <c r="J474" t="s">
        <v>146</v>
      </c>
      <c r="L474" t="s">
        <v>850</v>
      </c>
      <c r="M474" t="s">
        <v>148</v>
      </c>
      <c r="N474" t="s">
        <v>81</v>
      </c>
      <c r="P474" t="s">
        <v>149</v>
      </c>
      <c r="Q474" t="s">
        <v>83</v>
      </c>
      <c r="R474" t="s">
        <v>84</v>
      </c>
      <c r="S474" t="s">
        <v>150</v>
      </c>
    </row>
    <row r="475" spans="1:19" x14ac:dyDescent="0.2">
      <c r="A475" t="s">
        <v>1703</v>
      </c>
      <c r="B475" t="s">
        <v>1323</v>
      </c>
      <c r="C475" t="s">
        <v>1704</v>
      </c>
      <c r="D475" t="s">
        <v>5860</v>
      </c>
      <c r="E475" t="s">
        <v>77</v>
      </c>
      <c r="G475" t="s">
        <v>1705</v>
      </c>
      <c r="I475" t="s">
        <v>145</v>
      </c>
      <c r="J475" t="s">
        <v>146</v>
      </c>
      <c r="L475" t="s">
        <v>561</v>
      </c>
      <c r="M475" t="s">
        <v>148</v>
      </c>
      <c r="N475" t="s">
        <v>81</v>
      </c>
      <c r="P475" t="s">
        <v>149</v>
      </c>
      <c r="Q475" t="s">
        <v>83</v>
      </c>
      <c r="R475" t="s">
        <v>84</v>
      </c>
      <c r="S475" t="s">
        <v>150</v>
      </c>
    </row>
    <row r="476" spans="1:19" x14ac:dyDescent="0.2">
      <c r="A476" t="s">
        <v>1706</v>
      </c>
      <c r="B476" t="s">
        <v>1706</v>
      </c>
      <c r="C476" t="s">
        <v>159</v>
      </c>
      <c r="D476" t="s">
        <v>5860</v>
      </c>
      <c r="E476" t="s">
        <v>160</v>
      </c>
      <c r="I476" t="s">
        <v>145</v>
      </c>
      <c r="J476" t="s">
        <v>146</v>
      </c>
      <c r="M476" t="s">
        <v>148</v>
      </c>
      <c r="N476" t="s">
        <v>81</v>
      </c>
      <c r="P476" t="s">
        <v>149</v>
      </c>
      <c r="Q476" t="s">
        <v>83</v>
      </c>
      <c r="R476" t="s">
        <v>84</v>
      </c>
      <c r="S476" t="s">
        <v>150</v>
      </c>
    </row>
    <row r="477" spans="1:19" x14ac:dyDescent="0.2">
      <c r="A477" t="s">
        <v>1707</v>
      </c>
      <c r="B477" t="s">
        <v>1708</v>
      </c>
      <c r="C477" t="s">
        <v>1707</v>
      </c>
      <c r="E477" t="s">
        <v>77</v>
      </c>
      <c r="I477" t="s">
        <v>145</v>
      </c>
      <c r="J477" t="s">
        <v>146</v>
      </c>
      <c r="L477" t="s">
        <v>386</v>
      </c>
      <c r="M477" t="s">
        <v>148</v>
      </c>
      <c r="N477" t="s">
        <v>81</v>
      </c>
      <c r="P477" t="s">
        <v>149</v>
      </c>
      <c r="Q477" t="s">
        <v>83</v>
      </c>
      <c r="R477" t="s">
        <v>84</v>
      </c>
      <c r="S477" t="s">
        <v>150</v>
      </c>
    </row>
    <row r="478" spans="1:19" x14ac:dyDescent="0.2">
      <c r="A478" t="s">
        <v>1709</v>
      </c>
      <c r="B478" t="s">
        <v>1710</v>
      </c>
      <c r="C478" t="s">
        <v>1711</v>
      </c>
      <c r="E478" t="s">
        <v>77</v>
      </c>
      <c r="G478" t="s">
        <v>1712</v>
      </c>
      <c r="I478" t="s">
        <v>145</v>
      </c>
      <c r="J478" t="s">
        <v>146</v>
      </c>
      <c r="L478" t="s">
        <v>263</v>
      </c>
      <c r="M478" t="s">
        <v>148</v>
      </c>
      <c r="N478" t="s">
        <v>81</v>
      </c>
      <c r="P478" t="s">
        <v>149</v>
      </c>
      <c r="Q478" t="s">
        <v>83</v>
      </c>
      <c r="R478" t="s">
        <v>84</v>
      </c>
      <c r="S478" t="s">
        <v>150</v>
      </c>
    </row>
    <row r="479" spans="1:19" x14ac:dyDescent="0.2">
      <c r="A479" t="s">
        <v>1713</v>
      </c>
      <c r="B479" t="s">
        <v>1714</v>
      </c>
      <c r="C479" t="s">
        <v>1715</v>
      </c>
      <c r="D479" t="s">
        <v>5860</v>
      </c>
      <c r="E479" t="s">
        <v>77</v>
      </c>
      <c r="I479" t="s">
        <v>145</v>
      </c>
      <c r="J479" t="s">
        <v>146</v>
      </c>
      <c r="L479" t="s">
        <v>443</v>
      </c>
      <c r="M479" t="s">
        <v>148</v>
      </c>
      <c r="N479" t="s">
        <v>81</v>
      </c>
      <c r="P479" t="s">
        <v>149</v>
      </c>
      <c r="Q479" t="s">
        <v>83</v>
      </c>
      <c r="R479" t="s">
        <v>84</v>
      </c>
      <c r="S479" t="s">
        <v>150</v>
      </c>
    </row>
    <row r="480" spans="1:19" x14ac:dyDescent="0.2">
      <c r="A480" t="s">
        <v>1716</v>
      </c>
      <c r="B480" t="s">
        <v>1717</v>
      </c>
      <c r="C480" t="s">
        <v>1718</v>
      </c>
      <c r="D480" t="s">
        <v>5860</v>
      </c>
      <c r="E480" t="s">
        <v>77</v>
      </c>
      <c r="I480" t="s">
        <v>145</v>
      </c>
      <c r="J480" t="s">
        <v>146</v>
      </c>
      <c r="L480" t="s">
        <v>365</v>
      </c>
      <c r="M480" t="s">
        <v>148</v>
      </c>
      <c r="N480" t="s">
        <v>81</v>
      </c>
      <c r="P480" t="s">
        <v>149</v>
      </c>
      <c r="Q480" t="s">
        <v>83</v>
      </c>
      <c r="R480" t="s">
        <v>84</v>
      </c>
      <c r="S480" t="s">
        <v>150</v>
      </c>
    </row>
    <row r="481" spans="1:19" x14ac:dyDescent="0.2">
      <c r="A481" t="s">
        <v>1719</v>
      </c>
      <c r="B481" t="s">
        <v>1720</v>
      </c>
      <c r="C481" t="s">
        <v>1721</v>
      </c>
      <c r="E481" t="s">
        <v>77</v>
      </c>
      <c r="I481" t="s">
        <v>145</v>
      </c>
      <c r="J481" t="s">
        <v>146</v>
      </c>
      <c r="L481" t="s">
        <v>443</v>
      </c>
      <c r="M481" t="s">
        <v>148</v>
      </c>
      <c r="N481" t="s">
        <v>81</v>
      </c>
      <c r="P481" t="s">
        <v>149</v>
      </c>
      <c r="Q481" t="s">
        <v>83</v>
      </c>
      <c r="R481" t="s">
        <v>84</v>
      </c>
      <c r="S481" t="s">
        <v>150</v>
      </c>
    </row>
    <row r="482" spans="1:19" x14ac:dyDescent="0.2">
      <c r="A482" t="s">
        <v>1722</v>
      </c>
      <c r="B482" t="s">
        <v>1723</v>
      </c>
      <c r="C482" t="s">
        <v>1724</v>
      </c>
      <c r="E482" t="s">
        <v>77</v>
      </c>
      <c r="I482" t="s">
        <v>145</v>
      </c>
      <c r="J482" t="s">
        <v>146</v>
      </c>
      <c r="L482" t="s">
        <v>225</v>
      </c>
      <c r="M482" t="s">
        <v>148</v>
      </c>
      <c r="N482" t="s">
        <v>81</v>
      </c>
      <c r="P482" t="s">
        <v>149</v>
      </c>
      <c r="Q482" t="s">
        <v>83</v>
      </c>
      <c r="R482" t="s">
        <v>84</v>
      </c>
      <c r="S482" t="s">
        <v>150</v>
      </c>
    </row>
    <row r="483" spans="1:19" x14ac:dyDescent="0.2">
      <c r="A483" t="s">
        <v>1725</v>
      </c>
      <c r="B483" t="s">
        <v>1726</v>
      </c>
      <c r="C483" t="s">
        <v>1727</v>
      </c>
      <c r="E483" t="s">
        <v>77</v>
      </c>
      <c r="G483" t="s">
        <v>1728</v>
      </c>
      <c r="I483" t="s">
        <v>145</v>
      </c>
      <c r="J483" t="s">
        <v>146</v>
      </c>
      <c r="L483" t="s">
        <v>407</v>
      </c>
      <c r="M483" t="s">
        <v>148</v>
      </c>
      <c r="N483" t="s">
        <v>81</v>
      </c>
      <c r="P483" t="s">
        <v>149</v>
      </c>
      <c r="Q483" t="s">
        <v>83</v>
      </c>
      <c r="R483" t="s">
        <v>84</v>
      </c>
      <c r="S483" t="s">
        <v>150</v>
      </c>
    </row>
    <row r="484" spans="1:19" x14ac:dyDescent="0.2">
      <c r="A484" t="s">
        <v>1729</v>
      </c>
      <c r="B484" t="s">
        <v>1730</v>
      </c>
      <c r="C484" t="s">
        <v>1731</v>
      </c>
      <c r="D484" t="s">
        <v>5860</v>
      </c>
      <c r="E484" t="s">
        <v>77</v>
      </c>
      <c r="I484" t="s">
        <v>145</v>
      </c>
      <c r="J484" t="s">
        <v>146</v>
      </c>
      <c r="L484" t="s">
        <v>180</v>
      </c>
      <c r="M484" t="s">
        <v>148</v>
      </c>
      <c r="N484" t="s">
        <v>81</v>
      </c>
      <c r="P484" t="s">
        <v>149</v>
      </c>
      <c r="Q484" t="s">
        <v>83</v>
      </c>
      <c r="R484" t="s">
        <v>84</v>
      </c>
      <c r="S484" t="s">
        <v>150</v>
      </c>
    </row>
    <row r="485" spans="1:19" x14ac:dyDescent="0.2">
      <c r="A485" t="s">
        <v>1732</v>
      </c>
      <c r="B485" t="s">
        <v>1733</v>
      </c>
      <c r="C485" t="s">
        <v>1734</v>
      </c>
      <c r="D485" t="s">
        <v>5860</v>
      </c>
      <c r="E485" t="s">
        <v>77</v>
      </c>
      <c r="I485" t="s">
        <v>145</v>
      </c>
      <c r="J485" t="s">
        <v>146</v>
      </c>
      <c r="L485" t="s">
        <v>443</v>
      </c>
      <c r="M485" t="s">
        <v>148</v>
      </c>
      <c r="N485" t="s">
        <v>81</v>
      </c>
      <c r="P485" t="s">
        <v>149</v>
      </c>
      <c r="Q485" t="s">
        <v>83</v>
      </c>
      <c r="R485" t="s">
        <v>84</v>
      </c>
      <c r="S485" t="s">
        <v>150</v>
      </c>
    </row>
    <row r="486" spans="1:19" x14ac:dyDescent="0.2">
      <c r="A486" t="s">
        <v>1735</v>
      </c>
      <c r="B486" t="s">
        <v>1736</v>
      </c>
      <c r="C486" t="s">
        <v>1737</v>
      </c>
      <c r="D486" t="s">
        <v>5860</v>
      </c>
      <c r="E486" t="s">
        <v>77</v>
      </c>
      <c r="G486" t="s">
        <v>1738</v>
      </c>
      <c r="I486" t="s">
        <v>145</v>
      </c>
      <c r="J486" t="s">
        <v>146</v>
      </c>
      <c r="L486" t="s">
        <v>215</v>
      </c>
      <c r="M486" t="s">
        <v>148</v>
      </c>
      <c r="N486" t="s">
        <v>81</v>
      </c>
      <c r="P486" t="s">
        <v>149</v>
      </c>
      <c r="Q486" t="s">
        <v>83</v>
      </c>
      <c r="R486" t="s">
        <v>84</v>
      </c>
      <c r="S486" t="s">
        <v>150</v>
      </c>
    </row>
    <row r="487" spans="1:19" x14ac:dyDescent="0.2">
      <c r="A487" t="s">
        <v>1739</v>
      </c>
      <c r="B487" t="s">
        <v>1740</v>
      </c>
      <c r="C487" t="s">
        <v>1741</v>
      </c>
      <c r="D487" t="s">
        <v>5860</v>
      </c>
      <c r="E487" t="s">
        <v>77</v>
      </c>
      <c r="I487" t="s">
        <v>145</v>
      </c>
      <c r="J487" t="s">
        <v>146</v>
      </c>
      <c r="L487" t="s">
        <v>164</v>
      </c>
      <c r="M487" t="s">
        <v>148</v>
      </c>
      <c r="N487" t="s">
        <v>81</v>
      </c>
      <c r="P487" t="s">
        <v>149</v>
      </c>
      <c r="Q487" t="s">
        <v>83</v>
      </c>
      <c r="R487" t="s">
        <v>84</v>
      </c>
      <c r="S487" t="s">
        <v>150</v>
      </c>
    </row>
    <row r="488" spans="1:19" x14ac:dyDescent="0.2">
      <c r="A488" t="s">
        <v>1742</v>
      </c>
      <c r="B488" t="s">
        <v>1743</v>
      </c>
      <c r="C488" t="s">
        <v>1744</v>
      </c>
      <c r="E488" t="s">
        <v>77</v>
      </c>
      <c r="G488" t="s">
        <v>1745</v>
      </c>
      <c r="I488" t="s">
        <v>145</v>
      </c>
      <c r="J488" t="s">
        <v>146</v>
      </c>
      <c r="L488" t="s">
        <v>650</v>
      </c>
      <c r="M488" t="s">
        <v>148</v>
      </c>
      <c r="N488" t="s">
        <v>81</v>
      </c>
      <c r="P488" t="s">
        <v>149</v>
      </c>
      <c r="Q488" t="s">
        <v>83</v>
      </c>
      <c r="R488" t="s">
        <v>84</v>
      </c>
      <c r="S488" t="s">
        <v>150</v>
      </c>
    </row>
    <row r="489" spans="1:19" x14ac:dyDescent="0.2">
      <c r="A489" t="s">
        <v>1746</v>
      </c>
      <c r="B489" t="s">
        <v>1747</v>
      </c>
      <c r="C489" t="s">
        <v>1748</v>
      </c>
      <c r="D489" t="s">
        <v>5860</v>
      </c>
      <c r="E489" t="s">
        <v>77</v>
      </c>
      <c r="I489" t="s">
        <v>145</v>
      </c>
      <c r="J489" t="s">
        <v>146</v>
      </c>
      <c r="L489" t="s">
        <v>603</v>
      </c>
      <c r="M489" t="s">
        <v>148</v>
      </c>
      <c r="N489" t="s">
        <v>81</v>
      </c>
      <c r="P489" t="s">
        <v>149</v>
      </c>
      <c r="Q489" t="s">
        <v>83</v>
      </c>
      <c r="R489" t="s">
        <v>84</v>
      </c>
      <c r="S489" t="s">
        <v>150</v>
      </c>
    </row>
    <row r="490" spans="1:19" x14ac:dyDescent="0.2">
      <c r="A490" t="s">
        <v>1749</v>
      </c>
      <c r="B490" t="s">
        <v>1750</v>
      </c>
      <c r="C490" t="s">
        <v>1751</v>
      </c>
      <c r="E490" t="s">
        <v>77</v>
      </c>
      <c r="I490" t="s">
        <v>145</v>
      </c>
      <c r="J490" t="s">
        <v>146</v>
      </c>
      <c r="L490" t="s">
        <v>533</v>
      </c>
      <c r="M490" t="s">
        <v>148</v>
      </c>
      <c r="N490" t="s">
        <v>81</v>
      </c>
      <c r="P490" t="s">
        <v>149</v>
      </c>
      <c r="Q490" t="s">
        <v>83</v>
      </c>
      <c r="R490" t="s">
        <v>84</v>
      </c>
      <c r="S490" t="s">
        <v>150</v>
      </c>
    </row>
    <row r="491" spans="1:19" x14ac:dyDescent="0.2">
      <c r="A491" t="s">
        <v>1752</v>
      </c>
      <c r="B491" t="s">
        <v>278</v>
      </c>
      <c r="C491" t="s">
        <v>1427</v>
      </c>
      <c r="D491" t="s">
        <v>5860</v>
      </c>
      <c r="E491" t="s">
        <v>77</v>
      </c>
      <c r="I491" t="s">
        <v>145</v>
      </c>
      <c r="J491" t="s">
        <v>146</v>
      </c>
      <c r="L491" t="s">
        <v>538</v>
      </c>
      <c r="M491" t="s">
        <v>148</v>
      </c>
      <c r="N491" t="s">
        <v>81</v>
      </c>
      <c r="P491" t="s">
        <v>149</v>
      </c>
      <c r="Q491" t="s">
        <v>83</v>
      </c>
      <c r="R491" t="s">
        <v>84</v>
      </c>
      <c r="S491" t="s">
        <v>150</v>
      </c>
    </row>
    <row r="492" spans="1:19" x14ac:dyDescent="0.2">
      <c r="A492" t="s">
        <v>1753</v>
      </c>
      <c r="B492" t="s">
        <v>1754</v>
      </c>
      <c r="C492" t="s">
        <v>1755</v>
      </c>
      <c r="D492" t="s">
        <v>5860</v>
      </c>
      <c r="E492" t="s">
        <v>77</v>
      </c>
      <c r="G492" t="s">
        <v>1756</v>
      </c>
      <c r="I492" t="s">
        <v>145</v>
      </c>
      <c r="J492" t="s">
        <v>146</v>
      </c>
      <c r="L492" t="s">
        <v>396</v>
      </c>
      <c r="M492" t="s">
        <v>148</v>
      </c>
      <c r="N492" t="s">
        <v>81</v>
      </c>
      <c r="P492" t="s">
        <v>149</v>
      </c>
      <c r="Q492" t="s">
        <v>83</v>
      </c>
      <c r="R492" t="s">
        <v>84</v>
      </c>
      <c r="S492" t="s">
        <v>150</v>
      </c>
    </row>
    <row r="493" spans="1:19" x14ac:dyDescent="0.2">
      <c r="A493" t="s">
        <v>1757</v>
      </c>
      <c r="B493" t="s">
        <v>1757</v>
      </c>
      <c r="C493" t="s">
        <v>1758</v>
      </c>
      <c r="E493" t="s">
        <v>77</v>
      </c>
      <c r="I493" t="s">
        <v>145</v>
      </c>
      <c r="J493" t="s">
        <v>146</v>
      </c>
      <c r="M493" t="s">
        <v>148</v>
      </c>
      <c r="N493" t="s">
        <v>81</v>
      </c>
      <c r="P493" t="s">
        <v>149</v>
      </c>
      <c r="Q493" t="s">
        <v>83</v>
      </c>
      <c r="R493" t="s">
        <v>84</v>
      </c>
      <c r="S493" t="s">
        <v>150</v>
      </c>
    </row>
    <row r="494" spans="1:19" x14ac:dyDescent="0.2">
      <c r="A494" t="s">
        <v>1759</v>
      </c>
      <c r="B494" t="s">
        <v>1760</v>
      </c>
      <c r="C494" t="s">
        <v>1761</v>
      </c>
      <c r="E494" t="s">
        <v>77</v>
      </c>
      <c r="G494" t="s">
        <v>1762</v>
      </c>
      <c r="I494" t="s">
        <v>145</v>
      </c>
      <c r="J494" t="s">
        <v>146</v>
      </c>
      <c r="L494" t="s">
        <v>294</v>
      </c>
      <c r="M494" t="s">
        <v>148</v>
      </c>
      <c r="N494" t="s">
        <v>81</v>
      </c>
      <c r="P494" t="s">
        <v>149</v>
      </c>
      <c r="Q494" t="s">
        <v>83</v>
      </c>
      <c r="R494" t="s">
        <v>84</v>
      </c>
      <c r="S494" t="s">
        <v>150</v>
      </c>
    </row>
    <row r="495" spans="1:19" x14ac:dyDescent="0.2">
      <c r="A495" t="s">
        <v>1763</v>
      </c>
      <c r="B495" t="s">
        <v>1763</v>
      </c>
      <c r="C495" t="s">
        <v>1764</v>
      </c>
      <c r="E495" t="s">
        <v>77</v>
      </c>
      <c r="I495" t="s">
        <v>145</v>
      </c>
      <c r="J495" t="s">
        <v>146</v>
      </c>
      <c r="M495" t="s">
        <v>148</v>
      </c>
      <c r="N495" t="s">
        <v>81</v>
      </c>
      <c r="P495" t="s">
        <v>149</v>
      </c>
      <c r="Q495" t="s">
        <v>83</v>
      </c>
      <c r="R495" t="s">
        <v>84</v>
      </c>
      <c r="S495" t="s">
        <v>150</v>
      </c>
    </row>
    <row r="496" spans="1:19" x14ac:dyDescent="0.2">
      <c r="A496" t="s">
        <v>1765</v>
      </c>
      <c r="B496" t="s">
        <v>418</v>
      </c>
      <c r="C496" t="s">
        <v>1766</v>
      </c>
      <c r="D496" t="s">
        <v>5860</v>
      </c>
      <c r="E496" t="s">
        <v>77</v>
      </c>
      <c r="G496" t="s">
        <v>1767</v>
      </c>
      <c r="I496" t="s">
        <v>145</v>
      </c>
      <c r="J496" t="s">
        <v>146</v>
      </c>
      <c r="L496" t="s">
        <v>481</v>
      </c>
      <c r="M496" t="s">
        <v>148</v>
      </c>
      <c r="N496" t="s">
        <v>81</v>
      </c>
      <c r="P496" t="s">
        <v>149</v>
      </c>
      <c r="Q496" t="s">
        <v>83</v>
      </c>
      <c r="R496" t="s">
        <v>84</v>
      </c>
      <c r="S496" t="s">
        <v>150</v>
      </c>
    </row>
    <row r="497" spans="1:19" x14ac:dyDescent="0.2">
      <c r="A497" t="s">
        <v>1768</v>
      </c>
      <c r="B497" t="s">
        <v>1769</v>
      </c>
      <c r="C497" t="s">
        <v>1770</v>
      </c>
      <c r="E497" t="s">
        <v>77</v>
      </c>
      <c r="I497" t="s">
        <v>145</v>
      </c>
      <c r="J497" t="s">
        <v>146</v>
      </c>
      <c r="L497" t="s">
        <v>829</v>
      </c>
      <c r="M497" t="s">
        <v>148</v>
      </c>
      <c r="N497" t="s">
        <v>81</v>
      </c>
      <c r="P497" t="s">
        <v>149</v>
      </c>
      <c r="Q497" t="s">
        <v>83</v>
      </c>
      <c r="R497" t="s">
        <v>84</v>
      </c>
      <c r="S497" t="s">
        <v>150</v>
      </c>
    </row>
    <row r="498" spans="1:19" x14ac:dyDescent="0.2">
      <c r="A498" t="s">
        <v>1771</v>
      </c>
      <c r="B498" t="s">
        <v>1772</v>
      </c>
      <c r="C498" t="s">
        <v>1773</v>
      </c>
      <c r="E498" t="s">
        <v>77</v>
      </c>
      <c r="I498" t="s">
        <v>145</v>
      </c>
      <c r="J498" t="s">
        <v>146</v>
      </c>
      <c r="L498" t="s">
        <v>278</v>
      </c>
      <c r="M498" t="s">
        <v>148</v>
      </c>
      <c r="N498" t="s">
        <v>81</v>
      </c>
      <c r="P498" t="s">
        <v>149</v>
      </c>
      <c r="Q498" t="s">
        <v>83</v>
      </c>
      <c r="R498" t="s">
        <v>84</v>
      </c>
      <c r="S498" t="s">
        <v>150</v>
      </c>
    </row>
    <row r="499" spans="1:19" x14ac:dyDescent="0.2">
      <c r="A499" t="s">
        <v>1774</v>
      </c>
      <c r="B499" t="s">
        <v>1775</v>
      </c>
      <c r="C499" t="s">
        <v>1776</v>
      </c>
      <c r="D499" t="s">
        <v>5860</v>
      </c>
      <c r="E499" t="s">
        <v>77</v>
      </c>
      <c r="I499" t="s">
        <v>145</v>
      </c>
      <c r="J499" t="s">
        <v>146</v>
      </c>
      <c r="L499" t="s">
        <v>640</v>
      </c>
      <c r="M499" t="s">
        <v>148</v>
      </c>
      <c r="N499" t="s">
        <v>81</v>
      </c>
      <c r="P499" t="s">
        <v>149</v>
      </c>
      <c r="Q499" t="s">
        <v>83</v>
      </c>
      <c r="R499" t="s">
        <v>84</v>
      </c>
      <c r="S499" t="s">
        <v>150</v>
      </c>
    </row>
    <row r="500" spans="1:19" x14ac:dyDescent="0.2">
      <c r="A500" t="s">
        <v>1777</v>
      </c>
      <c r="B500" t="s">
        <v>1778</v>
      </c>
      <c r="C500" t="s">
        <v>1779</v>
      </c>
      <c r="D500" t="s">
        <v>5860</v>
      </c>
      <c r="E500" t="s">
        <v>77</v>
      </c>
      <c r="I500" t="s">
        <v>145</v>
      </c>
      <c r="J500" t="s">
        <v>146</v>
      </c>
      <c r="L500" t="s">
        <v>302</v>
      </c>
      <c r="M500" t="s">
        <v>148</v>
      </c>
      <c r="N500" t="s">
        <v>81</v>
      </c>
      <c r="P500" t="s">
        <v>149</v>
      </c>
      <c r="Q500" t="s">
        <v>83</v>
      </c>
      <c r="R500" t="s">
        <v>84</v>
      </c>
      <c r="S500" t="s">
        <v>150</v>
      </c>
    </row>
    <row r="501" spans="1:19" x14ac:dyDescent="0.2">
      <c r="A501" t="s">
        <v>1780</v>
      </c>
      <c r="B501" t="s">
        <v>1780</v>
      </c>
      <c r="C501" t="s">
        <v>1781</v>
      </c>
      <c r="E501" t="s">
        <v>77</v>
      </c>
      <c r="I501" t="s">
        <v>145</v>
      </c>
      <c r="J501" t="s">
        <v>146</v>
      </c>
      <c r="M501" t="s">
        <v>148</v>
      </c>
      <c r="N501" t="s">
        <v>81</v>
      </c>
      <c r="P501" t="s">
        <v>149</v>
      </c>
      <c r="Q501" t="s">
        <v>83</v>
      </c>
      <c r="R501" t="s">
        <v>84</v>
      </c>
      <c r="S501" t="s">
        <v>150</v>
      </c>
    </row>
    <row r="502" spans="1:19" x14ac:dyDescent="0.2">
      <c r="A502" t="s">
        <v>1782</v>
      </c>
      <c r="B502" t="s">
        <v>1783</v>
      </c>
      <c r="C502" t="s">
        <v>1784</v>
      </c>
      <c r="E502" t="s">
        <v>77</v>
      </c>
      <c r="I502" t="s">
        <v>145</v>
      </c>
      <c r="J502" t="s">
        <v>146</v>
      </c>
      <c r="L502" t="s">
        <v>603</v>
      </c>
      <c r="M502" t="s">
        <v>148</v>
      </c>
      <c r="N502" t="s">
        <v>81</v>
      </c>
      <c r="P502" t="s">
        <v>149</v>
      </c>
      <c r="Q502" t="s">
        <v>83</v>
      </c>
      <c r="R502" t="s">
        <v>84</v>
      </c>
      <c r="S502" t="s">
        <v>150</v>
      </c>
    </row>
    <row r="503" spans="1:19" x14ac:dyDescent="0.2">
      <c r="A503" t="s">
        <v>1785</v>
      </c>
      <c r="B503" t="s">
        <v>1786</v>
      </c>
      <c r="C503" t="s">
        <v>1787</v>
      </c>
      <c r="D503" t="s">
        <v>5860</v>
      </c>
      <c r="E503" t="s">
        <v>77</v>
      </c>
      <c r="G503" t="s">
        <v>1788</v>
      </c>
      <c r="I503" t="s">
        <v>145</v>
      </c>
      <c r="J503" t="s">
        <v>146</v>
      </c>
      <c r="L503" t="s">
        <v>246</v>
      </c>
      <c r="M503" t="s">
        <v>148</v>
      </c>
      <c r="N503" t="s">
        <v>81</v>
      </c>
      <c r="P503" t="s">
        <v>149</v>
      </c>
      <c r="Q503" t="s">
        <v>83</v>
      </c>
      <c r="R503" t="s">
        <v>84</v>
      </c>
      <c r="S503" t="s">
        <v>150</v>
      </c>
    </row>
    <row r="504" spans="1:19" x14ac:dyDescent="0.2">
      <c r="A504" t="s">
        <v>1789</v>
      </c>
      <c r="B504" t="s">
        <v>1790</v>
      </c>
      <c r="C504" t="s">
        <v>1791</v>
      </c>
      <c r="E504" t="s">
        <v>77</v>
      </c>
      <c r="G504" t="s">
        <v>1792</v>
      </c>
      <c r="I504" t="s">
        <v>145</v>
      </c>
      <c r="J504" t="s">
        <v>146</v>
      </c>
      <c r="L504" t="s">
        <v>199</v>
      </c>
      <c r="M504" t="s">
        <v>148</v>
      </c>
      <c r="N504" t="s">
        <v>81</v>
      </c>
      <c r="P504" t="s">
        <v>149</v>
      </c>
      <c r="Q504" t="s">
        <v>83</v>
      </c>
      <c r="R504" t="s">
        <v>84</v>
      </c>
      <c r="S504" t="s">
        <v>150</v>
      </c>
    </row>
    <row r="505" spans="1:19" x14ac:dyDescent="0.2">
      <c r="A505" t="s">
        <v>1793</v>
      </c>
      <c r="B505" t="s">
        <v>1794</v>
      </c>
      <c r="C505" t="s">
        <v>1795</v>
      </c>
      <c r="E505" t="s">
        <v>77</v>
      </c>
      <c r="I505" t="s">
        <v>145</v>
      </c>
      <c r="J505" t="s">
        <v>146</v>
      </c>
      <c r="L505" t="s">
        <v>319</v>
      </c>
      <c r="M505" t="s">
        <v>148</v>
      </c>
      <c r="N505" t="s">
        <v>81</v>
      </c>
      <c r="P505" t="s">
        <v>149</v>
      </c>
      <c r="Q505" t="s">
        <v>83</v>
      </c>
      <c r="R505" t="s">
        <v>84</v>
      </c>
      <c r="S505" t="s">
        <v>150</v>
      </c>
    </row>
    <row r="506" spans="1:19" x14ac:dyDescent="0.2">
      <c r="A506" t="s">
        <v>1796</v>
      </c>
      <c r="B506" t="s">
        <v>1797</v>
      </c>
      <c r="C506" t="s">
        <v>1798</v>
      </c>
      <c r="D506" t="s">
        <v>5860</v>
      </c>
      <c r="E506" t="s">
        <v>77</v>
      </c>
      <c r="I506" t="s">
        <v>145</v>
      </c>
      <c r="J506" t="s">
        <v>146</v>
      </c>
      <c r="L506" t="s">
        <v>349</v>
      </c>
      <c r="M506" t="s">
        <v>148</v>
      </c>
      <c r="N506" t="s">
        <v>81</v>
      </c>
      <c r="P506" t="s">
        <v>149</v>
      </c>
      <c r="Q506" t="s">
        <v>83</v>
      </c>
      <c r="R506" t="s">
        <v>84</v>
      </c>
      <c r="S506" t="s">
        <v>150</v>
      </c>
    </row>
    <row r="507" spans="1:19" x14ac:dyDescent="0.2">
      <c r="A507" t="s">
        <v>1799</v>
      </c>
      <c r="B507" t="s">
        <v>219</v>
      </c>
      <c r="C507" t="s">
        <v>1800</v>
      </c>
      <c r="E507" t="s">
        <v>77</v>
      </c>
      <c r="I507" t="s">
        <v>145</v>
      </c>
      <c r="J507" t="s">
        <v>146</v>
      </c>
      <c r="L507" t="s">
        <v>399</v>
      </c>
      <c r="M507" t="s">
        <v>148</v>
      </c>
      <c r="N507" t="s">
        <v>81</v>
      </c>
      <c r="P507" t="s">
        <v>149</v>
      </c>
      <c r="Q507" t="s">
        <v>83</v>
      </c>
      <c r="R507" t="s">
        <v>84</v>
      </c>
      <c r="S507" t="s">
        <v>150</v>
      </c>
    </row>
    <row r="508" spans="1:19" x14ac:dyDescent="0.2">
      <c r="A508" t="s">
        <v>1801</v>
      </c>
      <c r="B508" t="s">
        <v>1802</v>
      </c>
      <c r="C508" t="s">
        <v>1803</v>
      </c>
      <c r="D508" t="s">
        <v>5860</v>
      </c>
      <c r="E508" t="s">
        <v>77</v>
      </c>
      <c r="I508" t="s">
        <v>145</v>
      </c>
      <c r="J508" t="s">
        <v>146</v>
      </c>
      <c r="L508" t="s">
        <v>164</v>
      </c>
      <c r="M508" t="s">
        <v>148</v>
      </c>
      <c r="N508" t="s">
        <v>81</v>
      </c>
      <c r="P508" t="s">
        <v>149</v>
      </c>
      <c r="Q508" t="s">
        <v>83</v>
      </c>
      <c r="R508" t="s">
        <v>84</v>
      </c>
      <c r="S508" t="s">
        <v>150</v>
      </c>
    </row>
    <row r="509" spans="1:19" x14ac:dyDescent="0.2">
      <c r="A509" t="s">
        <v>1804</v>
      </c>
      <c r="B509" t="s">
        <v>1805</v>
      </c>
      <c r="C509" t="s">
        <v>1806</v>
      </c>
      <c r="D509" t="s">
        <v>5860</v>
      </c>
      <c r="E509" t="s">
        <v>77</v>
      </c>
      <c r="I509" t="s">
        <v>145</v>
      </c>
      <c r="J509" t="s">
        <v>146</v>
      </c>
      <c r="L509" t="s">
        <v>726</v>
      </c>
      <c r="M509" t="s">
        <v>148</v>
      </c>
      <c r="N509" t="s">
        <v>81</v>
      </c>
      <c r="P509" t="s">
        <v>149</v>
      </c>
      <c r="Q509" t="s">
        <v>83</v>
      </c>
      <c r="R509" t="s">
        <v>84</v>
      </c>
      <c r="S509" t="s">
        <v>150</v>
      </c>
    </row>
    <row r="510" spans="1:19" x14ac:dyDescent="0.2">
      <c r="A510" t="s">
        <v>1807</v>
      </c>
      <c r="B510" t="s">
        <v>1808</v>
      </c>
      <c r="C510" t="s">
        <v>1809</v>
      </c>
      <c r="E510" t="s">
        <v>77</v>
      </c>
      <c r="G510" t="s">
        <v>1810</v>
      </c>
      <c r="I510" t="s">
        <v>145</v>
      </c>
      <c r="J510" t="s">
        <v>146</v>
      </c>
      <c r="L510" t="s">
        <v>1811</v>
      </c>
      <c r="M510" t="s">
        <v>148</v>
      </c>
      <c r="N510" t="s">
        <v>81</v>
      </c>
      <c r="P510" t="s">
        <v>149</v>
      </c>
      <c r="Q510" t="s">
        <v>83</v>
      </c>
      <c r="R510" t="s">
        <v>84</v>
      </c>
      <c r="S510" t="s">
        <v>150</v>
      </c>
    </row>
    <row r="511" spans="1:19" x14ac:dyDescent="0.2">
      <c r="A511" t="s">
        <v>1812</v>
      </c>
      <c r="B511" t="s">
        <v>1813</v>
      </c>
      <c r="C511" t="s">
        <v>1814</v>
      </c>
      <c r="E511" t="s">
        <v>77</v>
      </c>
      <c r="I511" t="s">
        <v>145</v>
      </c>
      <c r="J511" t="s">
        <v>146</v>
      </c>
      <c r="L511" t="s">
        <v>383</v>
      </c>
      <c r="M511" t="s">
        <v>148</v>
      </c>
      <c r="N511" t="s">
        <v>81</v>
      </c>
      <c r="P511" t="s">
        <v>149</v>
      </c>
      <c r="Q511" t="s">
        <v>83</v>
      </c>
      <c r="R511" t="s">
        <v>84</v>
      </c>
      <c r="S511" t="s">
        <v>150</v>
      </c>
    </row>
    <row r="512" spans="1:19" x14ac:dyDescent="0.2">
      <c r="A512" t="s">
        <v>1815</v>
      </c>
      <c r="B512" t="s">
        <v>1816</v>
      </c>
      <c r="C512" t="s">
        <v>1817</v>
      </c>
      <c r="D512" t="s">
        <v>5860</v>
      </c>
      <c r="E512" t="s">
        <v>77</v>
      </c>
      <c r="G512" t="s">
        <v>1818</v>
      </c>
      <c r="I512" t="s">
        <v>145</v>
      </c>
      <c r="J512" t="s">
        <v>146</v>
      </c>
      <c r="L512" t="s">
        <v>190</v>
      </c>
      <c r="M512" t="s">
        <v>148</v>
      </c>
      <c r="N512" t="s">
        <v>81</v>
      </c>
      <c r="P512" t="s">
        <v>149</v>
      </c>
      <c r="Q512" t="s">
        <v>83</v>
      </c>
      <c r="R512" t="s">
        <v>84</v>
      </c>
      <c r="S512" t="s">
        <v>150</v>
      </c>
    </row>
    <row r="513" spans="1:19" x14ac:dyDescent="0.2">
      <c r="A513" t="s">
        <v>1819</v>
      </c>
      <c r="B513" t="s">
        <v>1820</v>
      </c>
      <c r="C513" t="s">
        <v>1821</v>
      </c>
      <c r="D513" t="s">
        <v>5860</v>
      </c>
      <c r="E513" t="s">
        <v>77</v>
      </c>
      <c r="I513" t="s">
        <v>145</v>
      </c>
      <c r="J513" t="s">
        <v>146</v>
      </c>
      <c r="L513" t="s">
        <v>306</v>
      </c>
      <c r="M513" t="s">
        <v>148</v>
      </c>
      <c r="N513" t="s">
        <v>81</v>
      </c>
      <c r="P513" t="s">
        <v>149</v>
      </c>
      <c r="Q513" t="s">
        <v>83</v>
      </c>
      <c r="R513" t="s">
        <v>84</v>
      </c>
      <c r="S513" t="s">
        <v>150</v>
      </c>
    </row>
    <row r="514" spans="1:19" x14ac:dyDescent="0.2">
      <c r="A514" t="s">
        <v>1822</v>
      </c>
      <c r="B514" t="s">
        <v>1823</v>
      </c>
      <c r="C514" t="s">
        <v>1824</v>
      </c>
      <c r="E514" t="s">
        <v>77</v>
      </c>
      <c r="G514" t="s">
        <v>1825</v>
      </c>
      <c r="I514" t="s">
        <v>145</v>
      </c>
      <c r="J514" t="s">
        <v>146</v>
      </c>
      <c r="L514" t="s">
        <v>157</v>
      </c>
      <c r="M514" t="s">
        <v>148</v>
      </c>
      <c r="N514" t="s">
        <v>81</v>
      </c>
      <c r="P514" t="s">
        <v>149</v>
      </c>
      <c r="Q514" t="s">
        <v>83</v>
      </c>
      <c r="R514" t="s">
        <v>84</v>
      </c>
      <c r="S514" t="s">
        <v>150</v>
      </c>
    </row>
    <row r="515" spans="1:19" x14ac:dyDescent="0.2">
      <c r="A515" t="s">
        <v>1826</v>
      </c>
      <c r="B515" t="s">
        <v>1244</v>
      </c>
      <c r="C515" t="s">
        <v>1827</v>
      </c>
      <c r="E515" t="s">
        <v>77</v>
      </c>
      <c r="I515" t="s">
        <v>145</v>
      </c>
      <c r="J515" t="s">
        <v>146</v>
      </c>
      <c r="L515" t="s">
        <v>194</v>
      </c>
      <c r="M515" t="s">
        <v>148</v>
      </c>
      <c r="N515" t="s">
        <v>81</v>
      </c>
      <c r="P515" t="s">
        <v>149</v>
      </c>
      <c r="Q515" t="s">
        <v>83</v>
      </c>
      <c r="R515" t="s">
        <v>84</v>
      </c>
      <c r="S515" t="s">
        <v>150</v>
      </c>
    </row>
    <row r="516" spans="1:19" x14ac:dyDescent="0.2">
      <c r="A516" t="s">
        <v>1828</v>
      </c>
      <c r="B516" t="s">
        <v>1829</v>
      </c>
      <c r="C516" t="s">
        <v>1830</v>
      </c>
      <c r="D516" t="s">
        <v>5860</v>
      </c>
      <c r="E516" t="s">
        <v>77</v>
      </c>
      <c r="I516" t="s">
        <v>145</v>
      </c>
      <c r="J516" t="s">
        <v>146</v>
      </c>
      <c r="L516" t="s">
        <v>211</v>
      </c>
      <c r="M516" t="s">
        <v>148</v>
      </c>
      <c r="N516" t="s">
        <v>81</v>
      </c>
      <c r="P516" t="s">
        <v>149</v>
      </c>
      <c r="Q516" t="s">
        <v>83</v>
      </c>
      <c r="R516" t="s">
        <v>84</v>
      </c>
      <c r="S516" t="s">
        <v>150</v>
      </c>
    </row>
    <row r="517" spans="1:19" x14ac:dyDescent="0.2">
      <c r="A517" t="s">
        <v>1831</v>
      </c>
      <c r="B517" t="s">
        <v>1832</v>
      </c>
      <c r="C517" t="s">
        <v>1833</v>
      </c>
      <c r="E517" t="s">
        <v>77</v>
      </c>
      <c r="I517" t="s">
        <v>145</v>
      </c>
      <c r="J517" t="s">
        <v>146</v>
      </c>
      <c r="L517" t="s">
        <v>278</v>
      </c>
      <c r="M517" t="s">
        <v>148</v>
      </c>
      <c r="N517" t="s">
        <v>81</v>
      </c>
      <c r="P517" t="s">
        <v>149</v>
      </c>
      <c r="Q517" t="s">
        <v>83</v>
      </c>
      <c r="R517" t="s">
        <v>84</v>
      </c>
      <c r="S517" t="s">
        <v>150</v>
      </c>
    </row>
    <row r="518" spans="1:19" x14ac:dyDescent="0.2">
      <c r="A518" t="s">
        <v>1834</v>
      </c>
      <c r="B518" t="s">
        <v>1835</v>
      </c>
      <c r="C518" t="s">
        <v>1836</v>
      </c>
      <c r="E518" t="s">
        <v>77</v>
      </c>
      <c r="I518" t="s">
        <v>145</v>
      </c>
      <c r="J518" t="s">
        <v>146</v>
      </c>
      <c r="L518" t="s">
        <v>815</v>
      </c>
      <c r="M518" t="s">
        <v>148</v>
      </c>
      <c r="N518" t="s">
        <v>81</v>
      </c>
      <c r="P518" t="s">
        <v>149</v>
      </c>
      <c r="Q518" t="s">
        <v>83</v>
      </c>
      <c r="R518" t="s">
        <v>84</v>
      </c>
      <c r="S518" t="s">
        <v>150</v>
      </c>
    </row>
    <row r="519" spans="1:19" x14ac:dyDescent="0.2">
      <c r="A519" t="s">
        <v>1837</v>
      </c>
      <c r="B519" t="s">
        <v>1838</v>
      </c>
      <c r="C519" t="s">
        <v>1839</v>
      </c>
      <c r="E519" t="s">
        <v>77</v>
      </c>
      <c r="I519" t="s">
        <v>145</v>
      </c>
      <c r="J519" t="s">
        <v>146</v>
      </c>
      <c r="L519" t="s">
        <v>349</v>
      </c>
      <c r="M519" t="s">
        <v>148</v>
      </c>
      <c r="N519" t="s">
        <v>81</v>
      </c>
      <c r="P519" t="s">
        <v>149</v>
      </c>
      <c r="Q519" t="s">
        <v>83</v>
      </c>
      <c r="R519" t="s">
        <v>84</v>
      </c>
      <c r="S519" t="s">
        <v>150</v>
      </c>
    </row>
    <row r="520" spans="1:19" x14ac:dyDescent="0.2">
      <c r="A520" t="s">
        <v>1840</v>
      </c>
      <c r="B520" t="s">
        <v>1841</v>
      </c>
      <c r="C520" t="s">
        <v>1842</v>
      </c>
      <c r="E520" t="s">
        <v>77</v>
      </c>
      <c r="I520" t="s">
        <v>145</v>
      </c>
      <c r="J520" t="s">
        <v>146</v>
      </c>
      <c r="L520" t="s">
        <v>622</v>
      </c>
      <c r="M520" t="s">
        <v>148</v>
      </c>
      <c r="N520" t="s">
        <v>81</v>
      </c>
      <c r="P520" t="s">
        <v>149</v>
      </c>
      <c r="Q520" t="s">
        <v>83</v>
      </c>
      <c r="R520" t="s">
        <v>84</v>
      </c>
      <c r="S520" t="s">
        <v>150</v>
      </c>
    </row>
    <row r="521" spans="1:19" x14ac:dyDescent="0.2">
      <c r="A521" t="s">
        <v>1843</v>
      </c>
      <c r="B521" t="s">
        <v>1844</v>
      </c>
      <c r="C521" t="s">
        <v>1845</v>
      </c>
      <c r="E521" t="s">
        <v>77</v>
      </c>
      <c r="G521" t="s">
        <v>1846</v>
      </c>
      <c r="I521" t="s">
        <v>145</v>
      </c>
      <c r="J521" t="s">
        <v>146</v>
      </c>
      <c r="L521" t="s">
        <v>407</v>
      </c>
      <c r="M521" t="s">
        <v>148</v>
      </c>
      <c r="N521" t="s">
        <v>81</v>
      </c>
      <c r="P521" t="s">
        <v>149</v>
      </c>
      <c r="Q521" t="s">
        <v>83</v>
      </c>
      <c r="R521" t="s">
        <v>84</v>
      </c>
      <c r="S521" t="s">
        <v>150</v>
      </c>
    </row>
    <row r="522" spans="1:19" x14ac:dyDescent="0.2">
      <c r="A522" t="s">
        <v>1847</v>
      </c>
      <c r="B522" t="s">
        <v>315</v>
      </c>
      <c r="C522" t="s">
        <v>1848</v>
      </c>
      <c r="D522" t="s">
        <v>5860</v>
      </c>
      <c r="E522" t="s">
        <v>77</v>
      </c>
      <c r="G522" t="s">
        <v>1849</v>
      </c>
      <c r="I522" t="s">
        <v>145</v>
      </c>
      <c r="J522" t="s">
        <v>146</v>
      </c>
      <c r="L522" t="s">
        <v>481</v>
      </c>
      <c r="M522" t="s">
        <v>148</v>
      </c>
      <c r="N522" t="s">
        <v>81</v>
      </c>
      <c r="P522" t="s">
        <v>149</v>
      </c>
      <c r="Q522" t="s">
        <v>83</v>
      </c>
      <c r="R522" t="s">
        <v>84</v>
      </c>
      <c r="S522" t="s">
        <v>150</v>
      </c>
    </row>
    <row r="523" spans="1:19" x14ac:dyDescent="0.2">
      <c r="A523" t="s">
        <v>1850</v>
      </c>
      <c r="B523" t="s">
        <v>1851</v>
      </c>
      <c r="C523" t="s">
        <v>1852</v>
      </c>
      <c r="E523" t="s">
        <v>77</v>
      </c>
      <c r="I523" t="s">
        <v>145</v>
      </c>
      <c r="J523" t="s">
        <v>146</v>
      </c>
      <c r="L523" t="s">
        <v>640</v>
      </c>
      <c r="M523" t="s">
        <v>148</v>
      </c>
      <c r="N523" t="s">
        <v>81</v>
      </c>
      <c r="P523" t="s">
        <v>149</v>
      </c>
      <c r="Q523" t="s">
        <v>83</v>
      </c>
      <c r="R523" t="s">
        <v>84</v>
      </c>
      <c r="S523" t="s">
        <v>150</v>
      </c>
    </row>
    <row r="524" spans="1:19" x14ac:dyDescent="0.2">
      <c r="A524" t="s">
        <v>1853</v>
      </c>
      <c r="B524" t="s">
        <v>1854</v>
      </c>
      <c r="C524" t="s">
        <v>1855</v>
      </c>
      <c r="D524" t="s">
        <v>5860</v>
      </c>
      <c r="E524" t="s">
        <v>77</v>
      </c>
      <c r="I524" t="s">
        <v>145</v>
      </c>
      <c r="J524" t="s">
        <v>146</v>
      </c>
      <c r="L524" t="s">
        <v>443</v>
      </c>
      <c r="M524" t="s">
        <v>148</v>
      </c>
      <c r="N524" t="s">
        <v>81</v>
      </c>
      <c r="P524" t="s">
        <v>149</v>
      </c>
      <c r="Q524" t="s">
        <v>83</v>
      </c>
      <c r="R524" t="s">
        <v>84</v>
      </c>
      <c r="S524" t="s">
        <v>150</v>
      </c>
    </row>
    <row r="525" spans="1:19" x14ac:dyDescent="0.2">
      <c r="A525" t="s">
        <v>1856</v>
      </c>
      <c r="B525" t="s">
        <v>1857</v>
      </c>
      <c r="C525" t="s">
        <v>1858</v>
      </c>
      <c r="D525" t="s">
        <v>5860</v>
      </c>
      <c r="E525" t="s">
        <v>77</v>
      </c>
      <c r="I525" t="s">
        <v>145</v>
      </c>
      <c r="J525" t="s">
        <v>146</v>
      </c>
      <c r="L525" t="s">
        <v>435</v>
      </c>
      <c r="M525" t="s">
        <v>148</v>
      </c>
      <c r="N525" t="s">
        <v>81</v>
      </c>
      <c r="P525" t="s">
        <v>149</v>
      </c>
      <c r="Q525" t="s">
        <v>83</v>
      </c>
      <c r="R525" t="s">
        <v>84</v>
      </c>
      <c r="S525" t="s">
        <v>150</v>
      </c>
    </row>
    <row r="526" spans="1:19" x14ac:dyDescent="0.2">
      <c r="A526" t="s">
        <v>1859</v>
      </c>
      <c r="B526" t="s">
        <v>1860</v>
      </c>
      <c r="C526" t="s">
        <v>1861</v>
      </c>
      <c r="E526" t="s">
        <v>77</v>
      </c>
      <c r="I526" t="s">
        <v>145</v>
      </c>
      <c r="J526" t="s">
        <v>146</v>
      </c>
      <c r="L526" t="s">
        <v>176</v>
      </c>
      <c r="M526" t="s">
        <v>148</v>
      </c>
      <c r="N526" t="s">
        <v>81</v>
      </c>
      <c r="P526" t="s">
        <v>149</v>
      </c>
      <c r="Q526" t="s">
        <v>83</v>
      </c>
      <c r="R526" t="s">
        <v>84</v>
      </c>
      <c r="S526" t="s">
        <v>150</v>
      </c>
    </row>
    <row r="527" spans="1:19" x14ac:dyDescent="0.2">
      <c r="A527" t="s">
        <v>390</v>
      </c>
      <c r="B527" t="s">
        <v>390</v>
      </c>
      <c r="C527" t="s">
        <v>1862</v>
      </c>
      <c r="D527" t="s">
        <v>5860</v>
      </c>
      <c r="E527" t="s">
        <v>77</v>
      </c>
      <c r="I527" t="s">
        <v>145</v>
      </c>
      <c r="J527" t="s">
        <v>146</v>
      </c>
      <c r="M527" t="s">
        <v>148</v>
      </c>
      <c r="N527" t="s">
        <v>81</v>
      </c>
      <c r="P527" t="s">
        <v>149</v>
      </c>
      <c r="Q527" t="s">
        <v>83</v>
      </c>
      <c r="R527" t="s">
        <v>84</v>
      </c>
      <c r="S527" t="s">
        <v>150</v>
      </c>
    </row>
    <row r="528" spans="1:19" x14ac:dyDescent="0.2">
      <c r="A528" t="s">
        <v>1863</v>
      </c>
      <c r="B528" t="s">
        <v>294</v>
      </c>
      <c r="C528" t="s">
        <v>1864</v>
      </c>
      <c r="E528" t="s">
        <v>77</v>
      </c>
      <c r="G528" t="s">
        <v>1865</v>
      </c>
      <c r="I528" t="s">
        <v>145</v>
      </c>
      <c r="J528" t="s">
        <v>146</v>
      </c>
      <c r="L528" t="s">
        <v>481</v>
      </c>
      <c r="M528" t="s">
        <v>148</v>
      </c>
      <c r="N528" t="s">
        <v>81</v>
      </c>
      <c r="P528" t="s">
        <v>149</v>
      </c>
      <c r="Q528" t="s">
        <v>83</v>
      </c>
      <c r="R528" t="s">
        <v>84</v>
      </c>
      <c r="S528" t="s">
        <v>150</v>
      </c>
    </row>
    <row r="529" spans="1:19" x14ac:dyDescent="0.2">
      <c r="A529" t="s">
        <v>1866</v>
      </c>
      <c r="B529" t="s">
        <v>1867</v>
      </c>
      <c r="C529" t="s">
        <v>1868</v>
      </c>
      <c r="E529" t="s">
        <v>77</v>
      </c>
      <c r="I529" t="s">
        <v>145</v>
      </c>
      <c r="J529" t="s">
        <v>146</v>
      </c>
      <c r="L529" t="s">
        <v>176</v>
      </c>
      <c r="M529" t="s">
        <v>148</v>
      </c>
      <c r="N529" t="s">
        <v>81</v>
      </c>
      <c r="P529" t="s">
        <v>149</v>
      </c>
      <c r="Q529" t="s">
        <v>83</v>
      </c>
      <c r="R529" t="s">
        <v>84</v>
      </c>
      <c r="S529" t="s">
        <v>150</v>
      </c>
    </row>
    <row r="530" spans="1:19" x14ac:dyDescent="0.2">
      <c r="A530" t="s">
        <v>1869</v>
      </c>
      <c r="B530" t="s">
        <v>546</v>
      </c>
      <c r="C530" t="s">
        <v>1870</v>
      </c>
      <c r="E530" t="s">
        <v>77</v>
      </c>
      <c r="I530" t="s">
        <v>145</v>
      </c>
      <c r="J530" t="s">
        <v>146</v>
      </c>
      <c r="L530" t="s">
        <v>388</v>
      </c>
      <c r="M530" t="s">
        <v>148</v>
      </c>
      <c r="N530" t="s">
        <v>81</v>
      </c>
      <c r="P530" t="s">
        <v>149</v>
      </c>
      <c r="Q530" t="s">
        <v>83</v>
      </c>
      <c r="R530" t="s">
        <v>84</v>
      </c>
      <c r="S530" t="s">
        <v>150</v>
      </c>
    </row>
    <row r="531" spans="1:19" x14ac:dyDescent="0.2">
      <c r="A531" t="s">
        <v>1871</v>
      </c>
      <c r="B531" t="s">
        <v>1872</v>
      </c>
      <c r="C531" t="s">
        <v>1873</v>
      </c>
      <c r="E531" t="s">
        <v>77</v>
      </c>
      <c r="I531" t="s">
        <v>145</v>
      </c>
      <c r="J531" t="s">
        <v>146</v>
      </c>
      <c r="L531" t="s">
        <v>703</v>
      </c>
      <c r="M531" t="s">
        <v>148</v>
      </c>
      <c r="N531" t="s">
        <v>81</v>
      </c>
      <c r="P531" t="s">
        <v>149</v>
      </c>
      <c r="Q531" t="s">
        <v>83</v>
      </c>
      <c r="R531" t="s">
        <v>84</v>
      </c>
      <c r="S531" t="s">
        <v>150</v>
      </c>
    </row>
    <row r="532" spans="1:19" x14ac:dyDescent="0.2">
      <c r="A532" t="s">
        <v>1874</v>
      </c>
      <c r="B532" t="s">
        <v>282</v>
      </c>
      <c r="C532" t="s">
        <v>1875</v>
      </c>
      <c r="E532" t="s">
        <v>77</v>
      </c>
      <c r="I532" t="s">
        <v>145</v>
      </c>
      <c r="J532" t="s">
        <v>146</v>
      </c>
      <c r="L532" t="s">
        <v>147</v>
      </c>
      <c r="M532" t="s">
        <v>148</v>
      </c>
      <c r="N532" t="s">
        <v>81</v>
      </c>
      <c r="P532" t="s">
        <v>149</v>
      </c>
      <c r="Q532" t="s">
        <v>83</v>
      </c>
      <c r="R532" t="s">
        <v>84</v>
      </c>
      <c r="S532" t="s">
        <v>150</v>
      </c>
    </row>
    <row r="533" spans="1:19" x14ac:dyDescent="0.2">
      <c r="A533" t="s">
        <v>1876</v>
      </c>
      <c r="B533" t="s">
        <v>829</v>
      </c>
      <c r="C533" t="s">
        <v>542</v>
      </c>
      <c r="E533" t="s">
        <v>77</v>
      </c>
      <c r="G533" t="s">
        <v>1877</v>
      </c>
      <c r="I533" t="s">
        <v>145</v>
      </c>
      <c r="J533" t="s">
        <v>146</v>
      </c>
      <c r="L533" t="s">
        <v>1217</v>
      </c>
      <c r="M533" t="s">
        <v>148</v>
      </c>
      <c r="N533" t="s">
        <v>81</v>
      </c>
      <c r="P533" t="s">
        <v>149</v>
      </c>
      <c r="Q533" t="s">
        <v>83</v>
      </c>
      <c r="R533" t="s">
        <v>84</v>
      </c>
      <c r="S533" t="s">
        <v>150</v>
      </c>
    </row>
    <row r="534" spans="1:19" x14ac:dyDescent="0.2">
      <c r="A534" t="s">
        <v>1878</v>
      </c>
      <c r="B534" t="s">
        <v>1879</v>
      </c>
      <c r="C534" t="s">
        <v>1880</v>
      </c>
      <c r="E534" t="s">
        <v>77</v>
      </c>
      <c r="G534" t="s">
        <v>1881</v>
      </c>
      <c r="I534" t="s">
        <v>145</v>
      </c>
      <c r="J534" t="s">
        <v>146</v>
      </c>
      <c r="L534" t="s">
        <v>190</v>
      </c>
      <c r="M534" t="s">
        <v>148</v>
      </c>
      <c r="N534" t="s">
        <v>81</v>
      </c>
      <c r="P534" t="s">
        <v>149</v>
      </c>
      <c r="Q534" t="s">
        <v>83</v>
      </c>
      <c r="R534" t="s">
        <v>84</v>
      </c>
      <c r="S534" t="s">
        <v>150</v>
      </c>
    </row>
    <row r="535" spans="1:19" x14ac:dyDescent="0.2">
      <c r="A535" t="s">
        <v>1882</v>
      </c>
      <c r="B535" t="s">
        <v>1883</v>
      </c>
      <c r="C535" t="s">
        <v>1058</v>
      </c>
      <c r="E535" t="s">
        <v>77</v>
      </c>
      <c r="I535" t="s">
        <v>145</v>
      </c>
      <c r="J535" t="s">
        <v>146</v>
      </c>
      <c r="L535" t="s">
        <v>622</v>
      </c>
      <c r="M535" t="s">
        <v>148</v>
      </c>
      <c r="N535" t="s">
        <v>81</v>
      </c>
      <c r="P535" t="s">
        <v>149</v>
      </c>
      <c r="Q535" t="s">
        <v>83</v>
      </c>
      <c r="R535" t="s">
        <v>84</v>
      </c>
      <c r="S535" t="s">
        <v>150</v>
      </c>
    </row>
    <row r="536" spans="1:19" x14ac:dyDescent="0.2">
      <c r="A536" t="s">
        <v>1884</v>
      </c>
      <c r="B536" t="s">
        <v>1885</v>
      </c>
      <c r="C536" t="s">
        <v>1886</v>
      </c>
      <c r="E536" t="s">
        <v>77</v>
      </c>
      <c r="I536" t="s">
        <v>145</v>
      </c>
      <c r="J536" t="s">
        <v>146</v>
      </c>
      <c r="L536" t="s">
        <v>192</v>
      </c>
      <c r="M536" t="s">
        <v>148</v>
      </c>
      <c r="N536" t="s">
        <v>81</v>
      </c>
      <c r="P536" t="s">
        <v>149</v>
      </c>
      <c r="Q536" t="s">
        <v>83</v>
      </c>
      <c r="R536" t="s">
        <v>84</v>
      </c>
      <c r="S536" t="s">
        <v>150</v>
      </c>
    </row>
    <row r="537" spans="1:19" x14ac:dyDescent="0.2">
      <c r="A537" t="s">
        <v>1887</v>
      </c>
      <c r="B537" t="s">
        <v>203</v>
      </c>
      <c r="C537" t="s">
        <v>202</v>
      </c>
      <c r="E537" t="s">
        <v>77</v>
      </c>
      <c r="I537" t="s">
        <v>145</v>
      </c>
      <c r="J537" t="s">
        <v>146</v>
      </c>
      <c r="L537" t="s">
        <v>168</v>
      </c>
      <c r="M537" t="s">
        <v>148</v>
      </c>
      <c r="N537" t="s">
        <v>81</v>
      </c>
      <c r="P537" t="s">
        <v>149</v>
      </c>
      <c r="Q537" t="s">
        <v>83</v>
      </c>
      <c r="R537" t="s">
        <v>84</v>
      </c>
      <c r="S537" t="s">
        <v>150</v>
      </c>
    </row>
    <row r="538" spans="1:19" x14ac:dyDescent="0.2">
      <c r="A538" t="s">
        <v>1888</v>
      </c>
      <c r="B538" t="s">
        <v>1889</v>
      </c>
      <c r="C538" t="s">
        <v>1890</v>
      </c>
      <c r="E538" t="s">
        <v>77</v>
      </c>
      <c r="I538" t="s">
        <v>145</v>
      </c>
      <c r="J538" t="s">
        <v>146</v>
      </c>
      <c r="L538" t="s">
        <v>250</v>
      </c>
      <c r="M538" t="s">
        <v>148</v>
      </c>
      <c r="N538" t="s">
        <v>81</v>
      </c>
      <c r="P538" t="s">
        <v>149</v>
      </c>
      <c r="Q538" t="s">
        <v>83</v>
      </c>
      <c r="R538" t="s">
        <v>84</v>
      </c>
      <c r="S538" t="s">
        <v>150</v>
      </c>
    </row>
    <row r="539" spans="1:19" x14ac:dyDescent="0.2">
      <c r="A539" t="s">
        <v>1891</v>
      </c>
      <c r="B539" t="s">
        <v>1891</v>
      </c>
      <c r="C539" t="s">
        <v>1892</v>
      </c>
      <c r="D539" t="s">
        <v>5860</v>
      </c>
      <c r="E539" t="s">
        <v>160</v>
      </c>
      <c r="I539" t="s">
        <v>145</v>
      </c>
      <c r="J539" t="s">
        <v>146</v>
      </c>
      <c r="M539" t="s">
        <v>148</v>
      </c>
      <c r="N539" t="s">
        <v>81</v>
      </c>
      <c r="P539" t="s">
        <v>149</v>
      </c>
      <c r="Q539" t="s">
        <v>83</v>
      </c>
      <c r="R539" t="s">
        <v>84</v>
      </c>
      <c r="S539" t="s">
        <v>150</v>
      </c>
    </row>
    <row r="540" spans="1:19" x14ac:dyDescent="0.2">
      <c r="A540" t="s">
        <v>1893</v>
      </c>
      <c r="B540" t="s">
        <v>1894</v>
      </c>
      <c r="C540" t="s">
        <v>1895</v>
      </c>
      <c r="E540" t="s">
        <v>77</v>
      </c>
      <c r="I540" t="s">
        <v>145</v>
      </c>
      <c r="J540" t="s">
        <v>146</v>
      </c>
      <c r="L540" t="s">
        <v>909</v>
      </c>
      <c r="M540" t="s">
        <v>148</v>
      </c>
      <c r="N540" t="s">
        <v>81</v>
      </c>
      <c r="P540" t="s">
        <v>149</v>
      </c>
      <c r="Q540" t="s">
        <v>83</v>
      </c>
      <c r="R540" t="s">
        <v>84</v>
      </c>
      <c r="S540" t="s">
        <v>150</v>
      </c>
    </row>
    <row r="541" spans="1:19" x14ac:dyDescent="0.2">
      <c r="A541" t="s">
        <v>1896</v>
      </c>
      <c r="B541" t="s">
        <v>1897</v>
      </c>
      <c r="C541" t="s">
        <v>1898</v>
      </c>
      <c r="E541" t="s">
        <v>77</v>
      </c>
      <c r="G541" t="s">
        <v>1899</v>
      </c>
      <c r="I541" t="s">
        <v>145</v>
      </c>
      <c r="J541" t="s">
        <v>146</v>
      </c>
      <c r="L541" t="s">
        <v>215</v>
      </c>
      <c r="M541" t="s">
        <v>148</v>
      </c>
      <c r="N541" t="s">
        <v>81</v>
      </c>
      <c r="P541" t="s">
        <v>149</v>
      </c>
      <c r="Q541" t="s">
        <v>83</v>
      </c>
      <c r="R541" t="s">
        <v>84</v>
      </c>
      <c r="S541" t="s">
        <v>150</v>
      </c>
    </row>
    <row r="542" spans="1:19" x14ac:dyDescent="0.2">
      <c r="A542" t="s">
        <v>1900</v>
      </c>
      <c r="B542" t="s">
        <v>1901</v>
      </c>
      <c r="C542" t="s">
        <v>1902</v>
      </c>
      <c r="E542" t="s">
        <v>77</v>
      </c>
      <c r="I542" t="s">
        <v>145</v>
      </c>
      <c r="J542" t="s">
        <v>146</v>
      </c>
      <c r="L542" t="s">
        <v>211</v>
      </c>
      <c r="M542" t="s">
        <v>148</v>
      </c>
      <c r="N542" t="s">
        <v>81</v>
      </c>
      <c r="P542" t="s">
        <v>149</v>
      </c>
      <c r="Q542" t="s">
        <v>83</v>
      </c>
      <c r="R542" t="s">
        <v>84</v>
      </c>
      <c r="S542" t="s">
        <v>150</v>
      </c>
    </row>
    <row r="543" spans="1:19" x14ac:dyDescent="0.2">
      <c r="A543" t="s">
        <v>1903</v>
      </c>
      <c r="B543" t="s">
        <v>739</v>
      </c>
      <c r="C543" t="s">
        <v>1904</v>
      </c>
      <c r="E543" t="s">
        <v>77</v>
      </c>
      <c r="G543" t="s">
        <v>1905</v>
      </c>
      <c r="I543" t="s">
        <v>145</v>
      </c>
      <c r="J543" t="s">
        <v>146</v>
      </c>
      <c r="L543" t="s">
        <v>147</v>
      </c>
      <c r="M543" t="s">
        <v>148</v>
      </c>
      <c r="N543" t="s">
        <v>81</v>
      </c>
      <c r="P543" t="s">
        <v>149</v>
      </c>
      <c r="Q543" t="s">
        <v>83</v>
      </c>
      <c r="R543" t="s">
        <v>84</v>
      </c>
      <c r="S543" t="s">
        <v>150</v>
      </c>
    </row>
    <row r="544" spans="1:19" x14ac:dyDescent="0.2">
      <c r="A544" t="s">
        <v>1906</v>
      </c>
      <c r="B544" t="s">
        <v>1907</v>
      </c>
      <c r="C544" t="s">
        <v>1908</v>
      </c>
      <c r="E544" t="s">
        <v>77</v>
      </c>
      <c r="I544" t="s">
        <v>145</v>
      </c>
      <c r="J544" t="s">
        <v>146</v>
      </c>
      <c r="L544" t="s">
        <v>282</v>
      </c>
      <c r="M544" t="s">
        <v>148</v>
      </c>
      <c r="N544" t="s">
        <v>81</v>
      </c>
      <c r="P544" t="s">
        <v>149</v>
      </c>
      <c r="Q544" t="s">
        <v>83</v>
      </c>
      <c r="R544" t="s">
        <v>84</v>
      </c>
      <c r="S544" t="s">
        <v>150</v>
      </c>
    </row>
    <row r="545" spans="1:19" x14ac:dyDescent="0.2">
      <c r="A545" t="s">
        <v>1909</v>
      </c>
      <c r="B545" t="s">
        <v>1910</v>
      </c>
      <c r="C545" t="s">
        <v>1911</v>
      </c>
      <c r="D545" t="s">
        <v>5860</v>
      </c>
      <c r="E545" t="s">
        <v>77</v>
      </c>
      <c r="I545" t="s">
        <v>145</v>
      </c>
      <c r="J545" t="s">
        <v>146</v>
      </c>
      <c r="L545" t="s">
        <v>435</v>
      </c>
      <c r="M545" t="s">
        <v>148</v>
      </c>
      <c r="N545" t="s">
        <v>81</v>
      </c>
      <c r="P545" t="s">
        <v>149</v>
      </c>
      <c r="Q545" t="s">
        <v>83</v>
      </c>
      <c r="R545" t="s">
        <v>84</v>
      </c>
      <c r="S545" t="s">
        <v>150</v>
      </c>
    </row>
    <row r="546" spans="1:19" x14ac:dyDescent="0.2">
      <c r="A546" t="s">
        <v>1912</v>
      </c>
      <c r="B546" t="s">
        <v>1912</v>
      </c>
      <c r="C546" t="s">
        <v>1913</v>
      </c>
      <c r="D546" t="s">
        <v>5860</v>
      </c>
      <c r="E546" t="s">
        <v>77</v>
      </c>
      <c r="I546" t="s">
        <v>145</v>
      </c>
      <c r="J546" t="s">
        <v>146</v>
      </c>
      <c r="M546" t="s">
        <v>148</v>
      </c>
      <c r="N546" t="s">
        <v>81</v>
      </c>
      <c r="P546" t="s">
        <v>149</v>
      </c>
      <c r="Q546" t="s">
        <v>83</v>
      </c>
      <c r="R546" t="s">
        <v>84</v>
      </c>
      <c r="S546" t="s">
        <v>150</v>
      </c>
    </row>
    <row r="547" spans="1:19" x14ac:dyDescent="0.2">
      <c r="A547" t="s">
        <v>1914</v>
      </c>
      <c r="B547" t="s">
        <v>1915</v>
      </c>
      <c r="C547" t="s">
        <v>1916</v>
      </c>
      <c r="D547" t="s">
        <v>5860</v>
      </c>
      <c r="E547" t="s">
        <v>77</v>
      </c>
      <c r="G547" t="s">
        <v>1917</v>
      </c>
      <c r="I547" t="s">
        <v>145</v>
      </c>
      <c r="J547" t="s">
        <v>146</v>
      </c>
      <c r="L547" t="s">
        <v>263</v>
      </c>
      <c r="M547" t="s">
        <v>148</v>
      </c>
      <c r="N547" t="s">
        <v>81</v>
      </c>
      <c r="P547" t="s">
        <v>149</v>
      </c>
      <c r="Q547" t="s">
        <v>83</v>
      </c>
      <c r="R547" t="s">
        <v>84</v>
      </c>
      <c r="S547" t="s">
        <v>150</v>
      </c>
    </row>
    <row r="548" spans="1:19" x14ac:dyDescent="0.2">
      <c r="A548" t="s">
        <v>1918</v>
      </c>
      <c r="B548" t="s">
        <v>660</v>
      </c>
      <c r="C548" t="s">
        <v>1919</v>
      </c>
      <c r="D548" t="s">
        <v>5860</v>
      </c>
      <c r="E548" t="s">
        <v>77</v>
      </c>
      <c r="G548" t="s">
        <v>1920</v>
      </c>
      <c r="I548" t="s">
        <v>145</v>
      </c>
      <c r="J548" t="s">
        <v>146</v>
      </c>
      <c r="L548" t="s">
        <v>1921</v>
      </c>
      <c r="M548" t="s">
        <v>148</v>
      </c>
      <c r="N548" t="s">
        <v>81</v>
      </c>
      <c r="P548" t="s">
        <v>149</v>
      </c>
      <c r="Q548" t="s">
        <v>83</v>
      </c>
      <c r="R548" t="s">
        <v>84</v>
      </c>
      <c r="S548" t="s">
        <v>150</v>
      </c>
    </row>
    <row r="549" spans="1:19" x14ac:dyDescent="0.2">
      <c r="A549" t="s">
        <v>1922</v>
      </c>
      <c r="B549" t="s">
        <v>1923</v>
      </c>
      <c r="C549" t="s">
        <v>1924</v>
      </c>
      <c r="E549" t="s">
        <v>77</v>
      </c>
      <c r="I549" t="s">
        <v>145</v>
      </c>
      <c r="J549" t="s">
        <v>146</v>
      </c>
      <c r="L549" t="s">
        <v>1925</v>
      </c>
      <c r="M549" t="s">
        <v>148</v>
      </c>
      <c r="N549" t="s">
        <v>81</v>
      </c>
      <c r="P549" t="s">
        <v>149</v>
      </c>
      <c r="Q549" t="s">
        <v>83</v>
      </c>
      <c r="R549" t="s">
        <v>84</v>
      </c>
      <c r="S549" t="s">
        <v>150</v>
      </c>
    </row>
    <row r="550" spans="1:19" x14ac:dyDescent="0.2">
      <c r="A550" t="s">
        <v>1926</v>
      </c>
      <c r="B550" t="s">
        <v>1927</v>
      </c>
      <c r="C550" t="s">
        <v>1928</v>
      </c>
      <c r="E550" t="s">
        <v>77</v>
      </c>
      <c r="I550" t="s">
        <v>145</v>
      </c>
      <c r="J550" t="s">
        <v>146</v>
      </c>
      <c r="L550" t="s">
        <v>443</v>
      </c>
      <c r="M550" t="s">
        <v>148</v>
      </c>
      <c r="N550" t="s">
        <v>81</v>
      </c>
      <c r="P550" t="s">
        <v>149</v>
      </c>
      <c r="Q550" t="s">
        <v>83</v>
      </c>
      <c r="R550" t="s">
        <v>84</v>
      </c>
      <c r="S550" t="s">
        <v>150</v>
      </c>
    </row>
    <row r="551" spans="1:19" x14ac:dyDescent="0.2">
      <c r="A551" t="s">
        <v>1929</v>
      </c>
      <c r="B551" t="s">
        <v>1930</v>
      </c>
      <c r="C551" t="s">
        <v>1931</v>
      </c>
      <c r="E551" t="s">
        <v>77</v>
      </c>
      <c r="I551" t="s">
        <v>145</v>
      </c>
      <c r="J551" t="s">
        <v>146</v>
      </c>
      <c r="L551" t="s">
        <v>302</v>
      </c>
      <c r="M551" t="s">
        <v>148</v>
      </c>
      <c r="N551" t="s">
        <v>81</v>
      </c>
      <c r="P551" t="s">
        <v>149</v>
      </c>
      <c r="Q551" t="s">
        <v>83</v>
      </c>
      <c r="R551" t="s">
        <v>84</v>
      </c>
      <c r="S551" t="s">
        <v>150</v>
      </c>
    </row>
    <row r="552" spans="1:19" x14ac:dyDescent="0.2">
      <c r="A552" t="s">
        <v>1932</v>
      </c>
      <c r="B552" t="s">
        <v>1933</v>
      </c>
      <c r="C552" t="s">
        <v>1934</v>
      </c>
      <c r="D552" t="s">
        <v>5860</v>
      </c>
      <c r="E552" t="s">
        <v>77</v>
      </c>
      <c r="I552" t="s">
        <v>145</v>
      </c>
      <c r="J552" t="s">
        <v>146</v>
      </c>
      <c r="L552" t="s">
        <v>329</v>
      </c>
      <c r="M552" t="s">
        <v>148</v>
      </c>
      <c r="N552" t="s">
        <v>81</v>
      </c>
      <c r="P552" t="s">
        <v>149</v>
      </c>
      <c r="Q552" t="s">
        <v>83</v>
      </c>
      <c r="R552" t="s">
        <v>84</v>
      </c>
      <c r="S552" t="s">
        <v>150</v>
      </c>
    </row>
    <row r="553" spans="1:19" x14ac:dyDescent="0.2">
      <c r="A553" t="s">
        <v>1935</v>
      </c>
      <c r="B553" t="s">
        <v>1936</v>
      </c>
      <c r="C553" t="s">
        <v>1937</v>
      </c>
      <c r="D553" t="s">
        <v>5860</v>
      </c>
      <c r="E553" t="s">
        <v>77</v>
      </c>
      <c r="I553" t="s">
        <v>145</v>
      </c>
      <c r="J553" t="s">
        <v>146</v>
      </c>
      <c r="L553" t="s">
        <v>267</v>
      </c>
      <c r="M553" t="s">
        <v>148</v>
      </c>
      <c r="N553" t="s">
        <v>81</v>
      </c>
      <c r="P553" t="s">
        <v>149</v>
      </c>
      <c r="Q553" t="s">
        <v>83</v>
      </c>
      <c r="R553" t="s">
        <v>84</v>
      </c>
      <c r="S553" t="s">
        <v>150</v>
      </c>
    </row>
    <row r="554" spans="1:19" x14ac:dyDescent="0.2">
      <c r="A554" t="s">
        <v>1938</v>
      </c>
      <c r="B554" t="s">
        <v>1939</v>
      </c>
      <c r="C554" t="s">
        <v>1940</v>
      </c>
      <c r="E554" t="s">
        <v>77</v>
      </c>
      <c r="I554" t="s">
        <v>145</v>
      </c>
      <c r="J554" t="s">
        <v>146</v>
      </c>
      <c r="L554" t="s">
        <v>180</v>
      </c>
      <c r="M554" t="s">
        <v>148</v>
      </c>
      <c r="N554" t="s">
        <v>81</v>
      </c>
      <c r="P554" t="s">
        <v>149</v>
      </c>
      <c r="Q554" t="s">
        <v>83</v>
      </c>
      <c r="R554" t="s">
        <v>84</v>
      </c>
      <c r="S554" t="s">
        <v>150</v>
      </c>
    </row>
    <row r="555" spans="1:19" x14ac:dyDescent="0.2">
      <c r="A555" t="s">
        <v>1941</v>
      </c>
      <c r="B555" t="s">
        <v>1942</v>
      </c>
      <c r="C555" t="s">
        <v>1943</v>
      </c>
      <c r="D555" t="s">
        <v>5860</v>
      </c>
      <c r="E555" t="s">
        <v>77</v>
      </c>
      <c r="I555" t="s">
        <v>145</v>
      </c>
      <c r="J555" t="s">
        <v>146</v>
      </c>
      <c r="L555" t="s">
        <v>267</v>
      </c>
      <c r="M555" t="s">
        <v>148</v>
      </c>
      <c r="N555" t="s">
        <v>81</v>
      </c>
      <c r="P555" t="s">
        <v>149</v>
      </c>
      <c r="Q555" t="s">
        <v>83</v>
      </c>
      <c r="R555" t="s">
        <v>84</v>
      </c>
      <c r="S555" t="s">
        <v>150</v>
      </c>
    </row>
    <row r="556" spans="1:19" x14ac:dyDescent="0.2">
      <c r="A556" t="s">
        <v>1944</v>
      </c>
      <c r="B556" t="s">
        <v>1945</v>
      </c>
      <c r="C556" t="s">
        <v>1946</v>
      </c>
      <c r="E556" t="s">
        <v>77</v>
      </c>
      <c r="I556" t="s">
        <v>145</v>
      </c>
      <c r="J556" t="s">
        <v>146</v>
      </c>
      <c r="L556" t="s">
        <v>180</v>
      </c>
      <c r="M556" t="s">
        <v>148</v>
      </c>
      <c r="N556" t="s">
        <v>81</v>
      </c>
      <c r="P556" t="s">
        <v>149</v>
      </c>
      <c r="Q556" t="s">
        <v>83</v>
      </c>
      <c r="R556" t="s">
        <v>84</v>
      </c>
      <c r="S556" t="s">
        <v>150</v>
      </c>
    </row>
    <row r="557" spans="1:19" x14ac:dyDescent="0.2">
      <c r="A557" t="s">
        <v>1947</v>
      </c>
      <c r="B557" t="s">
        <v>1948</v>
      </c>
      <c r="C557" t="s">
        <v>1949</v>
      </c>
      <c r="E557" t="s">
        <v>77</v>
      </c>
      <c r="G557" t="s">
        <v>1950</v>
      </c>
      <c r="I557" t="s">
        <v>145</v>
      </c>
      <c r="J557" t="s">
        <v>146</v>
      </c>
      <c r="L557" t="s">
        <v>376</v>
      </c>
      <c r="M557" t="s">
        <v>148</v>
      </c>
      <c r="N557" t="s">
        <v>81</v>
      </c>
      <c r="P557" t="s">
        <v>149</v>
      </c>
      <c r="Q557" t="s">
        <v>83</v>
      </c>
      <c r="R557" t="s">
        <v>84</v>
      </c>
      <c r="S557" t="s">
        <v>150</v>
      </c>
    </row>
    <row r="558" spans="1:19" x14ac:dyDescent="0.2">
      <c r="A558" t="s">
        <v>1951</v>
      </c>
      <c r="B558" t="s">
        <v>1952</v>
      </c>
      <c r="C558" t="s">
        <v>1953</v>
      </c>
      <c r="E558" t="s">
        <v>77</v>
      </c>
      <c r="I558" t="s">
        <v>145</v>
      </c>
      <c r="J558" t="s">
        <v>146</v>
      </c>
      <c r="L558" t="s">
        <v>829</v>
      </c>
      <c r="M558" t="s">
        <v>148</v>
      </c>
      <c r="N558" t="s">
        <v>81</v>
      </c>
      <c r="P558" t="s">
        <v>149</v>
      </c>
      <c r="Q558" t="s">
        <v>83</v>
      </c>
      <c r="R558" t="s">
        <v>84</v>
      </c>
      <c r="S558" t="s">
        <v>150</v>
      </c>
    </row>
    <row r="559" spans="1:19" x14ac:dyDescent="0.2">
      <c r="A559" t="s">
        <v>1954</v>
      </c>
      <c r="B559" t="s">
        <v>1040</v>
      </c>
      <c r="C559" t="s">
        <v>1955</v>
      </c>
      <c r="E559" t="s">
        <v>77</v>
      </c>
      <c r="I559" t="s">
        <v>145</v>
      </c>
      <c r="J559" t="s">
        <v>146</v>
      </c>
      <c r="L559" t="s">
        <v>538</v>
      </c>
      <c r="M559" t="s">
        <v>148</v>
      </c>
      <c r="N559" t="s">
        <v>81</v>
      </c>
      <c r="P559" t="s">
        <v>149</v>
      </c>
      <c r="Q559" t="s">
        <v>83</v>
      </c>
      <c r="R559" t="s">
        <v>84</v>
      </c>
      <c r="S559" t="s">
        <v>150</v>
      </c>
    </row>
    <row r="560" spans="1:19" x14ac:dyDescent="0.2">
      <c r="A560" t="s">
        <v>1956</v>
      </c>
      <c r="B560" t="s">
        <v>1957</v>
      </c>
      <c r="C560" t="s">
        <v>1958</v>
      </c>
      <c r="E560" t="s">
        <v>77</v>
      </c>
      <c r="I560" t="s">
        <v>145</v>
      </c>
      <c r="J560" t="s">
        <v>146</v>
      </c>
      <c r="L560" t="s">
        <v>219</v>
      </c>
      <c r="M560" t="s">
        <v>148</v>
      </c>
      <c r="N560" t="s">
        <v>81</v>
      </c>
      <c r="P560" t="s">
        <v>149</v>
      </c>
      <c r="Q560" t="s">
        <v>83</v>
      </c>
      <c r="R560" t="s">
        <v>84</v>
      </c>
      <c r="S560" t="s">
        <v>150</v>
      </c>
    </row>
    <row r="561" spans="1:19" x14ac:dyDescent="0.2">
      <c r="A561" t="s">
        <v>1959</v>
      </c>
      <c r="B561" t="s">
        <v>1960</v>
      </c>
      <c r="C561" t="s">
        <v>1961</v>
      </c>
      <c r="D561" t="s">
        <v>5860</v>
      </c>
      <c r="E561" t="s">
        <v>77</v>
      </c>
      <c r="G561" t="s">
        <v>1962</v>
      </c>
      <c r="I561" t="s">
        <v>145</v>
      </c>
      <c r="J561" t="s">
        <v>146</v>
      </c>
      <c r="L561" t="s">
        <v>246</v>
      </c>
      <c r="M561" t="s">
        <v>148</v>
      </c>
      <c r="N561" t="s">
        <v>81</v>
      </c>
      <c r="P561" t="s">
        <v>149</v>
      </c>
      <c r="Q561" t="s">
        <v>83</v>
      </c>
      <c r="R561" t="s">
        <v>84</v>
      </c>
      <c r="S561" t="s">
        <v>150</v>
      </c>
    </row>
    <row r="562" spans="1:19" x14ac:dyDescent="0.2">
      <c r="A562" t="s">
        <v>1963</v>
      </c>
      <c r="B562" t="s">
        <v>1964</v>
      </c>
      <c r="C562" t="s">
        <v>1965</v>
      </c>
      <c r="E562" t="s">
        <v>77</v>
      </c>
      <c r="I562" t="s">
        <v>145</v>
      </c>
      <c r="J562" t="s">
        <v>146</v>
      </c>
      <c r="L562" t="s">
        <v>533</v>
      </c>
      <c r="M562" t="s">
        <v>148</v>
      </c>
      <c r="N562" t="s">
        <v>81</v>
      </c>
      <c r="P562" t="s">
        <v>149</v>
      </c>
      <c r="Q562" t="s">
        <v>83</v>
      </c>
      <c r="R562" t="s">
        <v>84</v>
      </c>
      <c r="S562" t="s">
        <v>150</v>
      </c>
    </row>
    <row r="563" spans="1:19" x14ac:dyDescent="0.2">
      <c r="A563" t="s">
        <v>1966</v>
      </c>
      <c r="B563" t="s">
        <v>1967</v>
      </c>
      <c r="C563" t="s">
        <v>1968</v>
      </c>
      <c r="D563" t="s">
        <v>5860</v>
      </c>
      <c r="E563" t="s">
        <v>77</v>
      </c>
      <c r="G563" t="s">
        <v>1969</v>
      </c>
      <c r="I563" t="s">
        <v>145</v>
      </c>
      <c r="J563" t="s">
        <v>146</v>
      </c>
      <c r="L563" t="s">
        <v>1811</v>
      </c>
      <c r="M563" t="s">
        <v>148</v>
      </c>
      <c r="N563" t="s">
        <v>81</v>
      </c>
      <c r="P563" t="s">
        <v>149</v>
      </c>
      <c r="Q563" t="s">
        <v>83</v>
      </c>
      <c r="R563" t="s">
        <v>84</v>
      </c>
      <c r="S563" t="s">
        <v>150</v>
      </c>
    </row>
    <row r="564" spans="1:19" x14ac:dyDescent="0.2">
      <c r="A564" t="s">
        <v>1970</v>
      </c>
      <c r="B564" t="s">
        <v>1970</v>
      </c>
      <c r="C564" t="s">
        <v>1971</v>
      </c>
      <c r="E564" t="s">
        <v>77</v>
      </c>
      <c r="I564" t="s">
        <v>145</v>
      </c>
      <c r="J564" t="s">
        <v>146</v>
      </c>
      <c r="M564" t="s">
        <v>148</v>
      </c>
      <c r="N564" t="s">
        <v>81</v>
      </c>
      <c r="P564" t="s">
        <v>149</v>
      </c>
      <c r="Q564" t="s">
        <v>83</v>
      </c>
      <c r="R564" t="s">
        <v>84</v>
      </c>
      <c r="S564" t="s">
        <v>150</v>
      </c>
    </row>
    <row r="565" spans="1:19" x14ac:dyDescent="0.2">
      <c r="A565" t="s">
        <v>1972</v>
      </c>
      <c r="B565" t="s">
        <v>703</v>
      </c>
      <c r="C565" t="s">
        <v>1973</v>
      </c>
      <c r="E565" t="s">
        <v>77</v>
      </c>
      <c r="G565" t="s">
        <v>1974</v>
      </c>
      <c r="I565" t="s">
        <v>145</v>
      </c>
      <c r="J565" t="s">
        <v>146</v>
      </c>
      <c r="L565" t="s">
        <v>147</v>
      </c>
      <c r="M565" t="s">
        <v>148</v>
      </c>
      <c r="N565" t="s">
        <v>81</v>
      </c>
      <c r="P565" t="s">
        <v>149</v>
      </c>
      <c r="Q565" t="s">
        <v>83</v>
      </c>
      <c r="R565" t="s">
        <v>84</v>
      </c>
      <c r="S565" t="s">
        <v>150</v>
      </c>
    </row>
    <row r="566" spans="1:19" x14ac:dyDescent="0.2">
      <c r="A566" t="s">
        <v>1975</v>
      </c>
      <c r="B566" t="s">
        <v>1976</v>
      </c>
      <c r="C566" t="s">
        <v>1977</v>
      </c>
      <c r="E566" t="s">
        <v>77</v>
      </c>
      <c r="I566" t="s">
        <v>145</v>
      </c>
      <c r="J566" t="s">
        <v>146</v>
      </c>
      <c r="L566" t="s">
        <v>550</v>
      </c>
      <c r="M566" t="s">
        <v>148</v>
      </c>
      <c r="N566" t="s">
        <v>81</v>
      </c>
      <c r="P566" t="s">
        <v>149</v>
      </c>
      <c r="Q566" t="s">
        <v>83</v>
      </c>
      <c r="R566" t="s">
        <v>84</v>
      </c>
      <c r="S566" t="s">
        <v>150</v>
      </c>
    </row>
    <row r="567" spans="1:19" x14ac:dyDescent="0.2">
      <c r="A567" t="s">
        <v>1978</v>
      </c>
      <c r="B567" t="s">
        <v>1979</v>
      </c>
      <c r="C567" t="s">
        <v>1980</v>
      </c>
      <c r="D567" t="s">
        <v>5860</v>
      </c>
      <c r="E567" t="s">
        <v>77</v>
      </c>
      <c r="I567" t="s">
        <v>145</v>
      </c>
      <c r="J567" t="s">
        <v>146</v>
      </c>
      <c r="L567" t="s">
        <v>319</v>
      </c>
      <c r="M567" t="s">
        <v>148</v>
      </c>
      <c r="N567" t="s">
        <v>81</v>
      </c>
      <c r="P567" t="s">
        <v>149</v>
      </c>
      <c r="Q567" t="s">
        <v>83</v>
      </c>
      <c r="R567" t="s">
        <v>84</v>
      </c>
      <c r="S567" t="s">
        <v>150</v>
      </c>
    </row>
    <row r="568" spans="1:19" x14ac:dyDescent="0.2">
      <c r="A568" t="s">
        <v>1981</v>
      </c>
      <c r="B568" t="s">
        <v>1982</v>
      </c>
      <c r="C568" t="s">
        <v>1983</v>
      </c>
      <c r="D568" t="s">
        <v>5860</v>
      </c>
      <c r="E568" t="s">
        <v>77</v>
      </c>
      <c r="I568" t="s">
        <v>145</v>
      </c>
      <c r="J568" t="s">
        <v>146</v>
      </c>
      <c r="L568" t="s">
        <v>321</v>
      </c>
      <c r="M568" t="s">
        <v>148</v>
      </c>
      <c r="N568" t="s">
        <v>81</v>
      </c>
      <c r="P568" t="s">
        <v>149</v>
      </c>
      <c r="Q568" t="s">
        <v>83</v>
      </c>
      <c r="R568" t="s">
        <v>84</v>
      </c>
      <c r="S568" t="s">
        <v>150</v>
      </c>
    </row>
    <row r="569" spans="1:19" x14ac:dyDescent="0.2">
      <c r="A569" t="s">
        <v>1984</v>
      </c>
      <c r="B569" t="s">
        <v>1985</v>
      </c>
      <c r="C569" t="s">
        <v>1986</v>
      </c>
      <c r="E569" t="s">
        <v>77</v>
      </c>
      <c r="G569" t="s">
        <v>1987</v>
      </c>
      <c r="I569" t="s">
        <v>145</v>
      </c>
      <c r="J569" t="s">
        <v>146</v>
      </c>
      <c r="L569" t="s">
        <v>246</v>
      </c>
      <c r="M569" t="s">
        <v>148</v>
      </c>
      <c r="N569" t="s">
        <v>81</v>
      </c>
      <c r="P569" t="s">
        <v>149</v>
      </c>
      <c r="Q569" t="s">
        <v>83</v>
      </c>
      <c r="R569" t="s">
        <v>84</v>
      </c>
      <c r="S569" t="s">
        <v>150</v>
      </c>
    </row>
    <row r="570" spans="1:19" x14ac:dyDescent="0.2">
      <c r="A570" t="s">
        <v>1988</v>
      </c>
      <c r="B570" t="s">
        <v>985</v>
      </c>
      <c r="C570" t="s">
        <v>1989</v>
      </c>
      <c r="E570" t="s">
        <v>77</v>
      </c>
      <c r="I570" t="s">
        <v>145</v>
      </c>
      <c r="J570" t="s">
        <v>146</v>
      </c>
      <c r="L570" t="s">
        <v>168</v>
      </c>
      <c r="M570" t="s">
        <v>148</v>
      </c>
      <c r="N570" t="s">
        <v>81</v>
      </c>
      <c r="P570" t="s">
        <v>149</v>
      </c>
      <c r="Q570" t="s">
        <v>83</v>
      </c>
      <c r="R570" t="s">
        <v>84</v>
      </c>
      <c r="S570" t="s">
        <v>150</v>
      </c>
    </row>
    <row r="571" spans="1:19" x14ac:dyDescent="0.2">
      <c r="A571" t="s">
        <v>1990</v>
      </c>
      <c r="B571" t="s">
        <v>1991</v>
      </c>
      <c r="C571" t="s">
        <v>1992</v>
      </c>
      <c r="D571" t="s">
        <v>5860</v>
      </c>
      <c r="E571" t="s">
        <v>77</v>
      </c>
      <c r="I571" t="s">
        <v>145</v>
      </c>
      <c r="J571" t="s">
        <v>146</v>
      </c>
      <c r="L571" t="s">
        <v>716</v>
      </c>
      <c r="M571" t="s">
        <v>148</v>
      </c>
      <c r="N571" t="s">
        <v>81</v>
      </c>
      <c r="P571" t="s">
        <v>149</v>
      </c>
      <c r="Q571" t="s">
        <v>83</v>
      </c>
      <c r="R571" t="s">
        <v>84</v>
      </c>
      <c r="S571" t="s">
        <v>150</v>
      </c>
    </row>
    <row r="572" spans="1:19" x14ac:dyDescent="0.2">
      <c r="A572" t="s">
        <v>1993</v>
      </c>
      <c r="B572" t="s">
        <v>1006</v>
      </c>
      <c r="C572" t="s">
        <v>1994</v>
      </c>
      <c r="E572" t="s">
        <v>77</v>
      </c>
      <c r="I572" t="s">
        <v>145</v>
      </c>
      <c r="J572" t="s">
        <v>146</v>
      </c>
      <c r="L572" t="s">
        <v>390</v>
      </c>
      <c r="M572" t="s">
        <v>148</v>
      </c>
      <c r="N572" t="s">
        <v>81</v>
      </c>
      <c r="P572" t="s">
        <v>149</v>
      </c>
      <c r="Q572" t="s">
        <v>83</v>
      </c>
      <c r="R572" t="s">
        <v>84</v>
      </c>
      <c r="S572" t="s">
        <v>150</v>
      </c>
    </row>
    <row r="573" spans="1:19" x14ac:dyDescent="0.2">
      <c r="A573" t="s">
        <v>1995</v>
      </c>
      <c r="B573" t="s">
        <v>1996</v>
      </c>
      <c r="C573" t="s">
        <v>1989</v>
      </c>
      <c r="E573" t="s">
        <v>77</v>
      </c>
      <c r="I573" t="s">
        <v>145</v>
      </c>
      <c r="J573" t="s">
        <v>146</v>
      </c>
      <c r="L573" t="s">
        <v>985</v>
      </c>
      <c r="M573" t="s">
        <v>148</v>
      </c>
      <c r="N573" t="s">
        <v>81</v>
      </c>
      <c r="P573" t="s">
        <v>149</v>
      </c>
      <c r="Q573" t="s">
        <v>83</v>
      </c>
      <c r="R573" t="s">
        <v>84</v>
      </c>
      <c r="S573" t="s">
        <v>150</v>
      </c>
    </row>
    <row r="574" spans="1:19" x14ac:dyDescent="0.2">
      <c r="A574" t="s">
        <v>1997</v>
      </c>
      <c r="B574" t="s">
        <v>476</v>
      </c>
      <c r="C574" t="s">
        <v>963</v>
      </c>
      <c r="D574" t="s">
        <v>5860</v>
      </c>
      <c r="E574" t="s">
        <v>77</v>
      </c>
      <c r="I574" t="s">
        <v>145</v>
      </c>
      <c r="J574" t="s">
        <v>146</v>
      </c>
      <c r="L574" t="s">
        <v>388</v>
      </c>
      <c r="M574" t="s">
        <v>148</v>
      </c>
      <c r="N574" t="s">
        <v>81</v>
      </c>
      <c r="P574" t="s">
        <v>149</v>
      </c>
      <c r="Q574" t="s">
        <v>83</v>
      </c>
      <c r="R574" t="s">
        <v>84</v>
      </c>
      <c r="S574" t="s">
        <v>150</v>
      </c>
    </row>
    <row r="575" spans="1:19" x14ac:dyDescent="0.2">
      <c r="A575" t="s">
        <v>1998</v>
      </c>
      <c r="B575" t="s">
        <v>1999</v>
      </c>
      <c r="C575" t="s">
        <v>2000</v>
      </c>
      <c r="E575" t="s">
        <v>77</v>
      </c>
      <c r="I575" t="s">
        <v>145</v>
      </c>
      <c r="J575" t="s">
        <v>146</v>
      </c>
      <c r="L575" t="s">
        <v>476</v>
      </c>
      <c r="M575" t="s">
        <v>148</v>
      </c>
      <c r="N575" t="s">
        <v>81</v>
      </c>
      <c r="P575" t="s">
        <v>149</v>
      </c>
      <c r="Q575" t="s">
        <v>83</v>
      </c>
      <c r="R575" t="s">
        <v>84</v>
      </c>
      <c r="S575" t="s">
        <v>150</v>
      </c>
    </row>
    <row r="576" spans="1:19" x14ac:dyDescent="0.2">
      <c r="A576" t="s">
        <v>2001</v>
      </c>
      <c r="B576" t="s">
        <v>1921</v>
      </c>
      <c r="C576" t="s">
        <v>2002</v>
      </c>
      <c r="E576" t="s">
        <v>77</v>
      </c>
      <c r="G576" t="s">
        <v>2003</v>
      </c>
      <c r="I576" t="s">
        <v>145</v>
      </c>
      <c r="J576" t="s">
        <v>146</v>
      </c>
      <c r="L576" t="s">
        <v>2004</v>
      </c>
      <c r="M576" t="s">
        <v>148</v>
      </c>
      <c r="N576" t="s">
        <v>81</v>
      </c>
      <c r="P576" t="s">
        <v>149</v>
      </c>
      <c r="Q576" t="s">
        <v>83</v>
      </c>
      <c r="R576" t="s">
        <v>84</v>
      </c>
      <c r="S576" t="s">
        <v>150</v>
      </c>
    </row>
    <row r="577" spans="1:19" x14ac:dyDescent="0.2">
      <c r="A577" t="s">
        <v>2005</v>
      </c>
      <c r="B577" t="s">
        <v>2006</v>
      </c>
      <c r="C577" t="s">
        <v>2007</v>
      </c>
      <c r="D577" t="s">
        <v>5860</v>
      </c>
      <c r="E577" t="s">
        <v>77</v>
      </c>
      <c r="I577" t="s">
        <v>145</v>
      </c>
      <c r="J577" t="s">
        <v>146</v>
      </c>
      <c r="L577" t="s">
        <v>422</v>
      </c>
      <c r="M577" t="s">
        <v>148</v>
      </c>
      <c r="N577" t="s">
        <v>81</v>
      </c>
      <c r="P577" t="s">
        <v>149</v>
      </c>
      <c r="Q577" t="s">
        <v>83</v>
      </c>
      <c r="R577" t="s">
        <v>84</v>
      </c>
      <c r="S577" t="s">
        <v>150</v>
      </c>
    </row>
    <row r="578" spans="1:19" x14ac:dyDescent="0.2">
      <c r="A578" t="s">
        <v>2008</v>
      </c>
      <c r="B578" t="s">
        <v>2009</v>
      </c>
      <c r="C578" t="s">
        <v>2010</v>
      </c>
      <c r="D578" t="s">
        <v>5860</v>
      </c>
      <c r="E578" t="s">
        <v>77</v>
      </c>
      <c r="I578" t="s">
        <v>145</v>
      </c>
      <c r="J578" t="s">
        <v>146</v>
      </c>
      <c r="L578" t="s">
        <v>439</v>
      </c>
      <c r="M578" t="s">
        <v>148</v>
      </c>
      <c r="N578" t="s">
        <v>81</v>
      </c>
      <c r="P578" t="s">
        <v>149</v>
      </c>
      <c r="Q578" t="s">
        <v>83</v>
      </c>
      <c r="R578" t="s">
        <v>84</v>
      </c>
      <c r="S578" t="s">
        <v>150</v>
      </c>
    </row>
    <row r="579" spans="1:19" x14ac:dyDescent="0.2">
      <c r="A579" t="s">
        <v>2011</v>
      </c>
      <c r="B579" t="s">
        <v>2012</v>
      </c>
      <c r="C579" t="s">
        <v>2013</v>
      </c>
      <c r="E579" t="s">
        <v>77</v>
      </c>
      <c r="I579" t="s">
        <v>145</v>
      </c>
      <c r="J579" t="s">
        <v>146</v>
      </c>
      <c r="L579" t="s">
        <v>180</v>
      </c>
      <c r="M579" t="s">
        <v>148</v>
      </c>
      <c r="N579" t="s">
        <v>81</v>
      </c>
      <c r="P579" t="s">
        <v>149</v>
      </c>
      <c r="Q579" t="s">
        <v>83</v>
      </c>
      <c r="R579" t="s">
        <v>84</v>
      </c>
      <c r="S579" t="s">
        <v>150</v>
      </c>
    </row>
    <row r="580" spans="1:19" x14ac:dyDescent="0.2">
      <c r="A580" t="s">
        <v>2014</v>
      </c>
      <c r="B580" t="s">
        <v>2015</v>
      </c>
      <c r="C580" t="s">
        <v>2016</v>
      </c>
      <c r="D580" t="s">
        <v>5860</v>
      </c>
      <c r="E580" t="s">
        <v>77</v>
      </c>
      <c r="I580" t="s">
        <v>145</v>
      </c>
      <c r="J580" t="s">
        <v>146</v>
      </c>
      <c r="L580" t="s">
        <v>349</v>
      </c>
      <c r="M580" t="s">
        <v>148</v>
      </c>
      <c r="N580" t="s">
        <v>81</v>
      </c>
      <c r="P580" t="s">
        <v>149</v>
      </c>
      <c r="Q580" t="s">
        <v>83</v>
      </c>
      <c r="R580" t="s">
        <v>84</v>
      </c>
      <c r="S580" t="s">
        <v>150</v>
      </c>
    </row>
    <row r="581" spans="1:19" x14ac:dyDescent="0.2">
      <c r="A581" t="s">
        <v>2017</v>
      </c>
      <c r="B581" t="s">
        <v>650</v>
      </c>
      <c r="C581" t="s">
        <v>1568</v>
      </c>
      <c r="E581" t="s">
        <v>77</v>
      </c>
      <c r="G581" t="s">
        <v>2018</v>
      </c>
      <c r="I581" t="s">
        <v>145</v>
      </c>
      <c r="J581" t="s">
        <v>146</v>
      </c>
      <c r="L581" t="s">
        <v>481</v>
      </c>
      <c r="M581" t="s">
        <v>148</v>
      </c>
      <c r="N581" t="s">
        <v>81</v>
      </c>
      <c r="P581" t="s">
        <v>149</v>
      </c>
      <c r="Q581" t="s">
        <v>83</v>
      </c>
      <c r="R581" t="s">
        <v>84</v>
      </c>
      <c r="S581" t="s">
        <v>150</v>
      </c>
    </row>
    <row r="582" spans="1:19" x14ac:dyDescent="0.2">
      <c r="A582" t="s">
        <v>2019</v>
      </c>
      <c r="B582" t="s">
        <v>2020</v>
      </c>
      <c r="C582" t="s">
        <v>2021</v>
      </c>
      <c r="E582" t="s">
        <v>77</v>
      </c>
      <c r="I582" t="s">
        <v>145</v>
      </c>
      <c r="J582" t="s">
        <v>146</v>
      </c>
      <c r="L582" t="s">
        <v>302</v>
      </c>
      <c r="M582" t="s">
        <v>148</v>
      </c>
      <c r="N582" t="s">
        <v>81</v>
      </c>
      <c r="P582" t="s">
        <v>149</v>
      </c>
      <c r="Q582" t="s">
        <v>83</v>
      </c>
      <c r="R582" t="s">
        <v>84</v>
      </c>
      <c r="S582" t="s">
        <v>150</v>
      </c>
    </row>
    <row r="583" spans="1:19" x14ac:dyDescent="0.2">
      <c r="A583" t="s">
        <v>2022</v>
      </c>
      <c r="B583" t="s">
        <v>2023</v>
      </c>
      <c r="C583" t="s">
        <v>2024</v>
      </c>
      <c r="E583" t="s">
        <v>77</v>
      </c>
      <c r="I583" t="s">
        <v>145</v>
      </c>
      <c r="J583" t="s">
        <v>146</v>
      </c>
      <c r="L583" t="s">
        <v>331</v>
      </c>
      <c r="M583" t="s">
        <v>148</v>
      </c>
      <c r="N583" t="s">
        <v>81</v>
      </c>
      <c r="P583" t="s">
        <v>149</v>
      </c>
      <c r="Q583" t="s">
        <v>83</v>
      </c>
      <c r="R583" t="s">
        <v>84</v>
      </c>
      <c r="S583" t="s">
        <v>150</v>
      </c>
    </row>
    <row r="584" spans="1:19" x14ac:dyDescent="0.2">
      <c r="A584" t="s">
        <v>2025</v>
      </c>
      <c r="B584" t="s">
        <v>2026</v>
      </c>
      <c r="C584" t="s">
        <v>2027</v>
      </c>
      <c r="E584" t="s">
        <v>77</v>
      </c>
      <c r="I584" t="s">
        <v>145</v>
      </c>
      <c r="J584" t="s">
        <v>146</v>
      </c>
      <c r="L584" t="s">
        <v>443</v>
      </c>
      <c r="M584" t="s">
        <v>148</v>
      </c>
      <c r="N584" t="s">
        <v>81</v>
      </c>
      <c r="P584" t="s">
        <v>149</v>
      </c>
      <c r="Q584" t="s">
        <v>83</v>
      </c>
      <c r="R584" t="s">
        <v>84</v>
      </c>
      <c r="S584" t="s">
        <v>150</v>
      </c>
    </row>
    <row r="585" spans="1:19" x14ac:dyDescent="0.2">
      <c r="A585" t="s">
        <v>2028</v>
      </c>
      <c r="B585" t="s">
        <v>2029</v>
      </c>
      <c r="C585" t="s">
        <v>2030</v>
      </c>
      <c r="D585" t="s">
        <v>5860</v>
      </c>
      <c r="E585" t="s">
        <v>77</v>
      </c>
      <c r="I585" t="s">
        <v>145</v>
      </c>
      <c r="J585" t="s">
        <v>146</v>
      </c>
      <c r="L585" t="s">
        <v>594</v>
      </c>
      <c r="M585" t="s">
        <v>148</v>
      </c>
      <c r="N585" t="s">
        <v>81</v>
      </c>
      <c r="P585" t="s">
        <v>149</v>
      </c>
      <c r="Q585" t="s">
        <v>83</v>
      </c>
      <c r="R585" t="s">
        <v>84</v>
      </c>
      <c r="S585" t="s">
        <v>150</v>
      </c>
    </row>
    <row r="586" spans="1:19" x14ac:dyDescent="0.2">
      <c r="A586" t="s">
        <v>2031</v>
      </c>
      <c r="B586" t="s">
        <v>2031</v>
      </c>
      <c r="C586" t="s">
        <v>2032</v>
      </c>
      <c r="E586" t="s">
        <v>77</v>
      </c>
      <c r="I586" t="s">
        <v>145</v>
      </c>
      <c r="J586" t="s">
        <v>146</v>
      </c>
      <c r="M586" t="s">
        <v>148</v>
      </c>
      <c r="N586" t="s">
        <v>81</v>
      </c>
      <c r="P586" t="s">
        <v>149</v>
      </c>
      <c r="Q586" t="s">
        <v>83</v>
      </c>
      <c r="R586" t="s">
        <v>84</v>
      </c>
      <c r="S586" t="s">
        <v>150</v>
      </c>
    </row>
    <row r="587" spans="1:19" x14ac:dyDescent="0.2">
      <c r="A587" t="s">
        <v>2033</v>
      </c>
      <c r="B587" t="s">
        <v>2034</v>
      </c>
      <c r="C587" t="s">
        <v>2035</v>
      </c>
      <c r="E587" t="s">
        <v>77</v>
      </c>
      <c r="I587" t="s">
        <v>145</v>
      </c>
      <c r="J587" t="s">
        <v>146</v>
      </c>
      <c r="L587" t="s">
        <v>685</v>
      </c>
      <c r="M587" t="s">
        <v>148</v>
      </c>
      <c r="N587" t="s">
        <v>81</v>
      </c>
      <c r="P587" t="s">
        <v>149</v>
      </c>
      <c r="Q587" t="s">
        <v>83</v>
      </c>
      <c r="R587" t="s">
        <v>84</v>
      </c>
      <c r="S587" t="s">
        <v>150</v>
      </c>
    </row>
    <row r="588" spans="1:19" x14ac:dyDescent="0.2">
      <c r="A588" t="s">
        <v>2036</v>
      </c>
      <c r="B588" t="s">
        <v>2036</v>
      </c>
      <c r="C588" t="s">
        <v>159</v>
      </c>
      <c r="D588" t="s">
        <v>5860</v>
      </c>
      <c r="E588" t="s">
        <v>160</v>
      </c>
      <c r="I588" t="s">
        <v>145</v>
      </c>
      <c r="J588" t="s">
        <v>146</v>
      </c>
      <c r="M588" t="s">
        <v>148</v>
      </c>
      <c r="N588" t="s">
        <v>81</v>
      </c>
      <c r="P588" t="s">
        <v>149</v>
      </c>
      <c r="Q588" t="s">
        <v>83</v>
      </c>
      <c r="R588" t="s">
        <v>84</v>
      </c>
      <c r="S588" t="s">
        <v>150</v>
      </c>
    </row>
    <row r="589" spans="1:19" x14ac:dyDescent="0.2">
      <c r="A589" t="s">
        <v>2037</v>
      </c>
      <c r="B589" t="s">
        <v>2038</v>
      </c>
      <c r="C589" t="s">
        <v>2039</v>
      </c>
      <c r="E589" t="s">
        <v>77</v>
      </c>
      <c r="G589" t="s">
        <v>2040</v>
      </c>
      <c r="I589" t="s">
        <v>145</v>
      </c>
      <c r="J589" t="s">
        <v>146</v>
      </c>
      <c r="L589" t="s">
        <v>246</v>
      </c>
      <c r="M589" t="s">
        <v>148</v>
      </c>
      <c r="N589" t="s">
        <v>81</v>
      </c>
      <c r="P589" t="s">
        <v>149</v>
      </c>
      <c r="Q589" t="s">
        <v>83</v>
      </c>
      <c r="R589" t="s">
        <v>84</v>
      </c>
      <c r="S589" t="s">
        <v>150</v>
      </c>
    </row>
    <row r="590" spans="1:19" x14ac:dyDescent="0.2">
      <c r="A590" t="s">
        <v>2041</v>
      </c>
      <c r="B590" t="s">
        <v>2042</v>
      </c>
      <c r="C590" t="s">
        <v>2043</v>
      </c>
      <c r="E590" t="s">
        <v>77</v>
      </c>
      <c r="I590" t="s">
        <v>145</v>
      </c>
      <c r="J590" t="s">
        <v>146</v>
      </c>
      <c r="L590" t="s">
        <v>302</v>
      </c>
      <c r="M590" t="s">
        <v>148</v>
      </c>
      <c r="N590" t="s">
        <v>81</v>
      </c>
      <c r="P590" t="s">
        <v>149</v>
      </c>
      <c r="Q590" t="s">
        <v>83</v>
      </c>
      <c r="R590" t="s">
        <v>84</v>
      </c>
      <c r="S590" t="s">
        <v>150</v>
      </c>
    </row>
    <row r="591" spans="1:19" x14ac:dyDescent="0.2">
      <c r="A591" t="s">
        <v>2044</v>
      </c>
      <c r="B591" t="s">
        <v>2045</v>
      </c>
      <c r="C591" t="s">
        <v>2046</v>
      </c>
      <c r="E591" t="s">
        <v>77</v>
      </c>
      <c r="I591" t="s">
        <v>145</v>
      </c>
      <c r="J591" t="s">
        <v>146</v>
      </c>
      <c r="L591" t="s">
        <v>211</v>
      </c>
      <c r="M591" t="s">
        <v>148</v>
      </c>
      <c r="N591" t="s">
        <v>81</v>
      </c>
      <c r="P591" t="s">
        <v>149</v>
      </c>
      <c r="Q591" t="s">
        <v>83</v>
      </c>
      <c r="R591" t="s">
        <v>84</v>
      </c>
      <c r="S591" t="s">
        <v>150</v>
      </c>
    </row>
    <row r="592" spans="1:19" x14ac:dyDescent="0.2">
      <c r="A592" t="s">
        <v>2047</v>
      </c>
      <c r="B592" t="s">
        <v>607</v>
      </c>
      <c r="C592" t="s">
        <v>2048</v>
      </c>
      <c r="E592" t="s">
        <v>77</v>
      </c>
      <c r="I592" t="s">
        <v>145</v>
      </c>
      <c r="J592" t="s">
        <v>146</v>
      </c>
      <c r="L592" t="s">
        <v>729</v>
      </c>
      <c r="M592" t="s">
        <v>148</v>
      </c>
      <c r="N592" t="s">
        <v>81</v>
      </c>
      <c r="P592" t="s">
        <v>149</v>
      </c>
      <c r="Q592" t="s">
        <v>83</v>
      </c>
      <c r="R592" t="s">
        <v>84</v>
      </c>
      <c r="S592" t="s">
        <v>150</v>
      </c>
    </row>
    <row r="593" spans="1:19" x14ac:dyDescent="0.2">
      <c r="A593" t="s">
        <v>2049</v>
      </c>
      <c r="B593" t="s">
        <v>2050</v>
      </c>
      <c r="C593" t="s">
        <v>2051</v>
      </c>
      <c r="E593" t="s">
        <v>77</v>
      </c>
      <c r="I593" t="s">
        <v>145</v>
      </c>
      <c r="J593" t="s">
        <v>146</v>
      </c>
      <c r="L593" t="s">
        <v>267</v>
      </c>
      <c r="M593" t="s">
        <v>148</v>
      </c>
      <c r="N593" t="s">
        <v>81</v>
      </c>
      <c r="P593" t="s">
        <v>149</v>
      </c>
      <c r="Q593" t="s">
        <v>83</v>
      </c>
      <c r="R593" t="s">
        <v>84</v>
      </c>
      <c r="S593" t="s">
        <v>150</v>
      </c>
    </row>
    <row r="594" spans="1:19" x14ac:dyDescent="0.2">
      <c r="A594" t="s">
        <v>2052</v>
      </c>
      <c r="B594" t="s">
        <v>2053</v>
      </c>
      <c r="C594" t="s">
        <v>2054</v>
      </c>
      <c r="E594" t="s">
        <v>77</v>
      </c>
      <c r="I594" t="s">
        <v>145</v>
      </c>
      <c r="J594" t="s">
        <v>146</v>
      </c>
      <c r="L594" t="s">
        <v>640</v>
      </c>
      <c r="M594" t="s">
        <v>148</v>
      </c>
      <c r="N594" t="s">
        <v>81</v>
      </c>
      <c r="P594" t="s">
        <v>149</v>
      </c>
      <c r="Q594" t="s">
        <v>83</v>
      </c>
      <c r="R594" t="s">
        <v>84</v>
      </c>
      <c r="S594" t="s">
        <v>150</v>
      </c>
    </row>
    <row r="595" spans="1:19" x14ac:dyDescent="0.2">
      <c r="A595" t="s">
        <v>2055</v>
      </c>
      <c r="B595" t="s">
        <v>2056</v>
      </c>
      <c r="C595" t="s">
        <v>2057</v>
      </c>
      <c r="E595" t="s">
        <v>77</v>
      </c>
      <c r="I595" t="s">
        <v>145</v>
      </c>
      <c r="J595" t="s">
        <v>146</v>
      </c>
      <c r="L595" t="s">
        <v>219</v>
      </c>
      <c r="M595" t="s">
        <v>148</v>
      </c>
      <c r="N595" t="s">
        <v>81</v>
      </c>
      <c r="P595" t="s">
        <v>149</v>
      </c>
      <c r="Q595" t="s">
        <v>83</v>
      </c>
      <c r="R595" t="s">
        <v>84</v>
      </c>
      <c r="S595" t="s">
        <v>150</v>
      </c>
    </row>
    <row r="596" spans="1:19" x14ac:dyDescent="0.2">
      <c r="A596" t="s">
        <v>2058</v>
      </c>
      <c r="B596" t="s">
        <v>2058</v>
      </c>
      <c r="C596" t="s">
        <v>159</v>
      </c>
      <c r="D596" t="s">
        <v>5860</v>
      </c>
      <c r="E596" t="s">
        <v>160</v>
      </c>
      <c r="I596" t="s">
        <v>145</v>
      </c>
      <c r="J596" t="s">
        <v>146</v>
      </c>
      <c r="M596" t="s">
        <v>148</v>
      </c>
      <c r="N596" t="s">
        <v>81</v>
      </c>
      <c r="P596" t="s">
        <v>149</v>
      </c>
      <c r="Q596" t="s">
        <v>83</v>
      </c>
      <c r="R596" t="s">
        <v>84</v>
      </c>
      <c r="S596" t="s">
        <v>150</v>
      </c>
    </row>
    <row r="597" spans="1:19" x14ac:dyDescent="0.2">
      <c r="A597" t="s">
        <v>2059</v>
      </c>
      <c r="B597" t="s">
        <v>2060</v>
      </c>
      <c r="C597" t="s">
        <v>2061</v>
      </c>
      <c r="E597" t="s">
        <v>77</v>
      </c>
      <c r="I597" t="s">
        <v>145</v>
      </c>
      <c r="J597" t="s">
        <v>146</v>
      </c>
      <c r="L597" t="s">
        <v>383</v>
      </c>
      <c r="M597" t="s">
        <v>148</v>
      </c>
      <c r="N597" t="s">
        <v>81</v>
      </c>
      <c r="P597" t="s">
        <v>149</v>
      </c>
      <c r="Q597" t="s">
        <v>83</v>
      </c>
      <c r="R597" t="s">
        <v>84</v>
      </c>
      <c r="S597" t="s">
        <v>150</v>
      </c>
    </row>
    <row r="598" spans="1:19" x14ac:dyDescent="0.2">
      <c r="A598" t="s">
        <v>2062</v>
      </c>
      <c r="B598" t="s">
        <v>2063</v>
      </c>
      <c r="C598" t="s">
        <v>2064</v>
      </c>
      <c r="D598" t="s">
        <v>5860</v>
      </c>
      <c r="E598" t="s">
        <v>77</v>
      </c>
      <c r="I598" t="s">
        <v>145</v>
      </c>
      <c r="J598" t="s">
        <v>146</v>
      </c>
      <c r="L598" t="s">
        <v>788</v>
      </c>
      <c r="M598" t="s">
        <v>148</v>
      </c>
      <c r="N598" t="s">
        <v>81</v>
      </c>
      <c r="P598" t="s">
        <v>149</v>
      </c>
      <c r="Q598" t="s">
        <v>83</v>
      </c>
      <c r="R598" t="s">
        <v>84</v>
      </c>
      <c r="S598" t="s">
        <v>150</v>
      </c>
    </row>
    <row r="599" spans="1:19" x14ac:dyDescent="0.2">
      <c r="A599" t="s">
        <v>2065</v>
      </c>
      <c r="B599" t="s">
        <v>2066</v>
      </c>
      <c r="C599" t="s">
        <v>2067</v>
      </c>
      <c r="D599" t="s">
        <v>5860</v>
      </c>
      <c r="E599" t="s">
        <v>77</v>
      </c>
      <c r="I599" t="s">
        <v>145</v>
      </c>
      <c r="J599" t="s">
        <v>146</v>
      </c>
      <c r="L599" t="s">
        <v>180</v>
      </c>
      <c r="M599" t="s">
        <v>148</v>
      </c>
      <c r="N599" t="s">
        <v>81</v>
      </c>
      <c r="P599" t="s">
        <v>149</v>
      </c>
      <c r="Q599" t="s">
        <v>83</v>
      </c>
      <c r="R599" t="s">
        <v>84</v>
      </c>
      <c r="S599" t="s">
        <v>150</v>
      </c>
    </row>
    <row r="600" spans="1:19" x14ac:dyDescent="0.2">
      <c r="A600" t="s">
        <v>2068</v>
      </c>
      <c r="B600" t="s">
        <v>2069</v>
      </c>
      <c r="C600" t="s">
        <v>2070</v>
      </c>
      <c r="E600" t="s">
        <v>77</v>
      </c>
      <c r="I600" t="s">
        <v>145</v>
      </c>
      <c r="J600" t="s">
        <v>146</v>
      </c>
      <c r="L600" t="s">
        <v>383</v>
      </c>
      <c r="M600" t="s">
        <v>148</v>
      </c>
      <c r="N600" t="s">
        <v>81</v>
      </c>
      <c r="P600" t="s">
        <v>149</v>
      </c>
      <c r="Q600" t="s">
        <v>83</v>
      </c>
      <c r="R600" t="s">
        <v>84</v>
      </c>
      <c r="S600" t="s">
        <v>150</v>
      </c>
    </row>
    <row r="601" spans="1:19" x14ac:dyDescent="0.2">
      <c r="A601" t="s">
        <v>2071</v>
      </c>
      <c r="B601" t="s">
        <v>2072</v>
      </c>
      <c r="C601" t="s">
        <v>2073</v>
      </c>
      <c r="E601" t="s">
        <v>77</v>
      </c>
      <c r="I601" t="s">
        <v>145</v>
      </c>
      <c r="J601" t="s">
        <v>146</v>
      </c>
      <c r="L601" t="s">
        <v>533</v>
      </c>
      <c r="M601" t="s">
        <v>148</v>
      </c>
      <c r="N601" t="s">
        <v>81</v>
      </c>
      <c r="P601" t="s">
        <v>149</v>
      </c>
      <c r="Q601" t="s">
        <v>83</v>
      </c>
      <c r="R601" t="s">
        <v>84</v>
      </c>
      <c r="S601" t="s">
        <v>150</v>
      </c>
    </row>
    <row r="602" spans="1:19" x14ac:dyDescent="0.2">
      <c r="A602" t="s">
        <v>2074</v>
      </c>
      <c r="B602" t="s">
        <v>215</v>
      </c>
      <c r="C602" t="s">
        <v>2074</v>
      </c>
      <c r="E602" t="s">
        <v>77</v>
      </c>
      <c r="I602" t="s">
        <v>145</v>
      </c>
      <c r="J602" t="s">
        <v>146</v>
      </c>
      <c r="L602" t="s">
        <v>390</v>
      </c>
      <c r="M602" t="s">
        <v>148</v>
      </c>
      <c r="N602" t="s">
        <v>81</v>
      </c>
      <c r="P602" t="s">
        <v>149</v>
      </c>
      <c r="Q602" t="s">
        <v>83</v>
      </c>
      <c r="R602" t="s">
        <v>84</v>
      </c>
      <c r="S602" t="s">
        <v>150</v>
      </c>
    </row>
    <row r="603" spans="1:19" x14ac:dyDescent="0.2">
      <c r="A603" t="s">
        <v>2075</v>
      </c>
      <c r="B603" t="s">
        <v>2076</v>
      </c>
      <c r="C603" t="s">
        <v>2077</v>
      </c>
      <c r="E603" t="s">
        <v>77</v>
      </c>
      <c r="I603" t="s">
        <v>145</v>
      </c>
      <c r="J603" t="s">
        <v>146</v>
      </c>
      <c r="L603" t="s">
        <v>716</v>
      </c>
      <c r="M603" t="s">
        <v>148</v>
      </c>
      <c r="N603" t="s">
        <v>81</v>
      </c>
      <c r="P603" t="s">
        <v>149</v>
      </c>
      <c r="Q603" t="s">
        <v>83</v>
      </c>
      <c r="R603" t="s">
        <v>84</v>
      </c>
      <c r="S603" t="s">
        <v>150</v>
      </c>
    </row>
    <row r="604" spans="1:19" x14ac:dyDescent="0.2">
      <c r="A604" t="s">
        <v>2078</v>
      </c>
      <c r="B604" t="s">
        <v>2079</v>
      </c>
      <c r="C604" t="s">
        <v>2080</v>
      </c>
      <c r="D604" t="s">
        <v>5860</v>
      </c>
      <c r="E604" t="s">
        <v>77</v>
      </c>
      <c r="I604" t="s">
        <v>145</v>
      </c>
      <c r="J604" t="s">
        <v>146</v>
      </c>
      <c r="L604" t="s">
        <v>267</v>
      </c>
      <c r="M604" t="s">
        <v>148</v>
      </c>
      <c r="N604" t="s">
        <v>81</v>
      </c>
      <c r="P604" t="s">
        <v>149</v>
      </c>
      <c r="Q604" t="s">
        <v>83</v>
      </c>
      <c r="R604" t="s">
        <v>84</v>
      </c>
      <c r="S604" t="s">
        <v>150</v>
      </c>
    </row>
    <row r="605" spans="1:19" x14ac:dyDescent="0.2">
      <c r="A605" t="s">
        <v>2081</v>
      </c>
      <c r="B605" t="s">
        <v>2082</v>
      </c>
      <c r="C605" t="s">
        <v>2083</v>
      </c>
      <c r="D605" t="s">
        <v>5860</v>
      </c>
      <c r="E605" t="s">
        <v>77</v>
      </c>
      <c r="I605" t="s">
        <v>145</v>
      </c>
      <c r="J605" t="s">
        <v>146</v>
      </c>
      <c r="L605" t="s">
        <v>459</v>
      </c>
      <c r="M605" t="s">
        <v>148</v>
      </c>
      <c r="N605" t="s">
        <v>81</v>
      </c>
      <c r="P605" t="s">
        <v>149</v>
      </c>
      <c r="Q605" t="s">
        <v>83</v>
      </c>
      <c r="R605" t="s">
        <v>84</v>
      </c>
      <c r="S605" t="s">
        <v>150</v>
      </c>
    </row>
    <row r="606" spans="1:19" x14ac:dyDescent="0.2">
      <c r="A606" t="s">
        <v>2084</v>
      </c>
      <c r="B606" t="s">
        <v>2085</v>
      </c>
      <c r="C606" t="s">
        <v>2086</v>
      </c>
      <c r="E606" t="s">
        <v>77</v>
      </c>
      <c r="G606" t="s">
        <v>2087</v>
      </c>
      <c r="I606" t="s">
        <v>145</v>
      </c>
      <c r="J606" t="s">
        <v>146</v>
      </c>
      <c r="L606" t="s">
        <v>1447</v>
      </c>
      <c r="M606" t="s">
        <v>148</v>
      </c>
      <c r="N606" t="s">
        <v>81</v>
      </c>
      <c r="P606" t="s">
        <v>149</v>
      </c>
      <c r="Q606" t="s">
        <v>83</v>
      </c>
      <c r="R606" t="s">
        <v>84</v>
      </c>
      <c r="S606" t="s">
        <v>150</v>
      </c>
    </row>
    <row r="607" spans="1:19" x14ac:dyDescent="0.2">
      <c r="A607" t="s">
        <v>2088</v>
      </c>
      <c r="B607" t="s">
        <v>2089</v>
      </c>
      <c r="C607" t="s">
        <v>2090</v>
      </c>
      <c r="E607" t="s">
        <v>77</v>
      </c>
      <c r="I607" t="s">
        <v>145</v>
      </c>
      <c r="J607" t="s">
        <v>146</v>
      </c>
      <c r="L607" t="s">
        <v>607</v>
      </c>
      <c r="M607" t="s">
        <v>148</v>
      </c>
      <c r="N607" t="s">
        <v>81</v>
      </c>
      <c r="P607" t="s">
        <v>149</v>
      </c>
      <c r="Q607" t="s">
        <v>83</v>
      </c>
      <c r="R607" t="s">
        <v>84</v>
      </c>
      <c r="S607" t="s">
        <v>150</v>
      </c>
    </row>
    <row r="608" spans="1:19" x14ac:dyDescent="0.2">
      <c r="A608" t="s">
        <v>2091</v>
      </c>
      <c r="B608" t="s">
        <v>2092</v>
      </c>
      <c r="C608" t="s">
        <v>2093</v>
      </c>
      <c r="E608" t="s">
        <v>77</v>
      </c>
      <c r="I608" t="s">
        <v>145</v>
      </c>
      <c r="J608" t="s">
        <v>146</v>
      </c>
      <c r="L608" t="s">
        <v>546</v>
      </c>
      <c r="M608" t="s">
        <v>148</v>
      </c>
      <c r="N608" t="s">
        <v>81</v>
      </c>
      <c r="P608" t="s">
        <v>149</v>
      </c>
      <c r="Q608" t="s">
        <v>83</v>
      </c>
      <c r="R608" t="s">
        <v>84</v>
      </c>
      <c r="S608" t="s">
        <v>150</v>
      </c>
    </row>
    <row r="609" spans="1:19" x14ac:dyDescent="0.2">
      <c r="A609" t="s">
        <v>2094</v>
      </c>
      <c r="B609" t="s">
        <v>2095</v>
      </c>
      <c r="C609" t="s">
        <v>2096</v>
      </c>
      <c r="E609" t="s">
        <v>77</v>
      </c>
      <c r="I609" t="s">
        <v>145</v>
      </c>
      <c r="J609" t="s">
        <v>146</v>
      </c>
      <c r="L609" t="s">
        <v>168</v>
      </c>
      <c r="M609" t="s">
        <v>148</v>
      </c>
      <c r="N609" t="s">
        <v>81</v>
      </c>
      <c r="P609" t="s">
        <v>149</v>
      </c>
      <c r="Q609" t="s">
        <v>83</v>
      </c>
      <c r="R609" t="s">
        <v>84</v>
      </c>
      <c r="S609" t="s">
        <v>150</v>
      </c>
    </row>
    <row r="610" spans="1:19" x14ac:dyDescent="0.2">
      <c r="A610" t="s">
        <v>2097</v>
      </c>
      <c r="B610" t="s">
        <v>2098</v>
      </c>
      <c r="C610" t="s">
        <v>2099</v>
      </c>
      <c r="D610" t="s">
        <v>5860</v>
      </c>
      <c r="E610" t="s">
        <v>77</v>
      </c>
      <c r="G610" t="s">
        <v>2100</v>
      </c>
      <c r="I610" t="s">
        <v>145</v>
      </c>
      <c r="J610" t="s">
        <v>146</v>
      </c>
      <c r="L610" t="s">
        <v>2101</v>
      </c>
      <c r="M610" t="s">
        <v>148</v>
      </c>
      <c r="N610" t="s">
        <v>81</v>
      </c>
      <c r="P610" t="s">
        <v>149</v>
      </c>
      <c r="Q610" t="s">
        <v>83</v>
      </c>
      <c r="R610" t="s">
        <v>84</v>
      </c>
      <c r="S610" t="s">
        <v>150</v>
      </c>
    </row>
    <row r="611" spans="1:19" x14ac:dyDescent="0.2">
      <c r="A611" t="s">
        <v>2102</v>
      </c>
      <c r="B611" t="s">
        <v>950</v>
      </c>
      <c r="C611" t="s">
        <v>2103</v>
      </c>
      <c r="D611" t="s">
        <v>5860</v>
      </c>
      <c r="E611" t="s">
        <v>77</v>
      </c>
      <c r="G611" t="s">
        <v>2104</v>
      </c>
      <c r="I611" t="s">
        <v>145</v>
      </c>
      <c r="J611" t="s">
        <v>146</v>
      </c>
      <c r="L611" t="s">
        <v>390</v>
      </c>
      <c r="M611" t="s">
        <v>148</v>
      </c>
      <c r="N611" t="s">
        <v>81</v>
      </c>
      <c r="P611" t="s">
        <v>149</v>
      </c>
      <c r="Q611" t="s">
        <v>83</v>
      </c>
      <c r="R611" t="s">
        <v>84</v>
      </c>
      <c r="S611" t="s">
        <v>150</v>
      </c>
    </row>
    <row r="612" spans="1:19" x14ac:dyDescent="0.2">
      <c r="A612" t="s">
        <v>2105</v>
      </c>
      <c r="B612" t="s">
        <v>2106</v>
      </c>
      <c r="C612" t="s">
        <v>2107</v>
      </c>
      <c r="E612" t="s">
        <v>77</v>
      </c>
      <c r="I612" t="s">
        <v>145</v>
      </c>
      <c r="J612" t="s">
        <v>146</v>
      </c>
      <c r="L612" t="s">
        <v>349</v>
      </c>
      <c r="M612" t="s">
        <v>148</v>
      </c>
      <c r="N612" t="s">
        <v>81</v>
      </c>
      <c r="P612" t="s">
        <v>149</v>
      </c>
      <c r="Q612" t="s">
        <v>83</v>
      </c>
      <c r="R612" t="s">
        <v>84</v>
      </c>
      <c r="S612" t="s">
        <v>150</v>
      </c>
    </row>
    <row r="613" spans="1:19" x14ac:dyDescent="0.2">
      <c r="A613" t="s">
        <v>2108</v>
      </c>
      <c r="B613" t="s">
        <v>2109</v>
      </c>
      <c r="C613" t="s">
        <v>2110</v>
      </c>
      <c r="E613" t="s">
        <v>77</v>
      </c>
      <c r="I613" t="s">
        <v>145</v>
      </c>
      <c r="J613" t="s">
        <v>146</v>
      </c>
      <c r="L613" t="s">
        <v>394</v>
      </c>
      <c r="M613" t="s">
        <v>148</v>
      </c>
      <c r="N613" t="s">
        <v>81</v>
      </c>
      <c r="P613" t="s">
        <v>149</v>
      </c>
      <c r="Q613" t="s">
        <v>83</v>
      </c>
      <c r="R613" t="s">
        <v>84</v>
      </c>
      <c r="S613" t="s">
        <v>150</v>
      </c>
    </row>
    <row r="614" spans="1:19" x14ac:dyDescent="0.2">
      <c r="A614" t="s">
        <v>2111</v>
      </c>
      <c r="B614" t="s">
        <v>909</v>
      </c>
      <c r="C614" t="s">
        <v>2112</v>
      </c>
      <c r="E614" t="s">
        <v>77</v>
      </c>
      <c r="G614" t="s">
        <v>2113</v>
      </c>
      <c r="I614" t="s">
        <v>145</v>
      </c>
      <c r="J614" t="s">
        <v>146</v>
      </c>
      <c r="L614" t="s">
        <v>147</v>
      </c>
      <c r="M614" t="s">
        <v>148</v>
      </c>
      <c r="N614" t="s">
        <v>81</v>
      </c>
      <c r="P614" t="s">
        <v>149</v>
      </c>
      <c r="Q614" t="s">
        <v>83</v>
      </c>
      <c r="R614" t="s">
        <v>84</v>
      </c>
      <c r="S614" t="s">
        <v>150</v>
      </c>
    </row>
    <row r="615" spans="1:19" x14ac:dyDescent="0.2">
      <c r="A615" t="s">
        <v>2114</v>
      </c>
      <c r="B615" t="s">
        <v>2115</v>
      </c>
      <c r="C615" t="s">
        <v>2116</v>
      </c>
      <c r="E615" t="s">
        <v>77</v>
      </c>
      <c r="I615" t="s">
        <v>145</v>
      </c>
      <c r="J615" t="s">
        <v>146</v>
      </c>
      <c r="L615" t="s">
        <v>306</v>
      </c>
      <c r="M615" t="s">
        <v>148</v>
      </c>
      <c r="N615" t="s">
        <v>81</v>
      </c>
      <c r="P615" t="s">
        <v>149</v>
      </c>
      <c r="Q615" t="s">
        <v>83</v>
      </c>
      <c r="R615" t="s">
        <v>84</v>
      </c>
      <c r="S615" t="s">
        <v>150</v>
      </c>
    </row>
    <row r="616" spans="1:19" x14ac:dyDescent="0.2">
      <c r="A616" t="s">
        <v>2117</v>
      </c>
      <c r="B616" t="s">
        <v>667</v>
      </c>
      <c r="C616" t="s">
        <v>2117</v>
      </c>
      <c r="D616" t="s">
        <v>5860</v>
      </c>
      <c r="E616" t="s">
        <v>77</v>
      </c>
      <c r="G616" t="s">
        <v>2118</v>
      </c>
      <c r="I616" t="s">
        <v>145</v>
      </c>
      <c r="J616" t="s">
        <v>146</v>
      </c>
      <c r="L616" t="s">
        <v>1141</v>
      </c>
      <c r="M616" t="s">
        <v>148</v>
      </c>
      <c r="N616" t="s">
        <v>81</v>
      </c>
      <c r="P616" t="s">
        <v>149</v>
      </c>
      <c r="Q616" t="s">
        <v>83</v>
      </c>
      <c r="R616" t="s">
        <v>84</v>
      </c>
      <c r="S616" t="s">
        <v>150</v>
      </c>
    </row>
    <row r="617" spans="1:19" x14ac:dyDescent="0.2">
      <c r="A617" t="s">
        <v>2119</v>
      </c>
      <c r="B617" t="s">
        <v>2120</v>
      </c>
      <c r="C617" t="s">
        <v>2121</v>
      </c>
      <c r="E617" t="s">
        <v>77</v>
      </c>
      <c r="G617" t="s">
        <v>2122</v>
      </c>
      <c r="I617" t="s">
        <v>145</v>
      </c>
      <c r="J617" t="s">
        <v>146</v>
      </c>
      <c r="L617" t="s">
        <v>376</v>
      </c>
      <c r="M617" t="s">
        <v>148</v>
      </c>
      <c r="N617" t="s">
        <v>81</v>
      </c>
      <c r="P617" t="s">
        <v>149</v>
      </c>
      <c r="Q617" t="s">
        <v>83</v>
      </c>
      <c r="R617" t="s">
        <v>84</v>
      </c>
      <c r="S617" t="s">
        <v>150</v>
      </c>
    </row>
    <row r="618" spans="1:19" x14ac:dyDescent="0.2">
      <c r="A618" t="s">
        <v>2123</v>
      </c>
      <c r="B618" t="s">
        <v>2124</v>
      </c>
      <c r="C618" t="s">
        <v>2125</v>
      </c>
      <c r="E618" t="s">
        <v>77</v>
      </c>
      <c r="I618" t="s">
        <v>145</v>
      </c>
      <c r="J618" t="s">
        <v>146</v>
      </c>
      <c r="L618" t="s">
        <v>829</v>
      </c>
      <c r="M618" t="s">
        <v>148</v>
      </c>
      <c r="N618" t="s">
        <v>81</v>
      </c>
      <c r="P618" t="s">
        <v>149</v>
      </c>
      <c r="Q618" t="s">
        <v>83</v>
      </c>
      <c r="R618" t="s">
        <v>84</v>
      </c>
      <c r="S618" t="s">
        <v>150</v>
      </c>
    </row>
    <row r="619" spans="1:19" x14ac:dyDescent="0.2">
      <c r="A619" t="s">
        <v>2126</v>
      </c>
      <c r="B619" t="s">
        <v>2127</v>
      </c>
      <c r="C619" t="s">
        <v>2128</v>
      </c>
      <c r="E619" t="s">
        <v>77</v>
      </c>
      <c r="G619" t="s">
        <v>2129</v>
      </c>
      <c r="I619" t="s">
        <v>145</v>
      </c>
      <c r="J619" t="s">
        <v>146</v>
      </c>
      <c r="L619" t="s">
        <v>895</v>
      </c>
      <c r="M619" t="s">
        <v>148</v>
      </c>
      <c r="N619" t="s">
        <v>81</v>
      </c>
      <c r="P619" t="s">
        <v>149</v>
      </c>
      <c r="Q619" t="s">
        <v>83</v>
      </c>
      <c r="R619" t="s">
        <v>84</v>
      </c>
      <c r="S619" t="s">
        <v>150</v>
      </c>
    </row>
    <row r="620" spans="1:19" x14ac:dyDescent="0.2">
      <c r="A620" t="s">
        <v>2130</v>
      </c>
      <c r="B620" t="s">
        <v>2131</v>
      </c>
      <c r="C620" t="s">
        <v>2132</v>
      </c>
      <c r="E620" t="s">
        <v>77</v>
      </c>
      <c r="I620" t="s">
        <v>145</v>
      </c>
      <c r="J620" t="s">
        <v>146</v>
      </c>
      <c r="L620" t="s">
        <v>302</v>
      </c>
      <c r="M620" t="s">
        <v>148</v>
      </c>
      <c r="N620" t="s">
        <v>81</v>
      </c>
      <c r="P620" t="s">
        <v>149</v>
      </c>
      <c r="Q620" t="s">
        <v>83</v>
      </c>
      <c r="R620" t="s">
        <v>84</v>
      </c>
      <c r="S620" t="s">
        <v>150</v>
      </c>
    </row>
    <row r="621" spans="1:19" x14ac:dyDescent="0.2">
      <c r="A621" t="s">
        <v>2133</v>
      </c>
      <c r="B621" t="s">
        <v>2134</v>
      </c>
      <c r="C621" t="s">
        <v>2135</v>
      </c>
      <c r="D621" t="s">
        <v>5860</v>
      </c>
      <c r="E621" t="s">
        <v>77</v>
      </c>
      <c r="G621" t="s">
        <v>2136</v>
      </c>
      <c r="I621" t="s">
        <v>145</v>
      </c>
      <c r="J621" t="s">
        <v>146</v>
      </c>
      <c r="L621" t="s">
        <v>407</v>
      </c>
      <c r="M621" t="s">
        <v>148</v>
      </c>
      <c r="N621" t="s">
        <v>81</v>
      </c>
      <c r="P621" t="s">
        <v>149</v>
      </c>
      <c r="Q621" t="s">
        <v>83</v>
      </c>
      <c r="R621" t="s">
        <v>84</v>
      </c>
      <c r="S621" t="s">
        <v>150</v>
      </c>
    </row>
    <row r="622" spans="1:19" x14ac:dyDescent="0.2">
      <c r="A622" t="s">
        <v>2137</v>
      </c>
      <c r="B622" t="s">
        <v>2137</v>
      </c>
      <c r="C622" t="s">
        <v>2138</v>
      </c>
      <c r="D622" t="s">
        <v>5860</v>
      </c>
      <c r="E622" t="s">
        <v>77</v>
      </c>
      <c r="I622" t="s">
        <v>145</v>
      </c>
      <c r="J622" t="s">
        <v>146</v>
      </c>
      <c r="M622" t="s">
        <v>148</v>
      </c>
      <c r="N622" t="s">
        <v>81</v>
      </c>
      <c r="P622" t="s">
        <v>149</v>
      </c>
      <c r="Q622" t="s">
        <v>83</v>
      </c>
      <c r="R622" t="s">
        <v>84</v>
      </c>
      <c r="S622" t="s">
        <v>150</v>
      </c>
    </row>
    <row r="623" spans="1:19" x14ac:dyDescent="0.2">
      <c r="A623" t="s">
        <v>2139</v>
      </c>
      <c r="B623" t="s">
        <v>2140</v>
      </c>
      <c r="C623" t="s">
        <v>2141</v>
      </c>
      <c r="D623" t="s">
        <v>5860</v>
      </c>
      <c r="E623" t="s">
        <v>77</v>
      </c>
      <c r="G623" t="s">
        <v>2142</v>
      </c>
      <c r="I623" t="s">
        <v>145</v>
      </c>
      <c r="J623" t="s">
        <v>146</v>
      </c>
      <c r="L623" t="s">
        <v>246</v>
      </c>
      <c r="M623" t="s">
        <v>148</v>
      </c>
      <c r="N623" t="s">
        <v>81</v>
      </c>
      <c r="P623" t="s">
        <v>149</v>
      </c>
      <c r="Q623" t="s">
        <v>83</v>
      </c>
      <c r="R623" t="s">
        <v>84</v>
      </c>
      <c r="S623" t="s">
        <v>150</v>
      </c>
    </row>
    <row r="624" spans="1:19" x14ac:dyDescent="0.2">
      <c r="A624" t="s">
        <v>2143</v>
      </c>
      <c r="B624" t="s">
        <v>1403</v>
      </c>
      <c r="C624" t="s">
        <v>2144</v>
      </c>
      <c r="E624" t="s">
        <v>77</v>
      </c>
      <c r="I624" t="s">
        <v>145</v>
      </c>
      <c r="J624" t="s">
        <v>146</v>
      </c>
      <c r="L624" t="s">
        <v>168</v>
      </c>
      <c r="M624" t="s">
        <v>148</v>
      </c>
      <c r="N624" t="s">
        <v>81</v>
      </c>
      <c r="P624" t="s">
        <v>149</v>
      </c>
      <c r="Q624" t="s">
        <v>83</v>
      </c>
      <c r="R624" t="s">
        <v>84</v>
      </c>
      <c r="S624" t="s">
        <v>150</v>
      </c>
    </row>
    <row r="625" spans="1:19" x14ac:dyDescent="0.2">
      <c r="A625" t="s">
        <v>2145</v>
      </c>
      <c r="B625" t="s">
        <v>2146</v>
      </c>
      <c r="C625" t="s">
        <v>2147</v>
      </c>
      <c r="E625" t="s">
        <v>77</v>
      </c>
      <c r="G625" t="s">
        <v>2148</v>
      </c>
      <c r="I625" t="s">
        <v>145</v>
      </c>
      <c r="J625" t="s">
        <v>146</v>
      </c>
      <c r="L625" t="s">
        <v>263</v>
      </c>
      <c r="M625" t="s">
        <v>148</v>
      </c>
      <c r="N625" t="s">
        <v>81</v>
      </c>
      <c r="P625" t="s">
        <v>149</v>
      </c>
      <c r="Q625" t="s">
        <v>83</v>
      </c>
      <c r="R625" t="s">
        <v>84</v>
      </c>
      <c r="S625" t="s">
        <v>150</v>
      </c>
    </row>
    <row r="626" spans="1:19" x14ac:dyDescent="0.2">
      <c r="A626" t="s">
        <v>2149</v>
      </c>
      <c r="B626" t="s">
        <v>2150</v>
      </c>
      <c r="C626" t="s">
        <v>2151</v>
      </c>
      <c r="E626" t="s">
        <v>77</v>
      </c>
      <c r="I626" t="s">
        <v>145</v>
      </c>
      <c r="J626" t="s">
        <v>146</v>
      </c>
      <c r="L626" t="s">
        <v>629</v>
      </c>
      <c r="M626" t="s">
        <v>148</v>
      </c>
      <c r="N626" t="s">
        <v>81</v>
      </c>
      <c r="P626" t="s">
        <v>149</v>
      </c>
      <c r="Q626" t="s">
        <v>83</v>
      </c>
      <c r="R626" t="s">
        <v>84</v>
      </c>
      <c r="S626" t="s">
        <v>150</v>
      </c>
    </row>
    <row r="627" spans="1:19" x14ac:dyDescent="0.2">
      <c r="A627" t="s">
        <v>2152</v>
      </c>
      <c r="B627" t="s">
        <v>2153</v>
      </c>
      <c r="C627" t="s">
        <v>2154</v>
      </c>
      <c r="E627" t="s">
        <v>77</v>
      </c>
      <c r="I627" t="s">
        <v>145</v>
      </c>
      <c r="J627" t="s">
        <v>146</v>
      </c>
      <c r="L627" t="s">
        <v>219</v>
      </c>
      <c r="M627" t="s">
        <v>148</v>
      </c>
      <c r="N627" t="s">
        <v>81</v>
      </c>
      <c r="P627" t="s">
        <v>149</v>
      </c>
      <c r="Q627" t="s">
        <v>83</v>
      </c>
      <c r="R627" t="s">
        <v>84</v>
      </c>
      <c r="S627" t="s">
        <v>150</v>
      </c>
    </row>
    <row r="628" spans="1:19" x14ac:dyDescent="0.2">
      <c r="A628" t="s">
        <v>2155</v>
      </c>
      <c r="B628" t="s">
        <v>2156</v>
      </c>
      <c r="C628" t="s">
        <v>2157</v>
      </c>
      <c r="E628" t="s">
        <v>77</v>
      </c>
      <c r="I628" t="s">
        <v>145</v>
      </c>
      <c r="J628" t="s">
        <v>146</v>
      </c>
      <c r="L628" t="s">
        <v>443</v>
      </c>
      <c r="M628" t="s">
        <v>148</v>
      </c>
      <c r="N628" t="s">
        <v>81</v>
      </c>
      <c r="P628" t="s">
        <v>149</v>
      </c>
      <c r="Q628" t="s">
        <v>83</v>
      </c>
      <c r="R628" t="s">
        <v>84</v>
      </c>
      <c r="S628" t="s">
        <v>150</v>
      </c>
    </row>
    <row r="629" spans="1:19" x14ac:dyDescent="0.2">
      <c r="A629" t="s">
        <v>2158</v>
      </c>
      <c r="B629" t="s">
        <v>2159</v>
      </c>
      <c r="C629" t="s">
        <v>2160</v>
      </c>
      <c r="E629" t="s">
        <v>77</v>
      </c>
      <c r="I629" t="s">
        <v>145</v>
      </c>
      <c r="J629" t="s">
        <v>146</v>
      </c>
      <c r="L629" t="s">
        <v>349</v>
      </c>
      <c r="M629" t="s">
        <v>148</v>
      </c>
      <c r="N629" t="s">
        <v>81</v>
      </c>
      <c r="P629" t="s">
        <v>149</v>
      </c>
      <c r="Q629" t="s">
        <v>83</v>
      </c>
      <c r="R629" t="s">
        <v>84</v>
      </c>
      <c r="S629" t="s">
        <v>150</v>
      </c>
    </row>
    <row r="630" spans="1:19" x14ac:dyDescent="0.2">
      <c r="A630" t="s">
        <v>2161</v>
      </c>
      <c r="B630" t="s">
        <v>2162</v>
      </c>
      <c r="C630" t="s">
        <v>2163</v>
      </c>
      <c r="E630" t="s">
        <v>77</v>
      </c>
      <c r="I630" t="s">
        <v>145</v>
      </c>
      <c r="J630" t="s">
        <v>146</v>
      </c>
      <c r="L630" t="s">
        <v>550</v>
      </c>
      <c r="M630" t="s">
        <v>148</v>
      </c>
      <c r="N630" t="s">
        <v>81</v>
      </c>
      <c r="P630" t="s">
        <v>149</v>
      </c>
      <c r="Q630" t="s">
        <v>83</v>
      </c>
      <c r="R630" t="s">
        <v>84</v>
      </c>
      <c r="S630" t="s">
        <v>150</v>
      </c>
    </row>
    <row r="631" spans="1:19" x14ac:dyDescent="0.2">
      <c r="A631" t="s">
        <v>2164</v>
      </c>
      <c r="B631" t="s">
        <v>2165</v>
      </c>
      <c r="C631" t="s">
        <v>2166</v>
      </c>
      <c r="D631" t="s">
        <v>5860</v>
      </c>
      <c r="E631" t="s">
        <v>77</v>
      </c>
      <c r="I631" t="s">
        <v>145</v>
      </c>
      <c r="J631" t="s">
        <v>146</v>
      </c>
      <c r="L631" t="s">
        <v>319</v>
      </c>
      <c r="M631" t="s">
        <v>148</v>
      </c>
      <c r="N631" t="s">
        <v>81</v>
      </c>
      <c r="P631" t="s">
        <v>149</v>
      </c>
      <c r="Q631" t="s">
        <v>83</v>
      </c>
      <c r="R631" t="s">
        <v>84</v>
      </c>
      <c r="S631" t="s">
        <v>150</v>
      </c>
    </row>
    <row r="632" spans="1:19" x14ac:dyDescent="0.2">
      <c r="A632" t="s">
        <v>2167</v>
      </c>
      <c r="B632" t="s">
        <v>2168</v>
      </c>
      <c r="C632" t="s">
        <v>2169</v>
      </c>
      <c r="E632" t="s">
        <v>77</v>
      </c>
      <c r="I632" t="s">
        <v>145</v>
      </c>
      <c r="J632" t="s">
        <v>146</v>
      </c>
      <c r="L632" t="s">
        <v>180</v>
      </c>
      <c r="M632" t="s">
        <v>148</v>
      </c>
      <c r="N632" t="s">
        <v>81</v>
      </c>
      <c r="P632" t="s">
        <v>149</v>
      </c>
      <c r="Q632" t="s">
        <v>83</v>
      </c>
      <c r="R632" t="s">
        <v>84</v>
      </c>
      <c r="S632" t="s">
        <v>150</v>
      </c>
    </row>
    <row r="633" spans="1:19" x14ac:dyDescent="0.2">
      <c r="A633" t="s">
        <v>2170</v>
      </c>
      <c r="B633" t="s">
        <v>578</v>
      </c>
      <c r="C633" t="s">
        <v>2171</v>
      </c>
      <c r="D633" t="s">
        <v>5860</v>
      </c>
      <c r="E633" t="s">
        <v>77</v>
      </c>
      <c r="I633" t="s">
        <v>145</v>
      </c>
      <c r="J633" t="s">
        <v>146</v>
      </c>
      <c r="L633" t="s">
        <v>2172</v>
      </c>
      <c r="M633" t="s">
        <v>148</v>
      </c>
      <c r="N633" t="s">
        <v>81</v>
      </c>
      <c r="P633" t="s">
        <v>149</v>
      </c>
      <c r="Q633" t="s">
        <v>83</v>
      </c>
      <c r="R633" t="s">
        <v>84</v>
      </c>
      <c r="S633" t="s">
        <v>150</v>
      </c>
    </row>
    <row r="634" spans="1:19" x14ac:dyDescent="0.2">
      <c r="A634" t="s">
        <v>2173</v>
      </c>
      <c r="B634" t="s">
        <v>2174</v>
      </c>
      <c r="C634" t="s">
        <v>2175</v>
      </c>
      <c r="D634" t="s">
        <v>5860</v>
      </c>
      <c r="E634" t="s">
        <v>77</v>
      </c>
      <c r="I634" t="s">
        <v>145</v>
      </c>
      <c r="J634" t="s">
        <v>146</v>
      </c>
      <c r="L634" t="s">
        <v>192</v>
      </c>
      <c r="M634" t="s">
        <v>148</v>
      </c>
      <c r="N634" t="s">
        <v>81</v>
      </c>
      <c r="P634" t="s">
        <v>149</v>
      </c>
      <c r="Q634" t="s">
        <v>83</v>
      </c>
      <c r="R634" t="s">
        <v>84</v>
      </c>
      <c r="S634" t="s">
        <v>150</v>
      </c>
    </row>
    <row r="635" spans="1:19" x14ac:dyDescent="0.2">
      <c r="A635" t="s">
        <v>2176</v>
      </c>
      <c r="B635" t="s">
        <v>207</v>
      </c>
      <c r="C635" t="s">
        <v>2176</v>
      </c>
      <c r="D635" t="s">
        <v>5860</v>
      </c>
      <c r="E635" t="s">
        <v>77</v>
      </c>
      <c r="G635" t="s">
        <v>2177</v>
      </c>
      <c r="I635" t="s">
        <v>145</v>
      </c>
      <c r="J635" t="s">
        <v>146</v>
      </c>
      <c r="L635" t="s">
        <v>147</v>
      </c>
      <c r="M635" t="s">
        <v>148</v>
      </c>
      <c r="N635" t="s">
        <v>81</v>
      </c>
      <c r="P635" t="s">
        <v>149</v>
      </c>
      <c r="Q635" t="s">
        <v>83</v>
      </c>
      <c r="R635" t="s">
        <v>84</v>
      </c>
      <c r="S635" t="s">
        <v>150</v>
      </c>
    </row>
    <row r="636" spans="1:19" x14ac:dyDescent="0.2">
      <c r="A636" t="s">
        <v>2178</v>
      </c>
      <c r="B636" t="s">
        <v>2179</v>
      </c>
      <c r="C636" t="s">
        <v>2180</v>
      </c>
      <c r="E636" t="s">
        <v>77</v>
      </c>
      <c r="G636" t="s">
        <v>2181</v>
      </c>
      <c r="I636" t="s">
        <v>145</v>
      </c>
      <c r="J636" t="s">
        <v>146</v>
      </c>
      <c r="L636" t="s">
        <v>850</v>
      </c>
      <c r="M636" t="s">
        <v>148</v>
      </c>
      <c r="N636" t="s">
        <v>81</v>
      </c>
      <c r="P636" t="s">
        <v>149</v>
      </c>
      <c r="Q636" t="s">
        <v>83</v>
      </c>
      <c r="R636" t="s">
        <v>84</v>
      </c>
      <c r="S636" t="s">
        <v>150</v>
      </c>
    </row>
    <row r="637" spans="1:19" x14ac:dyDescent="0.2">
      <c r="A637" t="s">
        <v>2182</v>
      </c>
      <c r="B637" t="s">
        <v>2183</v>
      </c>
      <c r="C637" t="s">
        <v>2184</v>
      </c>
      <c r="E637" t="s">
        <v>77</v>
      </c>
      <c r="I637" t="s">
        <v>145</v>
      </c>
      <c r="J637" t="s">
        <v>146</v>
      </c>
      <c r="L637" t="s">
        <v>1925</v>
      </c>
      <c r="M637" t="s">
        <v>148</v>
      </c>
      <c r="N637" t="s">
        <v>81</v>
      </c>
      <c r="P637" t="s">
        <v>149</v>
      </c>
      <c r="Q637" t="s">
        <v>83</v>
      </c>
      <c r="R637" t="s">
        <v>84</v>
      </c>
      <c r="S637" t="s">
        <v>150</v>
      </c>
    </row>
    <row r="638" spans="1:19" x14ac:dyDescent="0.2">
      <c r="A638" t="s">
        <v>2185</v>
      </c>
      <c r="B638" t="s">
        <v>2186</v>
      </c>
      <c r="C638" t="s">
        <v>2187</v>
      </c>
      <c r="E638" t="s">
        <v>77</v>
      </c>
      <c r="I638" t="s">
        <v>145</v>
      </c>
      <c r="J638" t="s">
        <v>146</v>
      </c>
      <c r="L638" t="s">
        <v>207</v>
      </c>
      <c r="M638" t="s">
        <v>148</v>
      </c>
      <c r="N638" t="s">
        <v>81</v>
      </c>
      <c r="P638" t="s">
        <v>149</v>
      </c>
      <c r="Q638" t="s">
        <v>83</v>
      </c>
      <c r="R638" t="s">
        <v>84</v>
      </c>
      <c r="S638" t="s">
        <v>150</v>
      </c>
    </row>
    <row r="639" spans="1:19" x14ac:dyDescent="0.2">
      <c r="A639" t="s">
        <v>2188</v>
      </c>
      <c r="B639" t="s">
        <v>2188</v>
      </c>
      <c r="C639" t="s">
        <v>1892</v>
      </c>
      <c r="D639" t="s">
        <v>5860</v>
      </c>
      <c r="E639" t="s">
        <v>160</v>
      </c>
      <c r="I639" t="s">
        <v>145</v>
      </c>
      <c r="J639" t="s">
        <v>146</v>
      </c>
      <c r="M639" t="s">
        <v>148</v>
      </c>
      <c r="N639" t="s">
        <v>81</v>
      </c>
      <c r="P639" t="s">
        <v>149</v>
      </c>
      <c r="Q639" t="s">
        <v>83</v>
      </c>
      <c r="R639" t="s">
        <v>84</v>
      </c>
      <c r="S639" t="s">
        <v>150</v>
      </c>
    </row>
    <row r="640" spans="1:19" x14ac:dyDescent="0.2">
      <c r="A640" t="s">
        <v>2189</v>
      </c>
      <c r="B640" t="s">
        <v>2190</v>
      </c>
      <c r="C640" t="s">
        <v>2191</v>
      </c>
      <c r="D640" t="s">
        <v>5860</v>
      </c>
      <c r="E640" t="s">
        <v>77</v>
      </c>
      <c r="I640" t="s">
        <v>145</v>
      </c>
      <c r="J640" t="s">
        <v>146</v>
      </c>
      <c r="L640" t="s">
        <v>459</v>
      </c>
      <c r="M640" t="s">
        <v>148</v>
      </c>
      <c r="N640" t="s">
        <v>81</v>
      </c>
      <c r="P640" t="s">
        <v>149</v>
      </c>
      <c r="Q640" t="s">
        <v>83</v>
      </c>
      <c r="R640" t="s">
        <v>84</v>
      </c>
      <c r="S640" t="s">
        <v>150</v>
      </c>
    </row>
    <row r="641" spans="1:19" x14ac:dyDescent="0.2">
      <c r="A641" t="s">
        <v>2192</v>
      </c>
      <c r="B641" t="s">
        <v>2193</v>
      </c>
      <c r="C641" t="s">
        <v>2194</v>
      </c>
      <c r="D641" t="s">
        <v>5860</v>
      </c>
      <c r="E641" t="s">
        <v>77</v>
      </c>
      <c r="I641" t="s">
        <v>145</v>
      </c>
      <c r="J641" t="s">
        <v>146</v>
      </c>
      <c r="L641" t="s">
        <v>215</v>
      </c>
      <c r="M641" t="s">
        <v>148</v>
      </c>
      <c r="N641" t="s">
        <v>81</v>
      </c>
      <c r="P641" t="s">
        <v>149</v>
      </c>
      <c r="Q641" t="s">
        <v>83</v>
      </c>
      <c r="R641" t="s">
        <v>84</v>
      </c>
      <c r="S641" t="s">
        <v>150</v>
      </c>
    </row>
    <row r="642" spans="1:19" x14ac:dyDescent="0.2">
      <c r="A642" t="s">
        <v>2195</v>
      </c>
      <c r="B642" t="s">
        <v>2196</v>
      </c>
      <c r="C642" t="s">
        <v>2197</v>
      </c>
      <c r="E642" t="s">
        <v>77</v>
      </c>
      <c r="I642" t="s">
        <v>145</v>
      </c>
      <c r="J642" t="s">
        <v>146</v>
      </c>
      <c r="L642" t="s">
        <v>192</v>
      </c>
      <c r="M642" t="s">
        <v>148</v>
      </c>
      <c r="N642" t="s">
        <v>81</v>
      </c>
      <c r="P642" t="s">
        <v>149</v>
      </c>
      <c r="Q642" t="s">
        <v>83</v>
      </c>
      <c r="R642" t="s">
        <v>84</v>
      </c>
      <c r="S642" t="s">
        <v>150</v>
      </c>
    </row>
    <row r="643" spans="1:19" x14ac:dyDescent="0.2">
      <c r="A643" t="s">
        <v>2198</v>
      </c>
      <c r="B643" t="s">
        <v>2172</v>
      </c>
      <c r="C643" t="s">
        <v>2199</v>
      </c>
      <c r="E643" t="s">
        <v>77</v>
      </c>
      <c r="G643" t="s">
        <v>2200</v>
      </c>
      <c r="I643" t="s">
        <v>145</v>
      </c>
      <c r="J643" t="s">
        <v>146</v>
      </c>
      <c r="L643" t="s">
        <v>1921</v>
      </c>
      <c r="M643" t="s">
        <v>148</v>
      </c>
      <c r="N643" t="s">
        <v>81</v>
      </c>
      <c r="P643" t="s">
        <v>149</v>
      </c>
      <c r="Q643" t="s">
        <v>83</v>
      </c>
      <c r="R643" t="s">
        <v>84</v>
      </c>
      <c r="S643" t="s">
        <v>150</v>
      </c>
    </row>
    <row r="644" spans="1:19" x14ac:dyDescent="0.2">
      <c r="A644" t="s">
        <v>2201</v>
      </c>
      <c r="B644" t="s">
        <v>2202</v>
      </c>
      <c r="C644" t="s">
        <v>2203</v>
      </c>
      <c r="E644" t="s">
        <v>77</v>
      </c>
      <c r="I644" t="s">
        <v>145</v>
      </c>
      <c r="J644" t="s">
        <v>146</v>
      </c>
      <c r="L644" t="s">
        <v>2204</v>
      </c>
      <c r="M644" t="s">
        <v>148</v>
      </c>
      <c r="N644" t="s">
        <v>81</v>
      </c>
      <c r="P644" t="s">
        <v>149</v>
      </c>
      <c r="Q644" t="s">
        <v>83</v>
      </c>
      <c r="R644" t="s">
        <v>84</v>
      </c>
      <c r="S644" t="s">
        <v>150</v>
      </c>
    </row>
    <row r="645" spans="1:19" x14ac:dyDescent="0.2">
      <c r="A645" t="s">
        <v>2205</v>
      </c>
      <c r="B645" t="s">
        <v>2206</v>
      </c>
      <c r="C645" t="s">
        <v>2207</v>
      </c>
      <c r="D645" t="s">
        <v>5860</v>
      </c>
      <c r="E645" t="s">
        <v>77</v>
      </c>
      <c r="G645" t="s">
        <v>2208</v>
      </c>
      <c r="I645" t="s">
        <v>145</v>
      </c>
      <c r="J645" t="s">
        <v>146</v>
      </c>
      <c r="L645" t="s">
        <v>215</v>
      </c>
      <c r="M645" t="s">
        <v>148</v>
      </c>
      <c r="N645" t="s">
        <v>81</v>
      </c>
      <c r="P645" t="s">
        <v>149</v>
      </c>
      <c r="Q645" t="s">
        <v>83</v>
      </c>
      <c r="R645" t="s">
        <v>84</v>
      </c>
      <c r="S645" t="s">
        <v>150</v>
      </c>
    </row>
    <row r="646" spans="1:19" x14ac:dyDescent="0.2">
      <c r="A646" t="s">
        <v>2209</v>
      </c>
      <c r="B646" t="s">
        <v>2210</v>
      </c>
      <c r="C646" t="s">
        <v>2211</v>
      </c>
      <c r="E646" t="s">
        <v>77</v>
      </c>
      <c r="G646" t="s">
        <v>2212</v>
      </c>
      <c r="I646" t="s">
        <v>145</v>
      </c>
      <c r="J646" t="s">
        <v>146</v>
      </c>
      <c r="L646" t="s">
        <v>215</v>
      </c>
      <c r="M646" t="s">
        <v>148</v>
      </c>
      <c r="N646" t="s">
        <v>81</v>
      </c>
      <c r="P646" t="s">
        <v>149</v>
      </c>
      <c r="Q646" t="s">
        <v>83</v>
      </c>
      <c r="R646" t="s">
        <v>84</v>
      </c>
      <c r="S646" t="s">
        <v>150</v>
      </c>
    </row>
    <row r="647" spans="1:19" x14ac:dyDescent="0.2">
      <c r="A647" t="s">
        <v>2213</v>
      </c>
      <c r="B647" t="s">
        <v>2101</v>
      </c>
      <c r="C647" t="s">
        <v>2214</v>
      </c>
      <c r="E647" t="s">
        <v>77</v>
      </c>
      <c r="G647" t="s">
        <v>2215</v>
      </c>
      <c r="I647" t="s">
        <v>145</v>
      </c>
      <c r="J647" t="s">
        <v>146</v>
      </c>
      <c r="L647" t="s">
        <v>336</v>
      </c>
      <c r="M647" t="s">
        <v>148</v>
      </c>
      <c r="N647" t="s">
        <v>81</v>
      </c>
      <c r="P647" t="s">
        <v>149</v>
      </c>
      <c r="Q647" t="s">
        <v>83</v>
      </c>
      <c r="R647" t="s">
        <v>84</v>
      </c>
      <c r="S647" t="s">
        <v>150</v>
      </c>
    </row>
    <row r="648" spans="1:19" x14ac:dyDescent="0.2">
      <c r="A648" t="s">
        <v>2216</v>
      </c>
      <c r="B648" t="s">
        <v>2217</v>
      </c>
      <c r="C648" t="s">
        <v>2218</v>
      </c>
      <c r="E648" t="s">
        <v>77</v>
      </c>
      <c r="G648" t="s">
        <v>2219</v>
      </c>
      <c r="I648" t="s">
        <v>145</v>
      </c>
      <c r="J648" t="s">
        <v>146</v>
      </c>
      <c r="L648" t="s">
        <v>199</v>
      </c>
      <c r="M648" t="s">
        <v>148</v>
      </c>
      <c r="N648" t="s">
        <v>81</v>
      </c>
      <c r="P648" t="s">
        <v>149</v>
      </c>
      <c r="Q648" t="s">
        <v>83</v>
      </c>
      <c r="R648" t="s">
        <v>84</v>
      </c>
      <c r="S648" t="s">
        <v>150</v>
      </c>
    </row>
    <row r="649" spans="1:19" x14ac:dyDescent="0.2">
      <c r="A649" t="s">
        <v>2220</v>
      </c>
      <c r="B649" t="s">
        <v>2221</v>
      </c>
      <c r="C649" t="s">
        <v>2222</v>
      </c>
      <c r="E649" t="s">
        <v>77</v>
      </c>
      <c r="I649" t="s">
        <v>145</v>
      </c>
      <c r="J649" t="s">
        <v>146</v>
      </c>
      <c r="L649" t="s">
        <v>215</v>
      </c>
      <c r="M649" t="s">
        <v>148</v>
      </c>
      <c r="N649" t="s">
        <v>81</v>
      </c>
      <c r="P649" t="s">
        <v>149</v>
      </c>
      <c r="Q649" t="s">
        <v>83</v>
      </c>
      <c r="R649" t="s">
        <v>84</v>
      </c>
      <c r="S649" t="s">
        <v>150</v>
      </c>
    </row>
    <row r="650" spans="1:19" x14ac:dyDescent="0.2">
      <c r="A650" t="s">
        <v>2223</v>
      </c>
      <c r="B650" t="s">
        <v>1212</v>
      </c>
      <c r="C650" t="s">
        <v>2224</v>
      </c>
      <c r="E650" t="s">
        <v>77</v>
      </c>
      <c r="G650" t="s">
        <v>2225</v>
      </c>
      <c r="I650" t="s">
        <v>145</v>
      </c>
      <c r="J650" t="s">
        <v>146</v>
      </c>
      <c r="L650" t="s">
        <v>1464</v>
      </c>
      <c r="M650" t="s">
        <v>148</v>
      </c>
      <c r="N650" t="s">
        <v>81</v>
      </c>
      <c r="P650" t="s">
        <v>149</v>
      </c>
      <c r="Q650" t="s">
        <v>83</v>
      </c>
      <c r="R650" t="s">
        <v>84</v>
      </c>
      <c r="S650" t="s">
        <v>150</v>
      </c>
    </row>
    <row r="651" spans="1:19" x14ac:dyDescent="0.2">
      <c r="A651" t="s">
        <v>2226</v>
      </c>
      <c r="B651" t="s">
        <v>2227</v>
      </c>
      <c r="C651" t="s">
        <v>2228</v>
      </c>
      <c r="D651" t="s">
        <v>5860</v>
      </c>
      <c r="E651" t="s">
        <v>77</v>
      </c>
      <c r="I651" t="s">
        <v>145</v>
      </c>
      <c r="J651" t="s">
        <v>146</v>
      </c>
      <c r="L651" t="s">
        <v>909</v>
      </c>
      <c r="M651" t="s">
        <v>148</v>
      </c>
      <c r="N651" t="s">
        <v>81</v>
      </c>
      <c r="P651" t="s">
        <v>149</v>
      </c>
      <c r="Q651" t="s">
        <v>83</v>
      </c>
      <c r="R651" t="s">
        <v>84</v>
      </c>
      <c r="S651" t="s">
        <v>150</v>
      </c>
    </row>
    <row r="652" spans="1:19" x14ac:dyDescent="0.2">
      <c r="A652" t="s">
        <v>2229</v>
      </c>
      <c r="B652" t="s">
        <v>2230</v>
      </c>
      <c r="C652" t="s">
        <v>2231</v>
      </c>
      <c r="D652" t="s">
        <v>5860</v>
      </c>
      <c r="E652" t="s">
        <v>77</v>
      </c>
      <c r="I652" t="s">
        <v>145</v>
      </c>
      <c r="J652" t="s">
        <v>146</v>
      </c>
      <c r="L652" t="s">
        <v>636</v>
      </c>
      <c r="M652" t="s">
        <v>148</v>
      </c>
      <c r="N652" t="s">
        <v>81</v>
      </c>
      <c r="P652" t="s">
        <v>149</v>
      </c>
      <c r="Q652" t="s">
        <v>83</v>
      </c>
      <c r="R652" t="s">
        <v>84</v>
      </c>
      <c r="S652" t="s">
        <v>150</v>
      </c>
    </row>
    <row r="653" spans="1:19" x14ac:dyDescent="0.2">
      <c r="A653" t="s">
        <v>2232</v>
      </c>
      <c r="B653" t="s">
        <v>2233</v>
      </c>
      <c r="C653" t="s">
        <v>2234</v>
      </c>
      <c r="D653" t="s">
        <v>5860</v>
      </c>
      <c r="E653" t="s">
        <v>77</v>
      </c>
      <c r="I653" t="s">
        <v>145</v>
      </c>
      <c r="J653" t="s">
        <v>146</v>
      </c>
      <c r="L653" t="s">
        <v>180</v>
      </c>
      <c r="M653" t="s">
        <v>148</v>
      </c>
      <c r="N653" t="s">
        <v>81</v>
      </c>
      <c r="P653" t="s">
        <v>149</v>
      </c>
      <c r="Q653" t="s">
        <v>83</v>
      </c>
      <c r="R653" t="s">
        <v>84</v>
      </c>
      <c r="S653" t="s">
        <v>150</v>
      </c>
    </row>
    <row r="654" spans="1:19" x14ac:dyDescent="0.2">
      <c r="A654" t="s">
        <v>2235</v>
      </c>
      <c r="B654" t="s">
        <v>2236</v>
      </c>
      <c r="C654" t="s">
        <v>2237</v>
      </c>
      <c r="E654" t="s">
        <v>77</v>
      </c>
      <c r="I654" t="s">
        <v>145</v>
      </c>
      <c r="J654" t="s">
        <v>146</v>
      </c>
      <c r="L654" t="s">
        <v>215</v>
      </c>
      <c r="M654" t="s">
        <v>148</v>
      </c>
      <c r="N654" t="s">
        <v>81</v>
      </c>
      <c r="P654" t="s">
        <v>149</v>
      </c>
      <c r="Q654" t="s">
        <v>83</v>
      </c>
      <c r="R654" t="s">
        <v>84</v>
      </c>
      <c r="S654" t="s">
        <v>150</v>
      </c>
    </row>
    <row r="655" spans="1:19" x14ac:dyDescent="0.2">
      <c r="A655" t="s">
        <v>2238</v>
      </c>
      <c r="B655" t="s">
        <v>2239</v>
      </c>
      <c r="C655" t="s">
        <v>2240</v>
      </c>
      <c r="E655" t="s">
        <v>77</v>
      </c>
      <c r="G655" t="s">
        <v>2241</v>
      </c>
      <c r="I655" t="s">
        <v>145</v>
      </c>
      <c r="J655" t="s">
        <v>146</v>
      </c>
      <c r="L655" t="s">
        <v>147</v>
      </c>
      <c r="M655" t="s">
        <v>148</v>
      </c>
      <c r="N655" t="s">
        <v>81</v>
      </c>
      <c r="P655" t="s">
        <v>149</v>
      </c>
      <c r="Q655" t="s">
        <v>83</v>
      </c>
      <c r="R655" t="s">
        <v>84</v>
      </c>
      <c r="S655" t="s">
        <v>150</v>
      </c>
    </row>
    <row r="656" spans="1:19" x14ac:dyDescent="0.2">
      <c r="A656" t="s">
        <v>2242</v>
      </c>
      <c r="B656" t="s">
        <v>2243</v>
      </c>
      <c r="C656" t="s">
        <v>2244</v>
      </c>
      <c r="D656" t="s">
        <v>5860</v>
      </c>
      <c r="E656" t="s">
        <v>77</v>
      </c>
      <c r="I656" t="s">
        <v>145</v>
      </c>
      <c r="J656" t="s">
        <v>146</v>
      </c>
      <c r="L656" t="s">
        <v>667</v>
      </c>
      <c r="M656" t="s">
        <v>148</v>
      </c>
      <c r="N656" t="s">
        <v>81</v>
      </c>
      <c r="P656" t="s">
        <v>149</v>
      </c>
      <c r="Q656" t="s">
        <v>83</v>
      </c>
      <c r="R656" t="s">
        <v>84</v>
      </c>
      <c r="S656" t="s">
        <v>150</v>
      </c>
    </row>
    <row r="657" spans="1:19" x14ac:dyDescent="0.2">
      <c r="A657" t="s">
        <v>2245</v>
      </c>
      <c r="B657" t="s">
        <v>349</v>
      </c>
      <c r="C657" t="s">
        <v>2246</v>
      </c>
      <c r="E657" t="s">
        <v>77</v>
      </c>
      <c r="G657" t="s">
        <v>2247</v>
      </c>
      <c r="I657" t="s">
        <v>145</v>
      </c>
      <c r="J657" t="s">
        <v>146</v>
      </c>
      <c r="L657" t="s">
        <v>884</v>
      </c>
      <c r="M657" t="s">
        <v>148</v>
      </c>
      <c r="N657" t="s">
        <v>81</v>
      </c>
      <c r="P657" t="s">
        <v>149</v>
      </c>
      <c r="Q657" t="s">
        <v>83</v>
      </c>
      <c r="R657" t="s">
        <v>84</v>
      </c>
      <c r="S657" t="s">
        <v>150</v>
      </c>
    </row>
    <row r="658" spans="1:19" x14ac:dyDescent="0.2">
      <c r="A658" t="s">
        <v>2248</v>
      </c>
      <c r="B658" t="s">
        <v>981</v>
      </c>
      <c r="C658" t="s">
        <v>980</v>
      </c>
      <c r="E658" t="s">
        <v>77</v>
      </c>
      <c r="I658" t="s">
        <v>145</v>
      </c>
      <c r="J658" t="s">
        <v>146</v>
      </c>
      <c r="L658" t="s">
        <v>1217</v>
      </c>
      <c r="M658" t="s">
        <v>148</v>
      </c>
      <c r="N658" t="s">
        <v>81</v>
      </c>
      <c r="P658" t="s">
        <v>149</v>
      </c>
      <c r="Q658" t="s">
        <v>83</v>
      </c>
      <c r="R658" t="s">
        <v>84</v>
      </c>
      <c r="S658" t="s">
        <v>150</v>
      </c>
    </row>
    <row r="659" spans="1:19" x14ac:dyDescent="0.2">
      <c r="A659" t="s">
        <v>2249</v>
      </c>
      <c r="B659" t="s">
        <v>2250</v>
      </c>
      <c r="C659" t="s">
        <v>2251</v>
      </c>
      <c r="E659" t="s">
        <v>77</v>
      </c>
      <c r="I659" t="s">
        <v>145</v>
      </c>
      <c r="J659" t="s">
        <v>146</v>
      </c>
      <c r="L659" t="s">
        <v>1036</v>
      </c>
      <c r="M659" t="s">
        <v>148</v>
      </c>
      <c r="N659" t="s">
        <v>81</v>
      </c>
      <c r="P659" t="s">
        <v>149</v>
      </c>
      <c r="Q659" t="s">
        <v>83</v>
      </c>
      <c r="R659" t="s">
        <v>84</v>
      </c>
      <c r="S659" t="s">
        <v>150</v>
      </c>
    </row>
    <row r="660" spans="1:19" x14ac:dyDescent="0.2">
      <c r="A660" t="s">
        <v>2252</v>
      </c>
      <c r="B660" t="s">
        <v>2253</v>
      </c>
      <c r="C660" t="s">
        <v>2254</v>
      </c>
      <c r="D660" t="s">
        <v>5860</v>
      </c>
      <c r="E660" t="s">
        <v>77</v>
      </c>
      <c r="I660" t="s">
        <v>145</v>
      </c>
      <c r="J660" t="s">
        <v>146</v>
      </c>
      <c r="L660" t="s">
        <v>180</v>
      </c>
      <c r="M660" t="s">
        <v>148</v>
      </c>
      <c r="N660" t="s">
        <v>81</v>
      </c>
      <c r="P660" t="s">
        <v>149</v>
      </c>
      <c r="Q660" t="s">
        <v>83</v>
      </c>
      <c r="R660" t="s">
        <v>84</v>
      </c>
      <c r="S660" t="s">
        <v>150</v>
      </c>
    </row>
    <row r="661" spans="1:19" x14ac:dyDescent="0.2">
      <c r="A661" t="s">
        <v>2255</v>
      </c>
      <c r="B661" t="s">
        <v>2256</v>
      </c>
      <c r="C661" t="s">
        <v>2257</v>
      </c>
      <c r="E661" t="s">
        <v>77</v>
      </c>
      <c r="I661" t="s">
        <v>145</v>
      </c>
      <c r="J661" t="s">
        <v>146</v>
      </c>
      <c r="L661" t="s">
        <v>788</v>
      </c>
      <c r="M661" t="s">
        <v>148</v>
      </c>
      <c r="N661" t="s">
        <v>81</v>
      </c>
      <c r="P661" t="s">
        <v>149</v>
      </c>
      <c r="Q661" t="s">
        <v>83</v>
      </c>
      <c r="R661" t="s">
        <v>84</v>
      </c>
      <c r="S661" t="s">
        <v>150</v>
      </c>
    </row>
    <row r="662" spans="1:19" x14ac:dyDescent="0.2">
      <c r="A662" t="s">
        <v>2258</v>
      </c>
      <c r="B662" t="s">
        <v>2259</v>
      </c>
      <c r="C662" t="s">
        <v>2260</v>
      </c>
      <c r="E662" t="s">
        <v>77</v>
      </c>
      <c r="I662" t="s">
        <v>145</v>
      </c>
      <c r="J662" t="s">
        <v>146</v>
      </c>
      <c r="L662" t="s">
        <v>319</v>
      </c>
      <c r="M662" t="s">
        <v>148</v>
      </c>
      <c r="N662" t="s">
        <v>81</v>
      </c>
      <c r="P662" t="s">
        <v>149</v>
      </c>
      <c r="Q662" t="s">
        <v>83</v>
      </c>
      <c r="R662" t="s">
        <v>84</v>
      </c>
      <c r="S662" t="s">
        <v>150</v>
      </c>
    </row>
    <row r="663" spans="1:19" x14ac:dyDescent="0.2">
      <c r="A663" t="s">
        <v>2261</v>
      </c>
      <c r="B663" t="s">
        <v>2262</v>
      </c>
      <c r="C663" t="s">
        <v>2263</v>
      </c>
      <c r="E663" t="s">
        <v>77</v>
      </c>
      <c r="I663" t="s">
        <v>145</v>
      </c>
      <c r="J663" t="s">
        <v>146</v>
      </c>
      <c r="L663" t="s">
        <v>331</v>
      </c>
      <c r="M663" t="s">
        <v>148</v>
      </c>
      <c r="N663" t="s">
        <v>81</v>
      </c>
      <c r="P663" t="s">
        <v>149</v>
      </c>
      <c r="Q663" t="s">
        <v>83</v>
      </c>
      <c r="R663" t="s">
        <v>84</v>
      </c>
      <c r="S663" t="s">
        <v>150</v>
      </c>
    </row>
    <row r="664" spans="1:19" x14ac:dyDescent="0.2">
      <c r="A664" t="s">
        <v>2264</v>
      </c>
      <c r="B664" t="s">
        <v>2265</v>
      </c>
      <c r="C664" t="s">
        <v>2266</v>
      </c>
      <c r="D664" t="s">
        <v>5860</v>
      </c>
      <c r="E664" t="s">
        <v>77</v>
      </c>
      <c r="I664" t="s">
        <v>145</v>
      </c>
      <c r="J664" t="s">
        <v>146</v>
      </c>
      <c r="L664" t="s">
        <v>250</v>
      </c>
      <c r="M664" t="s">
        <v>148</v>
      </c>
      <c r="N664" t="s">
        <v>81</v>
      </c>
      <c r="P664" t="s">
        <v>149</v>
      </c>
      <c r="Q664" t="s">
        <v>83</v>
      </c>
      <c r="R664" t="s">
        <v>84</v>
      </c>
      <c r="S664" t="s">
        <v>150</v>
      </c>
    </row>
    <row r="665" spans="1:19" x14ac:dyDescent="0.2">
      <c r="A665" t="s">
        <v>2267</v>
      </c>
      <c r="B665" t="s">
        <v>2268</v>
      </c>
      <c r="C665" t="s">
        <v>2269</v>
      </c>
      <c r="D665" t="s">
        <v>5860</v>
      </c>
      <c r="E665" t="s">
        <v>77</v>
      </c>
      <c r="I665" t="s">
        <v>145</v>
      </c>
      <c r="J665" t="s">
        <v>146</v>
      </c>
      <c r="L665" t="s">
        <v>443</v>
      </c>
      <c r="M665" t="s">
        <v>148</v>
      </c>
      <c r="N665" t="s">
        <v>81</v>
      </c>
      <c r="P665" t="s">
        <v>149</v>
      </c>
      <c r="Q665" t="s">
        <v>83</v>
      </c>
      <c r="R665" t="s">
        <v>84</v>
      </c>
      <c r="S665" t="s">
        <v>150</v>
      </c>
    </row>
    <row r="666" spans="1:19" x14ac:dyDescent="0.2">
      <c r="A666" t="s">
        <v>2270</v>
      </c>
      <c r="B666" t="s">
        <v>2271</v>
      </c>
      <c r="C666" t="s">
        <v>2272</v>
      </c>
      <c r="E666" t="s">
        <v>77</v>
      </c>
      <c r="I666" t="s">
        <v>145</v>
      </c>
      <c r="J666" t="s">
        <v>146</v>
      </c>
      <c r="L666" t="s">
        <v>383</v>
      </c>
      <c r="M666" t="s">
        <v>148</v>
      </c>
      <c r="N666" t="s">
        <v>81</v>
      </c>
      <c r="P666" t="s">
        <v>149</v>
      </c>
      <c r="Q666" t="s">
        <v>83</v>
      </c>
      <c r="R666" t="s">
        <v>84</v>
      </c>
      <c r="S666" t="s">
        <v>150</v>
      </c>
    </row>
    <row r="667" spans="1:19" x14ac:dyDescent="0.2">
      <c r="A667" t="s">
        <v>2273</v>
      </c>
      <c r="B667" t="s">
        <v>2274</v>
      </c>
      <c r="C667" t="s">
        <v>2275</v>
      </c>
      <c r="E667" t="s">
        <v>77</v>
      </c>
      <c r="G667" t="s">
        <v>2276</v>
      </c>
      <c r="I667" t="s">
        <v>145</v>
      </c>
      <c r="J667" t="s">
        <v>146</v>
      </c>
      <c r="L667" t="s">
        <v>396</v>
      </c>
      <c r="M667" t="s">
        <v>148</v>
      </c>
      <c r="N667" t="s">
        <v>81</v>
      </c>
      <c r="P667" t="s">
        <v>149</v>
      </c>
      <c r="Q667" t="s">
        <v>83</v>
      </c>
      <c r="R667" t="s">
        <v>84</v>
      </c>
      <c r="S667" t="s">
        <v>150</v>
      </c>
    </row>
    <row r="668" spans="1:19" x14ac:dyDescent="0.2">
      <c r="A668" t="s">
        <v>2277</v>
      </c>
      <c r="B668" t="s">
        <v>2278</v>
      </c>
      <c r="C668" t="s">
        <v>2279</v>
      </c>
      <c r="E668" t="s">
        <v>77</v>
      </c>
      <c r="I668" t="s">
        <v>145</v>
      </c>
      <c r="J668" t="s">
        <v>146</v>
      </c>
      <c r="L668" t="s">
        <v>481</v>
      </c>
      <c r="M668" t="s">
        <v>148</v>
      </c>
      <c r="N668" t="s">
        <v>81</v>
      </c>
      <c r="P668" t="s">
        <v>149</v>
      </c>
      <c r="Q668" t="s">
        <v>83</v>
      </c>
      <c r="R668" t="s">
        <v>84</v>
      </c>
      <c r="S668" t="s">
        <v>150</v>
      </c>
    </row>
    <row r="669" spans="1:19" x14ac:dyDescent="0.2">
      <c r="A669" t="s">
        <v>2280</v>
      </c>
      <c r="B669" t="s">
        <v>2281</v>
      </c>
      <c r="C669" t="s">
        <v>2280</v>
      </c>
      <c r="D669" t="s">
        <v>5860</v>
      </c>
      <c r="E669" t="s">
        <v>77</v>
      </c>
      <c r="I669" t="s">
        <v>145</v>
      </c>
      <c r="J669" t="s">
        <v>146</v>
      </c>
      <c r="L669" t="s">
        <v>607</v>
      </c>
      <c r="M669" t="s">
        <v>148</v>
      </c>
      <c r="N669" t="s">
        <v>81</v>
      </c>
      <c r="P669" t="s">
        <v>149</v>
      </c>
      <c r="Q669" t="s">
        <v>83</v>
      </c>
      <c r="R669" t="s">
        <v>84</v>
      </c>
      <c r="S669" t="s">
        <v>150</v>
      </c>
    </row>
    <row r="670" spans="1:19" x14ac:dyDescent="0.2">
      <c r="A670" t="s">
        <v>2282</v>
      </c>
      <c r="B670" t="s">
        <v>2283</v>
      </c>
      <c r="C670" t="s">
        <v>2284</v>
      </c>
      <c r="E670" t="s">
        <v>77</v>
      </c>
      <c r="I670" t="s">
        <v>145</v>
      </c>
      <c r="J670" t="s">
        <v>146</v>
      </c>
      <c r="L670" t="s">
        <v>365</v>
      </c>
      <c r="M670" t="s">
        <v>148</v>
      </c>
      <c r="N670" t="s">
        <v>81</v>
      </c>
      <c r="P670" t="s">
        <v>149</v>
      </c>
      <c r="Q670" t="s">
        <v>83</v>
      </c>
      <c r="R670" t="s">
        <v>84</v>
      </c>
      <c r="S670" t="s">
        <v>150</v>
      </c>
    </row>
    <row r="671" spans="1:19" x14ac:dyDescent="0.2">
      <c r="A671" t="s">
        <v>2285</v>
      </c>
      <c r="B671" t="s">
        <v>2004</v>
      </c>
      <c r="C671" t="s">
        <v>2286</v>
      </c>
      <c r="E671" t="s">
        <v>77</v>
      </c>
      <c r="G671" t="s">
        <v>2287</v>
      </c>
      <c r="I671" t="s">
        <v>145</v>
      </c>
      <c r="J671" t="s">
        <v>146</v>
      </c>
      <c r="L671" t="s">
        <v>2101</v>
      </c>
      <c r="M671" t="s">
        <v>148</v>
      </c>
      <c r="N671" t="s">
        <v>81</v>
      </c>
      <c r="P671" t="s">
        <v>149</v>
      </c>
      <c r="Q671" t="s">
        <v>83</v>
      </c>
      <c r="R671" t="s">
        <v>84</v>
      </c>
      <c r="S671" t="s">
        <v>150</v>
      </c>
    </row>
    <row r="672" spans="1:19" x14ac:dyDescent="0.2">
      <c r="A672" t="s">
        <v>2288</v>
      </c>
      <c r="B672" t="s">
        <v>726</v>
      </c>
      <c r="C672" t="s">
        <v>2289</v>
      </c>
      <c r="E672" t="s">
        <v>77</v>
      </c>
      <c r="I672" t="s">
        <v>145</v>
      </c>
      <c r="J672" t="s">
        <v>146</v>
      </c>
      <c r="L672" t="s">
        <v>323</v>
      </c>
      <c r="M672" t="s">
        <v>148</v>
      </c>
      <c r="N672" t="s">
        <v>81</v>
      </c>
      <c r="P672" t="s">
        <v>149</v>
      </c>
      <c r="Q672" t="s">
        <v>83</v>
      </c>
      <c r="R672" t="s">
        <v>84</v>
      </c>
      <c r="S672" t="s">
        <v>150</v>
      </c>
    </row>
    <row r="673" spans="1:19" x14ac:dyDescent="0.2">
      <c r="A673" t="s">
        <v>2290</v>
      </c>
      <c r="B673" t="s">
        <v>2290</v>
      </c>
      <c r="C673" t="s">
        <v>159</v>
      </c>
      <c r="D673" t="s">
        <v>5860</v>
      </c>
      <c r="E673" t="s">
        <v>160</v>
      </c>
      <c r="I673" t="s">
        <v>145</v>
      </c>
      <c r="J673" t="s">
        <v>146</v>
      </c>
      <c r="M673" t="s">
        <v>148</v>
      </c>
      <c r="N673" t="s">
        <v>81</v>
      </c>
      <c r="P673" t="s">
        <v>149</v>
      </c>
      <c r="Q673" t="s">
        <v>83</v>
      </c>
      <c r="R673" t="s">
        <v>84</v>
      </c>
      <c r="S673" t="s">
        <v>150</v>
      </c>
    </row>
    <row r="674" spans="1:19" x14ac:dyDescent="0.2">
      <c r="A674" t="s">
        <v>2291</v>
      </c>
      <c r="B674" t="s">
        <v>2292</v>
      </c>
      <c r="C674" t="s">
        <v>2293</v>
      </c>
      <c r="D674" t="s">
        <v>5860</v>
      </c>
      <c r="E674" t="s">
        <v>77</v>
      </c>
      <c r="I674" t="s">
        <v>145</v>
      </c>
      <c r="J674" t="s">
        <v>146</v>
      </c>
      <c r="L674" t="s">
        <v>302</v>
      </c>
      <c r="M674" t="s">
        <v>148</v>
      </c>
      <c r="N674" t="s">
        <v>81</v>
      </c>
      <c r="P674" t="s">
        <v>149</v>
      </c>
      <c r="Q674" t="s">
        <v>83</v>
      </c>
      <c r="R674" t="s">
        <v>84</v>
      </c>
      <c r="S674" t="s">
        <v>150</v>
      </c>
    </row>
    <row r="675" spans="1:19" x14ac:dyDescent="0.2">
      <c r="A675" t="s">
        <v>2294</v>
      </c>
      <c r="B675" t="s">
        <v>2295</v>
      </c>
      <c r="C675" t="s">
        <v>2294</v>
      </c>
      <c r="D675" t="s">
        <v>5860</v>
      </c>
      <c r="E675" t="s">
        <v>77</v>
      </c>
      <c r="I675" t="s">
        <v>145</v>
      </c>
      <c r="J675" t="s">
        <v>146</v>
      </c>
      <c r="L675" t="s">
        <v>386</v>
      </c>
      <c r="M675" t="s">
        <v>148</v>
      </c>
      <c r="N675" t="s">
        <v>81</v>
      </c>
      <c r="P675" t="s">
        <v>149</v>
      </c>
      <c r="Q675" t="s">
        <v>83</v>
      </c>
      <c r="R675" t="s">
        <v>84</v>
      </c>
      <c r="S675" t="s">
        <v>150</v>
      </c>
    </row>
    <row r="676" spans="1:19" x14ac:dyDescent="0.2">
      <c r="A676" t="s">
        <v>2296</v>
      </c>
      <c r="B676" t="s">
        <v>2297</v>
      </c>
      <c r="C676" t="s">
        <v>2298</v>
      </c>
      <c r="E676" t="s">
        <v>77</v>
      </c>
      <c r="G676" t="s">
        <v>2299</v>
      </c>
      <c r="I676" t="s">
        <v>145</v>
      </c>
      <c r="J676" t="s">
        <v>146</v>
      </c>
      <c r="L676" t="s">
        <v>215</v>
      </c>
      <c r="M676" t="s">
        <v>148</v>
      </c>
      <c r="N676" t="s">
        <v>81</v>
      </c>
      <c r="P676" t="s">
        <v>149</v>
      </c>
      <c r="Q676" t="s">
        <v>83</v>
      </c>
      <c r="R676" t="s">
        <v>84</v>
      </c>
      <c r="S676" t="s">
        <v>150</v>
      </c>
    </row>
    <row r="677" spans="1:19" x14ac:dyDescent="0.2">
      <c r="A677" t="s">
        <v>2300</v>
      </c>
      <c r="B677" t="s">
        <v>2301</v>
      </c>
      <c r="C677" t="s">
        <v>2302</v>
      </c>
      <c r="D677" t="s">
        <v>5860</v>
      </c>
      <c r="E677" t="s">
        <v>77</v>
      </c>
      <c r="I677" t="s">
        <v>145</v>
      </c>
      <c r="J677" t="s">
        <v>146</v>
      </c>
      <c r="L677" t="s">
        <v>168</v>
      </c>
      <c r="M677" t="s">
        <v>148</v>
      </c>
      <c r="N677" t="s">
        <v>81</v>
      </c>
      <c r="P677" t="s">
        <v>149</v>
      </c>
      <c r="Q677" t="s">
        <v>83</v>
      </c>
      <c r="R677" t="s">
        <v>84</v>
      </c>
      <c r="S677" t="s">
        <v>150</v>
      </c>
    </row>
    <row r="678" spans="1:19" x14ac:dyDescent="0.2">
      <c r="A678" t="s">
        <v>2303</v>
      </c>
      <c r="B678" t="s">
        <v>2304</v>
      </c>
      <c r="C678" t="s">
        <v>2305</v>
      </c>
      <c r="D678" t="s">
        <v>5860</v>
      </c>
      <c r="E678" t="s">
        <v>77</v>
      </c>
      <c r="I678" t="s">
        <v>145</v>
      </c>
      <c r="J678" t="s">
        <v>146</v>
      </c>
      <c r="L678" t="s">
        <v>180</v>
      </c>
      <c r="M678" t="s">
        <v>148</v>
      </c>
      <c r="N678" t="s">
        <v>81</v>
      </c>
      <c r="P678" t="s">
        <v>149</v>
      </c>
      <c r="Q678" t="s">
        <v>83</v>
      </c>
      <c r="R678" t="s">
        <v>84</v>
      </c>
      <c r="S678" t="s">
        <v>150</v>
      </c>
    </row>
    <row r="679" spans="1:19" x14ac:dyDescent="0.2">
      <c r="A679" t="s">
        <v>2306</v>
      </c>
      <c r="B679" t="s">
        <v>2307</v>
      </c>
      <c r="C679" t="s">
        <v>2308</v>
      </c>
      <c r="E679" t="s">
        <v>77</v>
      </c>
      <c r="I679" t="s">
        <v>145</v>
      </c>
      <c r="J679" t="s">
        <v>146</v>
      </c>
      <c r="L679" t="s">
        <v>215</v>
      </c>
      <c r="M679" t="s">
        <v>148</v>
      </c>
      <c r="N679" t="s">
        <v>81</v>
      </c>
      <c r="P679" t="s">
        <v>149</v>
      </c>
      <c r="Q679" t="s">
        <v>83</v>
      </c>
      <c r="R679" t="s">
        <v>84</v>
      </c>
      <c r="S679" t="s">
        <v>150</v>
      </c>
    </row>
    <row r="680" spans="1:19" x14ac:dyDescent="0.2">
      <c r="A680" t="s">
        <v>2309</v>
      </c>
      <c r="B680" t="s">
        <v>2310</v>
      </c>
      <c r="C680" t="s">
        <v>2311</v>
      </c>
      <c r="D680" t="s">
        <v>5860</v>
      </c>
      <c r="E680" t="s">
        <v>77</v>
      </c>
      <c r="I680" t="s">
        <v>145</v>
      </c>
      <c r="J680" t="s">
        <v>146</v>
      </c>
      <c r="L680" t="s">
        <v>726</v>
      </c>
      <c r="M680" t="s">
        <v>148</v>
      </c>
      <c r="N680" t="s">
        <v>81</v>
      </c>
      <c r="P680" t="s">
        <v>149</v>
      </c>
      <c r="Q680" t="s">
        <v>83</v>
      </c>
      <c r="R680" t="s">
        <v>84</v>
      </c>
      <c r="S680" t="s">
        <v>150</v>
      </c>
    </row>
    <row r="681" spans="1:19" x14ac:dyDescent="0.2">
      <c r="A681" t="s">
        <v>2312</v>
      </c>
      <c r="B681" t="s">
        <v>164</v>
      </c>
      <c r="C681" t="s">
        <v>2313</v>
      </c>
      <c r="E681" t="s">
        <v>77</v>
      </c>
      <c r="I681" t="s">
        <v>145</v>
      </c>
      <c r="J681" t="s">
        <v>146</v>
      </c>
      <c r="L681" t="s">
        <v>176</v>
      </c>
      <c r="M681" t="s">
        <v>148</v>
      </c>
      <c r="N681" t="s">
        <v>81</v>
      </c>
      <c r="P681" t="s">
        <v>149</v>
      </c>
      <c r="Q681" t="s">
        <v>83</v>
      </c>
      <c r="R681" t="s">
        <v>84</v>
      </c>
      <c r="S681" t="s">
        <v>150</v>
      </c>
    </row>
    <row r="682" spans="1:19" x14ac:dyDescent="0.2">
      <c r="A682" t="s">
        <v>2314</v>
      </c>
      <c r="B682" t="s">
        <v>2315</v>
      </c>
      <c r="C682" t="s">
        <v>2316</v>
      </c>
      <c r="E682" t="s">
        <v>77</v>
      </c>
      <c r="I682" t="s">
        <v>145</v>
      </c>
      <c r="J682" t="s">
        <v>146</v>
      </c>
      <c r="L682" t="s">
        <v>435</v>
      </c>
      <c r="M682" t="s">
        <v>148</v>
      </c>
      <c r="N682" t="s">
        <v>81</v>
      </c>
      <c r="P682" t="s">
        <v>149</v>
      </c>
      <c r="Q682" t="s">
        <v>83</v>
      </c>
      <c r="R682" t="s">
        <v>84</v>
      </c>
      <c r="S682" t="s">
        <v>150</v>
      </c>
    </row>
    <row r="683" spans="1:19" x14ac:dyDescent="0.2">
      <c r="A683" t="s">
        <v>2317</v>
      </c>
      <c r="B683" t="s">
        <v>2318</v>
      </c>
      <c r="C683" t="s">
        <v>2319</v>
      </c>
      <c r="D683" t="s">
        <v>5860</v>
      </c>
      <c r="E683" t="s">
        <v>77</v>
      </c>
      <c r="I683" t="s">
        <v>145</v>
      </c>
      <c r="J683" t="s">
        <v>146</v>
      </c>
      <c r="L683" t="s">
        <v>435</v>
      </c>
      <c r="M683" t="s">
        <v>148</v>
      </c>
      <c r="N683" t="s">
        <v>81</v>
      </c>
      <c r="P683" t="s">
        <v>149</v>
      </c>
      <c r="Q683" t="s">
        <v>83</v>
      </c>
      <c r="R683" t="s">
        <v>84</v>
      </c>
      <c r="S683" t="s">
        <v>150</v>
      </c>
    </row>
    <row r="684" spans="1:19" x14ac:dyDescent="0.2">
      <c r="A684" t="s">
        <v>2320</v>
      </c>
      <c r="B684" t="s">
        <v>2321</v>
      </c>
      <c r="C684" t="s">
        <v>2322</v>
      </c>
      <c r="D684" t="s">
        <v>5860</v>
      </c>
      <c r="E684" t="s">
        <v>77</v>
      </c>
      <c r="G684" t="s">
        <v>2323</v>
      </c>
      <c r="I684" t="s">
        <v>145</v>
      </c>
      <c r="J684" t="s">
        <v>146</v>
      </c>
      <c r="L684" t="s">
        <v>199</v>
      </c>
      <c r="M684" t="s">
        <v>148</v>
      </c>
      <c r="N684" t="s">
        <v>81</v>
      </c>
      <c r="P684" t="s">
        <v>149</v>
      </c>
      <c r="Q684" t="s">
        <v>83</v>
      </c>
      <c r="R684" t="s">
        <v>84</v>
      </c>
      <c r="S684" t="s">
        <v>150</v>
      </c>
    </row>
    <row r="685" spans="1:19" x14ac:dyDescent="0.2">
      <c r="A685" t="s">
        <v>2324</v>
      </c>
      <c r="B685" t="s">
        <v>2325</v>
      </c>
      <c r="C685" t="s">
        <v>2326</v>
      </c>
      <c r="D685" t="s">
        <v>5860</v>
      </c>
      <c r="E685" t="s">
        <v>77</v>
      </c>
      <c r="I685" t="s">
        <v>145</v>
      </c>
      <c r="J685" t="s">
        <v>146</v>
      </c>
      <c r="L685" t="s">
        <v>594</v>
      </c>
      <c r="M685" t="s">
        <v>148</v>
      </c>
      <c r="N685" t="s">
        <v>81</v>
      </c>
      <c r="P685" t="s">
        <v>149</v>
      </c>
      <c r="Q685" t="s">
        <v>83</v>
      </c>
      <c r="R685" t="s">
        <v>84</v>
      </c>
      <c r="S685" t="s">
        <v>150</v>
      </c>
    </row>
    <row r="686" spans="1:19" x14ac:dyDescent="0.2">
      <c r="A686" t="s">
        <v>2327</v>
      </c>
      <c r="B686" t="s">
        <v>2328</v>
      </c>
      <c r="C686" t="s">
        <v>2329</v>
      </c>
      <c r="E686" t="s">
        <v>77</v>
      </c>
      <c r="I686" t="s">
        <v>145</v>
      </c>
      <c r="J686" t="s">
        <v>146</v>
      </c>
      <c r="L686" t="s">
        <v>750</v>
      </c>
      <c r="M686" t="s">
        <v>148</v>
      </c>
      <c r="N686" t="s">
        <v>81</v>
      </c>
      <c r="P686" t="s">
        <v>149</v>
      </c>
      <c r="Q686" t="s">
        <v>83</v>
      </c>
      <c r="R686" t="s">
        <v>84</v>
      </c>
      <c r="S686" t="s">
        <v>150</v>
      </c>
    </row>
    <row r="687" spans="1:19" x14ac:dyDescent="0.2">
      <c r="A687" t="s">
        <v>2330</v>
      </c>
      <c r="B687" t="s">
        <v>2331</v>
      </c>
      <c r="C687" t="s">
        <v>2332</v>
      </c>
      <c r="E687" t="s">
        <v>77</v>
      </c>
      <c r="I687" t="s">
        <v>145</v>
      </c>
      <c r="J687" t="s">
        <v>146</v>
      </c>
      <c r="L687" t="s">
        <v>376</v>
      </c>
      <c r="M687" t="s">
        <v>148</v>
      </c>
      <c r="N687" t="s">
        <v>81</v>
      </c>
      <c r="P687" t="s">
        <v>149</v>
      </c>
      <c r="Q687" t="s">
        <v>83</v>
      </c>
      <c r="R687" t="s">
        <v>84</v>
      </c>
      <c r="S687" t="s">
        <v>150</v>
      </c>
    </row>
    <row r="688" spans="1:19" x14ac:dyDescent="0.2">
      <c r="A688" t="s">
        <v>2333</v>
      </c>
      <c r="B688" t="s">
        <v>2334</v>
      </c>
      <c r="C688" t="s">
        <v>2335</v>
      </c>
      <c r="E688" t="s">
        <v>77</v>
      </c>
      <c r="I688" t="s">
        <v>145</v>
      </c>
      <c r="J688" t="s">
        <v>146</v>
      </c>
      <c r="L688" t="s">
        <v>306</v>
      </c>
      <c r="M688" t="s">
        <v>148</v>
      </c>
      <c r="N688" t="s">
        <v>81</v>
      </c>
      <c r="P688" t="s">
        <v>149</v>
      </c>
      <c r="Q688" t="s">
        <v>83</v>
      </c>
      <c r="R688" t="s">
        <v>84</v>
      </c>
      <c r="S688" t="s">
        <v>150</v>
      </c>
    </row>
    <row r="689" spans="1:19" x14ac:dyDescent="0.2">
      <c r="A689" t="s">
        <v>2336</v>
      </c>
      <c r="B689" t="s">
        <v>2337</v>
      </c>
      <c r="C689" t="s">
        <v>2338</v>
      </c>
      <c r="D689" t="s">
        <v>5860</v>
      </c>
      <c r="E689" t="s">
        <v>77</v>
      </c>
      <c r="I689" t="s">
        <v>145</v>
      </c>
      <c r="J689" t="s">
        <v>146</v>
      </c>
      <c r="L689" t="s">
        <v>422</v>
      </c>
      <c r="M689" t="s">
        <v>148</v>
      </c>
      <c r="N689" t="s">
        <v>81</v>
      </c>
      <c r="P689" t="s">
        <v>149</v>
      </c>
      <c r="Q689" t="s">
        <v>83</v>
      </c>
      <c r="R689" t="s">
        <v>84</v>
      </c>
      <c r="S689" t="s">
        <v>150</v>
      </c>
    </row>
    <row r="690" spans="1:19" x14ac:dyDescent="0.2">
      <c r="A690" t="s">
        <v>2339</v>
      </c>
      <c r="B690" t="s">
        <v>199</v>
      </c>
      <c r="C690" t="s">
        <v>2340</v>
      </c>
      <c r="E690" t="s">
        <v>77</v>
      </c>
      <c r="F690" t="s">
        <v>2341</v>
      </c>
      <c r="G690" t="s">
        <v>2342</v>
      </c>
      <c r="I690" t="s">
        <v>145</v>
      </c>
      <c r="J690" t="s">
        <v>146</v>
      </c>
      <c r="L690" t="s">
        <v>399</v>
      </c>
      <c r="M690" t="s">
        <v>148</v>
      </c>
      <c r="N690" t="s">
        <v>81</v>
      </c>
      <c r="P690" t="s">
        <v>149</v>
      </c>
      <c r="Q690" t="s">
        <v>83</v>
      </c>
      <c r="R690" t="s">
        <v>84</v>
      </c>
      <c r="S690" t="s">
        <v>150</v>
      </c>
    </row>
    <row r="691" spans="1:19" x14ac:dyDescent="0.2">
      <c r="A691" t="s">
        <v>2343</v>
      </c>
      <c r="B691" t="s">
        <v>2344</v>
      </c>
      <c r="C691" t="s">
        <v>2345</v>
      </c>
      <c r="E691" t="s">
        <v>77</v>
      </c>
      <c r="I691" t="s">
        <v>145</v>
      </c>
      <c r="J691" t="s">
        <v>146</v>
      </c>
      <c r="L691" t="s">
        <v>443</v>
      </c>
      <c r="M691" t="s">
        <v>148</v>
      </c>
      <c r="N691" t="s">
        <v>81</v>
      </c>
      <c r="P691" t="s">
        <v>149</v>
      </c>
      <c r="Q691" t="s">
        <v>83</v>
      </c>
      <c r="R691" t="s">
        <v>84</v>
      </c>
      <c r="S691" t="s">
        <v>150</v>
      </c>
    </row>
    <row r="692" spans="1:19" x14ac:dyDescent="0.2">
      <c r="A692" t="s">
        <v>2346</v>
      </c>
      <c r="B692" t="s">
        <v>2347</v>
      </c>
      <c r="C692" t="s">
        <v>2348</v>
      </c>
      <c r="D692" t="s">
        <v>5860</v>
      </c>
      <c r="E692" t="s">
        <v>77</v>
      </c>
      <c r="I692" t="s">
        <v>145</v>
      </c>
      <c r="J692" t="s">
        <v>146</v>
      </c>
      <c r="L692" t="s">
        <v>435</v>
      </c>
      <c r="M692" t="s">
        <v>148</v>
      </c>
      <c r="N692" t="s">
        <v>81</v>
      </c>
      <c r="P692" t="s">
        <v>149</v>
      </c>
      <c r="Q692" t="s">
        <v>83</v>
      </c>
      <c r="R692" t="s">
        <v>84</v>
      </c>
      <c r="S692" t="s">
        <v>150</v>
      </c>
    </row>
    <row r="693" spans="1:19" x14ac:dyDescent="0.2">
      <c r="A693" t="s">
        <v>2349</v>
      </c>
      <c r="B693" t="s">
        <v>2350</v>
      </c>
      <c r="C693" t="s">
        <v>2351</v>
      </c>
      <c r="D693" t="s">
        <v>5860</v>
      </c>
      <c r="E693" t="s">
        <v>77</v>
      </c>
      <c r="G693" t="s">
        <v>2352</v>
      </c>
      <c r="I693" t="s">
        <v>145</v>
      </c>
      <c r="J693" t="s">
        <v>146</v>
      </c>
      <c r="L693" t="s">
        <v>215</v>
      </c>
      <c r="M693" t="s">
        <v>148</v>
      </c>
      <c r="N693" t="s">
        <v>81</v>
      </c>
      <c r="P693" t="s">
        <v>149</v>
      </c>
      <c r="Q693" t="s">
        <v>83</v>
      </c>
      <c r="R693" t="s">
        <v>84</v>
      </c>
      <c r="S693" t="s">
        <v>150</v>
      </c>
    </row>
    <row r="694" spans="1:19" x14ac:dyDescent="0.2">
      <c r="A694" t="s">
        <v>2353</v>
      </c>
      <c r="B694" t="s">
        <v>2354</v>
      </c>
      <c r="C694" t="s">
        <v>2355</v>
      </c>
      <c r="E694" t="s">
        <v>77</v>
      </c>
      <c r="I694" t="s">
        <v>145</v>
      </c>
      <c r="J694" t="s">
        <v>146</v>
      </c>
      <c r="L694" t="s">
        <v>250</v>
      </c>
      <c r="M694" t="s">
        <v>148</v>
      </c>
      <c r="N694" t="s">
        <v>81</v>
      </c>
      <c r="P694" t="s">
        <v>149</v>
      </c>
      <c r="Q694" t="s">
        <v>83</v>
      </c>
      <c r="R694" t="s">
        <v>84</v>
      </c>
      <c r="S694" t="s">
        <v>150</v>
      </c>
    </row>
    <row r="695" spans="1:19" x14ac:dyDescent="0.2">
      <c r="A695" t="s">
        <v>2356</v>
      </c>
      <c r="B695" t="s">
        <v>2357</v>
      </c>
      <c r="C695" t="s">
        <v>2358</v>
      </c>
      <c r="D695" t="s">
        <v>5860</v>
      </c>
      <c r="E695" t="s">
        <v>77</v>
      </c>
      <c r="I695" t="s">
        <v>145</v>
      </c>
      <c r="J695" t="s">
        <v>146</v>
      </c>
      <c r="L695" t="s">
        <v>750</v>
      </c>
      <c r="M695" t="s">
        <v>148</v>
      </c>
      <c r="N695" t="s">
        <v>81</v>
      </c>
      <c r="P695" t="s">
        <v>149</v>
      </c>
      <c r="Q695" t="s">
        <v>83</v>
      </c>
      <c r="R695" t="s">
        <v>84</v>
      </c>
      <c r="S695" t="s">
        <v>150</v>
      </c>
    </row>
    <row r="696" spans="1:19" x14ac:dyDescent="0.2">
      <c r="A696" t="s">
        <v>2359</v>
      </c>
      <c r="B696" t="s">
        <v>2360</v>
      </c>
      <c r="C696" t="s">
        <v>2361</v>
      </c>
      <c r="E696" t="s">
        <v>77</v>
      </c>
      <c r="I696" t="s">
        <v>145</v>
      </c>
      <c r="J696" t="s">
        <v>146</v>
      </c>
      <c r="L696" t="s">
        <v>365</v>
      </c>
      <c r="M696" t="s">
        <v>148</v>
      </c>
      <c r="N696" t="s">
        <v>81</v>
      </c>
      <c r="P696" t="s">
        <v>149</v>
      </c>
      <c r="Q696" t="s">
        <v>83</v>
      </c>
      <c r="R696" t="s">
        <v>84</v>
      </c>
      <c r="S696" t="s">
        <v>150</v>
      </c>
    </row>
    <row r="697" spans="1:19" x14ac:dyDescent="0.2">
      <c r="A697" t="s">
        <v>2362</v>
      </c>
      <c r="B697" t="s">
        <v>2363</v>
      </c>
      <c r="C697" t="s">
        <v>2364</v>
      </c>
      <c r="E697" t="s">
        <v>77</v>
      </c>
      <c r="I697" t="s">
        <v>145</v>
      </c>
      <c r="J697" t="s">
        <v>146</v>
      </c>
      <c r="L697" t="s">
        <v>250</v>
      </c>
      <c r="M697" t="s">
        <v>148</v>
      </c>
      <c r="N697" t="s">
        <v>81</v>
      </c>
      <c r="P697" t="s">
        <v>149</v>
      </c>
      <c r="Q697" t="s">
        <v>83</v>
      </c>
      <c r="R697" t="s">
        <v>84</v>
      </c>
      <c r="S697" t="s">
        <v>150</v>
      </c>
    </row>
    <row r="698" spans="1:19" x14ac:dyDescent="0.2">
      <c r="A698" t="s">
        <v>2365</v>
      </c>
      <c r="B698" t="s">
        <v>2366</v>
      </c>
      <c r="C698" t="s">
        <v>2367</v>
      </c>
      <c r="E698" t="s">
        <v>77</v>
      </c>
      <c r="I698" t="s">
        <v>145</v>
      </c>
      <c r="J698" t="s">
        <v>146</v>
      </c>
      <c r="L698" t="s">
        <v>215</v>
      </c>
      <c r="M698" t="s">
        <v>148</v>
      </c>
      <c r="N698" t="s">
        <v>81</v>
      </c>
      <c r="P698" t="s">
        <v>149</v>
      </c>
      <c r="Q698" t="s">
        <v>83</v>
      </c>
      <c r="R698" t="s">
        <v>84</v>
      </c>
      <c r="S698" t="s">
        <v>150</v>
      </c>
    </row>
    <row r="699" spans="1:19" x14ac:dyDescent="0.2">
      <c r="A699" t="s">
        <v>2368</v>
      </c>
      <c r="B699" t="s">
        <v>2369</v>
      </c>
      <c r="C699" t="s">
        <v>2370</v>
      </c>
      <c r="D699" t="s">
        <v>5860</v>
      </c>
      <c r="E699" t="s">
        <v>77</v>
      </c>
      <c r="I699" t="s">
        <v>145</v>
      </c>
      <c r="J699" t="s">
        <v>146</v>
      </c>
      <c r="L699" t="s">
        <v>459</v>
      </c>
      <c r="M699" t="s">
        <v>148</v>
      </c>
      <c r="N699" t="s">
        <v>81</v>
      </c>
      <c r="P699" t="s">
        <v>149</v>
      </c>
      <c r="Q699" t="s">
        <v>83</v>
      </c>
      <c r="R699" t="s">
        <v>84</v>
      </c>
      <c r="S699" t="s">
        <v>150</v>
      </c>
    </row>
    <row r="700" spans="1:19" x14ac:dyDescent="0.2">
      <c r="A700" t="s">
        <v>2371</v>
      </c>
      <c r="B700" t="s">
        <v>2372</v>
      </c>
      <c r="C700" t="s">
        <v>2373</v>
      </c>
      <c r="D700" t="s">
        <v>5860</v>
      </c>
      <c r="E700" t="s">
        <v>77</v>
      </c>
      <c r="I700" t="s">
        <v>145</v>
      </c>
      <c r="J700" t="s">
        <v>146</v>
      </c>
      <c r="L700" t="s">
        <v>640</v>
      </c>
      <c r="M700" t="s">
        <v>148</v>
      </c>
      <c r="N700" t="s">
        <v>81</v>
      </c>
      <c r="P700" t="s">
        <v>149</v>
      </c>
      <c r="Q700" t="s">
        <v>83</v>
      </c>
      <c r="R700" t="s">
        <v>84</v>
      </c>
      <c r="S700" t="s">
        <v>150</v>
      </c>
    </row>
    <row r="701" spans="1:19" x14ac:dyDescent="0.2">
      <c r="A701" t="s">
        <v>2374</v>
      </c>
      <c r="B701" t="s">
        <v>2375</v>
      </c>
      <c r="C701" t="s">
        <v>1522</v>
      </c>
      <c r="E701" t="s">
        <v>77</v>
      </c>
      <c r="I701" t="s">
        <v>145</v>
      </c>
      <c r="J701" t="s">
        <v>146</v>
      </c>
      <c r="L701" t="s">
        <v>435</v>
      </c>
      <c r="M701" t="s">
        <v>148</v>
      </c>
      <c r="N701" t="s">
        <v>81</v>
      </c>
      <c r="P701" t="s">
        <v>149</v>
      </c>
      <c r="Q701" t="s">
        <v>83</v>
      </c>
      <c r="R701" t="s">
        <v>84</v>
      </c>
      <c r="S701" t="s">
        <v>150</v>
      </c>
    </row>
    <row r="702" spans="1:19" x14ac:dyDescent="0.2">
      <c r="A702" t="s">
        <v>2376</v>
      </c>
      <c r="B702" t="s">
        <v>1925</v>
      </c>
      <c r="C702" t="s">
        <v>2377</v>
      </c>
      <c r="E702" t="s">
        <v>77</v>
      </c>
      <c r="G702" t="s">
        <v>2378</v>
      </c>
      <c r="I702" t="s">
        <v>145</v>
      </c>
      <c r="J702" t="s">
        <v>146</v>
      </c>
      <c r="L702" t="s">
        <v>228</v>
      </c>
      <c r="M702" t="s">
        <v>148</v>
      </c>
      <c r="N702" t="s">
        <v>81</v>
      </c>
      <c r="P702" t="s">
        <v>149</v>
      </c>
      <c r="Q702" t="s">
        <v>83</v>
      </c>
      <c r="R702" t="s">
        <v>84</v>
      </c>
      <c r="S702" t="s">
        <v>150</v>
      </c>
    </row>
    <row r="703" spans="1:19" x14ac:dyDescent="0.2">
      <c r="A703" t="s">
        <v>2379</v>
      </c>
      <c r="B703" t="s">
        <v>645</v>
      </c>
      <c r="C703" t="s">
        <v>2380</v>
      </c>
      <c r="E703" t="s">
        <v>77</v>
      </c>
      <c r="G703" t="s">
        <v>2381</v>
      </c>
      <c r="I703" t="s">
        <v>145</v>
      </c>
      <c r="J703" t="s">
        <v>146</v>
      </c>
      <c r="L703" t="s">
        <v>561</v>
      </c>
      <c r="M703" t="s">
        <v>148</v>
      </c>
      <c r="N703" t="s">
        <v>81</v>
      </c>
      <c r="P703" t="s">
        <v>149</v>
      </c>
      <c r="Q703" t="s">
        <v>83</v>
      </c>
      <c r="R703" t="s">
        <v>84</v>
      </c>
      <c r="S703" t="s">
        <v>150</v>
      </c>
    </row>
    <row r="704" spans="1:19" x14ac:dyDescent="0.2">
      <c r="A704" t="s">
        <v>2382</v>
      </c>
      <c r="B704" t="s">
        <v>2383</v>
      </c>
      <c r="C704" t="s">
        <v>2384</v>
      </c>
      <c r="D704" t="s">
        <v>5860</v>
      </c>
      <c r="E704" t="s">
        <v>77</v>
      </c>
      <c r="G704" t="s">
        <v>2385</v>
      </c>
      <c r="I704" t="s">
        <v>145</v>
      </c>
      <c r="J704" t="s">
        <v>146</v>
      </c>
      <c r="L704" t="s">
        <v>1447</v>
      </c>
      <c r="M704" t="s">
        <v>148</v>
      </c>
      <c r="N704" t="s">
        <v>81</v>
      </c>
      <c r="P704" t="s">
        <v>149</v>
      </c>
      <c r="Q704" t="s">
        <v>83</v>
      </c>
      <c r="R704" t="s">
        <v>84</v>
      </c>
      <c r="S704" t="s">
        <v>150</v>
      </c>
    </row>
    <row r="705" spans="1:19" x14ac:dyDescent="0.2">
      <c r="A705" t="s">
        <v>2386</v>
      </c>
      <c r="B705" t="s">
        <v>2387</v>
      </c>
      <c r="C705" t="s">
        <v>2388</v>
      </c>
      <c r="E705" t="s">
        <v>77</v>
      </c>
      <c r="I705" t="s">
        <v>145</v>
      </c>
      <c r="J705" t="s">
        <v>146</v>
      </c>
      <c r="L705" t="s">
        <v>302</v>
      </c>
      <c r="M705" t="s">
        <v>148</v>
      </c>
      <c r="N705" t="s">
        <v>81</v>
      </c>
      <c r="P705" t="s">
        <v>149</v>
      </c>
      <c r="Q705" t="s">
        <v>83</v>
      </c>
      <c r="R705" t="s">
        <v>84</v>
      </c>
      <c r="S705" t="s">
        <v>150</v>
      </c>
    </row>
    <row r="706" spans="1:19" x14ac:dyDescent="0.2">
      <c r="A706" t="s">
        <v>2389</v>
      </c>
      <c r="B706" t="s">
        <v>2390</v>
      </c>
      <c r="C706" t="s">
        <v>2391</v>
      </c>
      <c r="D706" t="s">
        <v>5860</v>
      </c>
      <c r="E706" t="s">
        <v>77</v>
      </c>
      <c r="I706" t="s">
        <v>145</v>
      </c>
      <c r="J706" t="s">
        <v>146</v>
      </c>
      <c r="L706" t="s">
        <v>435</v>
      </c>
      <c r="M706" t="s">
        <v>148</v>
      </c>
      <c r="N706" t="s">
        <v>81</v>
      </c>
      <c r="P706" t="s">
        <v>149</v>
      </c>
      <c r="Q706" t="s">
        <v>83</v>
      </c>
      <c r="R706" t="s">
        <v>84</v>
      </c>
      <c r="S706" t="s">
        <v>150</v>
      </c>
    </row>
    <row r="707" spans="1:19" x14ac:dyDescent="0.2">
      <c r="A707" t="s">
        <v>2392</v>
      </c>
      <c r="B707" t="s">
        <v>2393</v>
      </c>
      <c r="C707" t="s">
        <v>2394</v>
      </c>
      <c r="E707" t="s">
        <v>77</v>
      </c>
      <c r="I707" t="s">
        <v>145</v>
      </c>
      <c r="J707" t="s">
        <v>146</v>
      </c>
      <c r="L707" t="s">
        <v>394</v>
      </c>
      <c r="M707" t="s">
        <v>148</v>
      </c>
      <c r="N707" t="s">
        <v>81</v>
      </c>
      <c r="P707" t="s">
        <v>149</v>
      </c>
      <c r="Q707" t="s">
        <v>83</v>
      </c>
      <c r="R707" t="s">
        <v>84</v>
      </c>
      <c r="S707" t="s">
        <v>150</v>
      </c>
    </row>
    <row r="708" spans="1:19" x14ac:dyDescent="0.2">
      <c r="A708" t="s">
        <v>2395</v>
      </c>
      <c r="B708" t="s">
        <v>2396</v>
      </c>
      <c r="C708" t="s">
        <v>2397</v>
      </c>
      <c r="D708" t="s">
        <v>5860</v>
      </c>
      <c r="E708" t="s">
        <v>77</v>
      </c>
      <c r="G708" t="s">
        <v>2398</v>
      </c>
      <c r="I708" t="s">
        <v>145</v>
      </c>
      <c r="J708" t="s">
        <v>146</v>
      </c>
      <c r="L708" t="s">
        <v>418</v>
      </c>
      <c r="M708" t="s">
        <v>148</v>
      </c>
      <c r="N708" t="s">
        <v>81</v>
      </c>
      <c r="P708" t="s">
        <v>149</v>
      </c>
      <c r="Q708" t="s">
        <v>83</v>
      </c>
      <c r="R708" t="s">
        <v>84</v>
      </c>
      <c r="S708" t="s">
        <v>150</v>
      </c>
    </row>
    <row r="709" spans="1:19" x14ac:dyDescent="0.2">
      <c r="A709" t="s">
        <v>2399</v>
      </c>
      <c r="B709" t="s">
        <v>2400</v>
      </c>
      <c r="C709" t="s">
        <v>2401</v>
      </c>
      <c r="E709" t="s">
        <v>77</v>
      </c>
      <c r="I709" t="s">
        <v>145</v>
      </c>
      <c r="J709" t="s">
        <v>146</v>
      </c>
      <c r="L709" t="s">
        <v>180</v>
      </c>
      <c r="M709" t="s">
        <v>148</v>
      </c>
      <c r="N709" t="s">
        <v>81</v>
      </c>
      <c r="P709" t="s">
        <v>149</v>
      </c>
      <c r="Q709" t="s">
        <v>83</v>
      </c>
      <c r="R709" t="s">
        <v>84</v>
      </c>
      <c r="S709" t="s">
        <v>150</v>
      </c>
    </row>
    <row r="710" spans="1:19" x14ac:dyDescent="0.2">
      <c r="A710" t="s">
        <v>2402</v>
      </c>
      <c r="B710" t="s">
        <v>2403</v>
      </c>
      <c r="C710" t="s">
        <v>2402</v>
      </c>
      <c r="E710" t="s">
        <v>397</v>
      </c>
      <c r="I710" t="s">
        <v>145</v>
      </c>
      <c r="J710" t="s">
        <v>146</v>
      </c>
      <c r="L710" t="s">
        <v>386</v>
      </c>
      <c r="M710" t="s">
        <v>148</v>
      </c>
      <c r="N710" t="s">
        <v>81</v>
      </c>
      <c r="P710" t="s">
        <v>149</v>
      </c>
      <c r="Q710" t="s">
        <v>83</v>
      </c>
      <c r="R710" t="s">
        <v>84</v>
      </c>
      <c r="S710" t="s">
        <v>150</v>
      </c>
    </row>
    <row r="711" spans="1:19" x14ac:dyDescent="0.2">
      <c r="A711" t="s">
        <v>2404</v>
      </c>
      <c r="B711" t="s">
        <v>2405</v>
      </c>
      <c r="C711" t="s">
        <v>2406</v>
      </c>
      <c r="D711" t="s">
        <v>5860</v>
      </c>
      <c r="E711" t="s">
        <v>77</v>
      </c>
      <c r="G711" t="s">
        <v>2407</v>
      </c>
      <c r="I711" t="s">
        <v>145</v>
      </c>
      <c r="J711" t="s">
        <v>146</v>
      </c>
      <c r="L711" t="s">
        <v>407</v>
      </c>
      <c r="M711" t="s">
        <v>148</v>
      </c>
      <c r="N711" t="s">
        <v>81</v>
      </c>
      <c r="P711" t="s">
        <v>149</v>
      </c>
      <c r="Q711" t="s">
        <v>83</v>
      </c>
      <c r="R711" t="s">
        <v>84</v>
      </c>
      <c r="S711" t="s">
        <v>150</v>
      </c>
    </row>
    <row r="712" spans="1:19" x14ac:dyDescent="0.2">
      <c r="A712" t="s">
        <v>2408</v>
      </c>
      <c r="B712" t="s">
        <v>2409</v>
      </c>
      <c r="C712" t="s">
        <v>2410</v>
      </c>
      <c r="D712" t="s">
        <v>5860</v>
      </c>
      <c r="E712" t="s">
        <v>77</v>
      </c>
      <c r="I712" t="s">
        <v>145</v>
      </c>
      <c r="J712" t="s">
        <v>146</v>
      </c>
      <c r="L712" t="s">
        <v>306</v>
      </c>
      <c r="M712" t="s">
        <v>148</v>
      </c>
      <c r="N712" t="s">
        <v>81</v>
      </c>
      <c r="P712" t="s">
        <v>149</v>
      </c>
      <c r="Q712" t="s">
        <v>83</v>
      </c>
      <c r="R712" t="s">
        <v>84</v>
      </c>
      <c r="S712" t="s">
        <v>150</v>
      </c>
    </row>
    <row r="713" spans="1:19" x14ac:dyDescent="0.2">
      <c r="A713" t="s">
        <v>2411</v>
      </c>
      <c r="B713" t="s">
        <v>2412</v>
      </c>
      <c r="C713" t="s">
        <v>2413</v>
      </c>
      <c r="E713" t="s">
        <v>77</v>
      </c>
      <c r="I713" t="s">
        <v>145</v>
      </c>
      <c r="J713" t="s">
        <v>146</v>
      </c>
      <c r="L713" t="s">
        <v>237</v>
      </c>
      <c r="M713" t="s">
        <v>148</v>
      </c>
      <c r="N713" t="s">
        <v>81</v>
      </c>
      <c r="P713" t="s">
        <v>149</v>
      </c>
      <c r="Q713" t="s">
        <v>83</v>
      </c>
      <c r="R713" t="s">
        <v>84</v>
      </c>
      <c r="S713" t="s">
        <v>150</v>
      </c>
    </row>
    <row r="714" spans="1:19" x14ac:dyDescent="0.2">
      <c r="A714" t="s">
        <v>2414</v>
      </c>
      <c r="B714" t="s">
        <v>2415</v>
      </c>
      <c r="C714" t="s">
        <v>2416</v>
      </c>
      <c r="D714" t="s">
        <v>5860</v>
      </c>
      <c r="E714" t="s">
        <v>77</v>
      </c>
      <c r="I714" t="s">
        <v>145</v>
      </c>
      <c r="J714" t="s">
        <v>146</v>
      </c>
      <c r="L714" t="s">
        <v>383</v>
      </c>
      <c r="M714" t="s">
        <v>148</v>
      </c>
      <c r="N714" t="s">
        <v>81</v>
      </c>
      <c r="P714" t="s">
        <v>149</v>
      </c>
      <c r="Q714" t="s">
        <v>83</v>
      </c>
      <c r="R714" t="s">
        <v>84</v>
      </c>
      <c r="S714" t="s">
        <v>150</v>
      </c>
    </row>
    <row r="715" spans="1:19" x14ac:dyDescent="0.2">
      <c r="A715" t="s">
        <v>2417</v>
      </c>
      <c r="B715" t="s">
        <v>176</v>
      </c>
      <c r="C715" t="s">
        <v>2418</v>
      </c>
      <c r="E715" t="s">
        <v>77</v>
      </c>
      <c r="G715" t="s">
        <v>2419</v>
      </c>
      <c r="I715" t="s">
        <v>145</v>
      </c>
      <c r="J715" t="s">
        <v>146</v>
      </c>
      <c r="L715" t="s">
        <v>1141</v>
      </c>
      <c r="M715" t="s">
        <v>148</v>
      </c>
      <c r="N715" t="s">
        <v>81</v>
      </c>
      <c r="P715" t="s">
        <v>149</v>
      </c>
      <c r="Q715" t="s">
        <v>83</v>
      </c>
      <c r="R715" t="s">
        <v>84</v>
      </c>
      <c r="S715" t="s">
        <v>150</v>
      </c>
    </row>
    <row r="716" spans="1:19" x14ac:dyDescent="0.2">
      <c r="A716" t="s">
        <v>2420</v>
      </c>
      <c r="B716" t="s">
        <v>2421</v>
      </c>
      <c r="C716" t="s">
        <v>2422</v>
      </c>
      <c r="E716" t="s">
        <v>77</v>
      </c>
      <c r="I716" t="s">
        <v>145</v>
      </c>
      <c r="J716" t="s">
        <v>146</v>
      </c>
      <c r="L716" t="s">
        <v>716</v>
      </c>
      <c r="M716" t="s">
        <v>148</v>
      </c>
      <c r="N716" t="s">
        <v>81</v>
      </c>
      <c r="P716" t="s">
        <v>149</v>
      </c>
      <c r="Q716" t="s">
        <v>83</v>
      </c>
      <c r="R716" t="s">
        <v>84</v>
      </c>
      <c r="S716" t="s">
        <v>150</v>
      </c>
    </row>
    <row r="717" spans="1:19" x14ac:dyDescent="0.2">
      <c r="A717" t="s">
        <v>2423</v>
      </c>
      <c r="B717" t="s">
        <v>2424</v>
      </c>
      <c r="C717" t="s">
        <v>2425</v>
      </c>
      <c r="D717" t="s">
        <v>5860</v>
      </c>
      <c r="E717" t="s">
        <v>77</v>
      </c>
      <c r="G717" t="s">
        <v>2426</v>
      </c>
      <c r="I717" t="s">
        <v>145</v>
      </c>
      <c r="J717" t="s">
        <v>146</v>
      </c>
      <c r="L717" t="s">
        <v>850</v>
      </c>
      <c r="M717" t="s">
        <v>148</v>
      </c>
      <c r="N717" t="s">
        <v>81</v>
      </c>
      <c r="P717" t="s">
        <v>149</v>
      </c>
      <c r="Q717" t="s">
        <v>83</v>
      </c>
      <c r="R717" t="s">
        <v>84</v>
      </c>
      <c r="S717" t="s">
        <v>150</v>
      </c>
    </row>
    <row r="718" spans="1:19" x14ac:dyDescent="0.2">
      <c r="A718" t="s">
        <v>2427</v>
      </c>
      <c r="B718" t="s">
        <v>2428</v>
      </c>
      <c r="C718" t="s">
        <v>2429</v>
      </c>
      <c r="E718" t="s">
        <v>77</v>
      </c>
      <c r="I718" t="s">
        <v>145</v>
      </c>
      <c r="J718" t="s">
        <v>146</v>
      </c>
      <c r="L718" t="s">
        <v>164</v>
      </c>
      <c r="M718" t="s">
        <v>148</v>
      </c>
      <c r="N718" t="s">
        <v>81</v>
      </c>
      <c r="P718" t="s">
        <v>149</v>
      </c>
      <c r="Q718" t="s">
        <v>83</v>
      </c>
      <c r="R718" t="s">
        <v>84</v>
      </c>
      <c r="S718" t="s">
        <v>150</v>
      </c>
    </row>
    <row r="719" spans="1:19" x14ac:dyDescent="0.2">
      <c r="A719" t="s">
        <v>2430</v>
      </c>
      <c r="B719" t="s">
        <v>1811</v>
      </c>
      <c r="C719" t="s">
        <v>1809</v>
      </c>
      <c r="E719" t="s">
        <v>77</v>
      </c>
      <c r="I719" t="s">
        <v>145</v>
      </c>
      <c r="J719" t="s">
        <v>146</v>
      </c>
      <c r="L719" t="s">
        <v>739</v>
      </c>
      <c r="M719" t="s">
        <v>148</v>
      </c>
      <c r="N719" t="s">
        <v>81</v>
      </c>
      <c r="P719" t="s">
        <v>149</v>
      </c>
      <c r="Q719" t="s">
        <v>83</v>
      </c>
      <c r="R719" t="s">
        <v>84</v>
      </c>
      <c r="S719" t="s">
        <v>150</v>
      </c>
    </row>
    <row r="720" spans="1:19" x14ac:dyDescent="0.2">
      <c r="A720" t="s">
        <v>2431</v>
      </c>
      <c r="B720" t="s">
        <v>2432</v>
      </c>
      <c r="C720" t="s">
        <v>2433</v>
      </c>
      <c r="D720" t="s">
        <v>5860</v>
      </c>
      <c r="E720" t="s">
        <v>77</v>
      </c>
      <c r="I720" t="s">
        <v>145</v>
      </c>
      <c r="J720" t="s">
        <v>146</v>
      </c>
      <c r="L720" t="s">
        <v>550</v>
      </c>
      <c r="M720" t="s">
        <v>148</v>
      </c>
      <c r="N720" t="s">
        <v>81</v>
      </c>
      <c r="P720" t="s">
        <v>149</v>
      </c>
      <c r="Q720" t="s">
        <v>83</v>
      </c>
      <c r="R720" t="s">
        <v>84</v>
      </c>
      <c r="S720" t="s">
        <v>150</v>
      </c>
    </row>
    <row r="721" spans="1:19" x14ac:dyDescent="0.2">
      <c r="A721" t="s">
        <v>2434</v>
      </c>
      <c r="B721" t="s">
        <v>2435</v>
      </c>
      <c r="C721" t="s">
        <v>2436</v>
      </c>
      <c r="D721" t="s">
        <v>5860</v>
      </c>
      <c r="E721" t="s">
        <v>77</v>
      </c>
      <c r="I721" t="s">
        <v>145</v>
      </c>
      <c r="J721" t="s">
        <v>146</v>
      </c>
      <c r="L721" t="s">
        <v>180</v>
      </c>
      <c r="M721" t="s">
        <v>148</v>
      </c>
      <c r="N721" t="s">
        <v>81</v>
      </c>
      <c r="P721" t="s">
        <v>149</v>
      </c>
      <c r="Q721" t="s">
        <v>83</v>
      </c>
      <c r="R721" t="s">
        <v>84</v>
      </c>
      <c r="S721" t="s">
        <v>150</v>
      </c>
    </row>
    <row r="722" spans="1:19" x14ac:dyDescent="0.2">
      <c r="A722" t="s">
        <v>2437</v>
      </c>
      <c r="B722" t="s">
        <v>2438</v>
      </c>
      <c r="C722" t="s">
        <v>2439</v>
      </c>
      <c r="E722" t="s">
        <v>77</v>
      </c>
      <c r="I722" t="s">
        <v>145</v>
      </c>
      <c r="J722" t="s">
        <v>146</v>
      </c>
      <c r="L722" t="s">
        <v>459</v>
      </c>
      <c r="M722" t="s">
        <v>148</v>
      </c>
      <c r="N722" t="s">
        <v>81</v>
      </c>
      <c r="P722" t="s">
        <v>149</v>
      </c>
      <c r="Q722" t="s">
        <v>83</v>
      </c>
      <c r="R722" t="s">
        <v>84</v>
      </c>
      <c r="S722" t="s">
        <v>150</v>
      </c>
    </row>
    <row r="723" spans="1:19" x14ac:dyDescent="0.2">
      <c r="A723" t="s">
        <v>2440</v>
      </c>
      <c r="B723" t="s">
        <v>2441</v>
      </c>
      <c r="C723" t="s">
        <v>2442</v>
      </c>
      <c r="E723" t="s">
        <v>77</v>
      </c>
      <c r="I723" t="s">
        <v>145</v>
      </c>
      <c r="J723" t="s">
        <v>146</v>
      </c>
      <c r="L723" t="s">
        <v>394</v>
      </c>
      <c r="M723" t="s">
        <v>148</v>
      </c>
      <c r="N723" t="s">
        <v>81</v>
      </c>
      <c r="P723" t="s">
        <v>149</v>
      </c>
      <c r="Q723" t="s">
        <v>83</v>
      </c>
      <c r="R723" t="s">
        <v>84</v>
      </c>
      <c r="S723" t="s">
        <v>150</v>
      </c>
    </row>
    <row r="724" spans="1:19" x14ac:dyDescent="0.2">
      <c r="A724" t="s">
        <v>2443</v>
      </c>
      <c r="B724" t="s">
        <v>2444</v>
      </c>
      <c r="C724" t="s">
        <v>2445</v>
      </c>
      <c r="E724" t="s">
        <v>77</v>
      </c>
      <c r="I724" t="s">
        <v>145</v>
      </c>
      <c r="J724" t="s">
        <v>146</v>
      </c>
      <c r="L724" t="s">
        <v>321</v>
      </c>
      <c r="M724" t="s">
        <v>148</v>
      </c>
      <c r="N724" t="s">
        <v>81</v>
      </c>
      <c r="P724" t="s">
        <v>149</v>
      </c>
      <c r="Q724" t="s">
        <v>83</v>
      </c>
      <c r="R724" t="s">
        <v>84</v>
      </c>
      <c r="S724" t="s">
        <v>150</v>
      </c>
    </row>
    <row r="725" spans="1:19" x14ac:dyDescent="0.2">
      <c r="A725" t="s">
        <v>2446</v>
      </c>
      <c r="B725" t="s">
        <v>2447</v>
      </c>
      <c r="C725" t="s">
        <v>2448</v>
      </c>
      <c r="E725" t="s">
        <v>77</v>
      </c>
      <c r="I725" t="s">
        <v>145</v>
      </c>
      <c r="J725" t="s">
        <v>146</v>
      </c>
      <c r="L725" t="s">
        <v>329</v>
      </c>
      <c r="M725" t="s">
        <v>148</v>
      </c>
      <c r="N725" t="s">
        <v>81</v>
      </c>
      <c r="P725" t="s">
        <v>149</v>
      </c>
      <c r="Q725" t="s">
        <v>83</v>
      </c>
      <c r="R725" t="s">
        <v>84</v>
      </c>
      <c r="S725" t="s">
        <v>150</v>
      </c>
    </row>
    <row r="726" spans="1:19" x14ac:dyDescent="0.2">
      <c r="A726" t="s">
        <v>2449</v>
      </c>
      <c r="B726" t="s">
        <v>2450</v>
      </c>
      <c r="C726" t="s">
        <v>2451</v>
      </c>
      <c r="E726" t="s">
        <v>77</v>
      </c>
      <c r="I726" t="s">
        <v>145</v>
      </c>
      <c r="J726" t="s">
        <v>146</v>
      </c>
      <c r="L726" t="s">
        <v>267</v>
      </c>
      <c r="M726" t="s">
        <v>148</v>
      </c>
      <c r="N726" t="s">
        <v>81</v>
      </c>
      <c r="P726" t="s">
        <v>149</v>
      </c>
      <c r="Q726" t="s">
        <v>83</v>
      </c>
      <c r="R726" t="s">
        <v>84</v>
      </c>
      <c r="S726" t="s">
        <v>150</v>
      </c>
    </row>
    <row r="727" spans="1:19" x14ac:dyDescent="0.2">
      <c r="A727" t="s">
        <v>2452</v>
      </c>
      <c r="B727" t="s">
        <v>2453</v>
      </c>
      <c r="C727" t="s">
        <v>2454</v>
      </c>
      <c r="E727" t="s">
        <v>77</v>
      </c>
      <c r="I727" t="s">
        <v>145</v>
      </c>
      <c r="J727" t="s">
        <v>146</v>
      </c>
      <c r="L727" t="s">
        <v>250</v>
      </c>
      <c r="M727" t="s">
        <v>148</v>
      </c>
      <c r="N727" t="s">
        <v>81</v>
      </c>
      <c r="P727" t="s">
        <v>149</v>
      </c>
      <c r="Q727" t="s">
        <v>83</v>
      </c>
      <c r="R727" t="s">
        <v>84</v>
      </c>
      <c r="S727" t="s">
        <v>150</v>
      </c>
    </row>
    <row r="728" spans="1:19" x14ac:dyDescent="0.2">
      <c r="A728" t="s">
        <v>2455</v>
      </c>
      <c r="B728" t="s">
        <v>675</v>
      </c>
      <c r="C728" t="s">
        <v>2456</v>
      </c>
      <c r="E728" t="s">
        <v>77</v>
      </c>
      <c r="I728" t="s">
        <v>145</v>
      </c>
      <c r="J728" t="s">
        <v>146</v>
      </c>
      <c r="L728" t="s">
        <v>331</v>
      </c>
      <c r="M728" t="s">
        <v>148</v>
      </c>
      <c r="N728" t="s">
        <v>81</v>
      </c>
      <c r="P728" t="s">
        <v>149</v>
      </c>
      <c r="Q728" t="s">
        <v>83</v>
      </c>
      <c r="R728" t="s">
        <v>84</v>
      </c>
      <c r="S728" t="s">
        <v>150</v>
      </c>
    </row>
    <row r="729" spans="1:19" x14ac:dyDescent="0.2">
      <c r="A729" t="s">
        <v>2457</v>
      </c>
      <c r="B729" t="s">
        <v>2458</v>
      </c>
      <c r="C729" t="s">
        <v>2459</v>
      </c>
      <c r="E729" t="s">
        <v>77</v>
      </c>
      <c r="I729" t="s">
        <v>145</v>
      </c>
      <c r="J729" t="s">
        <v>146</v>
      </c>
      <c r="L729" t="s">
        <v>522</v>
      </c>
      <c r="M729" t="s">
        <v>148</v>
      </c>
      <c r="N729" t="s">
        <v>81</v>
      </c>
      <c r="P729" t="s">
        <v>149</v>
      </c>
      <c r="Q729" t="s">
        <v>83</v>
      </c>
      <c r="R729" t="s">
        <v>84</v>
      </c>
      <c r="S729" t="s">
        <v>150</v>
      </c>
    </row>
    <row r="730" spans="1:19" x14ac:dyDescent="0.2">
      <c r="A730" t="s">
        <v>2460</v>
      </c>
      <c r="B730" t="s">
        <v>2461</v>
      </c>
      <c r="C730" t="s">
        <v>2460</v>
      </c>
      <c r="D730" t="s">
        <v>5860</v>
      </c>
      <c r="E730" t="s">
        <v>77</v>
      </c>
      <c r="I730" t="s">
        <v>145</v>
      </c>
      <c r="J730" t="s">
        <v>146</v>
      </c>
      <c r="L730" t="s">
        <v>386</v>
      </c>
      <c r="M730" t="s">
        <v>148</v>
      </c>
      <c r="N730" t="s">
        <v>81</v>
      </c>
      <c r="P730" t="s">
        <v>149</v>
      </c>
      <c r="Q730" t="s">
        <v>83</v>
      </c>
      <c r="R730" t="s">
        <v>84</v>
      </c>
      <c r="S730" t="s">
        <v>150</v>
      </c>
    </row>
    <row r="731" spans="1:19" x14ac:dyDescent="0.2">
      <c r="A731" t="s">
        <v>2462</v>
      </c>
      <c r="B731" t="s">
        <v>2463</v>
      </c>
      <c r="C731" t="s">
        <v>2464</v>
      </c>
      <c r="E731" t="s">
        <v>77</v>
      </c>
      <c r="I731" t="s">
        <v>145</v>
      </c>
      <c r="J731" t="s">
        <v>146</v>
      </c>
      <c r="L731" t="s">
        <v>215</v>
      </c>
      <c r="M731" t="s">
        <v>148</v>
      </c>
      <c r="N731" t="s">
        <v>81</v>
      </c>
      <c r="P731" t="s">
        <v>149</v>
      </c>
      <c r="Q731" t="s">
        <v>83</v>
      </c>
      <c r="R731" t="s">
        <v>84</v>
      </c>
      <c r="S731" t="s">
        <v>150</v>
      </c>
    </row>
    <row r="732" spans="1:19" x14ac:dyDescent="0.2">
      <c r="A732" t="s">
        <v>2465</v>
      </c>
      <c r="B732" t="s">
        <v>2466</v>
      </c>
      <c r="C732" t="s">
        <v>2467</v>
      </c>
      <c r="D732" t="s">
        <v>5860</v>
      </c>
      <c r="E732" t="s">
        <v>77</v>
      </c>
      <c r="I732" t="s">
        <v>145</v>
      </c>
      <c r="J732" t="s">
        <v>146</v>
      </c>
      <c r="L732" t="s">
        <v>675</v>
      </c>
      <c r="M732" t="s">
        <v>148</v>
      </c>
      <c r="N732" t="s">
        <v>81</v>
      </c>
      <c r="P732" t="s">
        <v>149</v>
      </c>
      <c r="Q732" t="s">
        <v>83</v>
      </c>
      <c r="R732" t="s">
        <v>84</v>
      </c>
      <c r="S732" t="s">
        <v>150</v>
      </c>
    </row>
    <row r="733" spans="1:19" x14ac:dyDescent="0.2">
      <c r="A733" t="s">
        <v>2468</v>
      </c>
      <c r="B733" t="s">
        <v>2469</v>
      </c>
      <c r="C733" t="s">
        <v>2470</v>
      </c>
      <c r="E733" t="s">
        <v>77</v>
      </c>
      <c r="I733" t="s">
        <v>145</v>
      </c>
      <c r="J733" t="s">
        <v>146</v>
      </c>
      <c r="L733" t="s">
        <v>321</v>
      </c>
      <c r="M733" t="s">
        <v>148</v>
      </c>
      <c r="N733" t="s">
        <v>81</v>
      </c>
      <c r="P733" t="s">
        <v>149</v>
      </c>
      <c r="Q733" t="s">
        <v>83</v>
      </c>
      <c r="R733" t="s">
        <v>84</v>
      </c>
      <c r="S733" t="s">
        <v>150</v>
      </c>
    </row>
    <row r="734" spans="1:19" x14ac:dyDescent="0.2">
      <c r="A734" t="s">
        <v>2471</v>
      </c>
      <c r="B734" t="s">
        <v>2472</v>
      </c>
      <c r="C734" t="s">
        <v>2473</v>
      </c>
      <c r="E734" t="s">
        <v>77</v>
      </c>
      <c r="G734" t="s">
        <v>2474</v>
      </c>
      <c r="I734" t="s">
        <v>145</v>
      </c>
      <c r="J734" t="s">
        <v>146</v>
      </c>
      <c r="L734" t="s">
        <v>199</v>
      </c>
      <c r="M734" t="s">
        <v>148</v>
      </c>
      <c r="N734" t="s">
        <v>81</v>
      </c>
      <c r="P734" t="s">
        <v>149</v>
      </c>
      <c r="Q734" t="s">
        <v>83</v>
      </c>
      <c r="R734" t="s">
        <v>84</v>
      </c>
      <c r="S734" t="s">
        <v>150</v>
      </c>
    </row>
    <row r="735" spans="1:19" x14ac:dyDescent="0.2">
      <c r="A735" t="s">
        <v>2475</v>
      </c>
      <c r="B735" t="s">
        <v>769</v>
      </c>
      <c r="C735" t="s">
        <v>2476</v>
      </c>
      <c r="E735" t="s">
        <v>77</v>
      </c>
      <c r="G735" t="s">
        <v>2477</v>
      </c>
      <c r="I735" t="s">
        <v>145</v>
      </c>
      <c r="J735" t="s">
        <v>146</v>
      </c>
      <c r="L735" t="s">
        <v>2172</v>
      </c>
      <c r="M735" t="s">
        <v>148</v>
      </c>
      <c r="N735" t="s">
        <v>81</v>
      </c>
      <c r="P735" t="s">
        <v>149</v>
      </c>
      <c r="Q735" t="s">
        <v>83</v>
      </c>
      <c r="R735" t="s">
        <v>84</v>
      </c>
      <c r="S735" t="s">
        <v>150</v>
      </c>
    </row>
    <row r="736" spans="1:19" x14ac:dyDescent="0.2">
      <c r="A736" t="s">
        <v>2478</v>
      </c>
      <c r="B736" t="s">
        <v>2479</v>
      </c>
      <c r="C736" t="s">
        <v>2480</v>
      </c>
      <c r="E736" t="s">
        <v>77</v>
      </c>
      <c r="I736" t="s">
        <v>145</v>
      </c>
      <c r="J736" t="s">
        <v>146</v>
      </c>
      <c r="L736" t="s">
        <v>203</v>
      </c>
      <c r="M736" t="s">
        <v>148</v>
      </c>
      <c r="N736" t="s">
        <v>81</v>
      </c>
      <c r="P736" t="s">
        <v>149</v>
      </c>
      <c r="Q736" t="s">
        <v>83</v>
      </c>
      <c r="R736" t="s">
        <v>84</v>
      </c>
      <c r="S736" t="s">
        <v>150</v>
      </c>
    </row>
    <row r="737" spans="1:19" x14ac:dyDescent="0.2">
      <c r="A737" t="s">
        <v>2481</v>
      </c>
      <c r="B737" t="s">
        <v>2482</v>
      </c>
      <c r="C737" t="s">
        <v>2483</v>
      </c>
      <c r="E737" t="s">
        <v>77</v>
      </c>
      <c r="I737" t="s">
        <v>145</v>
      </c>
      <c r="J737" t="s">
        <v>146</v>
      </c>
      <c r="L737" t="s">
        <v>192</v>
      </c>
      <c r="M737" t="s">
        <v>148</v>
      </c>
      <c r="N737" t="s">
        <v>81</v>
      </c>
      <c r="P737" t="s">
        <v>149</v>
      </c>
      <c r="Q737" t="s">
        <v>83</v>
      </c>
      <c r="R737" t="s">
        <v>84</v>
      </c>
      <c r="S737" t="s">
        <v>150</v>
      </c>
    </row>
    <row r="738" spans="1:19" x14ac:dyDescent="0.2">
      <c r="A738" t="s">
        <v>2484</v>
      </c>
      <c r="B738" t="s">
        <v>2485</v>
      </c>
      <c r="C738" t="s">
        <v>2486</v>
      </c>
      <c r="E738" t="s">
        <v>77</v>
      </c>
      <c r="I738" t="s">
        <v>145</v>
      </c>
      <c r="J738" t="s">
        <v>146</v>
      </c>
      <c r="L738" t="s">
        <v>788</v>
      </c>
      <c r="M738" t="s">
        <v>148</v>
      </c>
      <c r="N738" t="s">
        <v>81</v>
      </c>
      <c r="P738" t="s">
        <v>149</v>
      </c>
      <c r="Q738" t="s">
        <v>83</v>
      </c>
      <c r="R738" t="s">
        <v>84</v>
      </c>
      <c r="S738" t="s">
        <v>150</v>
      </c>
    </row>
    <row r="739" spans="1:19" x14ac:dyDescent="0.2">
      <c r="A739" t="s">
        <v>2487</v>
      </c>
      <c r="B739" t="s">
        <v>237</v>
      </c>
      <c r="C739" t="s">
        <v>2488</v>
      </c>
      <c r="E739" t="s">
        <v>77</v>
      </c>
      <c r="G739" t="s">
        <v>2489</v>
      </c>
      <c r="I739" t="s">
        <v>145</v>
      </c>
      <c r="J739" t="s">
        <v>146</v>
      </c>
      <c r="L739" t="s">
        <v>1217</v>
      </c>
      <c r="M739" t="s">
        <v>148</v>
      </c>
      <c r="N739" t="s">
        <v>81</v>
      </c>
      <c r="P739" t="s">
        <v>149</v>
      </c>
      <c r="Q739" t="s">
        <v>83</v>
      </c>
      <c r="R739" t="s">
        <v>84</v>
      </c>
      <c r="S739" t="s">
        <v>150</v>
      </c>
    </row>
    <row r="740" spans="1:19" x14ac:dyDescent="0.2">
      <c r="A740" t="s">
        <v>2490</v>
      </c>
      <c r="B740" t="s">
        <v>2491</v>
      </c>
      <c r="C740" t="s">
        <v>2492</v>
      </c>
      <c r="D740" t="s">
        <v>5860</v>
      </c>
      <c r="E740" t="s">
        <v>77</v>
      </c>
      <c r="I740" t="s">
        <v>145</v>
      </c>
      <c r="J740" t="s">
        <v>146</v>
      </c>
      <c r="L740" t="s">
        <v>522</v>
      </c>
      <c r="M740" t="s">
        <v>148</v>
      </c>
      <c r="N740" t="s">
        <v>81</v>
      </c>
      <c r="P740" t="s">
        <v>149</v>
      </c>
      <c r="Q740" t="s">
        <v>83</v>
      </c>
      <c r="R740" t="s">
        <v>84</v>
      </c>
      <c r="S740" t="s">
        <v>150</v>
      </c>
    </row>
    <row r="741" spans="1:19" x14ac:dyDescent="0.2">
      <c r="A741" t="s">
        <v>2493</v>
      </c>
      <c r="B741" t="s">
        <v>2494</v>
      </c>
      <c r="C741" t="s">
        <v>2495</v>
      </c>
      <c r="E741" t="s">
        <v>77</v>
      </c>
      <c r="G741" t="s">
        <v>2496</v>
      </c>
      <c r="I741" t="s">
        <v>145</v>
      </c>
      <c r="J741" t="s">
        <v>146</v>
      </c>
      <c r="L741" t="s">
        <v>199</v>
      </c>
      <c r="M741" t="s">
        <v>148</v>
      </c>
      <c r="N741" t="s">
        <v>81</v>
      </c>
      <c r="P741" t="s">
        <v>149</v>
      </c>
      <c r="Q741" t="s">
        <v>83</v>
      </c>
      <c r="R741" t="s">
        <v>84</v>
      </c>
      <c r="S741" t="s">
        <v>150</v>
      </c>
    </row>
    <row r="742" spans="1:19" x14ac:dyDescent="0.2">
      <c r="A742" t="s">
        <v>2497</v>
      </c>
      <c r="B742" t="s">
        <v>750</v>
      </c>
      <c r="C742" t="s">
        <v>2497</v>
      </c>
      <c r="E742" t="s">
        <v>77</v>
      </c>
      <c r="I742" t="s">
        <v>145</v>
      </c>
      <c r="J742" t="s">
        <v>146</v>
      </c>
      <c r="L742" t="s">
        <v>399</v>
      </c>
      <c r="M742" t="s">
        <v>148</v>
      </c>
      <c r="N742" t="s">
        <v>81</v>
      </c>
      <c r="P742" t="s">
        <v>149</v>
      </c>
      <c r="Q742" t="s">
        <v>83</v>
      </c>
      <c r="R742" t="s">
        <v>84</v>
      </c>
      <c r="S742" t="s">
        <v>150</v>
      </c>
    </row>
    <row r="743" spans="1:19" x14ac:dyDescent="0.2">
      <c r="A743" t="s">
        <v>2498</v>
      </c>
      <c r="B743" t="s">
        <v>2499</v>
      </c>
      <c r="C743" t="s">
        <v>2500</v>
      </c>
      <c r="E743" t="s">
        <v>77</v>
      </c>
      <c r="I743" t="s">
        <v>145</v>
      </c>
      <c r="J743" t="s">
        <v>146</v>
      </c>
      <c r="L743" t="s">
        <v>180</v>
      </c>
      <c r="M743" t="s">
        <v>148</v>
      </c>
      <c r="N743" t="s">
        <v>81</v>
      </c>
      <c r="P743" t="s">
        <v>149</v>
      </c>
      <c r="Q743" t="s">
        <v>83</v>
      </c>
      <c r="R743" t="s">
        <v>84</v>
      </c>
      <c r="S743" t="s">
        <v>150</v>
      </c>
    </row>
    <row r="744" spans="1:19" x14ac:dyDescent="0.2">
      <c r="A744" t="s">
        <v>2501</v>
      </c>
      <c r="B744" t="s">
        <v>2502</v>
      </c>
      <c r="C744" t="s">
        <v>2503</v>
      </c>
      <c r="D744" t="s">
        <v>5860</v>
      </c>
      <c r="E744" t="s">
        <v>77</v>
      </c>
      <c r="I744" t="s">
        <v>145</v>
      </c>
      <c r="J744" t="s">
        <v>146</v>
      </c>
      <c r="L744" t="s">
        <v>629</v>
      </c>
      <c r="M744" t="s">
        <v>148</v>
      </c>
      <c r="N744" t="s">
        <v>81</v>
      </c>
      <c r="P744" t="s">
        <v>149</v>
      </c>
      <c r="Q744" t="s">
        <v>83</v>
      </c>
      <c r="R744" t="s">
        <v>84</v>
      </c>
      <c r="S744" t="s">
        <v>150</v>
      </c>
    </row>
    <row r="745" spans="1:19" x14ac:dyDescent="0.2">
      <c r="A745" t="s">
        <v>2504</v>
      </c>
      <c r="B745" t="s">
        <v>263</v>
      </c>
      <c r="C745" t="s">
        <v>2504</v>
      </c>
      <c r="D745" t="s">
        <v>5860</v>
      </c>
      <c r="E745" t="s">
        <v>77</v>
      </c>
      <c r="G745" t="s">
        <v>2505</v>
      </c>
      <c r="I745" t="s">
        <v>145</v>
      </c>
      <c r="J745" t="s">
        <v>146</v>
      </c>
      <c r="L745" t="s">
        <v>399</v>
      </c>
      <c r="M745" t="s">
        <v>148</v>
      </c>
      <c r="N745" t="s">
        <v>81</v>
      </c>
      <c r="P745" t="s">
        <v>149</v>
      </c>
      <c r="Q745" t="s">
        <v>83</v>
      </c>
      <c r="R745" t="s">
        <v>84</v>
      </c>
      <c r="S745" t="s">
        <v>150</v>
      </c>
    </row>
    <row r="746" spans="1:19" x14ac:dyDescent="0.2">
      <c r="A746" t="s">
        <v>2506</v>
      </c>
      <c r="B746" t="s">
        <v>2507</v>
      </c>
      <c r="C746" t="s">
        <v>2508</v>
      </c>
      <c r="D746" t="s">
        <v>5860</v>
      </c>
      <c r="E746" t="s">
        <v>77</v>
      </c>
      <c r="G746" t="s">
        <v>2509</v>
      </c>
      <c r="I746" t="s">
        <v>145</v>
      </c>
      <c r="J746" t="s">
        <v>146</v>
      </c>
      <c r="L746" t="s">
        <v>246</v>
      </c>
      <c r="M746" t="s">
        <v>148</v>
      </c>
      <c r="N746" t="s">
        <v>81</v>
      </c>
      <c r="P746" t="s">
        <v>149</v>
      </c>
      <c r="Q746" t="s">
        <v>83</v>
      </c>
      <c r="R746" t="s">
        <v>84</v>
      </c>
      <c r="S746" t="s">
        <v>150</v>
      </c>
    </row>
    <row r="747" spans="1:19" x14ac:dyDescent="0.2">
      <c r="A747" t="s">
        <v>2510</v>
      </c>
      <c r="B747" t="s">
        <v>603</v>
      </c>
      <c r="C747" t="s">
        <v>2511</v>
      </c>
      <c r="E747" t="s">
        <v>77</v>
      </c>
      <c r="I747" t="s">
        <v>145</v>
      </c>
      <c r="J747" t="s">
        <v>146</v>
      </c>
      <c r="L747" t="s">
        <v>323</v>
      </c>
      <c r="M747" t="s">
        <v>148</v>
      </c>
      <c r="N747" t="s">
        <v>81</v>
      </c>
      <c r="P747" t="s">
        <v>149</v>
      </c>
      <c r="Q747" t="s">
        <v>83</v>
      </c>
      <c r="R747" t="s">
        <v>84</v>
      </c>
      <c r="S747" t="s">
        <v>150</v>
      </c>
    </row>
    <row r="748" spans="1:19" x14ac:dyDescent="0.2">
      <c r="A748" t="s">
        <v>2512</v>
      </c>
      <c r="B748" t="s">
        <v>2513</v>
      </c>
      <c r="C748" t="s">
        <v>2514</v>
      </c>
      <c r="E748" t="s">
        <v>77</v>
      </c>
      <c r="I748" t="s">
        <v>145</v>
      </c>
      <c r="J748" t="s">
        <v>146</v>
      </c>
      <c r="L748" t="s">
        <v>331</v>
      </c>
      <c r="M748" t="s">
        <v>148</v>
      </c>
      <c r="N748" t="s">
        <v>81</v>
      </c>
      <c r="P748" t="s">
        <v>149</v>
      </c>
      <c r="Q748" t="s">
        <v>83</v>
      </c>
      <c r="R748" t="s">
        <v>84</v>
      </c>
      <c r="S748" t="s">
        <v>150</v>
      </c>
    </row>
    <row r="749" spans="1:19" x14ac:dyDescent="0.2">
      <c r="A749" t="s">
        <v>2515</v>
      </c>
      <c r="B749" t="s">
        <v>2516</v>
      </c>
      <c r="C749" t="s">
        <v>532</v>
      </c>
      <c r="D749" t="s">
        <v>5860</v>
      </c>
      <c r="E749" t="s">
        <v>77</v>
      </c>
      <c r="I749" t="s">
        <v>145</v>
      </c>
      <c r="J749" t="s">
        <v>146</v>
      </c>
      <c r="L749" t="s">
        <v>522</v>
      </c>
      <c r="M749" t="s">
        <v>148</v>
      </c>
      <c r="N749" t="s">
        <v>81</v>
      </c>
      <c r="P749" t="s">
        <v>149</v>
      </c>
      <c r="Q749" t="s">
        <v>83</v>
      </c>
      <c r="R749" t="s">
        <v>84</v>
      </c>
      <c r="S749" t="s">
        <v>150</v>
      </c>
    </row>
    <row r="750" spans="1:19" x14ac:dyDescent="0.2">
      <c r="A750" t="s">
        <v>2517</v>
      </c>
      <c r="B750" t="s">
        <v>2518</v>
      </c>
      <c r="C750" t="s">
        <v>2519</v>
      </c>
      <c r="D750" t="s">
        <v>5860</v>
      </c>
      <c r="E750" t="s">
        <v>77</v>
      </c>
      <c r="I750" t="s">
        <v>145</v>
      </c>
      <c r="J750" t="s">
        <v>146</v>
      </c>
      <c r="L750" t="s">
        <v>829</v>
      </c>
      <c r="M750" t="s">
        <v>148</v>
      </c>
      <c r="N750" t="s">
        <v>81</v>
      </c>
      <c r="P750" t="s">
        <v>149</v>
      </c>
      <c r="Q750" t="s">
        <v>83</v>
      </c>
      <c r="R750" t="s">
        <v>84</v>
      </c>
      <c r="S750" t="s">
        <v>150</v>
      </c>
    </row>
    <row r="751" spans="1:19" x14ac:dyDescent="0.2">
      <c r="A751" t="s">
        <v>2520</v>
      </c>
      <c r="B751" t="s">
        <v>2521</v>
      </c>
      <c r="C751" t="s">
        <v>2522</v>
      </c>
      <c r="E751" t="s">
        <v>77</v>
      </c>
      <c r="I751" t="s">
        <v>145</v>
      </c>
      <c r="J751" t="s">
        <v>146</v>
      </c>
      <c r="L751" t="s">
        <v>886</v>
      </c>
      <c r="M751" t="s">
        <v>148</v>
      </c>
      <c r="N751" t="s">
        <v>81</v>
      </c>
      <c r="P751" t="s">
        <v>149</v>
      </c>
      <c r="Q751" t="s">
        <v>83</v>
      </c>
      <c r="R751" t="s">
        <v>84</v>
      </c>
      <c r="S751" t="s">
        <v>150</v>
      </c>
    </row>
    <row r="752" spans="1:19" x14ac:dyDescent="0.2">
      <c r="A752" t="s">
        <v>2523</v>
      </c>
      <c r="B752" t="s">
        <v>2524</v>
      </c>
      <c r="C752" t="s">
        <v>2525</v>
      </c>
      <c r="D752" t="s">
        <v>5860</v>
      </c>
      <c r="E752" t="s">
        <v>77</v>
      </c>
      <c r="I752" t="s">
        <v>145</v>
      </c>
      <c r="J752" t="s">
        <v>146</v>
      </c>
      <c r="L752" t="s">
        <v>211</v>
      </c>
      <c r="M752" t="s">
        <v>148</v>
      </c>
      <c r="N752" t="s">
        <v>81</v>
      </c>
      <c r="P752" t="s">
        <v>149</v>
      </c>
      <c r="Q752" t="s">
        <v>83</v>
      </c>
      <c r="R752" t="s">
        <v>84</v>
      </c>
      <c r="S752" t="s">
        <v>150</v>
      </c>
    </row>
    <row r="753" spans="1:19" x14ac:dyDescent="0.2">
      <c r="A753" t="s">
        <v>2526</v>
      </c>
      <c r="B753" t="s">
        <v>2527</v>
      </c>
      <c r="C753" t="s">
        <v>2528</v>
      </c>
      <c r="E753" t="s">
        <v>77</v>
      </c>
      <c r="I753" t="s">
        <v>145</v>
      </c>
      <c r="J753" t="s">
        <v>146</v>
      </c>
      <c r="L753" t="s">
        <v>329</v>
      </c>
      <c r="M753" t="s">
        <v>148</v>
      </c>
      <c r="N753" t="s">
        <v>81</v>
      </c>
      <c r="P753" t="s">
        <v>149</v>
      </c>
      <c r="Q753" t="s">
        <v>83</v>
      </c>
      <c r="R753" t="s">
        <v>84</v>
      </c>
      <c r="S753" t="s">
        <v>150</v>
      </c>
    </row>
    <row r="754" spans="1:19" x14ac:dyDescent="0.2">
      <c r="A754" t="s">
        <v>2529</v>
      </c>
      <c r="B754" t="s">
        <v>2530</v>
      </c>
      <c r="C754" t="s">
        <v>2531</v>
      </c>
      <c r="E754" t="s">
        <v>77</v>
      </c>
      <c r="I754" t="s">
        <v>145</v>
      </c>
      <c r="J754" t="s">
        <v>146</v>
      </c>
      <c r="L754" t="s">
        <v>278</v>
      </c>
      <c r="M754" t="s">
        <v>148</v>
      </c>
      <c r="N754" t="s">
        <v>81</v>
      </c>
      <c r="P754" t="s">
        <v>149</v>
      </c>
      <c r="Q754" t="s">
        <v>83</v>
      </c>
      <c r="R754" t="s">
        <v>84</v>
      </c>
      <c r="S754" t="s">
        <v>150</v>
      </c>
    </row>
    <row r="755" spans="1:19" x14ac:dyDescent="0.2">
      <c r="A755" t="s">
        <v>2532</v>
      </c>
      <c r="B755" t="s">
        <v>2533</v>
      </c>
      <c r="C755" t="s">
        <v>2534</v>
      </c>
      <c r="E755" t="s">
        <v>77</v>
      </c>
      <c r="I755" t="s">
        <v>145</v>
      </c>
      <c r="J755" t="s">
        <v>146</v>
      </c>
      <c r="L755" t="s">
        <v>302</v>
      </c>
      <c r="M755" t="s">
        <v>148</v>
      </c>
      <c r="N755" t="s">
        <v>81</v>
      </c>
      <c r="P755" t="s">
        <v>149</v>
      </c>
      <c r="Q755" t="s">
        <v>83</v>
      </c>
      <c r="R755" t="s">
        <v>84</v>
      </c>
      <c r="S755" t="s">
        <v>150</v>
      </c>
    </row>
    <row r="756" spans="1:19" x14ac:dyDescent="0.2">
      <c r="A756" t="s">
        <v>2535</v>
      </c>
      <c r="B756" t="s">
        <v>1050</v>
      </c>
      <c r="C756" t="s">
        <v>2536</v>
      </c>
      <c r="E756" t="s">
        <v>77</v>
      </c>
      <c r="I756" t="s">
        <v>145</v>
      </c>
      <c r="J756" t="s">
        <v>146</v>
      </c>
      <c r="L756" t="s">
        <v>667</v>
      </c>
      <c r="M756" t="s">
        <v>148</v>
      </c>
      <c r="N756" t="s">
        <v>81</v>
      </c>
      <c r="P756" t="s">
        <v>149</v>
      </c>
      <c r="Q756" t="s">
        <v>83</v>
      </c>
      <c r="R756" t="s">
        <v>84</v>
      </c>
      <c r="S756" t="s">
        <v>150</v>
      </c>
    </row>
    <row r="757" spans="1:19" x14ac:dyDescent="0.2">
      <c r="A757" t="s">
        <v>2537</v>
      </c>
      <c r="B757" t="s">
        <v>2538</v>
      </c>
      <c r="C757" t="s">
        <v>2539</v>
      </c>
      <c r="E757" t="s">
        <v>77</v>
      </c>
      <c r="I757" t="s">
        <v>145</v>
      </c>
      <c r="J757" t="s">
        <v>146</v>
      </c>
      <c r="L757" t="s">
        <v>1089</v>
      </c>
      <c r="M757" t="s">
        <v>148</v>
      </c>
      <c r="N757" t="s">
        <v>81</v>
      </c>
      <c r="P757" t="s">
        <v>149</v>
      </c>
      <c r="Q757" t="s">
        <v>83</v>
      </c>
      <c r="R757" t="s">
        <v>84</v>
      </c>
      <c r="S757" t="s">
        <v>150</v>
      </c>
    </row>
    <row r="758" spans="1:19" x14ac:dyDescent="0.2">
      <c r="A758" t="s">
        <v>2540</v>
      </c>
      <c r="B758" t="s">
        <v>331</v>
      </c>
      <c r="C758" t="s">
        <v>2541</v>
      </c>
      <c r="D758" t="s">
        <v>5860</v>
      </c>
      <c r="E758" t="s">
        <v>77</v>
      </c>
      <c r="G758" t="s">
        <v>2542</v>
      </c>
      <c r="I758" t="s">
        <v>145</v>
      </c>
      <c r="J758" t="s">
        <v>146</v>
      </c>
      <c r="L758" t="s">
        <v>147</v>
      </c>
      <c r="M758" t="s">
        <v>148</v>
      </c>
      <c r="N758" t="s">
        <v>81</v>
      </c>
      <c r="P758" t="s">
        <v>149</v>
      </c>
      <c r="Q758" t="s">
        <v>83</v>
      </c>
      <c r="R758" t="s">
        <v>84</v>
      </c>
      <c r="S758" t="s">
        <v>150</v>
      </c>
    </row>
    <row r="759" spans="1:19" x14ac:dyDescent="0.2">
      <c r="A759" t="s">
        <v>2543</v>
      </c>
      <c r="B759" t="s">
        <v>2544</v>
      </c>
      <c r="C759" t="s">
        <v>2545</v>
      </c>
      <c r="E759" t="s">
        <v>77</v>
      </c>
      <c r="I759" t="s">
        <v>145</v>
      </c>
      <c r="J759" t="s">
        <v>146</v>
      </c>
      <c r="L759" t="s">
        <v>575</v>
      </c>
      <c r="M759" t="s">
        <v>148</v>
      </c>
      <c r="N759" t="s">
        <v>81</v>
      </c>
      <c r="P759" t="s">
        <v>149</v>
      </c>
      <c r="Q759" t="s">
        <v>83</v>
      </c>
      <c r="R759" t="s">
        <v>84</v>
      </c>
      <c r="S759" t="s">
        <v>150</v>
      </c>
    </row>
    <row r="760" spans="1:19" x14ac:dyDescent="0.2">
      <c r="A760" t="s">
        <v>2546</v>
      </c>
      <c r="B760" t="s">
        <v>2547</v>
      </c>
      <c r="C760" t="s">
        <v>2548</v>
      </c>
      <c r="E760" t="s">
        <v>77</v>
      </c>
      <c r="I760" t="s">
        <v>145</v>
      </c>
      <c r="J760" t="s">
        <v>146</v>
      </c>
      <c r="L760" t="s">
        <v>383</v>
      </c>
      <c r="M760" t="s">
        <v>148</v>
      </c>
      <c r="N760" t="s">
        <v>81</v>
      </c>
      <c r="P760" t="s">
        <v>149</v>
      </c>
      <c r="Q760" t="s">
        <v>83</v>
      </c>
      <c r="R760" t="s">
        <v>84</v>
      </c>
      <c r="S760" t="s">
        <v>150</v>
      </c>
    </row>
    <row r="761" spans="1:19" x14ac:dyDescent="0.2">
      <c r="A761" t="s">
        <v>2549</v>
      </c>
      <c r="B761" t="s">
        <v>2550</v>
      </c>
      <c r="C761" t="s">
        <v>2551</v>
      </c>
      <c r="E761" t="s">
        <v>77</v>
      </c>
      <c r="I761" t="s">
        <v>145</v>
      </c>
      <c r="J761" t="s">
        <v>146</v>
      </c>
      <c r="L761" t="s">
        <v>2552</v>
      </c>
      <c r="M761" t="s">
        <v>148</v>
      </c>
      <c r="N761" t="s">
        <v>81</v>
      </c>
      <c r="P761" t="s">
        <v>149</v>
      </c>
      <c r="Q761" t="s">
        <v>83</v>
      </c>
      <c r="R761" t="s">
        <v>84</v>
      </c>
      <c r="S761" t="s">
        <v>150</v>
      </c>
    </row>
    <row r="762" spans="1:19" x14ac:dyDescent="0.2">
      <c r="A762" t="s">
        <v>2553</v>
      </c>
      <c r="B762" t="s">
        <v>2554</v>
      </c>
      <c r="C762" t="s">
        <v>2555</v>
      </c>
      <c r="E762" t="s">
        <v>77</v>
      </c>
      <c r="G762" t="s">
        <v>2556</v>
      </c>
      <c r="I762" t="s">
        <v>145</v>
      </c>
      <c r="J762" t="s">
        <v>146</v>
      </c>
      <c r="L762" t="s">
        <v>246</v>
      </c>
      <c r="M762" t="s">
        <v>148</v>
      </c>
      <c r="N762" t="s">
        <v>81</v>
      </c>
      <c r="P762" t="s">
        <v>149</v>
      </c>
      <c r="Q762" t="s">
        <v>83</v>
      </c>
      <c r="R762" t="s">
        <v>84</v>
      </c>
      <c r="S762" t="s">
        <v>150</v>
      </c>
    </row>
    <row r="763" spans="1:19" x14ac:dyDescent="0.2">
      <c r="A763" t="s">
        <v>2557</v>
      </c>
      <c r="B763" t="s">
        <v>2558</v>
      </c>
      <c r="C763" t="s">
        <v>2559</v>
      </c>
      <c r="E763" t="s">
        <v>77</v>
      </c>
      <c r="I763" t="s">
        <v>145</v>
      </c>
      <c r="J763" t="s">
        <v>146</v>
      </c>
      <c r="L763" t="s">
        <v>331</v>
      </c>
      <c r="M763" t="s">
        <v>148</v>
      </c>
      <c r="N763" t="s">
        <v>81</v>
      </c>
      <c r="P763" t="s">
        <v>149</v>
      </c>
      <c r="Q763" t="s">
        <v>83</v>
      </c>
      <c r="R763" t="s">
        <v>84</v>
      </c>
      <c r="S763" t="s">
        <v>150</v>
      </c>
    </row>
    <row r="764" spans="1:19" x14ac:dyDescent="0.2">
      <c r="A764" t="s">
        <v>2560</v>
      </c>
      <c r="B764" t="s">
        <v>2561</v>
      </c>
      <c r="C764" t="s">
        <v>2562</v>
      </c>
      <c r="E764" t="s">
        <v>77</v>
      </c>
      <c r="I764" t="s">
        <v>145</v>
      </c>
      <c r="J764" t="s">
        <v>146</v>
      </c>
      <c r="L764" t="s">
        <v>168</v>
      </c>
      <c r="M764" t="s">
        <v>148</v>
      </c>
      <c r="N764" t="s">
        <v>81</v>
      </c>
      <c r="P764" t="s">
        <v>149</v>
      </c>
      <c r="Q764" t="s">
        <v>83</v>
      </c>
      <c r="R764" t="s">
        <v>84</v>
      </c>
      <c r="S764" t="s">
        <v>150</v>
      </c>
    </row>
    <row r="765" spans="1:19" x14ac:dyDescent="0.2">
      <c r="A765" t="s">
        <v>2563</v>
      </c>
      <c r="B765" t="s">
        <v>636</v>
      </c>
      <c r="C765" t="s">
        <v>1281</v>
      </c>
      <c r="E765" t="s">
        <v>77</v>
      </c>
      <c r="I765" t="s">
        <v>145</v>
      </c>
      <c r="J765" t="s">
        <v>146</v>
      </c>
      <c r="L765" t="s">
        <v>1006</v>
      </c>
      <c r="M765" t="s">
        <v>148</v>
      </c>
      <c r="N765" t="s">
        <v>81</v>
      </c>
      <c r="P765" t="s">
        <v>149</v>
      </c>
      <c r="Q765" t="s">
        <v>83</v>
      </c>
      <c r="R765" t="s">
        <v>84</v>
      </c>
      <c r="S765" t="s">
        <v>150</v>
      </c>
    </row>
    <row r="766" spans="1:19" x14ac:dyDescent="0.2">
      <c r="A766" t="s">
        <v>2564</v>
      </c>
      <c r="B766" t="s">
        <v>2565</v>
      </c>
      <c r="C766" t="s">
        <v>2566</v>
      </c>
      <c r="D766" t="s">
        <v>5860</v>
      </c>
      <c r="E766" t="s">
        <v>77</v>
      </c>
      <c r="G766" t="s">
        <v>2567</v>
      </c>
      <c r="I766" t="s">
        <v>145</v>
      </c>
      <c r="J766" t="s">
        <v>146</v>
      </c>
      <c r="L766" t="s">
        <v>407</v>
      </c>
      <c r="M766" t="s">
        <v>148</v>
      </c>
      <c r="N766" t="s">
        <v>81</v>
      </c>
      <c r="P766" t="s">
        <v>149</v>
      </c>
      <c r="Q766" t="s">
        <v>83</v>
      </c>
      <c r="R766" t="s">
        <v>84</v>
      </c>
      <c r="S766" t="s">
        <v>150</v>
      </c>
    </row>
    <row r="767" spans="1:19" x14ac:dyDescent="0.2">
      <c r="A767" t="s">
        <v>2568</v>
      </c>
      <c r="B767" t="s">
        <v>2569</v>
      </c>
      <c r="C767" t="s">
        <v>2570</v>
      </c>
      <c r="E767" t="s">
        <v>77</v>
      </c>
      <c r="I767" t="s">
        <v>145</v>
      </c>
      <c r="J767" t="s">
        <v>146</v>
      </c>
      <c r="L767" t="s">
        <v>726</v>
      </c>
      <c r="M767" t="s">
        <v>148</v>
      </c>
      <c r="N767" t="s">
        <v>81</v>
      </c>
      <c r="P767" t="s">
        <v>149</v>
      </c>
      <c r="Q767" t="s">
        <v>83</v>
      </c>
      <c r="R767" t="s">
        <v>84</v>
      </c>
      <c r="S767" t="s">
        <v>150</v>
      </c>
    </row>
    <row r="768" spans="1:19" x14ac:dyDescent="0.2">
      <c r="A768" t="s">
        <v>2571</v>
      </c>
      <c r="B768" t="s">
        <v>2572</v>
      </c>
      <c r="C768" t="s">
        <v>1209</v>
      </c>
      <c r="D768" t="s">
        <v>5860</v>
      </c>
      <c r="E768" t="s">
        <v>77</v>
      </c>
      <c r="I768" t="s">
        <v>145</v>
      </c>
      <c r="J768" t="s">
        <v>146</v>
      </c>
      <c r="L768" t="s">
        <v>716</v>
      </c>
      <c r="M768" t="s">
        <v>148</v>
      </c>
      <c r="N768" t="s">
        <v>81</v>
      </c>
      <c r="P768" t="s">
        <v>149</v>
      </c>
      <c r="Q768" t="s">
        <v>83</v>
      </c>
      <c r="R768" t="s">
        <v>84</v>
      </c>
      <c r="S768" t="s">
        <v>150</v>
      </c>
    </row>
    <row r="769" spans="1:19" x14ac:dyDescent="0.2">
      <c r="A769" t="s">
        <v>2573</v>
      </c>
      <c r="B769" t="s">
        <v>2574</v>
      </c>
      <c r="C769" t="s">
        <v>2575</v>
      </c>
      <c r="D769" t="s">
        <v>5860</v>
      </c>
      <c r="E769" t="s">
        <v>77</v>
      </c>
      <c r="I769" t="s">
        <v>145</v>
      </c>
      <c r="J769" t="s">
        <v>146</v>
      </c>
      <c r="L769" t="s">
        <v>726</v>
      </c>
      <c r="M769" t="s">
        <v>148</v>
      </c>
      <c r="N769" t="s">
        <v>81</v>
      </c>
      <c r="P769" t="s">
        <v>149</v>
      </c>
      <c r="Q769" t="s">
        <v>83</v>
      </c>
      <c r="R769" t="s">
        <v>84</v>
      </c>
      <c r="S769" t="s">
        <v>150</v>
      </c>
    </row>
    <row r="770" spans="1:19" x14ac:dyDescent="0.2">
      <c r="A770" t="s">
        <v>2576</v>
      </c>
      <c r="B770" t="s">
        <v>2577</v>
      </c>
      <c r="C770" t="s">
        <v>2578</v>
      </c>
      <c r="E770" t="s">
        <v>77</v>
      </c>
      <c r="I770" t="s">
        <v>145</v>
      </c>
      <c r="J770" t="s">
        <v>146</v>
      </c>
      <c r="L770" t="s">
        <v>1004</v>
      </c>
      <c r="M770" t="s">
        <v>148</v>
      </c>
      <c r="N770" t="s">
        <v>81</v>
      </c>
      <c r="P770" t="s">
        <v>149</v>
      </c>
      <c r="Q770" t="s">
        <v>83</v>
      </c>
      <c r="R770" t="s">
        <v>84</v>
      </c>
      <c r="S770" t="s">
        <v>150</v>
      </c>
    </row>
    <row r="771" spans="1:19" x14ac:dyDescent="0.2">
      <c r="A771" t="s">
        <v>2579</v>
      </c>
      <c r="B771" t="s">
        <v>629</v>
      </c>
      <c r="C771" t="s">
        <v>2580</v>
      </c>
      <c r="E771" t="s">
        <v>77</v>
      </c>
      <c r="I771" t="s">
        <v>145</v>
      </c>
      <c r="J771" t="s">
        <v>146</v>
      </c>
      <c r="L771" t="s">
        <v>1212</v>
      </c>
      <c r="M771" t="s">
        <v>148</v>
      </c>
      <c r="N771" t="s">
        <v>81</v>
      </c>
      <c r="P771" t="s">
        <v>149</v>
      </c>
      <c r="Q771" t="s">
        <v>83</v>
      </c>
      <c r="R771" t="s">
        <v>84</v>
      </c>
      <c r="S771" t="s">
        <v>150</v>
      </c>
    </row>
    <row r="772" spans="1:19" x14ac:dyDescent="0.2">
      <c r="A772" t="s">
        <v>2581</v>
      </c>
      <c r="B772" t="s">
        <v>2582</v>
      </c>
      <c r="C772" t="s">
        <v>2583</v>
      </c>
      <c r="E772" t="s">
        <v>77</v>
      </c>
      <c r="I772" t="s">
        <v>145</v>
      </c>
      <c r="J772" t="s">
        <v>146</v>
      </c>
      <c r="L772" t="s">
        <v>439</v>
      </c>
      <c r="M772" t="s">
        <v>148</v>
      </c>
      <c r="N772" t="s">
        <v>81</v>
      </c>
      <c r="P772" t="s">
        <v>149</v>
      </c>
      <c r="Q772" t="s">
        <v>83</v>
      </c>
      <c r="R772" t="s">
        <v>84</v>
      </c>
      <c r="S772" t="s">
        <v>150</v>
      </c>
    </row>
    <row r="773" spans="1:19" x14ac:dyDescent="0.2">
      <c r="A773" t="s">
        <v>2584</v>
      </c>
      <c r="B773" t="s">
        <v>2585</v>
      </c>
      <c r="C773" t="s">
        <v>2586</v>
      </c>
      <c r="D773" t="s">
        <v>5860</v>
      </c>
      <c r="E773" t="s">
        <v>77</v>
      </c>
      <c r="I773" t="s">
        <v>145</v>
      </c>
      <c r="J773" t="s">
        <v>146</v>
      </c>
      <c r="L773" t="s">
        <v>594</v>
      </c>
      <c r="M773" t="s">
        <v>148</v>
      </c>
      <c r="N773" t="s">
        <v>81</v>
      </c>
      <c r="P773" t="s">
        <v>149</v>
      </c>
      <c r="Q773" t="s">
        <v>83</v>
      </c>
      <c r="R773" t="s">
        <v>84</v>
      </c>
      <c r="S773" t="s">
        <v>150</v>
      </c>
    </row>
    <row r="774" spans="1:19" x14ac:dyDescent="0.2">
      <c r="A774" t="s">
        <v>2587</v>
      </c>
      <c r="B774" t="s">
        <v>2588</v>
      </c>
      <c r="C774" t="s">
        <v>2589</v>
      </c>
      <c r="E774" t="s">
        <v>77</v>
      </c>
      <c r="I774" t="s">
        <v>145</v>
      </c>
      <c r="J774" t="s">
        <v>146</v>
      </c>
      <c r="L774" t="s">
        <v>2239</v>
      </c>
      <c r="M774" t="s">
        <v>148</v>
      </c>
      <c r="N774" t="s">
        <v>81</v>
      </c>
      <c r="P774" t="s">
        <v>149</v>
      </c>
      <c r="Q774" t="s">
        <v>83</v>
      </c>
      <c r="R774" t="s">
        <v>84</v>
      </c>
      <c r="S774" t="s">
        <v>150</v>
      </c>
    </row>
    <row r="775" spans="1:19" x14ac:dyDescent="0.2">
      <c r="A775" t="s">
        <v>2590</v>
      </c>
      <c r="B775" t="s">
        <v>439</v>
      </c>
      <c r="C775" t="s">
        <v>2591</v>
      </c>
      <c r="E775" t="s">
        <v>77</v>
      </c>
      <c r="I775" t="s">
        <v>145</v>
      </c>
      <c r="J775" t="s">
        <v>146</v>
      </c>
      <c r="L775" t="s">
        <v>538</v>
      </c>
      <c r="M775" t="s">
        <v>148</v>
      </c>
      <c r="N775" t="s">
        <v>81</v>
      </c>
      <c r="P775" t="s">
        <v>149</v>
      </c>
      <c r="Q775" t="s">
        <v>83</v>
      </c>
      <c r="R775" t="s">
        <v>84</v>
      </c>
      <c r="S775" t="s">
        <v>150</v>
      </c>
    </row>
    <row r="776" spans="1:19" x14ac:dyDescent="0.2">
      <c r="A776" t="s">
        <v>2592</v>
      </c>
      <c r="B776" t="s">
        <v>2593</v>
      </c>
      <c r="C776" t="s">
        <v>2594</v>
      </c>
      <c r="E776" t="s">
        <v>77</v>
      </c>
      <c r="I776" t="s">
        <v>145</v>
      </c>
      <c r="J776" t="s">
        <v>146</v>
      </c>
      <c r="L776" t="s">
        <v>443</v>
      </c>
      <c r="M776" t="s">
        <v>148</v>
      </c>
      <c r="N776" t="s">
        <v>81</v>
      </c>
      <c r="P776" t="s">
        <v>149</v>
      </c>
      <c r="Q776" t="s">
        <v>83</v>
      </c>
      <c r="R776" t="s">
        <v>84</v>
      </c>
      <c r="S776" t="s">
        <v>150</v>
      </c>
    </row>
    <row r="777" spans="1:19" x14ac:dyDescent="0.2">
      <c r="A777" t="s">
        <v>2595</v>
      </c>
      <c r="B777" t="s">
        <v>2596</v>
      </c>
      <c r="C777" t="s">
        <v>2597</v>
      </c>
      <c r="E777" t="s">
        <v>77</v>
      </c>
      <c r="I777" t="s">
        <v>145</v>
      </c>
      <c r="J777" t="s">
        <v>146</v>
      </c>
      <c r="L777" t="s">
        <v>180</v>
      </c>
      <c r="M777" t="s">
        <v>148</v>
      </c>
      <c r="N777" t="s">
        <v>81</v>
      </c>
      <c r="P777" t="s">
        <v>149</v>
      </c>
      <c r="Q777" t="s">
        <v>83</v>
      </c>
      <c r="R777" t="s">
        <v>84</v>
      </c>
      <c r="S777" t="s">
        <v>150</v>
      </c>
    </row>
    <row r="778" spans="1:19" x14ac:dyDescent="0.2">
      <c r="A778" t="s">
        <v>2598</v>
      </c>
      <c r="B778" t="s">
        <v>2599</v>
      </c>
      <c r="C778" t="s">
        <v>2600</v>
      </c>
      <c r="E778" t="s">
        <v>77</v>
      </c>
      <c r="I778" t="s">
        <v>145</v>
      </c>
      <c r="J778" t="s">
        <v>146</v>
      </c>
      <c r="L778" t="s">
        <v>219</v>
      </c>
      <c r="M778" t="s">
        <v>148</v>
      </c>
      <c r="N778" t="s">
        <v>81</v>
      </c>
      <c r="P778" t="s">
        <v>149</v>
      </c>
      <c r="Q778" t="s">
        <v>83</v>
      </c>
      <c r="R778" t="s">
        <v>84</v>
      </c>
      <c r="S778" t="s">
        <v>150</v>
      </c>
    </row>
    <row r="779" spans="1:19" x14ac:dyDescent="0.2">
      <c r="A779" t="s">
        <v>2601</v>
      </c>
      <c r="B779" t="s">
        <v>1089</v>
      </c>
      <c r="C779" t="s">
        <v>2602</v>
      </c>
      <c r="E779" t="s">
        <v>77</v>
      </c>
      <c r="G779" t="s">
        <v>2603</v>
      </c>
      <c r="I779" t="s">
        <v>145</v>
      </c>
      <c r="J779" t="s">
        <v>146</v>
      </c>
      <c r="L779" t="s">
        <v>147</v>
      </c>
      <c r="M779" t="s">
        <v>148</v>
      </c>
      <c r="N779" t="s">
        <v>81</v>
      </c>
      <c r="P779" t="s">
        <v>149</v>
      </c>
      <c r="Q779" t="s">
        <v>83</v>
      </c>
      <c r="R779" t="s">
        <v>84</v>
      </c>
      <c r="S779" t="s">
        <v>150</v>
      </c>
    </row>
    <row r="780" spans="1:19" x14ac:dyDescent="0.2">
      <c r="A780" t="s">
        <v>2604</v>
      </c>
      <c r="B780" t="s">
        <v>2605</v>
      </c>
      <c r="C780" t="s">
        <v>2606</v>
      </c>
      <c r="E780" t="s">
        <v>77</v>
      </c>
      <c r="I780" t="s">
        <v>145</v>
      </c>
      <c r="J780" t="s">
        <v>146</v>
      </c>
      <c r="L780" t="s">
        <v>886</v>
      </c>
      <c r="M780" t="s">
        <v>148</v>
      </c>
      <c r="N780" t="s">
        <v>81</v>
      </c>
      <c r="P780" t="s">
        <v>149</v>
      </c>
      <c r="Q780" t="s">
        <v>83</v>
      </c>
      <c r="R780" t="s">
        <v>84</v>
      </c>
      <c r="S780" t="s">
        <v>150</v>
      </c>
    </row>
    <row r="781" spans="1:19" x14ac:dyDescent="0.2">
      <c r="A781" t="s">
        <v>2607</v>
      </c>
      <c r="B781" t="s">
        <v>194</v>
      </c>
      <c r="C781" t="s">
        <v>2608</v>
      </c>
      <c r="D781" t="s">
        <v>5860</v>
      </c>
      <c r="E781" t="s">
        <v>77</v>
      </c>
      <c r="G781" t="s">
        <v>2609</v>
      </c>
      <c r="I781" t="s">
        <v>145</v>
      </c>
      <c r="J781" t="s">
        <v>146</v>
      </c>
      <c r="L781" t="s">
        <v>2004</v>
      </c>
      <c r="M781" t="s">
        <v>148</v>
      </c>
      <c r="N781" t="s">
        <v>81</v>
      </c>
      <c r="P781" t="s">
        <v>149</v>
      </c>
      <c r="Q781" t="s">
        <v>83</v>
      </c>
      <c r="R781" t="s">
        <v>84</v>
      </c>
      <c r="S781" t="s">
        <v>150</v>
      </c>
    </row>
    <row r="782" spans="1:19" x14ac:dyDescent="0.2">
      <c r="A782" t="s">
        <v>2610</v>
      </c>
      <c r="B782" t="s">
        <v>2610</v>
      </c>
      <c r="C782" t="s">
        <v>159</v>
      </c>
      <c r="D782" t="s">
        <v>5860</v>
      </c>
      <c r="E782" t="s">
        <v>160</v>
      </c>
      <c r="I782" t="s">
        <v>145</v>
      </c>
      <c r="J782" t="s">
        <v>146</v>
      </c>
      <c r="M782" t="s">
        <v>148</v>
      </c>
      <c r="N782" t="s">
        <v>81</v>
      </c>
      <c r="P782" t="s">
        <v>149</v>
      </c>
      <c r="Q782" t="s">
        <v>83</v>
      </c>
      <c r="R782" t="s">
        <v>84</v>
      </c>
      <c r="S782" t="s">
        <v>150</v>
      </c>
    </row>
    <row r="783" spans="1:19" x14ac:dyDescent="0.2">
      <c r="A783" t="s">
        <v>2611</v>
      </c>
      <c r="B783" t="s">
        <v>2612</v>
      </c>
      <c r="C783" t="s">
        <v>2613</v>
      </c>
      <c r="E783" t="s">
        <v>77</v>
      </c>
      <c r="G783" t="s">
        <v>2614</v>
      </c>
      <c r="I783" t="s">
        <v>145</v>
      </c>
      <c r="J783" t="s">
        <v>146</v>
      </c>
      <c r="L783" t="s">
        <v>1447</v>
      </c>
      <c r="M783" t="s">
        <v>148</v>
      </c>
      <c r="N783" t="s">
        <v>81</v>
      </c>
      <c r="P783" t="s">
        <v>149</v>
      </c>
      <c r="Q783" t="s">
        <v>83</v>
      </c>
      <c r="R783" t="s">
        <v>84</v>
      </c>
      <c r="S783" t="s">
        <v>150</v>
      </c>
    </row>
    <row r="784" spans="1:19" x14ac:dyDescent="0.2">
      <c r="A784" t="s">
        <v>2615</v>
      </c>
      <c r="B784" t="s">
        <v>2616</v>
      </c>
      <c r="C784" t="s">
        <v>2617</v>
      </c>
      <c r="D784" t="s">
        <v>5860</v>
      </c>
      <c r="E784" t="s">
        <v>77</v>
      </c>
      <c r="G784" t="s">
        <v>2618</v>
      </c>
      <c r="I784" t="s">
        <v>145</v>
      </c>
      <c r="J784" t="s">
        <v>146</v>
      </c>
      <c r="L784" t="s">
        <v>246</v>
      </c>
      <c r="M784" t="s">
        <v>148</v>
      </c>
      <c r="N784" t="s">
        <v>81</v>
      </c>
      <c r="P784" t="s">
        <v>149</v>
      </c>
      <c r="Q784" t="s">
        <v>83</v>
      </c>
      <c r="R784" t="s">
        <v>84</v>
      </c>
      <c r="S784" t="s">
        <v>150</v>
      </c>
    </row>
    <row r="785" spans="1:19" x14ac:dyDescent="0.2">
      <c r="A785" t="s">
        <v>2619</v>
      </c>
      <c r="B785" t="s">
        <v>685</v>
      </c>
      <c r="C785" t="s">
        <v>2620</v>
      </c>
      <c r="E785" t="s">
        <v>77</v>
      </c>
      <c r="I785" t="s">
        <v>145</v>
      </c>
      <c r="J785" t="s">
        <v>146</v>
      </c>
      <c r="L785" t="s">
        <v>538</v>
      </c>
      <c r="M785" t="s">
        <v>148</v>
      </c>
      <c r="N785" t="s">
        <v>81</v>
      </c>
      <c r="P785" t="s">
        <v>149</v>
      </c>
      <c r="Q785" t="s">
        <v>83</v>
      </c>
      <c r="R785" t="s">
        <v>84</v>
      </c>
      <c r="S785" t="s">
        <v>150</v>
      </c>
    </row>
    <row r="786" spans="1:19" x14ac:dyDescent="0.2">
      <c r="A786" t="s">
        <v>2621</v>
      </c>
      <c r="B786" t="s">
        <v>2622</v>
      </c>
      <c r="C786" t="s">
        <v>465</v>
      </c>
      <c r="E786" t="s">
        <v>77</v>
      </c>
      <c r="I786" t="s">
        <v>145</v>
      </c>
      <c r="J786" t="s">
        <v>146</v>
      </c>
      <c r="L786" t="s">
        <v>464</v>
      </c>
      <c r="M786" t="s">
        <v>148</v>
      </c>
      <c r="N786" t="s">
        <v>81</v>
      </c>
      <c r="P786" t="s">
        <v>149</v>
      </c>
      <c r="Q786" t="s">
        <v>83</v>
      </c>
      <c r="R786" t="s">
        <v>84</v>
      </c>
      <c r="S786" t="s">
        <v>150</v>
      </c>
    </row>
    <row r="787" spans="1:19" x14ac:dyDescent="0.2">
      <c r="A787" t="s">
        <v>2623</v>
      </c>
      <c r="B787" t="s">
        <v>2624</v>
      </c>
      <c r="C787" t="s">
        <v>2623</v>
      </c>
      <c r="E787" t="s">
        <v>77</v>
      </c>
      <c r="I787" t="s">
        <v>145</v>
      </c>
      <c r="J787" t="s">
        <v>146</v>
      </c>
      <c r="L787" t="s">
        <v>386</v>
      </c>
      <c r="M787" t="s">
        <v>148</v>
      </c>
      <c r="N787" t="s">
        <v>81</v>
      </c>
      <c r="P787" t="s">
        <v>149</v>
      </c>
      <c r="Q787" t="s">
        <v>83</v>
      </c>
      <c r="R787" t="s">
        <v>84</v>
      </c>
      <c r="S787" t="s">
        <v>150</v>
      </c>
    </row>
    <row r="788" spans="1:19" x14ac:dyDescent="0.2">
      <c r="A788" t="s">
        <v>2625</v>
      </c>
      <c r="B788" t="s">
        <v>561</v>
      </c>
      <c r="C788" t="s">
        <v>2626</v>
      </c>
      <c r="E788" t="s">
        <v>77</v>
      </c>
      <c r="G788" t="s">
        <v>2627</v>
      </c>
      <c r="I788" t="s">
        <v>145</v>
      </c>
      <c r="J788" t="s">
        <v>146</v>
      </c>
      <c r="L788" t="s">
        <v>769</v>
      </c>
      <c r="M788" t="s">
        <v>148</v>
      </c>
      <c r="N788" t="s">
        <v>81</v>
      </c>
      <c r="P788" t="s">
        <v>149</v>
      </c>
      <c r="Q788" t="s">
        <v>83</v>
      </c>
      <c r="R788" t="s">
        <v>84</v>
      </c>
      <c r="S788" t="s">
        <v>150</v>
      </c>
    </row>
    <row r="789" spans="1:19" x14ac:dyDescent="0.2">
      <c r="A789" t="s">
        <v>2628</v>
      </c>
      <c r="B789" t="s">
        <v>2629</v>
      </c>
      <c r="C789" t="s">
        <v>2630</v>
      </c>
      <c r="D789" t="s">
        <v>5860</v>
      </c>
      <c r="E789" t="s">
        <v>77</v>
      </c>
      <c r="I789" t="s">
        <v>145</v>
      </c>
      <c r="J789" t="s">
        <v>146</v>
      </c>
      <c r="L789" t="s">
        <v>575</v>
      </c>
      <c r="M789" t="s">
        <v>148</v>
      </c>
      <c r="N789" t="s">
        <v>81</v>
      </c>
      <c r="P789" t="s">
        <v>149</v>
      </c>
      <c r="Q789" t="s">
        <v>83</v>
      </c>
      <c r="R789" t="s">
        <v>84</v>
      </c>
      <c r="S789" t="s">
        <v>150</v>
      </c>
    </row>
    <row r="790" spans="1:19" x14ac:dyDescent="0.2">
      <c r="A790" t="s">
        <v>2631</v>
      </c>
      <c r="B790" t="s">
        <v>2632</v>
      </c>
      <c r="C790" t="s">
        <v>2633</v>
      </c>
      <c r="D790" t="s">
        <v>5860</v>
      </c>
      <c r="E790" t="s">
        <v>77</v>
      </c>
      <c r="I790" t="s">
        <v>145</v>
      </c>
      <c r="J790" t="s">
        <v>146</v>
      </c>
      <c r="L790" t="s">
        <v>443</v>
      </c>
      <c r="M790" t="s">
        <v>148</v>
      </c>
      <c r="N790" t="s">
        <v>81</v>
      </c>
      <c r="P790" t="s">
        <v>149</v>
      </c>
      <c r="Q790" t="s">
        <v>83</v>
      </c>
      <c r="R790" t="s">
        <v>84</v>
      </c>
      <c r="S790" t="s">
        <v>150</v>
      </c>
    </row>
    <row r="791" spans="1:19" x14ac:dyDescent="0.2">
      <c r="A791" t="s">
        <v>2634</v>
      </c>
      <c r="B791" t="s">
        <v>2635</v>
      </c>
      <c r="C791" t="s">
        <v>2636</v>
      </c>
      <c r="E791" t="s">
        <v>77</v>
      </c>
      <c r="I791" t="s">
        <v>145</v>
      </c>
      <c r="J791" t="s">
        <v>146</v>
      </c>
      <c r="L791" t="s">
        <v>306</v>
      </c>
      <c r="M791" t="s">
        <v>148</v>
      </c>
      <c r="N791" t="s">
        <v>81</v>
      </c>
      <c r="P791" t="s">
        <v>149</v>
      </c>
      <c r="Q791" t="s">
        <v>83</v>
      </c>
      <c r="R791" t="s">
        <v>84</v>
      </c>
      <c r="S791" t="s">
        <v>150</v>
      </c>
    </row>
    <row r="792" spans="1:19" x14ac:dyDescent="0.2">
      <c r="A792" t="s">
        <v>2637</v>
      </c>
      <c r="B792" t="s">
        <v>2637</v>
      </c>
      <c r="C792" t="s">
        <v>2638</v>
      </c>
      <c r="E792" t="s">
        <v>77</v>
      </c>
      <c r="I792" t="s">
        <v>145</v>
      </c>
      <c r="J792" t="s">
        <v>146</v>
      </c>
      <c r="M792" t="s">
        <v>148</v>
      </c>
      <c r="N792" t="s">
        <v>81</v>
      </c>
      <c r="P792" t="s">
        <v>149</v>
      </c>
      <c r="Q792" t="s">
        <v>83</v>
      </c>
      <c r="R792" t="s">
        <v>84</v>
      </c>
      <c r="S792" t="s">
        <v>150</v>
      </c>
    </row>
    <row r="793" spans="1:19" x14ac:dyDescent="0.2">
      <c r="A793" t="s">
        <v>2639</v>
      </c>
      <c r="B793" t="s">
        <v>2640</v>
      </c>
      <c r="C793" t="s">
        <v>2641</v>
      </c>
      <c r="D793" t="s">
        <v>5860</v>
      </c>
      <c r="E793" t="s">
        <v>77</v>
      </c>
      <c r="I793" t="s">
        <v>145</v>
      </c>
      <c r="J793" t="s">
        <v>146</v>
      </c>
      <c r="L793" t="s">
        <v>435</v>
      </c>
      <c r="M793" t="s">
        <v>148</v>
      </c>
      <c r="N793" t="s">
        <v>81</v>
      </c>
      <c r="P793" t="s">
        <v>149</v>
      </c>
      <c r="Q793" t="s">
        <v>83</v>
      </c>
      <c r="R793" t="s">
        <v>84</v>
      </c>
      <c r="S793" t="s">
        <v>150</v>
      </c>
    </row>
    <row r="794" spans="1:19" x14ac:dyDescent="0.2">
      <c r="A794" t="s">
        <v>2642</v>
      </c>
      <c r="B794" t="s">
        <v>2643</v>
      </c>
      <c r="C794" t="s">
        <v>2644</v>
      </c>
      <c r="E794" t="s">
        <v>77</v>
      </c>
      <c r="I794" t="s">
        <v>145</v>
      </c>
      <c r="J794" t="s">
        <v>146</v>
      </c>
      <c r="L794" t="s">
        <v>443</v>
      </c>
      <c r="M794" t="s">
        <v>148</v>
      </c>
      <c r="N794" t="s">
        <v>81</v>
      </c>
      <c r="P794" t="s">
        <v>149</v>
      </c>
      <c r="Q794" t="s">
        <v>83</v>
      </c>
      <c r="R794" t="s">
        <v>84</v>
      </c>
      <c r="S794" t="s">
        <v>150</v>
      </c>
    </row>
    <row r="795" spans="1:19" x14ac:dyDescent="0.2">
      <c r="A795" t="s">
        <v>2645</v>
      </c>
      <c r="B795" t="s">
        <v>2646</v>
      </c>
      <c r="C795" t="s">
        <v>2647</v>
      </c>
      <c r="E795" t="s">
        <v>77</v>
      </c>
      <c r="I795" t="s">
        <v>145</v>
      </c>
      <c r="J795" t="s">
        <v>146</v>
      </c>
      <c r="L795" t="s">
        <v>394</v>
      </c>
      <c r="M795" t="s">
        <v>148</v>
      </c>
      <c r="N795" t="s">
        <v>81</v>
      </c>
      <c r="P795" t="s">
        <v>149</v>
      </c>
      <c r="Q795" t="s">
        <v>83</v>
      </c>
      <c r="R795" t="s">
        <v>84</v>
      </c>
      <c r="S795" t="s">
        <v>150</v>
      </c>
    </row>
    <row r="796" spans="1:19" x14ac:dyDescent="0.2">
      <c r="A796" t="s">
        <v>2648</v>
      </c>
      <c r="B796" t="s">
        <v>2649</v>
      </c>
      <c r="C796" t="s">
        <v>2650</v>
      </c>
      <c r="E796" t="s">
        <v>77</v>
      </c>
      <c r="I796" t="s">
        <v>145</v>
      </c>
      <c r="J796" t="s">
        <v>146</v>
      </c>
      <c r="L796" t="s">
        <v>443</v>
      </c>
      <c r="M796" t="s">
        <v>148</v>
      </c>
      <c r="N796" t="s">
        <v>81</v>
      </c>
      <c r="P796" t="s">
        <v>149</v>
      </c>
      <c r="Q796" t="s">
        <v>83</v>
      </c>
      <c r="R796" t="s">
        <v>84</v>
      </c>
      <c r="S796" t="s">
        <v>150</v>
      </c>
    </row>
    <row r="797" spans="1:19" x14ac:dyDescent="0.2">
      <c r="A797" t="s">
        <v>2651</v>
      </c>
      <c r="B797" t="s">
        <v>2652</v>
      </c>
      <c r="C797" t="s">
        <v>2653</v>
      </c>
      <c r="D797" t="s">
        <v>5860</v>
      </c>
      <c r="E797" t="s">
        <v>77</v>
      </c>
      <c r="I797" t="s">
        <v>145</v>
      </c>
      <c r="J797" t="s">
        <v>146</v>
      </c>
      <c r="L797" t="s">
        <v>180</v>
      </c>
      <c r="M797" t="s">
        <v>148</v>
      </c>
      <c r="N797" t="s">
        <v>81</v>
      </c>
      <c r="P797" t="s">
        <v>149</v>
      </c>
      <c r="Q797" t="s">
        <v>83</v>
      </c>
      <c r="R797" t="s">
        <v>84</v>
      </c>
      <c r="S797" t="s">
        <v>150</v>
      </c>
    </row>
    <row r="798" spans="1:19" x14ac:dyDescent="0.2">
      <c r="A798" t="s">
        <v>2654</v>
      </c>
      <c r="B798" t="s">
        <v>2655</v>
      </c>
      <c r="C798" t="s">
        <v>2656</v>
      </c>
      <c r="E798" t="s">
        <v>77</v>
      </c>
      <c r="I798" t="s">
        <v>145</v>
      </c>
      <c r="J798" t="s">
        <v>146</v>
      </c>
      <c r="L798" t="s">
        <v>180</v>
      </c>
      <c r="M798" t="s">
        <v>148</v>
      </c>
      <c r="N798" t="s">
        <v>81</v>
      </c>
      <c r="P798" t="s">
        <v>149</v>
      </c>
      <c r="Q798" t="s">
        <v>83</v>
      </c>
      <c r="R798" t="s">
        <v>84</v>
      </c>
      <c r="S798" t="s">
        <v>150</v>
      </c>
    </row>
    <row r="799" spans="1:19" x14ac:dyDescent="0.2">
      <c r="A799" t="s">
        <v>2657</v>
      </c>
      <c r="B799" t="s">
        <v>2658</v>
      </c>
      <c r="C799" t="s">
        <v>2659</v>
      </c>
      <c r="D799" t="s">
        <v>5860</v>
      </c>
      <c r="E799" t="s">
        <v>77</v>
      </c>
      <c r="I799" t="s">
        <v>145</v>
      </c>
      <c r="J799" t="s">
        <v>146</v>
      </c>
      <c r="L799" t="s">
        <v>168</v>
      </c>
      <c r="M799" t="s">
        <v>148</v>
      </c>
      <c r="N799" t="s">
        <v>81</v>
      </c>
      <c r="P799" t="s">
        <v>149</v>
      </c>
      <c r="Q799" t="s">
        <v>83</v>
      </c>
      <c r="R799" t="s">
        <v>84</v>
      </c>
      <c r="S799" t="s">
        <v>150</v>
      </c>
    </row>
    <row r="800" spans="1:19" x14ac:dyDescent="0.2">
      <c r="A800" t="s">
        <v>2660</v>
      </c>
      <c r="B800" t="s">
        <v>2661</v>
      </c>
      <c r="C800" t="s">
        <v>2662</v>
      </c>
      <c r="E800" t="s">
        <v>77</v>
      </c>
      <c r="I800" t="s">
        <v>145</v>
      </c>
      <c r="J800" t="s">
        <v>146</v>
      </c>
      <c r="L800" t="s">
        <v>443</v>
      </c>
      <c r="M800" t="s">
        <v>148</v>
      </c>
      <c r="N800" t="s">
        <v>81</v>
      </c>
      <c r="P800" t="s">
        <v>149</v>
      </c>
      <c r="Q800" t="s">
        <v>83</v>
      </c>
      <c r="R800" t="s">
        <v>84</v>
      </c>
      <c r="S800" t="s">
        <v>150</v>
      </c>
    </row>
    <row r="801" spans="1:19" x14ac:dyDescent="0.2">
      <c r="A801" t="s">
        <v>2663</v>
      </c>
      <c r="B801" t="s">
        <v>2663</v>
      </c>
      <c r="C801" t="s">
        <v>2231</v>
      </c>
      <c r="D801" t="s">
        <v>5860</v>
      </c>
      <c r="E801" t="s">
        <v>77</v>
      </c>
      <c r="I801" t="s">
        <v>145</v>
      </c>
      <c r="J801" t="s">
        <v>146</v>
      </c>
      <c r="M801" t="s">
        <v>148</v>
      </c>
      <c r="N801" t="s">
        <v>81</v>
      </c>
      <c r="P801" t="s">
        <v>149</v>
      </c>
      <c r="Q801" t="s">
        <v>83</v>
      </c>
      <c r="R801" t="s">
        <v>84</v>
      </c>
      <c r="S801" t="s">
        <v>150</v>
      </c>
    </row>
    <row r="802" spans="1:19" x14ac:dyDescent="0.2">
      <c r="A802" t="s">
        <v>2664</v>
      </c>
      <c r="B802" t="s">
        <v>2665</v>
      </c>
      <c r="C802" t="s">
        <v>2666</v>
      </c>
      <c r="E802" t="s">
        <v>77</v>
      </c>
      <c r="I802" t="s">
        <v>145</v>
      </c>
      <c r="J802" t="s">
        <v>146</v>
      </c>
      <c r="L802" t="s">
        <v>211</v>
      </c>
      <c r="M802" t="s">
        <v>148</v>
      </c>
      <c r="N802" t="s">
        <v>81</v>
      </c>
      <c r="P802" t="s">
        <v>149</v>
      </c>
      <c r="Q802" t="s">
        <v>83</v>
      </c>
      <c r="R802" t="s">
        <v>84</v>
      </c>
      <c r="S802" t="s">
        <v>150</v>
      </c>
    </row>
    <row r="803" spans="1:19" x14ac:dyDescent="0.2">
      <c r="A803" t="s">
        <v>2667</v>
      </c>
      <c r="B803" t="s">
        <v>323</v>
      </c>
      <c r="C803" t="s">
        <v>2668</v>
      </c>
      <c r="E803" t="s">
        <v>77</v>
      </c>
      <c r="G803" t="s">
        <v>2669</v>
      </c>
      <c r="I803" t="s">
        <v>145</v>
      </c>
      <c r="J803" t="s">
        <v>146</v>
      </c>
      <c r="L803" t="s">
        <v>230</v>
      </c>
      <c r="M803" t="s">
        <v>148</v>
      </c>
      <c r="N803" t="s">
        <v>81</v>
      </c>
      <c r="P803" t="s">
        <v>149</v>
      </c>
      <c r="Q803" t="s">
        <v>83</v>
      </c>
      <c r="R803" t="s">
        <v>84</v>
      </c>
      <c r="S803" t="s">
        <v>150</v>
      </c>
    </row>
    <row r="804" spans="1:19" x14ac:dyDescent="0.2">
      <c r="A804" t="s">
        <v>2670</v>
      </c>
      <c r="B804" t="s">
        <v>2671</v>
      </c>
      <c r="C804" t="s">
        <v>2672</v>
      </c>
      <c r="E804" t="s">
        <v>77</v>
      </c>
      <c r="I804" t="s">
        <v>145</v>
      </c>
      <c r="J804" t="s">
        <v>146</v>
      </c>
      <c r="L804" t="s">
        <v>1036</v>
      </c>
      <c r="M804" t="s">
        <v>148</v>
      </c>
      <c r="N804" t="s">
        <v>81</v>
      </c>
      <c r="P804" t="s">
        <v>149</v>
      </c>
      <c r="Q804" t="s">
        <v>83</v>
      </c>
      <c r="R804" t="s">
        <v>84</v>
      </c>
      <c r="S804" t="s">
        <v>150</v>
      </c>
    </row>
    <row r="805" spans="1:19" x14ac:dyDescent="0.2">
      <c r="A805" t="s">
        <v>2673</v>
      </c>
      <c r="B805" t="s">
        <v>2674</v>
      </c>
      <c r="C805" t="s">
        <v>2675</v>
      </c>
      <c r="D805" t="s">
        <v>5860</v>
      </c>
      <c r="E805" t="s">
        <v>77</v>
      </c>
      <c r="I805" t="s">
        <v>145</v>
      </c>
      <c r="J805" t="s">
        <v>146</v>
      </c>
      <c r="L805" t="s">
        <v>282</v>
      </c>
      <c r="M805" t="s">
        <v>148</v>
      </c>
      <c r="N805" t="s">
        <v>81</v>
      </c>
      <c r="P805" t="s">
        <v>149</v>
      </c>
      <c r="Q805" t="s">
        <v>83</v>
      </c>
      <c r="R805" t="s">
        <v>84</v>
      </c>
      <c r="S805" t="s">
        <v>150</v>
      </c>
    </row>
    <row r="806" spans="1:19" x14ac:dyDescent="0.2">
      <c r="A806" t="s">
        <v>2676</v>
      </c>
      <c r="B806" t="s">
        <v>319</v>
      </c>
      <c r="C806" t="s">
        <v>2677</v>
      </c>
      <c r="D806" t="s">
        <v>5860</v>
      </c>
      <c r="E806" t="s">
        <v>77</v>
      </c>
      <c r="G806" t="s">
        <v>2678</v>
      </c>
      <c r="I806" t="s">
        <v>145</v>
      </c>
      <c r="J806" t="s">
        <v>146</v>
      </c>
      <c r="L806" t="s">
        <v>147</v>
      </c>
      <c r="M806" t="s">
        <v>148</v>
      </c>
      <c r="N806" t="s">
        <v>81</v>
      </c>
      <c r="P806" t="s">
        <v>149</v>
      </c>
      <c r="Q806" t="s">
        <v>83</v>
      </c>
      <c r="R806" t="s">
        <v>84</v>
      </c>
      <c r="S806" t="s">
        <v>150</v>
      </c>
    </row>
    <row r="807" spans="1:19" x14ac:dyDescent="0.2">
      <c r="A807" t="s">
        <v>2679</v>
      </c>
      <c r="B807" t="s">
        <v>2680</v>
      </c>
      <c r="C807" t="s">
        <v>2681</v>
      </c>
      <c r="D807" t="s">
        <v>5860</v>
      </c>
      <c r="E807" t="s">
        <v>77</v>
      </c>
      <c r="I807" t="s">
        <v>145</v>
      </c>
      <c r="J807" t="s">
        <v>146</v>
      </c>
      <c r="L807" t="s">
        <v>207</v>
      </c>
      <c r="M807" t="s">
        <v>148</v>
      </c>
      <c r="N807" t="s">
        <v>81</v>
      </c>
      <c r="P807" t="s">
        <v>149</v>
      </c>
      <c r="Q807" t="s">
        <v>83</v>
      </c>
      <c r="R807" t="s">
        <v>84</v>
      </c>
      <c r="S807" t="s">
        <v>150</v>
      </c>
    </row>
    <row r="808" spans="1:19" x14ac:dyDescent="0.2">
      <c r="A808" t="s">
        <v>2682</v>
      </c>
      <c r="B808" t="s">
        <v>2552</v>
      </c>
      <c r="C808" t="s">
        <v>2683</v>
      </c>
      <c r="E808" t="s">
        <v>77</v>
      </c>
      <c r="I808" t="s">
        <v>145</v>
      </c>
      <c r="J808" t="s">
        <v>146</v>
      </c>
      <c r="L808" t="s">
        <v>306</v>
      </c>
      <c r="M808" t="s">
        <v>148</v>
      </c>
      <c r="N808" t="s">
        <v>81</v>
      </c>
      <c r="P808" t="s">
        <v>149</v>
      </c>
      <c r="Q808" t="s">
        <v>83</v>
      </c>
      <c r="R808" t="s">
        <v>84</v>
      </c>
      <c r="S808" t="s">
        <v>150</v>
      </c>
    </row>
    <row r="809" spans="1:19" x14ac:dyDescent="0.2">
      <c r="A809" t="s">
        <v>2684</v>
      </c>
      <c r="B809" t="s">
        <v>2685</v>
      </c>
      <c r="C809" t="s">
        <v>2686</v>
      </c>
      <c r="D809" t="s">
        <v>5860</v>
      </c>
      <c r="E809" t="s">
        <v>77</v>
      </c>
      <c r="I809" t="s">
        <v>145</v>
      </c>
      <c r="J809" t="s">
        <v>146</v>
      </c>
      <c r="L809" t="s">
        <v>164</v>
      </c>
      <c r="M809" t="s">
        <v>148</v>
      </c>
      <c r="N809" t="s">
        <v>81</v>
      </c>
      <c r="P809" t="s">
        <v>149</v>
      </c>
      <c r="Q809" t="s">
        <v>83</v>
      </c>
      <c r="R809" t="s">
        <v>84</v>
      </c>
      <c r="S809" t="s">
        <v>150</v>
      </c>
    </row>
    <row r="810" spans="1:19" x14ac:dyDescent="0.2">
      <c r="A810" t="s">
        <v>2687</v>
      </c>
      <c r="B810" t="s">
        <v>2688</v>
      </c>
      <c r="C810" t="s">
        <v>2689</v>
      </c>
      <c r="E810" t="s">
        <v>77</v>
      </c>
      <c r="I810" t="s">
        <v>145</v>
      </c>
      <c r="J810" t="s">
        <v>146</v>
      </c>
      <c r="L810" t="s">
        <v>2239</v>
      </c>
      <c r="M810" t="s">
        <v>148</v>
      </c>
      <c r="N810" t="s">
        <v>81</v>
      </c>
      <c r="P810" t="s">
        <v>149</v>
      </c>
      <c r="Q810" t="s">
        <v>83</v>
      </c>
      <c r="R810" t="s">
        <v>84</v>
      </c>
      <c r="S810" t="s">
        <v>150</v>
      </c>
    </row>
    <row r="811" spans="1:19" x14ac:dyDescent="0.2">
      <c r="A811" t="s">
        <v>2690</v>
      </c>
      <c r="B811" t="s">
        <v>2691</v>
      </c>
      <c r="C811" t="s">
        <v>2692</v>
      </c>
      <c r="E811" t="s">
        <v>77</v>
      </c>
      <c r="I811" t="s">
        <v>145</v>
      </c>
      <c r="J811" t="s">
        <v>146</v>
      </c>
      <c r="L811" t="s">
        <v>629</v>
      </c>
      <c r="M811" t="s">
        <v>148</v>
      </c>
      <c r="N811" t="s">
        <v>81</v>
      </c>
      <c r="P811" t="s">
        <v>149</v>
      </c>
      <c r="Q811" t="s">
        <v>83</v>
      </c>
      <c r="R811" t="s">
        <v>84</v>
      </c>
      <c r="S811" t="s">
        <v>150</v>
      </c>
    </row>
    <row r="812" spans="1:19" x14ac:dyDescent="0.2">
      <c r="A812" t="s">
        <v>2693</v>
      </c>
      <c r="B812" t="s">
        <v>2694</v>
      </c>
      <c r="C812" t="s">
        <v>2695</v>
      </c>
      <c r="E812" t="s">
        <v>77</v>
      </c>
      <c r="G812" t="s">
        <v>2696</v>
      </c>
      <c r="I812" t="s">
        <v>145</v>
      </c>
      <c r="J812" t="s">
        <v>146</v>
      </c>
      <c r="L812" t="s">
        <v>315</v>
      </c>
      <c r="M812" t="s">
        <v>148</v>
      </c>
      <c r="N812" t="s">
        <v>81</v>
      </c>
      <c r="P812" t="s">
        <v>149</v>
      </c>
      <c r="Q812" t="s">
        <v>83</v>
      </c>
      <c r="R812" t="s">
        <v>84</v>
      </c>
      <c r="S812" t="s">
        <v>150</v>
      </c>
    </row>
    <row r="813" spans="1:19" x14ac:dyDescent="0.2">
      <c r="A813" t="s">
        <v>2697</v>
      </c>
      <c r="B813" t="s">
        <v>2698</v>
      </c>
      <c r="C813" t="s">
        <v>2699</v>
      </c>
      <c r="E813" t="s">
        <v>77</v>
      </c>
      <c r="I813" t="s">
        <v>145</v>
      </c>
      <c r="J813" t="s">
        <v>146</v>
      </c>
      <c r="L813" t="s">
        <v>2204</v>
      </c>
      <c r="M813" t="s">
        <v>148</v>
      </c>
      <c r="N813" t="s">
        <v>81</v>
      </c>
      <c r="P813" t="s">
        <v>149</v>
      </c>
      <c r="Q813" t="s">
        <v>83</v>
      </c>
      <c r="R813" t="s">
        <v>84</v>
      </c>
      <c r="S813" t="s">
        <v>150</v>
      </c>
    </row>
    <row r="814" spans="1:19" x14ac:dyDescent="0.2">
      <c r="A814" t="s">
        <v>2700</v>
      </c>
      <c r="B814" t="s">
        <v>2701</v>
      </c>
      <c r="C814" t="s">
        <v>2702</v>
      </c>
      <c r="E814" t="s">
        <v>77</v>
      </c>
      <c r="I814" t="s">
        <v>145</v>
      </c>
      <c r="J814" t="s">
        <v>146</v>
      </c>
      <c r="L814" t="s">
        <v>176</v>
      </c>
      <c r="M814" t="s">
        <v>148</v>
      </c>
      <c r="N814" t="s">
        <v>81</v>
      </c>
      <c r="P814" t="s">
        <v>149</v>
      </c>
      <c r="Q814" t="s">
        <v>83</v>
      </c>
      <c r="R814" t="s">
        <v>84</v>
      </c>
      <c r="S814" t="s">
        <v>150</v>
      </c>
    </row>
    <row r="815" spans="1:19" x14ac:dyDescent="0.2">
      <c r="A815" t="s">
        <v>2703</v>
      </c>
      <c r="B815" t="s">
        <v>2704</v>
      </c>
      <c r="C815" t="s">
        <v>2705</v>
      </c>
      <c r="E815" t="s">
        <v>77</v>
      </c>
      <c r="I815" t="s">
        <v>145</v>
      </c>
      <c r="J815" t="s">
        <v>146</v>
      </c>
      <c r="L815" t="s">
        <v>443</v>
      </c>
      <c r="M815" t="s">
        <v>148</v>
      </c>
      <c r="N815" t="s">
        <v>81</v>
      </c>
      <c r="P815" t="s">
        <v>149</v>
      </c>
      <c r="Q815" t="s">
        <v>83</v>
      </c>
      <c r="R815" t="s">
        <v>84</v>
      </c>
      <c r="S815" t="s">
        <v>150</v>
      </c>
    </row>
    <row r="816" spans="1:19" x14ac:dyDescent="0.2">
      <c r="A816" t="s">
        <v>2706</v>
      </c>
      <c r="B816" t="s">
        <v>2707</v>
      </c>
      <c r="C816" t="s">
        <v>2708</v>
      </c>
      <c r="D816" t="s">
        <v>5860</v>
      </c>
      <c r="E816" t="s">
        <v>77</v>
      </c>
      <c r="I816" t="s">
        <v>145</v>
      </c>
      <c r="J816" t="s">
        <v>146</v>
      </c>
      <c r="L816" t="s">
        <v>237</v>
      </c>
      <c r="M816" t="s">
        <v>148</v>
      </c>
      <c r="N816" t="s">
        <v>81</v>
      </c>
      <c r="P816" t="s">
        <v>149</v>
      </c>
      <c r="Q816" t="s">
        <v>83</v>
      </c>
      <c r="R816" t="s">
        <v>84</v>
      </c>
      <c r="S816" t="s">
        <v>150</v>
      </c>
    </row>
    <row r="817" spans="1:19" x14ac:dyDescent="0.2">
      <c r="A817" t="s">
        <v>2709</v>
      </c>
      <c r="B817" t="s">
        <v>2710</v>
      </c>
      <c r="C817" t="s">
        <v>1913</v>
      </c>
      <c r="E817" t="s">
        <v>77</v>
      </c>
      <c r="G817" t="s">
        <v>2711</v>
      </c>
      <c r="I817" t="s">
        <v>145</v>
      </c>
      <c r="J817" t="s">
        <v>146</v>
      </c>
      <c r="L817" t="s">
        <v>215</v>
      </c>
      <c r="M817" t="s">
        <v>148</v>
      </c>
      <c r="N817" t="s">
        <v>81</v>
      </c>
      <c r="P817" t="s">
        <v>149</v>
      </c>
      <c r="Q817" t="s">
        <v>83</v>
      </c>
      <c r="R817" t="s">
        <v>84</v>
      </c>
      <c r="S817" t="s">
        <v>150</v>
      </c>
    </row>
    <row r="818" spans="1:19" x14ac:dyDescent="0.2">
      <c r="A818" t="s">
        <v>2712</v>
      </c>
      <c r="B818" t="s">
        <v>2713</v>
      </c>
      <c r="C818" t="s">
        <v>2714</v>
      </c>
      <c r="E818" t="s">
        <v>77</v>
      </c>
      <c r="G818" t="s">
        <v>2715</v>
      </c>
      <c r="I818" t="s">
        <v>145</v>
      </c>
      <c r="J818" t="s">
        <v>146</v>
      </c>
      <c r="L818" t="s">
        <v>561</v>
      </c>
      <c r="M818" t="s">
        <v>148</v>
      </c>
      <c r="N818" t="s">
        <v>81</v>
      </c>
      <c r="P818" t="s">
        <v>149</v>
      </c>
      <c r="Q818" t="s">
        <v>83</v>
      </c>
      <c r="R818" t="s">
        <v>84</v>
      </c>
      <c r="S818" t="s">
        <v>150</v>
      </c>
    </row>
    <row r="819" spans="1:19" x14ac:dyDescent="0.2">
      <c r="A819" t="s">
        <v>2716</v>
      </c>
      <c r="B819" t="s">
        <v>2717</v>
      </c>
      <c r="C819" t="s">
        <v>2718</v>
      </c>
      <c r="E819" t="s">
        <v>77</v>
      </c>
      <c r="G819" t="s">
        <v>2719</v>
      </c>
      <c r="I819" t="s">
        <v>145</v>
      </c>
      <c r="J819" t="s">
        <v>146</v>
      </c>
      <c r="L819" t="s">
        <v>396</v>
      </c>
      <c r="M819" t="s">
        <v>148</v>
      </c>
      <c r="N819" t="s">
        <v>81</v>
      </c>
      <c r="P819" t="s">
        <v>149</v>
      </c>
      <c r="Q819" t="s">
        <v>83</v>
      </c>
      <c r="R819" t="s">
        <v>84</v>
      </c>
      <c r="S819" t="s">
        <v>150</v>
      </c>
    </row>
    <row r="820" spans="1:19" x14ac:dyDescent="0.2">
      <c r="A820" t="s">
        <v>848</v>
      </c>
      <c r="B820" t="s">
        <v>850</v>
      </c>
      <c r="C820" t="s">
        <v>848</v>
      </c>
      <c r="E820" t="s">
        <v>77</v>
      </c>
      <c r="I820" t="s">
        <v>145</v>
      </c>
      <c r="J820" t="s">
        <v>146</v>
      </c>
      <c r="L820" t="s">
        <v>739</v>
      </c>
      <c r="M820" t="s">
        <v>148</v>
      </c>
      <c r="N820" t="s">
        <v>81</v>
      </c>
      <c r="P820" t="s">
        <v>149</v>
      </c>
      <c r="Q820" t="s">
        <v>83</v>
      </c>
      <c r="R820" t="s">
        <v>84</v>
      </c>
      <c r="S820" t="s">
        <v>150</v>
      </c>
    </row>
    <row r="821" spans="1:19" x14ac:dyDescent="0.2">
      <c r="A821" t="s">
        <v>2720</v>
      </c>
      <c r="B821" t="s">
        <v>2721</v>
      </c>
      <c r="C821" t="s">
        <v>2722</v>
      </c>
      <c r="D821" t="s">
        <v>5860</v>
      </c>
      <c r="E821" t="s">
        <v>77</v>
      </c>
      <c r="I821" t="s">
        <v>145</v>
      </c>
      <c r="J821" t="s">
        <v>146</v>
      </c>
      <c r="L821" t="s">
        <v>365</v>
      </c>
      <c r="M821" t="s">
        <v>148</v>
      </c>
      <c r="N821" t="s">
        <v>81</v>
      </c>
      <c r="P821" t="s">
        <v>149</v>
      </c>
      <c r="Q821" t="s">
        <v>83</v>
      </c>
      <c r="R821" t="s">
        <v>84</v>
      </c>
      <c r="S821" t="s">
        <v>150</v>
      </c>
    </row>
    <row r="822" spans="1:19" x14ac:dyDescent="0.2">
      <c r="A822" t="s">
        <v>2723</v>
      </c>
      <c r="B822" t="s">
        <v>306</v>
      </c>
      <c r="C822" t="s">
        <v>2723</v>
      </c>
      <c r="E822" t="s">
        <v>77</v>
      </c>
      <c r="G822" t="s">
        <v>2724</v>
      </c>
      <c r="I822" t="s">
        <v>145</v>
      </c>
      <c r="J822" t="s">
        <v>146</v>
      </c>
      <c r="L822" t="s">
        <v>1141</v>
      </c>
      <c r="M822" t="s">
        <v>148</v>
      </c>
      <c r="N822" t="s">
        <v>81</v>
      </c>
      <c r="P822" t="s">
        <v>149</v>
      </c>
      <c r="Q822" t="s">
        <v>83</v>
      </c>
      <c r="R822" t="s">
        <v>84</v>
      </c>
      <c r="S822" t="s">
        <v>150</v>
      </c>
    </row>
    <row r="823" spans="1:19" x14ac:dyDescent="0.2">
      <c r="A823" t="s">
        <v>2725</v>
      </c>
      <c r="B823" t="s">
        <v>1141</v>
      </c>
      <c r="C823" t="s">
        <v>2726</v>
      </c>
      <c r="E823" t="s">
        <v>77</v>
      </c>
      <c r="G823" t="s">
        <v>2727</v>
      </c>
      <c r="I823" t="s">
        <v>145</v>
      </c>
      <c r="J823" t="s">
        <v>146</v>
      </c>
      <c r="L823" t="s">
        <v>817</v>
      </c>
      <c r="M823" t="s">
        <v>148</v>
      </c>
      <c r="N823" t="s">
        <v>81</v>
      </c>
      <c r="P823" t="s">
        <v>149</v>
      </c>
      <c r="Q823" t="s">
        <v>83</v>
      </c>
      <c r="R823" t="s">
        <v>84</v>
      </c>
      <c r="S823" t="s">
        <v>150</v>
      </c>
    </row>
    <row r="824" spans="1:19" x14ac:dyDescent="0.2">
      <c r="A824" t="s">
        <v>2728</v>
      </c>
      <c r="B824" t="s">
        <v>2204</v>
      </c>
      <c r="C824" t="s">
        <v>2699</v>
      </c>
      <c r="E824" t="s">
        <v>77</v>
      </c>
      <c r="G824" t="s">
        <v>2729</v>
      </c>
      <c r="I824" t="s">
        <v>145</v>
      </c>
      <c r="J824" t="s">
        <v>146</v>
      </c>
      <c r="L824" t="s">
        <v>147</v>
      </c>
      <c r="M824" t="s">
        <v>148</v>
      </c>
      <c r="N824" t="s">
        <v>81</v>
      </c>
      <c r="P824" t="s">
        <v>149</v>
      </c>
      <c r="Q824" t="s">
        <v>83</v>
      </c>
      <c r="R824" t="s">
        <v>84</v>
      </c>
      <c r="S824" t="s">
        <v>150</v>
      </c>
    </row>
    <row r="825" spans="1:19" x14ac:dyDescent="0.2">
      <c r="A825" t="s">
        <v>2730</v>
      </c>
      <c r="B825" t="s">
        <v>250</v>
      </c>
      <c r="C825" t="s">
        <v>2731</v>
      </c>
      <c r="D825" t="s">
        <v>5860</v>
      </c>
      <c r="E825" t="s">
        <v>77</v>
      </c>
      <c r="I825" t="s">
        <v>145</v>
      </c>
      <c r="J825" t="s">
        <v>146</v>
      </c>
      <c r="L825" t="s">
        <v>1212</v>
      </c>
      <c r="M825" t="s">
        <v>148</v>
      </c>
      <c r="N825" t="s">
        <v>81</v>
      </c>
      <c r="P825" t="s">
        <v>149</v>
      </c>
      <c r="Q825" t="s">
        <v>83</v>
      </c>
      <c r="R825" t="s">
        <v>84</v>
      </c>
      <c r="S825" t="s">
        <v>150</v>
      </c>
    </row>
    <row r="826" spans="1:19" x14ac:dyDescent="0.2">
      <c r="A826" t="s">
        <v>2732</v>
      </c>
      <c r="B826" t="s">
        <v>2733</v>
      </c>
      <c r="C826" t="s">
        <v>2734</v>
      </c>
      <c r="E826" t="s">
        <v>77</v>
      </c>
      <c r="I826" t="s">
        <v>145</v>
      </c>
      <c r="J826" t="s">
        <v>146</v>
      </c>
      <c r="L826" t="s">
        <v>219</v>
      </c>
      <c r="M826" t="s">
        <v>148</v>
      </c>
      <c r="N826" t="s">
        <v>81</v>
      </c>
      <c r="P826" t="s">
        <v>149</v>
      </c>
      <c r="Q826" t="s">
        <v>83</v>
      </c>
      <c r="R826" t="s">
        <v>84</v>
      </c>
      <c r="S826" t="s">
        <v>150</v>
      </c>
    </row>
    <row r="827" spans="1:19" x14ac:dyDescent="0.2">
      <c r="A827" t="s">
        <v>2735</v>
      </c>
      <c r="B827" t="s">
        <v>2736</v>
      </c>
      <c r="C827" t="s">
        <v>2737</v>
      </c>
      <c r="E827" t="s">
        <v>397</v>
      </c>
      <c r="G827" t="s">
        <v>2738</v>
      </c>
      <c r="I827" t="s">
        <v>145</v>
      </c>
      <c r="J827" t="s">
        <v>146</v>
      </c>
      <c r="L827" t="s">
        <v>157</v>
      </c>
      <c r="M827" t="s">
        <v>148</v>
      </c>
      <c r="N827" t="s">
        <v>81</v>
      </c>
      <c r="P827" t="s">
        <v>149</v>
      </c>
      <c r="Q827" t="s">
        <v>83</v>
      </c>
      <c r="R827" t="s">
        <v>84</v>
      </c>
      <c r="S827" t="s">
        <v>150</v>
      </c>
    </row>
    <row r="828" spans="1:19" x14ac:dyDescent="0.2">
      <c r="A828" t="s">
        <v>2739</v>
      </c>
      <c r="B828" t="s">
        <v>2740</v>
      </c>
      <c r="C828" t="s">
        <v>2741</v>
      </c>
      <c r="E828" t="s">
        <v>77</v>
      </c>
      <c r="I828" t="s">
        <v>145</v>
      </c>
      <c r="J828" t="s">
        <v>146</v>
      </c>
      <c r="L828" t="s">
        <v>190</v>
      </c>
      <c r="M828" t="s">
        <v>148</v>
      </c>
      <c r="N828" t="s">
        <v>81</v>
      </c>
      <c r="P828" t="s">
        <v>149</v>
      </c>
      <c r="Q828" t="s">
        <v>83</v>
      </c>
      <c r="R828" t="s">
        <v>84</v>
      </c>
      <c r="S828" t="s">
        <v>150</v>
      </c>
    </row>
    <row r="829" spans="1:19" x14ac:dyDescent="0.2">
      <c r="A829" t="s">
        <v>2742</v>
      </c>
      <c r="B829" t="s">
        <v>895</v>
      </c>
      <c r="C829" t="s">
        <v>2743</v>
      </c>
      <c r="D829" t="s">
        <v>5860</v>
      </c>
      <c r="E829" t="s">
        <v>77</v>
      </c>
      <c r="G829" t="s">
        <v>2744</v>
      </c>
      <c r="I829" t="s">
        <v>145</v>
      </c>
      <c r="J829" t="s">
        <v>146</v>
      </c>
      <c r="L829" t="s">
        <v>1183</v>
      </c>
      <c r="M829" t="s">
        <v>148</v>
      </c>
      <c r="N829" t="s">
        <v>81</v>
      </c>
      <c r="P829" t="s">
        <v>149</v>
      </c>
      <c r="Q829" t="s">
        <v>83</v>
      </c>
      <c r="R829" t="s">
        <v>84</v>
      </c>
      <c r="S829" t="s">
        <v>150</v>
      </c>
    </row>
    <row r="830" spans="1:19" x14ac:dyDescent="0.2">
      <c r="A830" t="s">
        <v>2745</v>
      </c>
      <c r="B830" t="s">
        <v>2746</v>
      </c>
      <c r="C830" t="s">
        <v>2747</v>
      </c>
      <c r="E830" t="s">
        <v>77</v>
      </c>
      <c r="I830" t="s">
        <v>145</v>
      </c>
      <c r="J830" t="s">
        <v>146</v>
      </c>
      <c r="L830" t="s">
        <v>550</v>
      </c>
      <c r="M830" t="s">
        <v>148</v>
      </c>
      <c r="N830" t="s">
        <v>81</v>
      </c>
      <c r="P830" t="s">
        <v>149</v>
      </c>
      <c r="Q830" t="s">
        <v>83</v>
      </c>
      <c r="R830" t="s">
        <v>84</v>
      </c>
      <c r="S830" t="s">
        <v>150</v>
      </c>
    </row>
    <row r="831" spans="1:19" x14ac:dyDescent="0.2">
      <c r="A831" t="s">
        <v>2748</v>
      </c>
      <c r="B831" t="s">
        <v>2749</v>
      </c>
      <c r="C831" t="s">
        <v>2748</v>
      </c>
      <c r="E831" t="s">
        <v>77</v>
      </c>
      <c r="I831" t="s">
        <v>145</v>
      </c>
      <c r="J831" t="s">
        <v>146</v>
      </c>
      <c r="L831" t="s">
        <v>386</v>
      </c>
      <c r="M831" t="s">
        <v>148</v>
      </c>
      <c r="N831" t="s">
        <v>81</v>
      </c>
      <c r="P831" t="s">
        <v>149</v>
      </c>
      <c r="Q831" t="s">
        <v>83</v>
      </c>
      <c r="R831" t="s">
        <v>84</v>
      </c>
      <c r="S831" t="s">
        <v>150</v>
      </c>
    </row>
    <row r="832" spans="1:19" x14ac:dyDescent="0.2">
      <c r="A832" t="s">
        <v>2750</v>
      </c>
      <c r="B832" t="s">
        <v>2751</v>
      </c>
      <c r="C832" t="s">
        <v>2752</v>
      </c>
      <c r="E832" t="s">
        <v>77</v>
      </c>
      <c r="I832" t="s">
        <v>145</v>
      </c>
      <c r="J832" t="s">
        <v>146</v>
      </c>
      <c r="L832" t="s">
        <v>1040</v>
      </c>
      <c r="M832" t="s">
        <v>148</v>
      </c>
      <c r="N832" t="s">
        <v>81</v>
      </c>
      <c r="P832" t="s">
        <v>149</v>
      </c>
      <c r="Q832" t="s">
        <v>83</v>
      </c>
      <c r="R832" t="s">
        <v>84</v>
      </c>
      <c r="S832" t="s">
        <v>150</v>
      </c>
    </row>
    <row r="833" spans="1:19" x14ac:dyDescent="0.2">
      <c r="A833" t="s">
        <v>2753</v>
      </c>
      <c r="B833" t="s">
        <v>2754</v>
      </c>
      <c r="C833" t="s">
        <v>2755</v>
      </c>
      <c r="E833" t="s">
        <v>77</v>
      </c>
      <c r="G833" t="s">
        <v>2756</v>
      </c>
      <c r="I833" t="s">
        <v>145</v>
      </c>
      <c r="J833" t="s">
        <v>146</v>
      </c>
      <c r="L833" t="s">
        <v>215</v>
      </c>
      <c r="M833" t="s">
        <v>148</v>
      </c>
      <c r="N833" t="s">
        <v>81</v>
      </c>
      <c r="P833" t="s">
        <v>149</v>
      </c>
      <c r="Q833" t="s">
        <v>83</v>
      </c>
      <c r="R833" t="s">
        <v>84</v>
      </c>
      <c r="S833" t="s">
        <v>150</v>
      </c>
    </row>
    <row r="834" spans="1:19" x14ac:dyDescent="0.2">
      <c r="A834" t="s">
        <v>2757</v>
      </c>
      <c r="B834" t="s">
        <v>2758</v>
      </c>
      <c r="C834" t="s">
        <v>2759</v>
      </c>
      <c r="D834" t="s">
        <v>5860</v>
      </c>
      <c r="E834" t="s">
        <v>77</v>
      </c>
      <c r="I834" t="s">
        <v>145</v>
      </c>
      <c r="J834" t="s">
        <v>146</v>
      </c>
      <c r="L834" t="s">
        <v>716</v>
      </c>
      <c r="M834" t="s">
        <v>148</v>
      </c>
      <c r="N834" t="s">
        <v>81</v>
      </c>
      <c r="P834" t="s">
        <v>149</v>
      </c>
      <c r="Q834" t="s">
        <v>83</v>
      </c>
      <c r="R834" t="s">
        <v>84</v>
      </c>
      <c r="S834" t="s">
        <v>150</v>
      </c>
    </row>
    <row r="835" spans="1:19" x14ac:dyDescent="0.2">
      <c r="A835" t="s">
        <v>2760</v>
      </c>
      <c r="B835" t="s">
        <v>2761</v>
      </c>
      <c r="C835" t="s">
        <v>2762</v>
      </c>
      <c r="E835" t="s">
        <v>77</v>
      </c>
      <c r="G835" t="s">
        <v>2763</v>
      </c>
      <c r="I835" t="s">
        <v>145</v>
      </c>
      <c r="J835" t="s">
        <v>146</v>
      </c>
      <c r="L835" t="s">
        <v>855</v>
      </c>
      <c r="M835" t="s">
        <v>148</v>
      </c>
      <c r="N835" t="s">
        <v>81</v>
      </c>
      <c r="P835" t="s">
        <v>149</v>
      </c>
      <c r="Q835" t="s">
        <v>83</v>
      </c>
      <c r="R835" t="s">
        <v>84</v>
      </c>
      <c r="S835" t="s">
        <v>150</v>
      </c>
    </row>
    <row r="836" spans="1:19" x14ac:dyDescent="0.2">
      <c r="A836" t="s">
        <v>2764</v>
      </c>
      <c r="B836" t="s">
        <v>422</v>
      </c>
      <c r="C836" t="s">
        <v>2765</v>
      </c>
      <c r="E836" t="s">
        <v>77</v>
      </c>
      <c r="I836" t="s">
        <v>145</v>
      </c>
      <c r="J836" t="s">
        <v>146</v>
      </c>
      <c r="L836" t="s">
        <v>729</v>
      </c>
      <c r="M836" t="s">
        <v>148</v>
      </c>
      <c r="N836" t="s">
        <v>81</v>
      </c>
      <c r="P836" t="s">
        <v>149</v>
      </c>
      <c r="Q836" t="s">
        <v>83</v>
      </c>
      <c r="R836" t="s">
        <v>84</v>
      </c>
      <c r="S836" t="s">
        <v>150</v>
      </c>
    </row>
    <row r="837" spans="1:19" x14ac:dyDescent="0.2">
      <c r="A837" t="s">
        <v>2766</v>
      </c>
      <c r="B837" t="s">
        <v>2767</v>
      </c>
      <c r="C837" t="s">
        <v>2768</v>
      </c>
      <c r="E837" t="s">
        <v>77</v>
      </c>
      <c r="G837" t="s">
        <v>2769</v>
      </c>
      <c r="I837" t="s">
        <v>145</v>
      </c>
      <c r="J837" t="s">
        <v>146</v>
      </c>
      <c r="L837" t="s">
        <v>928</v>
      </c>
      <c r="M837" t="s">
        <v>148</v>
      </c>
      <c r="N837" t="s">
        <v>81</v>
      </c>
      <c r="P837" t="s">
        <v>149</v>
      </c>
      <c r="Q837" t="s">
        <v>83</v>
      </c>
      <c r="R837" t="s">
        <v>84</v>
      </c>
      <c r="S837" t="s">
        <v>150</v>
      </c>
    </row>
    <row r="838" spans="1:19" x14ac:dyDescent="0.2">
      <c r="A838" t="s">
        <v>2770</v>
      </c>
      <c r="B838" t="s">
        <v>2771</v>
      </c>
      <c r="C838" t="s">
        <v>2772</v>
      </c>
      <c r="E838" t="s">
        <v>77</v>
      </c>
      <c r="G838" t="s">
        <v>2773</v>
      </c>
      <c r="I838" t="s">
        <v>145</v>
      </c>
      <c r="J838" t="s">
        <v>146</v>
      </c>
      <c r="L838" t="s">
        <v>199</v>
      </c>
      <c r="M838" t="s">
        <v>148</v>
      </c>
      <c r="N838" t="s">
        <v>81</v>
      </c>
      <c r="P838" t="s">
        <v>149</v>
      </c>
      <c r="Q838" t="s">
        <v>83</v>
      </c>
      <c r="R838" t="s">
        <v>84</v>
      </c>
      <c r="S838" t="s">
        <v>150</v>
      </c>
    </row>
    <row r="839" spans="1:19" x14ac:dyDescent="0.2">
      <c r="A839" t="s">
        <v>2774</v>
      </c>
      <c r="B839" t="s">
        <v>2775</v>
      </c>
      <c r="C839" t="s">
        <v>2776</v>
      </c>
      <c r="D839" t="s">
        <v>5860</v>
      </c>
      <c r="E839" t="s">
        <v>77</v>
      </c>
      <c r="I839" t="s">
        <v>145</v>
      </c>
      <c r="J839" t="s">
        <v>146</v>
      </c>
      <c r="L839" t="s">
        <v>459</v>
      </c>
      <c r="M839" t="s">
        <v>148</v>
      </c>
      <c r="N839" t="s">
        <v>81</v>
      </c>
      <c r="P839" t="s">
        <v>149</v>
      </c>
      <c r="Q839" t="s">
        <v>83</v>
      </c>
      <c r="R839" t="s">
        <v>84</v>
      </c>
      <c r="S839" t="s">
        <v>150</v>
      </c>
    </row>
    <row r="840" spans="1:19" x14ac:dyDescent="0.2">
      <c r="A840" t="s">
        <v>2777</v>
      </c>
      <c r="B840" t="s">
        <v>2778</v>
      </c>
      <c r="C840" t="s">
        <v>2779</v>
      </c>
      <c r="E840" t="s">
        <v>77</v>
      </c>
      <c r="I840" t="s">
        <v>145</v>
      </c>
      <c r="J840" t="s">
        <v>146</v>
      </c>
      <c r="L840" t="s">
        <v>575</v>
      </c>
      <c r="M840" t="s">
        <v>148</v>
      </c>
      <c r="N840" t="s">
        <v>81</v>
      </c>
      <c r="P840" t="s">
        <v>149</v>
      </c>
      <c r="Q840" t="s">
        <v>83</v>
      </c>
      <c r="R840" t="s">
        <v>84</v>
      </c>
      <c r="S840" t="s">
        <v>150</v>
      </c>
    </row>
    <row r="841" spans="1:19" x14ac:dyDescent="0.2">
      <c r="A841" t="s">
        <v>2780</v>
      </c>
      <c r="B841" t="s">
        <v>2781</v>
      </c>
      <c r="C841" t="s">
        <v>2782</v>
      </c>
      <c r="E841" t="s">
        <v>77</v>
      </c>
      <c r="I841" t="s">
        <v>145</v>
      </c>
      <c r="J841" t="s">
        <v>146</v>
      </c>
      <c r="L841" t="s">
        <v>383</v>
      </c>
      <c r="M841" t="s">
        <v>148</v>
      </c>
      <c r="N841" t="s">
        <v>81</v>
      </c>
      <c r="P841" t="s">
        <v>149</v>
      </c>
      <c r="Q841" t="s">
        <v>83</v>
      </c>
      <c r="R841" t="s">
        <v>84</v>
      </c>
      <c r="S841" t="s">
        <v>150</v>
      </c>
    </row>
    <row r="842" spans="1:19" x14ac:dyDescent="0.2">
      <c r="A842" t="s">
        <v>2783</v>
      </c>
      <c r="B842" t="s">
        <v>2784</v>
      </c>
      <c r="C842" t="s">
        <v>2785</v>
      </c>
      <c r="E842" t="s">
        <v>77</v>
      </c>
      <c r="I842" t="s">
        <v>145</v>
      </c>
      <c r="J842" t="s">
        <v>146</v>
      </c>
      <c r="L842" t="s">
        <v>886</v>
      </c>
      <c r="M842" t="s">
        <v>148</v>
      </c>
      <c r="N842" t="s">
        <v>81</v>
      </c>
      <c r="P842" t="s">
        <v>149</v>
      </c>
      <c r="Q842" t="s">
        <v>83</v>
      </c>
      <c r="R842" t="s">
        <v>84</v>
      </c>
      <c r="S842" t="s">
        <v>150</v>
      </c>
    </row>
    <row r="843" spans="1:19" x14ac:dyDescent="0.2">
      <c r="A843" t="s">
        <v>2786</v>
      </c>
      <c r="B843" t="s">
        <v>2787</v>
      </c>
      <c r="C843" t="s">
        <v>2788</v>
      </c>
      <c r="E843" t="s">
        <v>77</v>
      </c>
      <c r="I843" t="s">
        <v>145</v>
      </c>
      <c r="J843" t="s">
        <v>146</v>
      </c>
      <c r="L843" t="s">
        <v>215</v>
      </c>
      <c r="M843" t="s">
        <v>148</v>
      </c>
      <c r="N843" t="s">
        <v>81</v>
      </c>
      <c r="P843" t="s">
        <v>149</v>
      </c>
      <c r="Q843" t="s">
        <v>83</v>
      </c>
      <c r="R843" t="s">
        <v>84</v>
      </c>
      <c r="S843" t="s">
        <v>150</v>
      </c>
    </row>
    <row r="844" spans="1:19" x14ac:dyDescent="0.2">
      <c r="A844" t="s">
        <v>2789</v>
      </c>
      <c r="B844" t="s">
        <v>459</v>
      </c>
      <c r="C844" t="s">
        <v>2789</v>
      </c>
      <c r="D844" t="s">
        <v>5860</v>
      </c>
      <c r="E844" t="s">
        <v>77</v>
      </c>
      <c r="G844" t="s">
        <v>2790</v>
      </c>
      <c r="I844" t="s">
        <v>145</v>
      </c>
      <c r="J844" t="s">
        <v>146</v>
      </c>
      <c r="L844" t="s">
        <v>147</v>
      </c>
      <c r="M844" t="s">
        <v>148</v>
      </c>
      <c r="N844" t="s">
        <v>81</v>
      </c>
      <c r="P844" t="s">
        <v>149</v>
      </c>
      <c r="Q844" t="s">
        <v>83</v>
      </c>
      <c r="R844" t="s">
        <v>84</v>
      </c>
      <c r="S844" t="s">
        <v>150</v>
      </c>
    </row>
    <row r="845" spans="1:19" x14ac:dyDescent="0.2">
      <c r="A845" t="s">
        <v>2791</v>
      </c>
      <c r="B845" t="s">
        <v>2792</v>
      </c>
      <c r="C845" t="s">
        <v>2793</v>
      </c>
      <c r="D845" t="s">
        <v>5860</v>
      </c>
      <c r="E845" t="s">
        <v>77</v>
      </c>
      <c r="I845" t="s">
        <v>145</v>
      </c>
      <c r="J845" t="s">
        <v>146</v>
      </c>
      <c r="L845" t="s">
        <v>667</v>
      </c>
      <c r="M845" t="s">
        <v>148</v>
      </c>
      <c r="N845" t="s">
        <v>81</v>
      </c>
      <c r="P845" t="s">
        <v>149</v>
      </c>
      <c r="Q845" t="s">
        <v>83</v>
      </c>
      <c r="R845" t="s">
        <v>84</v>
      </c>
      <c r="S845" t="s">
        <v>150</v>
      </c>
    </row>
    <row r="846" spans="1:19" x14ac:dyDescent="0.2">
      <c r="A846" t="s">
        <v>2794</v>
      </c>
      <c r="B846" t="s">
        <v>2795</v>
      </c>
      <c r="C846" t="s">
        <v>2796</v>
      </c>
      <c r="E846" t="s">
        <v>77</v>
      </c>
      <c r="I846" t="s">
        <v>145</v>
      </c>
      <c r="J846" t="s">
        <v>146</v>
      </c>
      <c r="L846" t="s">
        <v>250</v>
      </c>
      <c r="M846" t="s">
        <v>148</v>
      </c>
      <c r="N846" t="s">
        <v>81</v>
      </c>
      <c r="P846" t="s">
        <v>149</v>
      </c>
      <c r="Q846" t="s">
        <v>83</v>
      </c>
      <c r="R846" t="s">
        <v>84</v>
      </c>
      <c r="S846" t="s">
        <v>150</v>
      </c>
    </row>
    <row r="847" spans="1:19" x14ac:dyDescent="0.2">
      <c r="A847" t="s">
        <v>2797</v>
      </c>
      <c r="B847" t="s">
        <v>2798</v>
      </c>
      <c r="C847" t="s">
        <v>2799</v>
      </c>
      <c r="D847" t="s">
        <v>5860</v>
      </c>
      <c r="E847" t="s">
        <v>77</v>
      </c>
      <c r="I847" t="s">
        <v>145</v>
      </c>
      <c r="J847" t="s">
        <v>146</v>
      </c>
      <c r="L847" t="s">
        <v>533</v>
      </c>
      <c r="M847" t="s">
        <v>148</v>
      </c>
      <c r="N847" t="s">
        <v>81</v>
      </c>
      <c r="P847" t="s">
        <v>149</v>
      </c>
      <c r="Q847" t="s">
        <v>83</v>
      </c>
      <c r="R847" t="s">
        <v>84</v>
      </c>
      <c r="S847" t="s">
        <v>150</v>
      </c>
    </row>
    <row r="848" spans="1:19" x14ac:dyDescent="0.2">
      <c r="A848" t="s">
        <v>2800</v>
      </c>
      <c r="B848" t="s">
        <v>2801</v>
      </c>
      <c r="C848" t="s">
        <v>2802</v>
      </c>
      <c r="D848" t="s">
        <v>5860</v>
      </c>
      <c r="E848" t="s">
        <v>77</v>
      </c>
      <c r="I848" t="s">
        <v>145</v>
      </c>
      <c r="J848" t="s">
        <v>146</v>
      </c>
      <c r="L848" t="s">
        <v>250</v>
      </c>
      <c r="M848" t="s">
        <v>148</v>
      </c>
      <c r="N848" t="s">
        <v>81</v>
      </c>
      <c r="P848" t="s">
        <v>149</v>
      </c>
      <c r="Q848" t="s">
        <v>83</v>
      </c>
      <c r="R848" t="s">
        <v>84</v>
      </c>
      <c r="S848" t="s">
        <v>150</v>
      </c>
    </row>
    <row r="849" spans="1:19" x14ac:dyDescent="0.2">
      <c r="A849" t="s">
        <v>2803</v>
      </c>
      <c r="B849" t="s">
        <v>2804</v>
      </c>
      <c r="C849" t="s">
        <v>2805</v>
      </c>
      <c r="D849" t="s">
        <v>5860</v>
      </c>
      <c r="E849" t="s">
        <v>77</v>
      </c>
      <c r="I849" t="s">
        <v>145</v>
      </c>
      <c r="J849" t="s">
        <v>146</v>
      </c>
      <c r="L849" t="s">
        <v>703</v>
      </c>
      <c r="M849" t="s">
        <v>148</v>
      </c>
      <c r="N849" t="s">
        <v>81</v>
      </c>
      <c r="P849" t="s">
        <v>149</v>
      </c>
      <c r="Q849" t="s">
        <v>83</v>
      </c>
      <c r="R849" t="s">
        <v>84</v>
      </c>
      <c r="S849" t="s">
        <v>150</v>
      </c>
    </row>
    <row r="850" spans="1:19" x14ac:dyDescent="0.2">
      <c r="A850" t="s">
        <v>2806</v>
      </c>
      <c r="B850" t="s">
        <v>2807</v>
      </c>
      <c r="C850" t="s">
        <v>2808</v>
      </c>
      <c r="D850" t="s">
        <v>5860</v>
      </c>
      <c r="E850" t="s">
        <v>77</v>
      </c>
      <c r="I850" t="s">
        <v>145</v>
      </c>
      <c r="J850" t="s">
        <v>146</v>
      </c>
      <c r="L850" t="s">
        <v>237</v>
      </c>
      <c r="M850" t="s">
        <v>148</v>
      </c>
      <c r="N850" t="s">
        <v>81</v>
      </c>
      <c r="P850" t="s">
        <v>149</v>
      </c>
      <c r="Q850" t="s">
        <v>83</v>
      </c>
      <c r="R850" t="s">
        <v>84</v>
      </c>
      <c r="S850" t="s">
        <v>150</v>
      </c>
    </row>
    <row r="851" spans="1:19" x14ac:dyDescent="0.2">
      <c r="A851" t="s">
        <v>2809</v>
      </c>
      <c r="B851" t="s">
        <v>2810</v>
      </c>
      <c r="C851" t="s">
        <v>2811</v>
      </c>
      <c r="E851" t="s">
        <v>77</v>
      </c>
      <c r="I851" t="s">
        <v>145</v>
      </c>
      <c r="J851" t="s">
        <v>146</v>
      </c>
      <c r="L851" t="s">
        <v>690</v>
      </c>
      <c r="M851" t="s">
        <v>148</v>
      </c>
      <c r="N851" t="s">
        <v>81</v>
      </c>
      <c r="P851" t="s">
        <v>149</v>
      </c>
      <c r="Q851" t="s">
        <v>83</v>
      </c>
      <c r="R851" t="s">
        <v>84</v>
      </c>
      <c r="S851" t="s">
        <v>150</v>
      </c>
    </row>
    <row r="852" spans="1:19" x14ac:dyDescent="0.2">
      <c r="A852" t="s">
        <v>2812</v>
      </c>
      <c r="B852" t="s">
        <v>2813</v>
      </c>
      <c r="C852" t="s">
        <v>2814</v>
      </c>
      <c r="E852" t="s">
        <v>77</v>
      </c>
      <c r="I852" t="s">
        <v>145</v>
      </c>
      <c r="J852" t="s">
        <v>146</v>
      </c>
      <c r="L852" t="s">
        <v>190</v>
      </c>
      <c r="M852" t="s">
        <v>148</v>
      </c>
      <c r="N852" t="s">
        <v>81</v>
      </c>
      <c r="P852" t="s">
        <v>149</v>
      </c>
      <c r="Q852" t="s">
        <v>83</v>
      </c>
      <c r="R852" t="s">
        <v>84</v>
      </c>
      <c r="S852" t="s">
        <v>150</v>
      </c>
    </row>
    <row r="853" spans="1:19" x14ac:dyDescent="0.2">
      <c r="A853" t="s">
        <v>2815</v>
      </c>
      <c r="B853" t="s">
        <v>2816</v>
      </c>
      <c r="C853" t="s">
        <v>2817</v>
      </c>
      <c r="D853" t="s">
        <v>5860</v>
      </c>
      <c r="E853" t="s">
        <v>77</v>
      </c>
      <c r="I853" t="s">
        <v>145</v>
      </c>
      <c r="J853" t="s">
        <v>146</v>
      </c>
      <c r="L853" t="s">
        <v>476</v>
      </c>
      <c r="M853" t="s">
        <v>148</v>
      </c>
      <c r="N853" t="s">
        <v>81</v>
      </c>
      <c r="P853" t="s">
        <v>149</v>
      </c>
      <c r="Q853" t="s">
        <v>83</v>
      </c>
      <c r="R853" t="s">
        <v>84</v>
      </c>
      <c r="S853" t="s">
        <v>150</v>
      </c>
    </row>
    <row r="854" spans="1:19" x14ac:dyDescent="0.2">
      <c r="A854" t="s">
        <v>2818</v>
      </c>
      <c r="B854" t="s">
        <v>168</v>
      </c>
      <c r="C854" t="s">
        <v>2819</v>
      </c>
      <c r="E854" t="s">
        <v>77</v>
      </c>
      <c r="G854" t="s">
        <v>2820</v>
      </c>
      <c r="I854" t="s">
        <v>145</v>
      </c>
      <c r="J854" t="s">
        <v>146</v>
      </c>
      <c r="L854" t="s">
        <v>147</v>
      </c>
      <c r="M854" t="s">
        <v>148</v>
      </c>
      <c r="N854" t="s">
        <v>81</v>
      </c>
      <c r="P854" t="s">
        <v>149</v>
      </c>
      <c r="Q854" t="s">
        <v>83</v>
      </c>
      <c r="R854" t="s">
        <v>84</v>
      </c>
      <c r="S854" t="s">
        <v>150</v>
      </c>
    </row>
    <row r="855" spans="1:19" x14ac:dyDescent="0.2">
      <c r="A855" t="s">
        <v>2821</v>
      </c>
      <c r="B855" t="s">
        <v>788</v>
      </c>
      <c r="C855" t="s">
        <v>2822</v>
      </c>
      <c r="E855" t="s">
        <v>77</v>
      </c>
      <c r="G855" t="s">
        <v>2823</v>
      </c>
      <c r="I855" t="s">
        <v>145</v>
      </c>
      <c r="J855" t="s">
        <v>146</v>
      </c>
      <c r="L855" t="s">
        <v>147</v>
      </c>
      <c r="M855" t="s">
        <v>148</v>
      </c>
      <c r="N855" t="s">
        <v>81</v>
      </c>
      <c r="P855" t="s">
        <v>149</v>
      </c>
      <c r="Q855" t="s">
        <v>83</v>
      </c>
      <c r="R855" t="s">
        <v>84</v>
      </c>
      <c r="S855" t="s">
        <v>150</v>
      </c>
    </row>
    <row r="856" spans="1:19" x14ac:dyDescent="0.2">
      <c r="A856" t="s">
        <v>2824</v>
      </c>
      <c r="B856" t="s">
        <v>2825</v>
      </c>
      <c r="C856" t="s">
        <v>2826</v>
      </c>
      <c r="D856" t="s">
        <v>5860</v>
      </c>
      <c r="E856" t="s">
        <v>77</v>
      </c>
      <c r="I856" t="s">
        <v>145</v>
      </c>
      <c r="J856" t="s">
        <v>146</v>
      </c>
      <c r="L856" t="s">
        <v>180</v>
      </c>
      <c r="M856" t="s">
        <v>148</v>
      </c>
      <c r="N856" t="s">
        <v>81</v>
      </c>
      <c r="P856" t="s">
        <v>149</v>
      </c>
      <c r="Q856" t="s">
        <v>83</v>
      </c>
      <c r="R856" t="s">
        <v>84</v>
      </c>
      <c r="S856" t="s">
        <v>150</v>
      </c>
    </row>
    <row r="857" spans="1:19" x14ac:dyDescent="0.2">
      <c r="A857" t="s">
        <v>2827</v>
      </c>
      <c r="B857" t="s">
        <v>2828</v>
      </c>
      <c r="C857" t="s">
        <v>2829</v>
      </c>
      <c r="E857" t="s">
        <v>77</v>
      </c>
      <c r="I857" t="s">
        <v>145</v>
      </c>
      <c r="J857" t="s">
        <v>146</v>
      </c>
      <c r="L857" t="s">
        <v>237</v>
      </c>
      <c r="M857" t="s">
        <v>148</v>
      </c>
      <c r="N857" t="s">
        <v>81</v>
      </c>
      <c r="P857" t="s">
        <v>149</v>
      </c>
      <c r="Q857" t="s">
        <v>83</v>
      </c>
      <c r="R857" t="s">
        <v>84</v>
      </c>
      <c r="S857" t="s">
        <v>150</v>
      </c>
    </row>
    <row r="858" spans="1:19" x14ac:dyDescent="0.2">
      <c r="A858" t="s">
        <v>2830</v>
      </c>
      <c r="B858" t="s">
        <v>2831</v>
      </c>
      <c r="C858" t="s">
        <v>2832</v>
      </c>
      <c r="E858" t="s">
        <v>77</v>
      </c>
      <c r="I858" t="s">
        <v>145</v>
      </c>
      <c r="J858" t="s">
        <v>146</v>
      </c>
      <c r="L858" t="s">
        <v>594</v>
      </c>
      <c r="M858" t="s">
        <v>148</v>
      </c>
      <c r="N858" t="s">
        <v>81</v>
      </c>
      <c r="P858" t="s">
        <v>149</v>
      </c>
      <c r="Q858" t="s">
        <v>83</v>
      </c>
      <c r="R858" t="s">
        <v>84</v>
      </c>
      <c r="S858" t="s">
        <v>150</v>
      </c>
    </row>
    <row r="859" spans="1:19" x14ac:dyDescent="0.2">
      <c r="A859" t="s">
        <v>2833</v>
      </c>
      <c r="B859" t="s">
        <v>2834</v>
      </c>
      <c r="C859" t="s">
        <v>2835</v>
      </c>
      <c r="E859" t="s">
        <v>77</v>
      </c>
      <c r="I859" t="s">
        <v>145</v>
      </c>
      <c r="J859" t="s">
        <v>146</v>
      </c>
      <c r="L859" t="s">
        <v>176</v>
      </c>
      <c r="M859" t="s">
        <v>148</v>
      </c>
      <c r="N859" t="s">
        <v>81</v>
      </c>
      <c r="P859" t="s">
        <v>149</v>
      </c>
      <c r="Q859" t="s">
        <v>83</v>
      </c>
      <c r="R859" t="s">
        <v>84</v>
      </c>
      <c r="S859" t="s">
        <v>150</v>
      </c>
    </row>
    <row r="860" spans="1:19" x14ac:dyDescent="0.2">
      <c r="A860" t="s">
        <v>2836</v>
      </c>
      <c r="B860" t="s">
        <v>443</v>
      </c>
      <c r="C860" t="s">
        <v>2837</v>
      </c>
      <c r="E860" t="s">
        <v>77</v>
      </c>
      <c r="I860" t="s">
        <v>145</v>
      </c>
      <c r="J860" t="s">
        <v>146</v>
      </c>
      <c r="L860" t="s">
        <v>538</v>
      </c>
      <c r="M860" t="s">
        <v>148</v>
      </c>
      <c r="N860" t="s">
        <v>81</v>
      </c>
      <c r="P860" t="s">
        <v>149</v>
      </c>
      <c r="Q860" t="s">
        <v>83</v>
      </c>
      <c r="R860" t="s">
        <v>84</v>
      </c>
      <c r="S860" t="s">
        <v>150</v>
      </c>
    </row>
    <row r="861" spans="1:19" x14ac:dyDescent="0.2">
      <c r="A861" t="s">
        <v>2838</v>
      </c>
      <c r="B861" t="s">
        <v>2838</v>
      </c>
      <c r="C861" t="s">
        <v>159</v>
      </c>
      <c r="D861" t="s">
        <v>5860</v>
      </c>
      <c r="E861" t="s">
        <v>160</v>
      </c>
      <c r="I861" t="s">
        <v>145</v>
      </c>
      <c r="J861" t="s">
        <v>146</v>
      </c>
      <c r="M861" t="s">
        <v>148</v>
      </c>
      <c r="N861" t="s">
        <v>81</v>
      </c>
      <c r="P861" t="s">
        <v>149</v>
      </c>
      <c r="Q861" t="s">
        <v>83</v>
      </c>
      <c r="R861" t="s">
        <v>84</v>
      </c>
      <c r="S861" t="s">
        <v>150</v>
      </c>
    </row>
    <row r="862" spans="1:19" x14ac:dyDescent="0.2">
      <c r="A862" t="s">
        <v>2839</v>
      </c>
      <c r="B862" t="s">
        <v>2840</v>
      </c>
      <c r="C862" t="s">
        <v>2841</v>
      </c>
      <c r="D862" t="s">
        <v>5860</v>
      </c>
      <c r="E862" t="s">
        <v>77</v>
      </c>
      <c r="I862" t="s">
        <v>145</v>
      </c>
      <c r="J862" t="s">
        <v>146</v>
      </c>
      <c r="L862" t="s">
        <v>215</v>
      </c>
      <c r="M862" t="s">
        <v>148</v>
      </c>
      <c r="N862" t="s">
        <v>81</v>
      </c>
      <c r="P862" t="s">
        <v>149</v>
      </c>
      <c r="Q862" t="s">
        <v>83</v>
      </c>
      <c r="R862" t="s">
        <v>84</v>
      </c>
      <c r="S862" t="s">
        <v>150</v>
      </c>
    </row>
    <row r="863" spans="1:19" x14ac:dyDescent="0.2">
      <c r="A863" t="s">
        <v>2842</v>
      </c>
      <c r="B863" t="s">
        <v>2843</v>
      </c>
      <c r="C863" t="s">
        <v>330</v>
      </c>
      <c r="E863" t="s">
        <v>77</v>
      </c>
      <c r="I863" t="s">
        <v>145</v>
      </c>
      <c r="J863" t="s">
        <v>146</v>
      </c>
      <c r="L863" t="s">
        <v>329</v>
      </c>
      <c r="M863" t="s">
        <v>148</v>
      </c>
      <c r="N863" t="s">
        <v>81</v>
      </c>
      <c r="P863" t="s">
        <v>149</v>
      </c>
      <c r="Q863" t="s">
        <v>83</v>
      </c>
      <c r="R863" t="s">
        <v>84</v>
      </c>
      <c r="S863" t="s">
        <v>150</v>
      </c>
    </row>
    <row r="864" spans="1:19" x14ac:dyDescent="0.2">
      <c r="A864" t="s">
        <v>2844</v>
      </c>
      <c r="B864" t="s">
        <v>2844</v>
      </c>
      <c r="C864" t="s">
        <v>159</v>
      </c>
      <c r="D864" t="s">
        <v>5860</v>
      </c>
      <c r="E864" t="s">
        <v>160</v>
      </c>
      <c r="I864" t="s">
        <v>145</v>
      </c>
      <c r="J864" t="s">
        <v>146</v>
      </c>
      <c r="M864" t="s">
        <v>148</v>
      </c>
      <c r="N864" t="s">
        <v>81</v>
      </c>
      <c r="P864" t="s">
        <v>149</v>
      </c>
      <c r="Q864" t="s">
        <v>83</v>
      </c>
      <c r="R864" t="s">
        <v>84</v>
      </c>
      <c r="S864" t="s">
        <v>150</v>
      </c>
    </row>
    <row r="865" spans="1:19" x14ac:dyDescent="0.2">
      <c r="A865" t="s">
        <v>2845</v>
      </c>
      <c r="B865" t="s">
        <v>2846</v>
      </c>
      <c r="C865" t="s">
        <v>2847</v>
      </c>
      <c r="D865" t="s">
        <v>5860</v>
      </c>
      <c r="E865" t="s">
        <v>77</v>
      </c>
      <c r="I865" t="s">
        <v>145</v>
      </c>
      <c r="J865" t="s">
        <v>146</v>
      </c>
      <c r="L865" t="s">
        <v>815</v>
      </c>
      <c r="M865" t="s">
        <v>148</v>
      </c>
      <c r="N865" t="s">
        <v>81</v>
      </c>
      <c r="P865" t="s">
        <v>149</v>
      </c>
      <c r="Q865" t="s">
        <v>83</v>
      </c>
      <c r="R865" t="s">
        <v>84</v>
      </c>
      <c r="S865" t="s">
        <v>150</v>
      </c>
    </row>
    <row r="866" spans="1:19" x14ac:dyDescent="0.2">
      <c r="A866" t="s">
        <v>2848</v>
      </c>
      <c r="B866" t="s">
        <v>2849</v>
      </c>
      <c r="C866" t="s">
        <v>2850</v>
      </c>
      <c r="E866" t="s">
        <v>77</v>
      </c>
      <c r="I866" t="s">
        <v>145</v>
      </c>
      <c r="J866" t="s">
        <v>146</v>
      </c>
      <c r="L866" t="s">
        <v>306</v>
      </c>
      <c r="M866" t="s">
        <v>148</v>
      </c>
      <c r="N866" t="s">
        <v>81</v>
      </c>
      <c r="P866" t="s">
        <v>149</v>
      </c>
      <c r="Q866" t="s">
        <v>83</v>
      </c>
      <c r="R866" t="s">
        <v>84</v>
      </c>
      <c r="S866" t="s">
        <v>150</v>
      </c>
    </row>
    <row r="867" spans="1:19" x14ac:dyDescent="0.2">
      <c r="A867" t="s">
        <v>2851</v>
      </c>
      <c r="B867" t="s">
        <v>2852</v>
      </c>
      <c r="C867" t="s">
        <v>2853</v>
      </c>
      <c r="E867" t="s">
        <v>77</v>
      </c>
      <c r="I867" t="s">
        <v>145</v>
      </c>
      <c r="J867" t="s">
        <v>146</v>
      </c>
      <c r="L867" t="s">
        <v>211</v>
      </c>
      <c r="M867" t="s">
        <v>148</v>
      </c>
      <c r="N867" t="s">
        <v>81</v>
      </c>
      <c r="P867" t="s">
        <v>149</v>
      </c>
      <c r="Q867" t="s">
        <v>83</v>
      </c>
      <c r="R867" t="s">
        <v>84</v>
      </c>
      <c r="S867" t="s">
        <v>150</v>
      </c>
    </row>
    <row r="868" spans="1:19" x14ac:dyDescent="0.2">
      <c r="A868" t="s">
        <v>2854</v>
      </c>
      <c r="B868" t="s">
        <v>2855</v>
      </c>
      <c r="C868" t="s">
        <v>1781</v>
      </c>
      <c r="E868" t="s">
        <v>77</v>
      </c>
      <c r="G868" t="s">
        <v>2856</v>
      </c>
      <c r="I868" t="s">
        <v>145</v>
      </c>
      <c r="J868" t="s">
        <v>146</v>
      </c>
      <c r="L868" t="s">
        <v>215</v>
      </c>
      <c r="M868" t="s">
        <v>148</v>
      </c>
      <c r="N868" t="s">
        <v>81</v>
      </c>
      <c r="P868" t="s">
        <v>149</v>
      </c>
      <c r="Q868" t="s">
        <v>83</v>
      </c>
      <c r="R868" t="s">
        <v>84</v>
      </c>
      <c r="S868" t="s">
        <v>150</v>
      </c>
    </row>
    <row r="869" spans="1:19" x14ac:dyDescent="0.2">
      <c r="A869" t="s">
        <v>2857</v>
      </c>
      <c r="B869" t="s">
        <v>2858</v>
      </c>
      <c r="C869" t="s">
        <v>2859</v>
      </c>
      <c r="E869" t="s">
        <v>77</v>
      </c>
      <c r="G869" t="s">
        <v>2860</v>
      </c>
      <c r="I869" t="s">
        <v>145</v>
      </c>
      <c r="J869" t="s">
        <v>146</v>
      </c>
      <c r="L869" t="s">
        <v>263</v>
      </c>
      <c r="M869" t="s">
        <v>148</v>
      </c>
      <c r="N869" t="s">
        <v>81</v>
      </c>
      <c r="P869" t="s">
        <v>149</v>
      </c>
      <c r="Q869" t="s">
        <v>83</v>
      </c>
      <c r="R869" t="s">
        <v>84</v>
      </c>
      <c r="S869" t="s">
        <v>150</v>
      </c>
    </row>
    <row r="870" spans="1:19" x14ac:dyDescent="0.2">
      <c r="A870" t="s">
        <v>2861</v>
      </c>
      <c r="B870" t="s">
        <v>2862</v>
      </c>
      <c r="C870" t="s">
        <v>2144</v>
      </c>
      <c r="D870" t="s">
        <v>5860</v>
      </c>
      <c r="E870" t="s">
        <v>77</v>
      </c>
      <c r="I870" t="s">
        <v>145</v>
      </c>
      <c r="J870" t="s">
        <v>146</v>
      </c>
      <c r="L870" t="s">
        <v>1403</v>
      </c>
      <c r="M870" t="s">
        <v>148</v>
      </c>
      <c r="N870" t="s">
        <v>81</v>
      </c>
      <c r="P870" t="s">
        <v>149</v>
      </c>
      <c r="Q870" t="s">
        <v>83</v>
      </c>
      <c r="R870" t="s">
        <v>84</v>
      </c>
      <c r="S870" t="s">
        <v>150</v>
      </c>
    </row>
    <row r="871" spans="1:19" x14ac:dyDescent="0.2">
      <c r="A871" t="s">
        <v>2863</v>
      </c>
      <c r="B871" t="s">
        <v>2864</v>
      </c>
      <c r="C871" t="s">
        <v>2865</v>
      </c>
      <c r="E871" t="s">
        <v>77</v>
      </c>
      <c r="G871" t="s">
        <v>2866</v>
      </c>
      <c r="I871" t="s">
        <v>145</v>
      </c>
      <c r="J871" t="s">
        <v>146</v>
      </c>
      <c r="L871" t="s">
        <v>1447</v>
      </c>
      <c r="M871" t="s">
        <v>148</v>
      </c>
      <c r="N871" t="s">
        <v>81</v>
      </c>
      <c r="P871" t="s">
        <v>149</v>
      </c>
      <c r="Q871" t="s">
        <v>83</v>
      </c>
      <c r="R871" t="s">
        <v>84</v>
      </c>
      <c r="S871" t="s">
        <v>150</v>
      </c>
    </row>
    <row r="872" spans="1:19" x14ac:dyDescent="0.2">
      <c r="A872" t="s">
        <v>2867</v>
      </c>
      <c r="B872" t="s">
        <v>2868</v>
      </c>
      <c r="C872" t="s">
        <v>2869</v>
      </c>
      <c r="D872" t="s">
        <v>5860</v>
      </c>
      <c r="E872" t="s">
        <v>77</v>
      </c>
      <c r="I872" t="s">
        <v>145</v>
      </c>
      <c r="J872" t="s">
        <v>146</v>
      </c>
      <c r="L872" t="s">
        <v>267</v>
      </c>
      <c r="M872" t="s">
        <v>148</v>
      </c>
      <c r="N872" t="s">
        <v>81</v>
      </c>
      <c r="P872" t="s">
        <v>149</v>
      </c>
      <c r="Q872" t="s">
        <v>83</v>
      </c>
      <c r="R872" t="s">
        <v>84</v>
      </c>
      <c r="S872" t="s">
        <v>150</v>
      </c>
    </row>
    <row r="873" spans="1:19" x14ac:dyDescent="0.2">
      <c r="A873" t="s">
        <v>2870</v>
      </c>
      <c r="B873" t="s">
        <v>2871</v>
      </c>
      <c r="C873" t="s">
        <v>2872</v>
      </c>
      <c r="E873" t="s">
        <v>77</v>
      </c>
      <c r="I873" t="s">
        <v>145</v>
      </c>
      <c r="J873" t="s">
        <v>146</v>
      </c>
      <c r="L873" t="s">
        <v>594</v>
      </c>
      <c r="M873" t="s">
        <v>148</v>
      </c>
      <c r="N873" t="s">
        <v>81</v>
      </c>
      <c r="P873" t="s">
        <v>149</v>
      </c>
      <c r="Q873" t="s">
        <v>83</v>
      </c>
      <c r="R873" t="s">
        <v>84</v>
      </c>
      <c r="S873" t="s">
        <v>150</v>
      </c>
    </row>
    <row r="874" spans="1:19" x14ac:dyDescent="0.2">
      <c r="A874" t="s">
        <v>2873</v>
      </c>
      <c r="B874" t="s">
        <v>2874</v>
      </c>
      <c r="C874" t="s">
        <v>2875</v>
      </c>
      <c r="D874" t="s">
        <v>5860</v>
      </c>
      <c r="E874" t="s">
        <v>77</v>
      </c>
      <c r="G874" t="s">
        <v>2876</v>
      </c>
      <c r="I874" t="s">
        <v>145</v>
      </c>
      <c r="J874" t="s">
        <v>146</v>
      </c>
      <c r="L874" t="s">
        <v>650</v>
      </c>
      <c r="M874" t="s">
        <v>148</v>
      </c>
      <c r="N874" t="s">
        <v>81</v>
      </c>
      <c r="P874" t="s">
        <v>149</v>
      </c>
      <c r="Q874" t="s">
        <v>83</v>
      </c>
      <c r="R874" t="s">
        <v>84</v>
      </c>
      <c r="S874" t="s">
        <v>150</v>
      </c>
    </row>
    <row r="875" spans="1:19" x14ac:dyDescent="0.2">
      <c r="A875" t="s">
        <v>2877</v>
      </c>
      <c r="B875" t="s">
        <v>2878</v>
      </c>
      <c r="C875" t="s">
        <v>2879</v>
      </c>
      <c r="E875" t="s">
        <v>77</v>
      </c>
      <c r="I875" t="s">
        <v>145</v>
      </c>
      <c r="J875" t="s">
        <v>146</v>
      </c>
      <c r="L875" t="s">
        <v>726</v>
      </c>
      <c r="M875" t="s">
        <v>148</v>
      </c>
      <c r="N875" t="s">
        <v>81</v>
      </c>
      <c r="P875" t="s">
        <v>149</v>
      </c>
      <c r="Q875" t="s">
        <v>83</v>
      </c>
      <c r="R875" t="s">
        <v>84</v>
      </c>
      <c r="S875" t="s">
        <v>150</v>
      </c>
    </row>
    <row r="876" spans="1:19" x14ac:dyDescent="0.2">
      <c r="A876" t="s">
        <v>2880</v>
      </c>
      <c r="B876" t="s">
        <v>2881</v>
      </c>
      <c r="C876" t="s">
        <v>2882</v>
      </c>
      <c r="E876" t="s">
        <v>77</v>
      </c>
      <c r="I876" t="s">
        <v>145</v>
      </c>
      <c r="J876" t="s">
        <v>146</v>
      </c>
      <c r="L876" t="s">
        <v>629</v>
      </c>
      <c r="M876" t="s">
        <v>148</v>
      </c>
      <c r="N876" t="s">
        <v>81</v>
      </c>
      <c r="P876" t="s">
        <v>149</v>
      </c>
      <c r="Q876" t="s">
        <v>83</v>
      </c>
      <c r="R876" t="s">
        <v>84</v>
      </c>
      <c r="S876" t="s">
        <v>150</v>
      </c>
    </row>
    <row r="877" spans="1:19" x14ac:dyDescent="0.2">
      <c r="A877" t="s">
        <v>2883</v>
      </c>
      <c r="B877" t="s">
        <v>2884</v>
      </c>
      <c r="C877" t="s">
        <v>2885</v>
      </c>
      <c r="D877" t="s">
        <v>5860</v>
      </c>
      <c r="E877" t="s">
        <v>77</v>
      </c>
      <c r="I877" t="s">
        <v>145</v>
      </c>
      <c r="J877" t="s">
        <v>146</v>
      </c>
      <c r="L877" t="s">
        <v>1004</v>
      </c>
      <c r="M877" t="s">
        <v>148</v>
      </c>
      <c r="N877" t="s">
        <v>81</v>
      </c>
      <c r="P877" t="s">
        <v>149</v>
      </c>
      <c r="Q877" t="s">
        <v>83</v>
      </c>
      <c r="R877" t="s">
        <v>84</v>
      </c>
      <c r="S877" t="s">
        <v>150</v>
      </c>
    </row>
    <row r="878" spans="1:19" x14ac:dyDescent="0.2">
      <c r="A878" t="s">
        <v>2886</v>
      </c>
      <c r="B878" t="s">
        <v>2887</v>
      </c>
      <c r="C878" t="s">
        <v>2888</v>
      </c>
      <c r="E878" t="s">
        <v>77</v>
      </c>
      <c r="G878" t="s">
        <v>2889</v>
      </c>
      <c r="I878" t="s">
        <v>145</v>
      </c>
      <c r="J878" t="s">
        <v>146</v>
      </c>
      <c r="L878" t="s">
        <v>645</v>
      </c>
      <c r="M878" t="s">
        <v>148</v>
      </c>
      <c r="N878" t="s">
        <v>81</v>
      </c>
      <c r="P878" t="s">
        <v>149</v>
      </c>
      <c r="Q878" t="s">
        <v>83</v>
      </c>
      <c r="R878" t="s">
        <v>84</v>
      </c>
      <c r="S878" t="s">
        <v>150</v>
      </c>
    </row>
    <row r="879" spans="1:19" x14ac:dyDescent="0.2">
      <c r="A879" t="s">
        <v>211</v>
      </c>
      <c r="B879" t="s">
        <v>211</v>
      </c>
      <c r="C879" t="s">
        <v>2890</v>
      </c>
      <c r="D879" t="s">
        <v>5860</v>
      </c>
      <c r="E879" t="s">
        <v>77</v>
      </c>
      <c r="I879" t="s">
        <v>145</v>
      </c>
      <c r="J879" t="s">
        <v>146</v>
      </c>
      <c r="M879" t="s">
        <v>148</v>
      </c>
      <c r="N879" t="s">
        <v>81</v>
      </c>
      <c r="P879" t="s">
        <v>149</v>
      </c>
      <c r="Q879" t="s">
        <v>83</v>
      </c>
      <c r="R879" t="s">
        <v>84</v>
      </c>
      <c r="S879" t="s">
        <v>150</v>
      </c>
    </row>
    <row r="880" spans="1:19" x14ac:dyDescent="0.2">
      <c r="A880" t="s">
        <v>2891</v>
      </c>
      <c r="B880" t="s">
        <v>2892</v>
      </c>
      <c r="C880" t="s">
        <v>2313</v>
      </c>
      <c r="E880" t="s">
        <v>77</v>
      </c>
      <c r="I880" t="s">
        <v>145</v>
      </c>
      <c r="J880" t="s">
        <v>146</v>
      </c>
      <c r="L880" t="s">
        <v>164</v>
      </c>
      <c r="M880" t="s">
        <v>148</v>
      </c>
      <c r="N880" t="s">
        <v>81</v>
      </c>
      <c r="P880" t="s">
        <v>149</v>
      </c>
      <c r="Q880" t="s">
        <v>83</v>
      </c>
      <c r="R880" t="s">
        <v>84</v>
      </c>
      <c r="S880" t="s">
        <v>150</v>
      </c>
    </row>
    <row r="881" spans="1:19" x14ac:dyDescent="0.2">
      <c r="A881" t="s">
        <v>2893</v>
      </c>
      <c r="B881" t="s">
        <v>2894</v>
      </c>
      <c r="C881" t="s">
        <v>2895</v>
      </c>
      <c r="E881" t="s">
        <v>77</v>
      </c>
      <c r="I881" t="s">
        <v>145</v>
      </c>
      <c r="J881" t="s">
        <v>146</v>
      </c>
      <c r="L881" t="s">
        <v>278</v>
      </c>
      <c r="M881" t="s">
        <v>148</v>
      </c>
      <c r="N881" t="s">
        <v>81</v>
      </c>
      <c r="P881" t="s">
        <v>149</v>
      </c>
      <c r="Q881" t="s">
        <v>83</v>
      </c>
      <c r="R881" t="s">
        <v>84</v>
      </c>
      <c r="S881" t="s">
        <v>150</v>
      </c>
    </row>
    <row r="882" spans="1:19" x14ac:dyDescent="0.2">
      <c r="A882" t="s">
        <v>2896</v>
      </c>
      <c r="B882" t="s">
        <v>2897</v>
      </c>
      <c r="C882" t="s">
        <v>2898</v>
      </c>
      <c r="E882" t="s">
        <v>77</v>
      </c>
      <c r="I882" t="s">
        <v>145</v>
      </c>
      <c r="J882" t="s">
        <v>146</v>
      </c>
      <c r="L882" t="s">
        <v>2713</v>
      </c>
      <c r="M882" t="s">
        <v>148</v>
      </c>
      <c r="N882" t="s">
        <v>81</v>
      </c>
      <c r="P882" t="s">
        <v>149</v>
      </c>
      <c r="Q882" t="s">
        <v>83</v>
      </c>
      <c r="R882" t="s">
        <v>84</v>
      </c>
      <c r="S882" t="s">
        <v>150</v>
      </c>
    </row>
    <row r="883" spans="1:19" x14ac:dyDescent="0.2">
      <c r="A883" t="s">
        <v>2899</v>
      </c>
      <c r="B883" t="s">
        <v>2900</v>
      </c>
      <c r="C883" t="s">
        <v>2901</v>
      </c>
      <c r="E883" t="s">
        <v>77</v>
      </c>
      <c r="I883" t="s">
        <v>145</v>
      </c>
      <c r="J883" t="s">
        <v>146</v>
      </c>
      <c r="L883" t="s">
        <v>211</v>
      </c>
      <c r="M883" t="s">
        <v>148</v>
      </c>
      <c r="N883" t="s">
        <v>81</v>
      </c>
      <c r="P883" t="s">
        <v>149</v>
      </c>
      <c r="Q883" t="s">
        <v>83</v>
      </c>
      <c r="R883" t="s">
        <v>84</v>
      </c>
      <c r="S883" t="s">
        <v>150</v>
      </c>
    </row>
    <row r="884" spans="1:19" x14ac:dyDescent="0.2">
      <c r="A884" t="s">
        <v>2902</v>
      </c>
      <c r="B884" t="s">
        <v>2903</v>
      </c>
      <c r="C884" t="s">
        <v>2904</v>
      </c>
      <c r="E884" t="s">
        <v>77</v>
      </c>
      <c r="I884" t="s">
        <v>145</v>
      </c>
      <c r="J884" t="s">
        <v>146</v>
      </c>
      <c r="L884" t="s">
        <v>1050</v>
      </c>
      <c r="M884" t="s">
        <v>148</v>
      </c>
      <c r="N884" t="s">
        <v>81</v>
      </c>
      <c r="P884" t="s">
        <v>149</v>
      </c>
      <c r="Q884" t="s">
        <v>83</v>
      </c>
      <c r="R884" t="s">
        <v>84</v>
      </c>
      <c r="S884" t="s">
        <v>150</v>
      </c>
    </row>
    <row r="885" spans="1:19" x14ac:dyDescent="0.2">
      <c r="A885" t="s">
        <v>2905</v>
      </c>
      <c r="B885" t="s">
        <v>2906</v>
      </c>
      <c r="C885" t="s">
        <v>2907</v>
      </c>
      <c r="E885" t="s">
        <v>77</v>
      </c>
      <c r="I885" t="s">
        <v>145</v>
      </c>
      <c r="J885" t="s">
        <v>146</v>
      </c>
      <c r="L885" t="s">
        <v>174</v>
      </c>
      <c r="M885" t="s">
        <v>148</v>
      </c>
      <c r="N885" t="s">
        <v>81</v>
      </c>
      <c r="P885" t="s">
        <v>149</v>
      </c>
      <c r="Q885" t="s">
        <v>83</v>
      </c>
      <c r="R885" t="s">
        <v>84</v>
      </c>
      <c r="S885" t="s">
        <v>150</v>
      </c>
    </row>
    <row r="886" spans="1:19" x14ac:dyDescent="0.2">
      <c r="A886" t="s">
        <v>2908</v>
      </c>
      <c r="B886" t="s">
        <v>2909</v>
      </c>
      <c r="C886" t="s">
        <v>2910</v>
      </c>
      <c r="E886" t="s">
        <v>77</v>
      </c>
      <c r="I886" t="s">
        <v>145</v>
      </c>
      <c r="J886" t="s">
        <v>146</v>
      </c>
      <c r="L886" t="s">
        <v>321</v>
      </c>
      <c r="M886" t="s">
        <v>148</v>
      </c>
      <c r="N886" t="s">
        <v>81</v>
      </c>
      <c r="P886" t="s">
        <v>149</v>
      </c>
      <c r="Q886" t="s">
        <v>83</v>
      </c>
      <c r="R886" t="s">
        <v>84</v>
      </c>
      <c r="S886" t="s">
        <v>150</v>
      </c>
    </row>
    <row r="887" spans="1:19" x14ac:dyDescent="0.2">
      <c r="A887" t="s">
        <v>2911</v>
      </c>
      <c r="B887" t="s">
        <v>2912</v>
      </c>
      <c r="C887" t="s">
        <v>2913</v>
      </c>
      <c r="E887" t="s">
        <v>77</v>
      </c>
      <c r="I887" t="s">
        <v>145</v>
      </c>
      <c r="J887" t="s">
        <v>146</v>
      </c>
      <c r="L887" t="s">
        <v>2552</v>
      </c>
      <c r="M887" t="s">
        <v>148</v>
      </c>
      <c r="N887" t="s">
        <v>81</v>
      </c>
      <c r="P887" t="s">
        <v>149</v>
      </c>
      <c r="Q887" t="s">
        <v>83</v>
      </c>
      <c r="R887" t="s">
        <v>84</v>
      </c>
      <c r="S887" t="s">
        <v>150</v>
      </c>
    </row>
    <row r="888" spans="1:19" x14ac:dyDescent="0.2">
      <c r="A888" t="s">
        <v>2914</v>
      </c>
      <c r="B888" t="s">
        <v>2915</v>
      </c>
      <c r="C888" t="s">
        <v>2916</v>
      </c>
      <c r="D888" t="s">
        <v>5860</v>
      </c>
      <c r="E888" t="s">
        <v>77</v>
      </c>
      <c r="I888" t="s">
        <v>145</v>
      </c>
      <c r="J888" t="s">
        <v>146</v>
      </c>
      <c r="L888" t="s">
        <v>667</v>
      </c>
      <c r="M888" t="s">
        <v>148</v>
      </c>
      <c r="N888" t="s">
        <v>81</v>
      </c>
      <c r="P888" t="s">
        <v>149</v>
      </c>
      <c r="Q888" t="s">
        <v>83</v>
      </c>
      <c r="R888" t="s">
        <v>84</v>
      </c>
      <c r="S888" t="s">
        <v>150</v>
      </c>
    </row>
    <row r="889" spans="1:19" x14ac:dyDescent="0.2">
      <c r="A889" t="s">
        <v>2917</v>
      </c>
      <c r="B889" t="s">
        <v>2918</v>
      </c>
      <c r="C889" t="s">
        <v>2919</v>
      </c>
      <c r="E889" t="s">
        <v>77</v>
      </c>
      <c r="I889" t="s">
        <v>145</v>
      </c>
      <c r="J889" t="s">
        <v>146</v>
      </c>
      <c r="L889" t="s">
        <v>629</v>
      </c>
      <c r="M889" t="s">
        <v>148</v>
      </c>
      <c r="N889" t="s">
        <v>81</v>
      </c>
      <c r="P889" t="s">
        <v>149</v>
      </c>
      <c r="Q889" t="s">
        <v>83</v>
      </c>
      <c r="R889" t="s">
        <v>84</v>
      </c>
      <c r="S889" t="s">
        <v>150</v>
      </c>
    </row>
    <row r="890" spans="1:19" x14ac:dyDescent="0.2">
      <c r="A890" t="s">
        <v>2920</v>
      </c>
      <c r="B890" t="s">
        <v>594</v>
      </c>
      <c r="C890" t="s">
        <v>1128</v>
      </c>
      <c r="D890" t="s">
        <v>5860</v>
      </c>
      <c r="E890" t="s">
        <v>77</v>
      </c>
      <c r="I890" t="s">
        <v>145</v>
      </c>
      <c r="J890" t="s">
        <v>146</v>
      </c>
      <c r="L890" t="s">
        <v>550</v>
      </c>
      <c r="M890" t="s">
        <v>148</v>
      </c>
      <c r="N890" t="s">
        <v>81</v>
      </c>
      <c r="P890" t="s">
        <v>149</v>
      </c>
      <c r="Q890" t="s">
        <v>83</v>
      </c>
      <c r="R890" t="s">
        <v>84</v>
      </c>
      <c r="S890" t="s">
        <v>150</v>
      </c>
    </row>
    <row r="891" spans="1:19" x14ac:dyDescent="0.2">
      <c r="A891" t="s">
        <v>2921</v>
      </c>
      <c r="B891" t="s">
        <v>2922</v>
      </c>
      <c r="C891" t="s">
        <v>2923</v>
      </c>
      <c r="E891" t="s">
        <v>77</v>
      </c>
      <c r="I891" t="s">
        <v>145</v>
      </c>
      <c r="J891" t="s">
        <v>146</v>
      </c>
      <c r="L891" t="s">
        <v>575</v>
      </c>
      <c r="M891" t="s">
        <v>148</v>
      </c>
      <c r="N891" t="s">
        <v>81</v>
      </c>
      <c r="P891" t="s">
        <v>149</v>
      </c>
      <c r="Q891" t="s">
        <v>83</v>
      </c>
      <c r="R891" t="s">
        <v>84</v>
      </c>
      <c r="S891" t="s">
        <v>150</v>
      </c>
    </row>
    <row r="892" spans="1:19" x14ac:dyDescent="0.2">
      <c r="A892" t="s">
        <v>2924</v>
      </c>
      <c r="B892" t="s">
        <v>2925</v>
      </c>
      <c r="C892" t="s">
        <v>2926</v>
      </c>
      <c r="E892" t="s">
        <v>77</v>
      </c>
      <c r="I892" t="s">
        <v>145</v>
      </c>
      <c r="J892" t="s">
        <v>146</v>
      </c>
      <c r="L892" t="s">
        <v>180</v>
      </c>
      <c r="M892" t="s">
        <v>148</v>
      </c>
      <c r="N892" t="s">
        <v>81</v>
      </c>
      <c r="P892" t="s">
        <v>149</v>
      </c>
      <c r="Q892" t="s">
        <v>83</v>
      </c>
      <c r="R892" t="s">
        <v>84</v>
      </c>
      <c r="S892" t="s">
        <v>150</v>
      </c>
    </row>
    <row r="893" spans="1:19" x14ac:dyDescent="0.2">
      <c r="A893" t="s">
        <v>2927</v>
      </c>
      <c r="B893" t="s">
        <v>550</v>
      </c>
      <c r="C893" t="s">
        <v>2928</v>
      </c>
      <c r="D893" t="s">
        <v>5860</v>
      </c>
      <c r="E893" t="s">
        <v>77</v>
      </c>
      <c r="G893" t="s">
        <v>2929</v>
      </c>
      <c r="I893" t="s">
        <v>145</v>
      </c>
      <c r="J893" t="s">
        <v>146</v>
      </c>
      <c r="L893" t="s">
        <v>147</v>
      </c>
      <c r="M893" t="s">
        <v>148</v>
      </c>
      <c r="N893" t="s">
        <v>81</v>
      </c>
      <c r="P893" t="s">
        <v>149</v>
      </c>
      <c r="Q893" t="s">
        <v>83</v>
      </c>
      <c r="R893" t="s">
        <v>84</v>
      </c>
      <c r="S893" t="s">
        <v>150</v>
      </c>
    </row>
    <row r="894" spans="1:19" x14ac:dyDescent="0.2">
      <c r="A894" t="s">
        <v>2930</v>
      </c>
      <c r="B894" t="s">
        <v>2931</v>
      </c>
      <c r="C894" t="s">
        <v>2932</v>
      </c>
      <c r="D894" t="s">
        <v>5860</v>
      </c>
      <c r="E894" t="s">
        <v>77</v>
      </c>
      <c r="I894" t="s">
        <v>145</v>
      </c>
      <c r="J894" t="s">
        <v>146</v>
      </c>
      <c r="L894" t="s">
        <v>180</v>
      </c>
      <c r="M894" t="s">
        <v>148</v>
      </c>
      <c r="N894" t="s">
        <v>81</v>
      </c>
      <c r="P894" t="s">
        <v>149</v>
      </c>
      <c r="Q894" t="s">
        <v>83</v>
      </c>
      <c r="R894" t="s">
        <v>84</v>
      </c>
      <c r="S894" t="s">
        <v>150</v>
      </c>
    </row>
    <row r="895" spans="1:19" x14ac:dyDescent="0.2">
      <c r="A895" t="s">
        <v>2933</v>
      </c>
      <c r="B895" t="s">
        <v>2934</v>
      </c>
      <c r="C895" t="s">
        <v>2935</v>
      </c>
      <c r="D895" t="s">
        <v>5860</v>
      </c>
      <c r="E895" t="s">
        <v>77</v>
      </c>
      <c r="G895" t="s">
        <v>2936</v>
      </c>
      <c r="I895" t="s">
        <v>145</v>
      </c>
      <c r="J895" t="s">
        <v>146</v>
      </c>
      <c r="L895" t="s">
        <v>190</v>
      </c>
      <c r="M895" t="s">
        <v>148</v>
      </c>
      <c r="N895" t="s">
        <v>81</v>
      </c>
      <c r="P895" t="s">
        <v>149</v>
      </c>
      <c r="Q895" t="s">
        <v>83</v>
      </c>
      <c r="R895" t="s">
        <v>84</v>
      </c>
      <c r="S895" t="s">
        <v>150</v>
      </c>
    </row>
    <row r="896" spans="1:19" x14ac:dyDescent="0.2">
      <c r="A896" t="s">
        <v>2937</v>
      </c>
      <c r="B896" t="s">
        <v>2938</v>
      </c>
      <c r="C896" t="s">
        <v>2939</v>
      </c>
      <c r="E896" t="s">
        <v>77</v>
      </c>
      <c r="I896" t="s">
        <v>145</v>
      </c>
      <c r="J896" t="s">
        <v>146</v>
      </c>
      <c r="L896" t="s">
        <v>250</v>
      </c>
      <c r="M896" t="s">
        <v>148</v>
      </c>
      <c r="N896" t="s">
        <v>81</v>
      </c>
      <c r="P896" t="s">
        <v>149</v>
      </c>
      <c r="Q896" t="s">
        <v>83</v>
      </c>
      <c r="R896" t="s">
        <v>84</v>
      </c>
      <c r="S896" t="s">
        <v>150</v>
      </c>
    </row>
    <row r="897" spans="1:19" x14ac:dyDescent="0.2">
      <c r="A897" t="s">
        <v>2940</v>
      </c>
      <c r="B897" t="s">
        <v>399</v>
      </c>
      <c r="C897" t="s">
        <v>2940</v>
      </c>
      <c r="E897" t="s">
        <v>77</v>
      </c>
      <c r="I897" t="s">
        <v>145</v>
      </c>
      <c r="J897" t="s">
        <v>146</v>
      </c>
      <c r="L897" t="s">
        <v>390</v>
      </c>
      <c r="M897" t="s">
        <v>148</v>
      </c>
      <c r="N897" t="s">
        <v>81</v>
      </c>
      <c r="P897" t="s">
        <v>149</v>
      </c>
      <c r="Q897" t="s">
        <v>83</v>
      </c>
      <c r="R897" t="s">
        <v>84</v>
      </c>
      <c r="S897" t="s">
        <v>150</v>
      </c>
    </row>
    <row r="898" spans="1:19" x14ac:dyDescent="0.2">
      <c r="A898" t="s">
        <v>2941</v>
      </c>
      <c r="B898" t="s">
        <v>2942</v>
      </c>
      <c r="C898" t="s">
        <v>2943</v>
      </c>
      <c r="E898" t="s">
        <v>77</v>
      </c>
      <c r="I898" t="s">
        <v>145</v>
      </c>
      <c r="J898" t="s">
        <v>146</v>
      </c>
      <c r="L898" t="s">
        <v>267</v>
      </c>
      <c r="M898" t="s">
        <v>148</v>
      </c>
      <c r="N898" t="s">
        <v>81</v>
      </c>
      <c r="P898" t="s">
        <v>149</v>
      </c>
      <c r="Q898" t="s">
        <v>83</v>
      </c>
      <c r="R898" t="s">
        <v>84</v>
      </c>
      <c r="S898" t="s">
        <v>150</v>
      </c>
    </row>
    <row r="899" spans="1:19" x14ac:dyDescent="0.2">
      <c r="A899" t="s">
        <v>2944</v>
      </c>
      <c r="B899" t="s">
        <v>2945</v>
      </c>
      <c r="C899" t="s">
        <v>2946</v>
      </c>
      <c r="D899" t="s">
        <v>5860</v>
      </c>
      <c r="E899" t="s">
        <v>77</v>
      </c>
      <c r="I899" t="s">
        <v>145</v>
      </c>
      <c r="J899" t="s">
        <v>146</v>
      </c>
      <c r="L899" t="s">
        <v>211</v>
      </c>
      <c r="M899" t="s">
        <v>148</v>
      </c>
      <c r="N899" t="s">
        <v>81</v>
      </c>
      <c r="P899" t="s">
        <v>149</v>
      </c>
      <c r="Q899" t="s">
        <v>83</v>
      </c>
      <c r="R899" t="s">
        <v>84</v>
      </c>
      <c r="S899" t="s">
        <v>150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6"/>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25</v>
      </c>
      <c r="O1" s="1" t="s">
        <v>26</v>
      </c>
      <c r="P1" s="1" t="s">
        <v>27</v>
      </c>
      <c r="Q1" s="1" t="s">
        <v>28</v>
      </c>
      <c r="R1" s="1" t="s">
        <v>29</v>
      </c>
      <c r="S1" s="1" t="s">
        <v>30</v>
      </c>
    </row>
    <row r="2" spans="1:19" x14ac:dyDescent="0.2">
      <c r="A2" t="s">
        <v>2947</v>
      </c>
      <c r="B2" t="s">
        <v>2947</v>
      </c>
      <c r="C2" t="s">
        <v>2948</v>
      </c>
      <c r="D2" t="s">
        <v>76</v>
      </c>
      <c r="E2" t="s">
        <v>77</v>
      </c>
      <c r="I2" t="s">
        <v>2949</v>
      </c>
      <c r="J2" t="s">
        <v>2950</v>
      </c>
      <c r="M2" t="s">
        <v>2951</v>
      </c>
      <c r="N2" t="s">
        <v>81</v>
      </c>
      <c r="P2" t="s">
        <v>2952</v>
      </c>
      <c r="Q2" t="s">
        <v>83</v>
      </c>
      <c r="R2" t="s">
        <v>2953</v>
      </c>
      <c r="S2" t="s">
        <v>2954</v>
      </c>
    </row>
    <row r="3" spans="1:19" x14ac:dyDescent="0.2">
      <c r="A3" t="s">
        <v>2957</v>
      </c>
      <c r="B3" t="s">
        <v>2957</v>
      </c>
      <c r="C3" t="s">
        <v>2958</v>
      </c>
      <c r="D3" t="s">
        <v>76</v>
      </c>
      <c r="E3" t="s">
        <v>77</v>
      </c>
      <c r="F3" t="s">
        <v>2959</v>
      </c>
      <c r="H3" t="s">
        <v>2960</v>
      </c>
      <c r="I3" t="s">
        <v>2961</v>
      </c>
      <c r="J3" t="s">
        <v>2950</v>
      </c>
      <c r="M3" t="s">
        <v>2951</v>
      </c>
      <c r="N3" t="s">
        <v>2962</v>
      </c>
      <c r="O3" t="e">
        <f>F&amp;B Revenue / Covers</f>
        <v>#NAME?</v>
      </c>
      <c r="P3" t="s">
        <v>2963</v>
      </c>
      <c r="Q3" t="s">
        <v>83</v>
      </c>
      <c r="R3" t="s">
        <v>84</v>
      </c>
      <c r="S3" t="s">
        <v>2964</v>
      </c>
    </row>
    <row r="4" spans="1:19" x14ac:dyDescent="0.2">
      <c r="A4" t="s">
        <v>2965</v>
      </c>
      <c r="B4" t="s">
        <v>2965</v>
      </c>
      <c r="C4" t="s">
        <v>2966</v>
      </c>
      <c r="D4" t="s">
        <v>76</v>
      </c>
      <c r="E4" t="s">
        <v>77</v>
      </c>
      <c r="F4" t="s">
        <v>2967</v>
      </c>
      <c r="I4" t="s">
        <v>2961</v>
      </c>
      <c r="J4" t="s">
        <v>2950</v>
      </c>
      <c r="M4" t="s">
        <v>2951</v>
      </c>
      <c r="N4" t="s">
        <v>2962</v>
      </c>
      <c r="P4" t="s">
        <v>2963</v>
      </c>
      <c r="Q4" t="s">
        <v>83</v>
      </c>
      <c r="R4" t="s">
        <v>84</v>
      </c>
      <c r="S4" t="s">
        <v>2964</v>
      </c>
    </row>
    <row r="5" spans="1:19" x14ac:dyDescent="0.2">
      <c r="A5" t="s">
        <v>2968</v>
      </c>
      <c r="B5" t="s">
        <v>2968</v>
      </c>
      <c r="C5" t="s">
        <v>2969</v>
      </c>
      <c r="D5" t="s">
        <v>76</v>
      </c>
      <c r="E5" t="s">
        <v>77</v>
      </c>
      <c r="I5" t="s">
        <v>2949</v>
      </c>
      <c r="J5" t="s">
        <v>2950</v>
      </c>
      <c r="M5" t="s">
        <v>2951</v>
      </c>
      <c r="N5" t="s">
        <v>81</v>
      </c>
      <c r="P5" t="s">
        <v>2952</v>
      </c>
      <c r="Q5" t="s">
        <v>83</v>
      </c>
      <c r="R5" t="s">
        <v>2953</v>
      </c>
      <c r="S5" t="s">
        <v>2954</v>
      </c>
    </row>
    <row r="6" spans="1:19" x14ac:dyDescent="0.2">
      <c r="A6" t="s">
        <v>2970</v>
      </c>
      <c r="B6" t="s">
        <v>2970</v>
      </c>
      <c r="C6" t="s">
        <v>2971</v>
      </c>
      <c r="D6" t="s">
        <v>76</v>
      </c>
      <c r="E6" t="s">
        <v>77</v>
      </c>
      <c r="I6" t="s">
        <v>2972</v>
      </c>
      <c r="J6" t="s">
        <v>2950</v>
      </c>
      <c r="M6" t="s">
        <v>2951</v>
      </c>
      <c r="N6" t="s">
        <v>81</v>
      </c>
      <c r="P6" t="s">
        <v>2952</v>
      </c>
      <c r="Q6" t="s">
        <v>83</v>
      </c>
      <c r="R6" t="s">
        <v>2953</v>
      </c>
      <c r="S6" t="s">
        <v>2973</v>
      </c>
    </row>
    <row r="7" spans="1:19" x14ac:dyDescent="0.2">
      <c r="A7" t="s">
        <v>2974</v>
      </c>
      <c r="B7" t="s">
        <v>2974</v>
      </c>
      <c r="C7" t="s">
        <v>2975</v>
      </c>
      <c r="D7" t="s">
        <v>76</v>
      </c>
      <c r="E7" t="s">
        <v>77</v>
      </c>
      <c r="F7" t="s">
        <v>2976</v>
      </c>
      <c r="I7" t="s">
        <v>2972</v>
      </c>
      <c r="J7" t="s">
        <v>2950</v>
      </c>
      <c r="M7" t="s">
        <v>2951</v>
      </c>
      <c r="N7" t="s">
        <v>81</v>
      </c>
      <c r="P7" t="s">
        <v>2952</v>
      </c>
      <c r="Q7" t="s">
        <v>83</v>
      </c>
      <c r="R7" t="s">
        <v>2953</v>
      </c>
      <c r="S7" t="s">
        <v>2973</v>
      </c>
    </row>
    <row r="8" spans="1:19" x14ac:dyDescent="0.2">
      <c r="A8" t="s">
        <v>2977</v>
      </c>
      <c r="B8" t="s">
        <v>2977</v>
      </c>
      <c r="C8" t="s">
        <v>2978</v>
      </c>
      <c r="D8" t="s">
        <v>76</v>
      </c>
      <c r="E8" t="s">
        <v>77</v>
      </c>
      <c r="F8" t="s">
        <v>2979</v>
      </c>
      <c r="I8" t="s">
        <v>2980</v>
      </c>
      <c r="J8" t="s">
        <v>2950</v>
      </c>
      <c r="M8" t="s">
        <v>2951</v>
      </c>
      <c r="N8" t="s">
        <v>81</v>
      </c>
      <c r="P8" t="s">
        <v>2981</v>
      </c>
      <c r="Q8" t="s">
        <v>83</v>
      </c>
      <c r="R8" t="s">
        <v>2953</v>
      </c>
      <c r="S8" t="s">
        <v>2981</v>
      </c>
    </row>
    <row r="9" spans="1:19" x14ac:dyDescent="0.2">
      <c r="A9" t="s">
        <v>2982</v>
      </c>
      <c r="B9" t="s">
        <v>2982</v>
      </c>
      <c r="C9" t="s">
        <v>2983</v>
      </c>
      <c r="D9" t="s">
        <v>76</v>
      </c>
      <c r="E9" t="s">
        <v>77</v>
      </c>
      <c r="F9" t="s">
        <v>2984</v>
      </c>
      <c r="I9" t="s">
        <v>2985</v>
      </c>
      <c r="J9" t="s">
        <v>2950</v>
      </c>
      <c r="M9" t="s">
        <v>2951</v>
      </c>
      <c r="N9" t="s">
        <v>81</v>
      </c>
      <c r="P9" t="s">
        <v>2986</v>
      </c>
      <c r="Q9" t="s">
        <v>83</v>
      </c>
      <c r="R9" t="s">
        <v>2953</v>
      </c>
      <c r="S9" t="s">
        <v>2982</v>
      </c>
    </row>
    <row r="10" spans="1:19" x14ac:dyDescent="0.2">
      <c r="A10" t="s">
        <v>2987</v>
      </c>
      <c r="B10" t="s">
        <v>2987</v>
      </c>
      <c r="C10" t="s">
        <v>2988</v>
      </c>
      <c r="D10" t="s">
        <v>76</v>
      </c>
      <c r="E10" t="s">
        <v>77</v>
      </c>
      <c r="I10" t="s">
        <v>2989</v>
      </c>
      <c r="J10" t="s">
        <v>146</v>
      </c>
      <c r="K10" t="s">
        <v>2990</v>
      </c>
      <c r="M10" t="s">
        <v>2951</v>
      </c>
      <c r="N10" t="s">
        <v>2962</v>
      </c>
      <c r="O10" t="e">
        <f>(Total Amount Euros - Total Amount Euros Manual Products) / Total Amount Euros</f>
        <v>#NAME?</v>
      </c>
      <c r="P10" t="s">
        <v>2991</v>
      </c>
      <c r="Q10" t="s">
        <v>83</v>
      </c>
      <c r="R10" t="s">
        <v>84</v>
      </c>
      <c r="S10" t="s">
        <v>2987</v>
      </c>
    </row>
    <row r="11" spans="1:19" x14ac:dyDescent="0.2">
      <c r="A11" t="s">
        <v>2992</v>
      </c>
      <c r="B11" t="s">
        <v>2992</v>
      </c>
      <c r="C11" t="s">
        <v>2993</v>
      </c>
      <c r="D11" t="s">
        <v>76</v>
      </c>
      <c r="E11" t="s">
        <v>77</v>
      </c>
      <c r="G11" t="s">
        <v>2994</v>
      </c>
      <c r="H11" t="s">
        <v>2995</v>
      </c>
      <c r="I11" t="s">
        <v>2996</v>
      </c>
      <c r="J11" t="s">
        <v>2950</v>
      </c>
      <c r="M11" t="s">
        <v>2951</v>
      </c>
      <c r="N11" t="s">
        <v>81</v>
      </c>
      <c r="P11" t="s">
        <v>2986</v>
      </c>
      <c r="Q11" t="s">
        <v>83</v>
      </c>
      <c r="R11" t="s">
        <v>2953</v>
      </c>
      <c r="S11" t="s">
        <v>2997</v>
      </c>
    </row>
    <row r="12" spans="1:19" x14ac:dyDescent="0.2">
      <c r="A12" t="s">
        <v>2998</v>
      </c>
      <c r="B12" t="s">
        <v>2998</v>
      </c>
      <c r="C12" t="s">
        <v>2999</v>
      </c>
      <c r="D12" t="s">
        <v>76</v>
      </c>
      <c r="E12" t="s">
        <v>77</v>
      </c>
      <c r="F12" t="s">
        <v>3000</v>
      </c>
      <c r="I12" t="s">
        <v>3001</v>
      </c>
      <c r="J12" t="s">
        <v>2950</v>
      </c>
      <c r="M12" t="s">
        <v>2951</v>
      </c>
      <c r="N12" t="s">
        <v>81</v>
      </c>
      <c r="P12" t="s">
        <v>2986</v>
      </c>
      <c r="Q12" t="s">
        <v>83</v>
      </c>
      <c r="R12" t="s">
        <v>2953</v>
      </c>
      <c r="S12" t="s">
        <v>3002</v>
      </c>
    </row>
    <row r="13" spans="1:19" x14ac:dyDescent="0.2">
      <c r="A13" t="s">
        <v>3003</v>
      </c>
      <c r="B13" t="s">
        <v>3003</v>
      </c>
      <c r="C13" t="s">
        <v>3004</v>
      </c>
      <c r="D13" t="s">
        <v>76</v>
      </c>
      <c r="E13" t="s">
        <v>77</v>
      </c>
      <c r="I13" t="s">
        <v>2972</v>
      </c>
      <c r="J13" t="s">
        <v>2950</v>
      </c>
      <c r="M13" t="s">
        <v>2951</v>
      </c>
      <c r="N13" t="s">
        <v>2962</v>
      </c>
      <c r="O13" t="e">
        <f>Total Revenue / Days Open</f>
        <v>#NAME?</v>
      </c>
      <c r="P13" t="s">
        <v>2952</v>
      </c>
      <c r="Q13" t="s">
        <v>83</v>
      </c>
      <c r="R13" t="s">
        <v>2953</v>
      </c>
      <c r="S13" t="s">
        <v>2973</v>
      </c>
    </row>
    <row r="14" spans="1:19" x14ac:dyDescent="0.2">
      <c r="A14" t="s">
        <v>2954</v>
      </c>
      <c r="B14" t="s">
        <v>2954</v>
      </c>
      <c r="C14" t="s">
        <v>3005</v>
      </c>
      <c r="D14" t="s">
        <v>76</v>
      </c>
      <c r="E14" t="s">
        <v>77</v>
      </c>
      <c r="F14" t="s">
        <v>3006</v>
      </c>
      <c r="I14" t="s">
        <v>2949</v>
      </c>
      <c r="J14" t="s">
        <v>2950</v>
      </c>
      <c r="M14" t="s">
        <v>2951</v>
      </c>
      <c r="N14" t="s">
        <v>81</v>
      </c>
      <c r="P14" t="s">
        <v>2952</v>
      </c>
      <c r="Q14" t="s">
        <v>83</v>
      </c>
      <c r="R14" t="s">
        <v>2953</v>
      </c>
      <c r="S14" t="s">
        <v>2954</v>
      </c>
    </row>
    <row r="15" spans="1:19" x14ac:dyDescent="0.2">
      <c r="A15" t="s">
        <v>3007</v>
      </c>
      <c r="B15" t="s">
        <v>3007</v>
      </c>
      <c r="C15" t="s">
        <v>3008</v>
      </c>
      <c r="D15" t="s">
        <v>76</v>
      </c>
      <c r="E15" t="s">
        <v>77</v>
      </c>
      <c r="F15" t="s">
        <v>2976</v>
      </c>
      <c r="I15" t="s">
        <v>2949</v>
      </c>
      <c r="J15" t="s">
        <v>2950</v>
      </c>
      <c r="M15" t="s">
        <v>2951</v>
      </c>
      <c r="N15" t="s">
        <v>81</v>
      </c>
      <c r="P15" t="s">
        <v>2952</v>
      </c>
      <c r="Q15" t="s">
        <v>83</v>
      </c>
      <c r="R15" t="s">
        <v>2953</v>
      </c>
      <c r="S15" t="s">
        <v>2954</v>
      </c>
    </row>
    <row r="16" spans="1:19" x14ac:dyDescent="0.2">
      <c r="A16" t="s">
        <v>3009</v>
      </c>
      <c r="B16" t="s">
        <v>3009</v>
      </c>
      <c r="C16" t="s">
        <v>3010</v>
      </c>
      <c r="D16" t="s">
        <v>76</v>
      </c>
      <c r="E16" t="s">
        <v>77</v>
      </c>
      <c r="F16" t="s">
        <v>2976</v>
      </c>
      <c r="I16" t="s">
        <v>2949</v>
      </c>
      <c r="J16" t="s">
        <v>2950</v>
      </c>
      <c r="M16" t="s">
        <v>2951</v>
      </c>
      <c r="N16" t="s">
        <v>81</v>
      </c>
      <c r="P16" t="s">
        <v>2952</v>
      </c>
      <c r="Q16" t="s">
        <v>83</v>
      </c>
      <c r="R16" t="s">
        <v>2953</v>
      </c>
      <c r="S16" t="s">
        <v>2954</v>
      </c>
    </row>
    <row r="17" spans="1:19" x14ac:dyDescent="0.2">
      <c r="A17" t="s">
        <v>3011</v>
      </c>
      <c r="B17" t="s">
        <v>3011</v>
      </c>
      <c r="C17" t="s">
        <v>3012</v>
      </c>
      <c r="D17" t="s">
        <v>76</v>
      </c>
      <c r="E17" t="s">
        <v>77</v>
      </c>
      <c r="G17" t="s">
        <v>3013</v>
      </c>
      <c r="I17" t="s">
        <v>2972</v>
      </c>
      <c r="J17" t="s">
        <v>2950</v>
      </c>
      <c r="M17" t="s">
        <v>2951</v>
      </c>
      <c r="N17" t="s">
        <v>81</v>
      </c>
      <c r="P17" t="s">
        <v>2952</v>
      </c>
      <c r="Q17" t="s">
        <v>83</v>
      </c>
      <c r="R17" t="s">
        <v>2953</v>
      </c>
      <c r="S17" t="s">
        <v>2973</v>
      </c>
    </row>
    <row r="18" spans="1:19" x14ac:dyDescent="0.2">
      <c r="A18" t="s">
        <v>3014</v>
      </c>
      <c r="B18" t="s">
        <v>3014</v>
      </c>
      <c r="C18" t="s">
        <v>3015</v>
      </c>
      <c r="D18" t="s">
        <v>76</v>
      </c>
      <c r="E18" t="s">
        <v>77</v>
      </c>
      <c r="I18" t="s">
        <v>2949</v>
      </c>
      <c r="J18" t="s">
        <v>2950</v>
      </c>
      <c r="M18" t="s">
        <v>2951</v>
      </c>
      <c r="N18" t="s">
        <v>81</v>
      </c>
      <c r="P18" t="s">
        <v>2952</v>
      </c>
      <c r="Q18" t="s">
        <v>83</v>
      </c>
      <c r="R18" t="s">
        <v>2953</v>
      </c>
      <c r="S18" t="s">
        <v>2954</v>
      </c>
    </row>
    <row r="19" spans="1:19" x14ac:dyDescent="0.2">
      <c r="A19" t="s">
        <v>3016</v>
      </c>
      <c r="B19" t="s">
        <v>3016</v>
      </c>
      <c r="C19" t="s">
        <v>3017</v>
      </c>
      <c r="D19" t="s">
        <v>76</v>
      </c>
      <c r="E19" t="s">
        <v>77</v>
      </c>
      <c r="F19" t="s">
        <v>3018</v>
      </c>
      <c r="I19" t="s">
        <v>3001</v>
      </c>
      <c r="J19" t="s">
        <v>2950</v>
      </c>
      <c r="M19" t="s">
        <v>2951</v>
      </c>
      <c r="N19" t="s">
        <v>81</v>
      </c>
      <c r="P19" t="s">
        <v>2986</v>
      </c>
      <c r="Q19" t="s">
        <v>83</v>
      </c>
      <c r="R19" t="s">
        <v>2953</v>
      </c>
      <c r="S19" t="s">
        <v>3002</v>
      </c>
    </row>
    <row r="20" spans="1:19" x14ac:dyDescent="0.2">
      <c r="A20" t="s">
        <v>3019</v>
      </c>
      <c r="B20" t="s">
        <v>3019</v>
      </c>
      <c r="C20" t="s">
        <v>3020</v>
      </c>
      <c r="D20" t="s">
        <v>76</v>
      </c>
      <c r="E20" t="s">
        <v>77</v>
      </c>
      <c r="F20" t="s">
        <v>3021</v>
      </c>
      <c r="I20" t="s">
        <v>2972</v>
      </c>
      <c r="J20" t="s">
        <v>2950</v>
      </c>
      <c r="M20" t="s">
        <v>2951</v>
      </c>
      <c r="N20" t="s">
        <v>2962</v>
      </c>
      <c r="P20" t="s">
        <v>2952</v>
      </c>
      <c r="Q20" t="s">
        <v>83</v>
      </c>
      <c r="R20" t="s">
        <v>2953</v>
      </c>
      <c r="S20" t="s">
        <v>2973</v>
      </c>
    </row>
    <row r="21" spans="1:19" x14ac:dyDescent="0.2">
      <c r="A21" t="s">
        <v>3022</v>
      </c>
      <c r="B21" t="s">
        <v>3022</v>
      </c>
      <c r="C21" t="s">
        <v>3023</v>
      </c>
      <c r="D21" t="s">
        <v>76</v>
      </c>
      <c r="E21" t="s">
        <v>77</v>
      </c>
      <c r="F21" t="s">
        <v>2976</v>
      </c>
      <c r="I21" t="s">
        <v>2949</v>
      </c>
      <c r="J21" t="s">
        <v>2950</v>
      </c>
      <c r="M21" t="s">
        <v>2951</v>
      </c>
      <c r="N21" t="s">
        <v>81</v>
      </c>
      <c r="P21" t="s">
        <v>2952</v>
      </c>
      <c r="Q21" t="s">
        <v>83</v>
      </c>
      <c r="R21" t="s">
        <v>2953</v>
      </c>
      <c r="S21" t="s">
        <v>2954</v>
      </c>
    </row>
    <row r="22" spans="1:19" x14ac:dyDescent="0.2">
      <c r="A22" t="s">
        <v>3024</v>
      </c>
      <c r="B22" t="s">
        <v>3024</v>
      </c>
      <c r="C22" t="s">
        <v>3025</v>
      </c>
      <c r="D22" t="s">
        <v>76</v>
      </c>
      <c r="E22" t="s">
        <v>77</v>
      </c>
      <c r="I22" t="s">
        <v>2980</v>
      </c>
      <c r="J22" t="s">
        <v>2950</v>
      </c>
      <c r="M22" t="s">
        <v>2951</v>
      </c>
      <c r="N22" t="s">
        <v>81</v>
      </c>
      <c r="P22" t="s">
        <v>2981</v>
      </c>
      <c r="Q22" t="s">
        <v>83</v>
      </c>
      <c r="R22" t="s">
        <v>2953</v>
      </c>
      <c r="S22" t="s">
        <v>2981</v>
      </c>
    </row>
    <row r="23" spans="1:19" x14ac:dyDescent="0.2">
      <c r="A23" t="s">
        <v>3026</v>
      </c>
      <c r="B23" t="s">
        <v>3026</v>
      </c>
      <c r="C23" t="s">
        <v>3027</v>
      </c>
      <c r="D23" t="s">
        <v>76</v>
      </c>
      <c r="E23" t="s">
        <v>77</v>
      </c>
      <c r="F23" t="s">
        <v>3028</v>
      </c>
      <c r="I23" t="s">
        <v>2980</v>
      </c>
      <c r="J23" t="s">
        <v>2950</v>
      </c>
      <c r="M23" t="s">
        <v>2951</v>
      </c>
      <c r="N23" t="s">
        <v>81</v>
      </c>
      <c r="P23" t="s">
        <v>2981</v>
      </c>
      <c r="Q23" t="s">
        <v>83</v>
      </c>
      <c r="R23" t="s">
        <v>2953</v>
      </c>
      <c r="S23" t="s">
        <v>2981</v>
      </c>
    </row>
    <row r="24" spans="1:19" x14ac:dyDescent="0.2">
      <c r="A24" t="s">
        <v>3029</v>
      </c>
      <c r="B24" t="s">
        <v>3029</v>
      </c>
      <c r="C24" t="s">
        <v>2993</v>
      </c>
      <c r="D24" t="s">
        <v>76</v>
      </c>
      <c r="E24" t="s">
        <v>77</v>
      </c>
      <c r="G24" t="s">
        <v>3030</v>
      </c>
      <c r="H24" t="s">
        <v>2995</v>
      </c>
      <c r="I24" t="s">
        <v>2996</v>
      </c>
      <c r="J24" t="s">
        <v>2950</v>
      </c>
      <c r="M24" t="s">
        <v>2951</v>
      </c>
      <c r="N24" t="s">
        <v>81</v>
      </c>
      <c r="P24" t="s">
        <v>2986</v>
      </c>
      <c r="Q24" t="s">
        <v>83</v>
      </c>
      <c r="R24" t="s">
        <v>2953</v>
      </c>
      <c r="S24" t="s">
        <v>2997</v>
      </c>
    </row>
    <row r="25" spans="1:19" x14ac:dyDescent="0.2">
      <c r="A25" t="s">
        <v>3031</v>
      </c>
      <c r="B25" t="s">
        <v>3031</v>
      </c>
      <c r="C25" t="s">
        <v>3032</v>
      </c>
      <c r="D25" t="s">
        <v>76</v>
      </c>
      <c r="E25" t="s">
        <v>77</v>
      </c>
      <c r="I25" t="s">
        <v>2980</v>
      </c>
      <c r="J25" t="s">
        <v>2950</v>
      </c>
      <c r="M25" t="s">
        <v>2951</v>
      </c>
      <c r="N25" t="s">
        <v>81</v>
      </c>
      <c r="P25" t="s">
        <v>2981</v>
      </c>
      <c r="Q25" t="s">
        <v>83</v>
      </c>
      <c r="R25" t="s">
        <v>2953</v>
      </c>
      <c r="S25" t="s">
        <v>2981</v>
      </c>
    </row>
    <row r="26" spans="1:19" x14ac:dyDescent="0.2">
      <c r="A26" t="s">
        <v>3033</v>
      </c>
      <c r="B26" t="s">
        <v>3033</v>
      </c>
      <c r="C26" t="s">
        <v>3034</v>
      </c>
      <c r="D26" t="s">
        <v>76</v>
      </c>
      <c r="E26" t="s">
        <v>77</v>
      </c>
      <c r="F26" t="s">
        <v>3021</v>
      </c>
      <c r="I26" t="s">
        <v>2972</v>
      </c>
      <c r="J26" t="s">
        <v>2950</v>
      </c>
      <c r="M26" t="s">
        <v>2951</v>
      </c>
      <c r="N26" t="s">
        <v>2962</v>
      </c>
      <c r="P26" t="s">
        <v>2952</v>
      </c>
      <c r="Q26" t="s">
        <v>83</v>
      </c>
      <c r="R26" t="s">
        <v>2953</v>
      </c>
      <c r="S26" t="s">
        <v>2973</v>
      </c>
    </row>
    <row r="27" spans="1:19" x14ac:dyDescent="0.2">
      <c r="A27" t="s">
        <v>3035</v>
      </c>
      <c r="B27" t="s">
        <v>3035</v>
      </c>
      <c r="C27" t="s">
        <v>3036</v>
      </c>
      <c r="D27" t="s">
        <v>76</v>
      </c>
      <c r="E27" t="s">
        <v>77</v>
      </c>
      <c r="F27" t="s">
        <v>3037</v>
      </c>
      <c r="H27" t="s">
        <v>3038</v>
      </c>
      <c r="I27" t="s">
        <v>2972</v>
      </c>
      <c r="J27" t="s">
        <v>2950</v>
      </c>
      <c r="M27" t="s">
        <v>2951</v>
      </c>
      <c r="N27" t="s">
        <v>2962</v>
      </c>
      <c r="O27" t="e">
        <f>Revenue/(Seats*Daily Hours*Days Open)</f>
        <v>#NAME?</v>
      </c>
      <c r="P27" t="s">
        <v>2952</v>
      </c>
      <c r="Q27" t="s">
        <v>83</v>
      </c>
      <c r="R27" t="s">
        <v>2953</v>
      </c>
      <c r="S27" t="s">
        <v>2973</v>
      </c>
    </row>
    <row r="28" spans="1:19" x14ac:dyDescent="0.2">
      <c r="A28" t="s">
        <v>3039</v>
      </c>
      <c r="B28" t="s">
        <v>3039</v>
      </c>
      <c r="C28" t="s">
        <v>3040</v>
      </c>
      <c r="D28" t="s">
        <v>76</v>
      </c>
      <c r="E28" t="s">
        <v>77</v>
      </c>
      <c r="F28" t="s">
        <v>2976</v>
      </c>
      <c r="I28" t="s">
        <v>2949</v>
      </c>
      <c r="J28" t="s">
        <v>2950</v>
      </c>
      <c r="M28" t="s">
        <v>2951</v>
      </c>
      <c r="N28" t="s">
        <v>81</v>
      </c>
      <c r="P28" t="s">
        <v>2952</v>
      </c>
      <c r="Q28" t="s">
        <v>83</v>
      </c>
      <c r="R28" t="s">
        <v>2953</v>
      </c>
      <c r="S28" t="s">
        <v>2954</v>
      </c>
    </row>
    <row r="29" spans="1:19" x14ac:dyDescent="0.2">
      <c r="A29" t="s">
        <v>3041</v>
      </c>
      <c r="B29" t="s">
        <v>3041</v>
      </c>
      <c r="C29" t="s">
        <v>3012</v>
      </c>
      <c r="D29" t="s">
        <v>76</v>
      </c>
      <c r="E29" t="s">
        <v>77</v>
      </c>
      <c r="G29" t="s">
        <v>3042</v>
      </c>
      <c r="I29" t="s">
        <v>2972</v>
      </c>
      <c r="J29" t="s">
        <v>2950</v>
      </c>
      <c r="M29" t="s">
        <v>2951</v>
      </c>
      <c r="N29" t="s">
        <v>81</v>
      </c>
      <c r="P29" t="s">
        <v>2952</v>
      </c>
      <c r="Q29" t="s">
        <v>83</v>
      </c>
      <c r="R29" t="s">
        <v>2953</v>
      </c>
      <c r="S29" t="s">
        <v>2973</v>
      </c>
    </row>
    <row r="30" spans="1:19" x14ac:dyDescent="0.2">
      <c r="A30" t="s">
        <v>3043</v>
      </c>
      <c r="B30" t="s">
        <v>3043</v>
      </c>
      <c r="C30" t="s">
        <v>3044</v>
      </c>
      <c r="D30" t="s">
        <v>76</v>
      </c>
      <c r="E30" t="s">
        <v>77</v>
      </c>
      <c r="F30" t="s">
        <v>2976</v>
      </c>
      <c r="I30" t="s">
        <v>2949</v>
      </c>
      <c r="J30" t="s">
        <v>2950</v>
      </c>
      <c r="M30" t="s">
        <v>2951</v>
      </c>
      <c r="N30" t="s">
        <v>81</v>
      </c>
      <c r="P30" t="s">
        <v>2952</v>
      </c>
      <c r="Q30" t="s">
        <v>83</v>
      </c>
      <c r="R30" t="s">
        <v>2953</v>
      </c>
      <c r="S30" t="s">
        <v>2954</v>
      </c>
    </row>
    <row r="31" spans="1:19" x14ac:dyDescent="0.2">
      <c r="A31" t="s">
        <v>3045</v>
      </c>
      <c r="B31" t="s">
        <v>3045</v>
      </c>
      <c r="C31" t="s">
        <v>3046</v>
      </c>
      <c r="D31" t="s">
        <v>76</v>
      </c>
      <c r="E31" t="s">
        <v>77</v>
      </c>
      <c r="H31" t="s">
        <v>2986</v>
      </c>
      <c r="I31" t="s">
        <v>2985</v>
      </c>
      <c r="J31" t="s">
        <v>2950</v>
      </c>
      <c r="M31" t="s">
        <v>2951</v>
      </c>
      <c r="N31" t="s">
        <v>81</v>
      </c>
      <c r="P31" t="s">
        <v>2986</v>
      </c>
      <c r="Q31" t="s">
        <v>83</v>
      </c>
      <c r="R31" t="s">
        <v>2953</v>
      </c>
      <c r="S31" t="s">
        <v>2982</v>
      </c>
    </row>
    <row r="32" spans="1:19" x14ac:dyDescent="0.2">
      <c r="A32" t="s">
        <v>3047</v>
      </c>
      <c r="B32" t="s">
        <v>3047</v>
      </c>
      <c r="C32" t="s">
        <v>3048</v>
      </c>
      <c r="D32" t="s">
        <v>76</v>
      </c>
      <c r="E32" t="s">
        <v>77</v>
      </c>
      <c r="G32" t="s">
        <v>3049</v>
      </c>
      <c r="I32" t="s">
        <v>2972</v>
      </c>
      <c r="J32" t="s">
        <v>2950</v>
      </c>
      <c r="M32" t="s">
        <v>2951</v>
      </c>
      <c r="N32" t="s">
        <v>81</v>
      </c>
      <c r="P32" t="s">
        <v>2952</v>
      </c>
      <c r="Q32" t="s">
        <v>83</v>
      </c>
      <c r="R32" t="s">
        <v>2953</v>
      </c>
      <c r="S32" t="s">
        <v>2973</v>
      </c>
    </row>
    <row r="33" spans="1:19" x14ac:dyDescent="0.2">
      <c r="A33" t="s">
        <v>3050</v>
      </c>
      <c r="B33" t="s">
        <v>3050</v>
      </c>
      <c r="C33" t="s">
        <v>3051</v>
      </c>
      <c r="D33" t="s">
        <v>76</v>
      </c>
      <c r="E33" t="s">
        <v>77</v>
      </c>
      <c r="I33" t="s">
        <v>2980</v>
      </c>
      <c r="J33" t="s">
        <v>2950</v>
      </c>
      <c r="M33" t="s">
        <v>2951</v>
      </c>
      <c r="N33" t="s">
        <v>81</v>
      </c>
      <c r="P33" t="s">
        <v>2981</v>
      </c>
      <c r="Q33" t="s">
        <v>83</v>
      </c>
      <c r="R33" t="s">
        <v>2953</v>
      </c>
      <c r="S33" t="s">
        <v>2981</v>
      </c>
    </row>
    <row r="34" spans="1:19" x14ac:dyDescent="0.2">
      <c r="A34" t="s">
        <v>3052</v>
      </c>
      <c r="B34" t="s">
        <v>3052</v>
      </c>
      <c r="C34" t="s">
        <v>3048</v>
      </c>
      <c r="D34" t="s">
        <v>76</v>
      </c>
      <c r="E34" t="s">
        <v>77</v>
      </c>
      <c r="G34" t="s">
        <v>3053</v>
      </c>
      <c r="I34" t="s">
        <v>2972</v>
      </c>
      <c r="J34" t="s">
        <v>2950</v>
      </c>
      <c r="M34" t="s">
        <v>2951</v>
      </c>
      <c r="N34" t="s">
        <v>81</v>
      </c>
      <c r="P34" t="s">
        <v>2952</v>
      </c>
      <c r="Q34" t="s">
        <v>83</v>
      </c>
      <c r="R34" t="s">
        <v>2953</v>
      </c>
      <c r="S34" t="s">
        <v>2973</v>
      </c>
    </row>
    <row r="35" spans="1:19" x14ac:dyDescent="0.2">
      <c r="A35" t="s">
        <v>3054</v>
      </c>
      <c r="B35" t="s">
        <v>3054</v>
      </c>
      <c r="C35" t="s">
        <v>3055</v>
      </c>
      <c r="D35" t="s">
        <v>76</v>
      </c>
      <c r="E35" t="s">
        <v>77</v>
      </c>
      <c r="F35" t="s">
        <v>2976</v>
      </c>
      <c r="I35" t="s">
        <v>2949</v>
      </c>
      <c r="J35" t="s">
        <v>2950</v>
      </c>
      <c r="M35" t="s">
        <v>2951</v>
      </c>
      <c r="N35" t="s">
        <v>81</v>
      </c>
      <c r="P35" t="s">
        <v>2952</v>
      </c>
      <c r="Q35" t="s">
        <v>83</v>
      </c>
      <c r="R35" t="s">
        <v>2953</v>
      </c>
      <c r="S35" t="s">
        <v>2954</v>
      </c>
    </row>
    <row r="36" spans="1:19" x14ac:dyDescent="0.2">
      <c r="A36" t="s">
        <v>3056</v>
      </c>
      <c r="B36" t="s">
        <v>3056</v>
      </c>
      <c r="C36" t="s">
        <v>3057</v>
      </c>
      <c r="D36" t="s">
        <v>76</v>
      </c>
      <c r="E36" t="s">
        <v>77</v>
      </c>
      <c r="F36" t="s">
        <v>3058</v>
      </c>
      <c r="I36" t="s">
        <v>2985</v>
      </c>
      <c r="J36" t="s">
        <v>2950</v>
      </c>
      <c r="M36" t="s">
        <v>2951</v>
      </c>
      <c r="N36" t="s">
        <v>81</v>
      </c>
      <c r="P36" t="s">
        <v>2986</v>
      </c>
      <c r="Q36" t="s">
        <v>83</v>
      </c>
      <c r="R36" t="s">
        <v>2953</v>
      </c>
      <c r="S36" t="s">
        <v>2982</v>
      </c>
    </row>
    <row r="37" spans="1:19" x14ac:dyDescent="0.2">
      <c r="A37" t="s">
        <v>3059</v>
      </c>
      <c r="B37" t="s">
        <v>3059</v>
      </c>
      <c r="C37" t="s">
        <v>3060</v>
      </c>
      <c r="D37" t="s">
        <v>76</v>
      </c>
      <c r="E37" t="s">
        <v>77</v>
      </c>
      <c r="F37" t="s">
        <v>2979</v>
      </c>
      <c r="I37" t="s">
        <v>2980</v>
      </c>
      <c r="J37" t="s">
        <v>2950</v>
      </c>
      <c r="M37" t="s">
        <v>2951</v>
      </c>
      <c r="N37" t="s">
        <v>81</v>
      </c>
      <c r="P37" t="s">
        <v>2981</v>
      </c>
      <c r="Q37" t="s">
        <v>83</v>
      </c>
      <c r="R37" t="s">
        <v>2953</v>
      </c>
      <c r="S37" t="s">
        <v>2981</v>
      </c>
    </row>
    <row r="38" spans="1:19" x14ac:dyDescent="0.2">
      <c r="A38" t="s">
        <v>3061</v>
      </c>
      <c r="B38" t="s">
        <v>3061</v>
      </c>
      <c r="C38" t="s">
        <v>3062</v>
      </c>
      <c r="D38" t="s">
        <v>76</v>
      </c>
      <c r="E38" t="s">
        <v>77</v>
      </c>
      <c r="F38" t="s">
        <v>2976</v>
      </c>
      <c r="I38" t="s">
        <v>2949</v>
      </c>
      <c r="J38" t="s">
        <v>2950</v>
      </c>
      <c r="M38" t="s">
        <v>2951</v>
      </c>
      <c r="N38" t="s">
        <v>81</v>
      </c>
      <c r="P38" t="s">
        <v>2952</v>
      </c>
      <c r="Q38" t="s">
        <v>83</v>
      </c>
      <c r="R38" t="s">
        <v>2953</v>
      </c>
      <c r="S38" t="s">
        <v>2954</v>
      </c>
    </row>
    <row r="39" spans="1:19" x14ac:dyDescent="0.2">
      <c r="A39" t="s">
        <v>3063</v>
      </c>
      <c r="B39" t="s">
        <v>3063</v>
      </c>
      <c r="C39" t="s">
        <v>3064</v>
      </c>
      <c r="D39" t="s">
        <v>76</v>
      </c>
      <c r="E39" t="s">
        <v>77</v>
      </c>
      <c r="F39" t="s">
        <v>2979</v>
      </c>
      <c r="I39" t="s">
        <v>2980</v>
      </c>
      <c r="J39" t="s">
        <v>2950</v>
      </c>
      <c r="M39" t="s">
        <v>2951</v>
      </c>
      <c r="N39" t="s">
        <v>81</v>
      </c>
      <c r="P39" t="s">
        <v>2981</v>
      </c>
      <c r="Q39" t="s">
        <v>83</v>
      </c>
      <c r="R39" t="s">
        <v>2953</v>
      </c>
      <c r="S39" t="s">
        <v>2981</v>
      </c>
    </row>
    <row r="40" spans="1:19" x14ac:dyDescent="0.2">
      <c r="A40" t="s">
        <v>3065</v>
      </c>
      <c r="B40" t="s">
        <v>3065</v>
      </c>
      <c r="C40" t="s">
        <v>3066</v>
      </c>
      <c r="D40" t="s">
        <v>76</v>
      </c>
      <c r="E40" t="s">
        <v>77</v>
      </c>
      <c r="I40" t="s">
        <v>2996</v>
      </c>
      <c r="J40" t="s">
        <v>2950</v>
      </c>
      <c r="M40" t="s">
        <v>2951</v>
      </c>
      <c r="N40" t="s">
        <v>81</v>
      </c>
      <c r="P40" t="s">
        <v>2986</v>
      </c>
      <c r="Q40" t="s">
        <v>83</v>
      </c>
      <c r="R40" t="s">
        <v>2953</v>
      </c>
      <c r="S40" t="s">
        <v>2997</v>
      </c>
    </row>
    <row r="41" spans="1:19" x14ac:dyDescent="0.2">
      <c r="A41" t="s">
        <v>3067</v>
      </c>
      <c r="B41" t="s">
        <v>3067</v>
      </c>
      <c r="C41" t="s">
        <v>3068</v>
      </c>
      <c r="D41" t="s">
        <v>76</v>
      </c>
      <c r="E41" t="s">
        <v>77</v>
      </c>
      <c r="F41" t="s">
        <v>3021</v>
      </c>
      <c r="I41" t="s">
        <v>2972</v>
      </c>
      <c r="J41" t="s">
        <v>2950</v>
      </c>
      <c r="M41" t="s">
        <v>2951</v>
      </c>
      <c r="N41" t="s">
        <v>2962</v>
      </c>
      <c r="P41" t="s">
        <v>2952</v>
      </c>
      <c r="Q41" t="s">
        <v>83</v>
      </c>
      <c r="R41" t="s">
        <v>2953</v>
      </c>
      <c r="S41" t="s">
        <v>2973</v>
      </c>
    </row>
    <row r="42" spans="1:19" x14ac:dyDescent="0.2">
      <c r="A42" t="s">
        <v>3069</v>
      </c>
      <c r="B42" t="s">
        <v>3069</v>
      </c>
      <c r="C42" t="s">
        <v>3070</v>
      </c>
      <c r="D42" t="s">
        <v>76</v>
      </c>
      <c r="E42" t="s">
        <v>77</v>
      </c>
      <c r="F42" t="s">
        <v>2976</v>
      </c>
      <c r="I42" t="s">
        <v>2949</v>
      </c>
      <c r="J42" t="s">
        <v>2950</v>
      </c>
      <c r="M42" t="s">
        <v>2951</v>
      </c>
      <c r="N42" t="s">
        <v>81</v>
      </c>
      <c r="P42" t="s">
        <v>2952</v>
      </c>
      <c r="Q42" t="s">
        <v>83</v>
      </c>
      <c r="R42" t="s">
        <v>2953</v>
      </c>
      <c r="S42" t="s">
        <v>2954</v>
      </c>
    </row>
    <row r="43" spans="1:19" x14ac:dyDescent="0.2">
      <c r="A43" t="s">
        <v>3071</v>
      </c>
      <c r="B43" t="s">
        <v>3071</v>
      </c>
      <c r="C43" t="s">
        <v>3072</v>
      </c>
      <c r="D43" t="s">
        <v>76</v>
      </c>
      <c r="E43" t="s">
        <v>77</v>
      </c>
      <c r="F43" t="s">
        <v>2976</v>
      </c>
      <c r="I43" t="s">
        <v>2949</v>
      </c>
      <c r="J43" t="s">
        <v>2950</v>
      </c>
      <c r="M43" t="s">
        <v>2951</v>
      </c>
      <c r="N43" t="s">
        <v>81</v>
      </c>
      <c r="P43" t="s">
        <v>2952</v>
      </c>
      <c r="Q43" t="s">
        <v>83</v>
      </c>
      <c r="R43" t="s">
        <v>2953</v>
      </c>
      <c r="S43" t="s">
        <v>2954</v>
      </c>
    </row>
    <row r="44" spans="1:19" x14ac:dyDescent="0.2">
      <c r="A44" t="s">
        <v>3073</v>
      </c>
      <c r="B44" t="s">
        <v>3073</v>
      </c>
      <c r="C44" t="s">
        <v>3074</v>
      </c>
      <c r="D44" t="s">
        <v>76</v>
      </c>
      <c r="E44" t="s">
        <v>77</v>
      </c>
      <c r="F44" t="s">
        <v>3075</v>
      </c>
      <c r="I44" t="s">
        <v>2949</v>
      </c>
      <c r="J44" t="s">
        <v>146</v>
      </c>
      <c r="M44" t="s">
        <v>2951</v>
      </c>
      <c r="N44" t="s">
        <v>81</v>
      </c>
      <c r="P44" t="s">
        <v>2952</v>
      </c>
      <c r="Q44" t="s">
        <v>83</v>
      </c>
      <c r="R44" t="s">
        <v>84</v>
      </c>
      <c r="S44" t="s">
        <v>2954</v>
      </c>
    </row>
    <row r="45" spans="1:19" x14ac:dyDescent="0.2">
      <c r="A45" t="s">
        <v>3076</v>
      </c>
      <c r="B45" t="s">
        <v>3076</v>
      </c>
      <c r="C45" t="s">
        <v>3077</v>
      </c>
      <c r="D45" t="s">
        <v>76</v>
      </c>
      <c r="E45" t="s">
        <v>77</v>
      </c>
      <c r="I45" t="s">
        <v>2949</v>
      </c>
      <c r="J45" t="s">
        <v>146</v>
      </c>
      <c r="M45" t="s">
        <v>2951</v>
      </c>
      <c r="N45" t="s">
        <v>81</v>
      </c>
      <c r="P45" t="s">
        <v>2952</v>
      </c>
      <c r="Q45" t="s">
        <v>83</v>
      </c>
      <c r="R45" t="s">
        <v>84</v>
      </c>
      <c r="S45" t="s">
        <v>2954</v>
      </c>
    </row>
    <row r="46" spans="1:19" x14ac:dyDescent="0.2">
      <c r="A46" t="s">
        <v>3078</v>
      </c>
      <c r="B46" t="s">
        <v>3078</v>
      </c>
      <c r="C46" t="s">
        <v>3079</v>
      </c>
      <c r="D46" t="s">
        <v>76</v>
      </c>
      <c r="E46" t="s">
        <v>77</v>
      </c>
      <c r="F46" t="s">
        <v>3080</v>
      </c>
      <c r="I46" t="s">
        <v>2949</v>
      </c>
      <c r="J46" t="s">
        <v>146</v>
      </c>
      <c r="M46" t="s">
        <v>2951</v>
      </c>
      <c r="N46" t="s">
        <v>81</v>
      </c>
      <c r="P46" t="s">
        <v>2952</v>
      </c>
      <c r="Q46" t="s">
        <v>83</v>
      </c>
      <c r="R46" t="s">
        <v>84</v>
      </c>
      <c r="S46" t="s">
        <v>2954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37</v>
      </c>
      <c r="O1" s="1" t="s">
        <v>38</v>
      </c>
      <c r="P1" s="1" t="s">
        <v>39</v>
      </c>
      <c r="Q1" s="1" t="s">
        <v>40</v>
      </c>
      <c r="R1" s="1" t="s">
        <v>41</v>
      </c>
      <c r="S1" s="1" t="s">
        <v>42</v>
      </c>
    </row>
    <row r="2" spans="1:19" x14ac:dyDescent="0.2">
      <c r="A2" t="s">
        <v>3150</v>
      </c>
      <c r="B2" t="s">
        <v>3150</v>
      </c>
      <c r="C2" t="s">
        <v>3151</v>
      </c>
      <c r="D2" t="s">
        <v>76</v>
      </c>
      <c r="E2" t="s">
        <v>77</v>
      </c>
      <c r="H2" t="s">
        <v>3152</v>
      </c>
      <c r="I2" t="s">
        <v>3153</v>
      </c>
      <c r="J2" t="s">
        <v>3154</v>
      </c>
      <c r="K2" t="s">
        <v>2990</v>
      </c>
      <c r="M2" t="s">
        <v>3155</v>
      </c>
      <c r="N2" t="s">
        <v>2962</v>
      </c>
      <c r="O2" t="e">
        <f>Total Report Signed / Total Reports Generated</f>
        <v>#NAME?</v>
      </c>
      <c r="P2" t="s">
        <v>3156</v>
      </c>
      <c r="Q2" t="s">
        <v>83</v>
      </c>
      <c r="R2" t="s">
        <v>84</v>
      </c>
      <c r="S2" t="s">
        <v>3157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2"/>
  <sheetViews>
    <sheetView workbookViewId="0"/>
  </sheetViews>
  <sheetFormatPr baseColWidth="10" defaultColWidth="8.83203125" defaultRowHeight="15" x14ac:dyDescent="0.2"/>
  <sheetData>
    <row r="1" spans="1:19" x14ac:dyDescent="0.2">
      <c r="A1" s="1" t="s">
        <v>0</v>
      </c>
      <c r="B1" s="1" t="s">
        <v>1</v>
      </c>
      <c r="C1" s="1" t="s">
        <v>2</v>
      </c>
      <c r="D1" s="1" t="s">
        <v>3</v>
      </c>
      <c r="E1" s="1" t="s">
        <v>4</v>
      </c>
      <c r="F1" s="1" t="s">
        <v>5</v>
      </c>
      <c r="G1" s="1" t="s">
        <v>6</v>
      </c>
      <c r="H1" s="1" t="s">
        <v>7</v>
      </c>
      <c r="I1" s="1" t="s">
        <v>8</v>
      </c>
      <c r="J1" s="1" t="s">
        <v>9</v>
      </c>
      <c r="K1" s="1" t="s">
        <v>10</v>
      </c>
      <c r="L1" s="1" t="s">
        <v>11</v>
      </c>
      <c r="M1" s="1" t="s">
        <v>12</v>
      </c>
      <c r="N1" s="1" t="s">
        <v>43</v>
      </c>
      <c r="O1" s="1" t="s">
        <v>44</v>
      </c>
      <c r="P1" s="1" t="s">
        <v>45</v>
      </c>
      <c r="Q1" s="1" t="s">
        <v>46</v>
      </c>
      <c r="R1" s="1" t="s">
        <v>47</v>
      </c>
      <c r="S1" s="1" t="s">
        <v>48</v>
      </c>
    </row>
    <row r="2" spans="1:19" x14ac:dyDescent="0.2">
      <c r="A2" t="s">
        <v>3160</v>
      </c>
      <c r="B2" t="s">
        <v>3160</v>
      </c>
      <c r="C2" t="s">
        <v>3161</v>
      </c>
      <c r="D2" t="s">
        <v>76</v>
      </c>
      <c r="E2" t="s">
        <v>77</v>
      </c>
      <c r="I2" t="s">
        <v>3162</v>
      </c>
      <c r="J2" t="s">
        <v>3163</v>
      </c>
      <c r="M2" t="s">
        <v>3164</v>
      </c>
      <c r="N2" t="s">
        <v>81</v>
      </c>
      <c r="P2" t="s">
        <v>3165</v>
      </c>
      <c r="Q2" t="s">
        <v>83</v>
      </c>
      <c r="R2" t="s">
        <v>84</v>
      </c>
      <c r="S2" t="s">
        <v>3166</v>
      </c>
    </row>
    <row r="3" spans="1:19" x14ac:dyDescent="0.2">
      <c r="A3" t="s">
        <v>3169</v>
      </c>
      <c r="B3" t="s">
        <v>3169</v>
      </c>
      <c r="C3" t="s">
        <v>3170</v>
      </c>
      <c r="D3" t="s">
        <v>76</v>
      </c>
      <c r="E3" t="s">
        <v>77</v>
      </c>
      <c r="I3" t="s">
        <v>3162</v>
      </c>
      <c r="J3" t="s">
        <v>3163</v>
      </c>
      <c r="K3" t="s">
        <v>3171</v>
      </c>
      <c r="M3" t="s">
        <v>3164</v>
      </c>
      <c r="N3" t="s">
        <v>81</v>
      </c>
      <c r="P3" t="s">
        <v>3165</v>
      </c>
      <c r="Q3" t="s">
        <v>83</v>
      </c>
      <c r="R3" t="s">
        <v>84</v>
      </c>
      <c r="S3" t="s">
        <v>3166</v>
      </c>
    </row>
    <row r="4" spans="1:19" x14ac:dyDescent="0.2">
      <c r="A4" t="s">
        <v>3172</v>
      </c>
      <c r="B4" t="s">
        <v>3173</v>
      </c>
      <c r="C4" t="s">
        <v>3174</v>
      </c>
      <c r="D4" t="s">
        <v>76</v>
      </c>
      <c r="E4" t="s">
        <v>77</v>
      </c>
      <c r="F4" t="s">
        <v>3175</v>
      </c>
      <c r="H4" t="s">
        <v>3176</v>
      </c>
      <c r="I4" t="s">
        <v>3162</v>
      </c>
      <c r="J4" t="s">
        <v>3163</v>
      </c>
      <c r="M4" t="s">
        <v>3164</v>
      </c>
      <c r="N4" t="s">
        <v>2962</v>
      </c>
      <c r="P4" t="s">
        <v>3165</v>
      </c>
      <c r="Q4" t="s">
        <v>83</v>
      </c>
      <c r="R4" t="s">
        <v>84</v>
      </c>
      <c r="S4" t="s">
        <v>3166</v>
      </c>
    </row>
    <row r="5" spans="1:19" x14ac:dyDescent="0.2">
      <c r="A5" t="s">
        <v>3177</v>
      </c>
      <c r="B5" t="s">
        <v>3177</v>
      </c>
      <c r="C5" t="s">
        <v>3178</v>
      </c>
      <c r="D5" t="s">
        <v>76</v>
      </c>
      <c r="E5" t="s">
        <v>77</v>
      </c>
      <c r="F5" t="s">
        <v>3179</v>
      </c>
      <c r="I5" t="s">
        <v>3180</v>
      </c>
      <c r="J5" t="s">
        <v>146</v>
      </c>
      <c r="K5" t="s">
        <v>2990</v>
      </c>
      <c r="M5" t="s">
        <v>3164</v>
      </c>
      <c r="N5" t="s">
        <v>2962</v>
      </c>
      <c r="P5" t="s">
        <v>3181</v>
      </c>
      <c r="Q5" t="s">
        <v>83</v>
      </c>
      <c r="R5" t="s">
        <v>84</v>
      </c>
      <c r="S5" t="s">
        <v>3182</v>
      </c>
    </row>
    <row r="6" spans="1:19" x14ac:dyDescent="0.2">
      <c r="A6" t="s">
        <v>3184</v>
      </c>
      <c r="B6" t="s">
        <v>3185</v>
      </c>
      <c r="C6" t="s">
        <v>3186</v>
      </c>
      <c r="D6" t="s">
        <v>76</v>
      </c>
      <c r="E6" t="s">
        <v>77</v>
      </c>
      <c r="F6" t="s">
        <v>3187</v>
      </c>
      <c r="H6" t="s">
        <v>3188</v>
      </c>
      <c r="I6" t="s">
        <v>3162</v>
      </c>
      <c r="J6" t="s">
        <v>3163</v>
      </c>
      <c r="M6" t="s">
        <v>3164</v>
      </c>
      <c r="N6" t="s">
        <v>2962</v>
      </c>
      <c r="P6" t="s">
        <v>3165</v>
      </c>
      <c r="Q6" t="s">
        <v>83</v>
      </c>
      <c r="R6" t="s">
        <v>84</v>
      </c>
      <c r="S6" t="s">
        <v>3166</v>
      </c>
    </row>
    <row r="7" spans="1:19" x14ac:dyDescent="0.2">
      <c r="A7" t="s">
        <v>3189</v>
      </c>
      <c r="B7" t="s">
        <v>3189</v>
      </c>
      <c r="C7" t="s">
        <v>3190</v>
      </c>
      <c r="D7" t="s">
        <v>76</v>
      </c>
      <c r="E7" t="s">
        <v>77</v>
      </c>
      <c r="F7" t="s">
        <v>3191</v>
      </c>
      <c r="I7" t="s">
        <v>3180</v>
      </c>
      <c r="J7" t="s">
        <v>146</v>
      </c>
      <c r="K7" t="s">
        <v>2990</v>
      </c>
      <c r="M7" t="s">
        <v>3164</v>
      </c>
      <c r="N7" t="s">
        <v>2962</v>
      </c>
      <c r="P7" t="s">
        <v>3181</v>
      </c>
      <c r="Q7" t="s">
        <v>83</v>
      </c>
      <c r="R7" t="s">
        <v>84</v>
      </c>
      <c r="S7" t="s">
        <v>3182</v>
      </c>
    </row>
    <row r="8" spans="1:19" x14ac:dyDescent="0.2">
      <c r="A8" t="s">
        <v>3192</v>
      </c>
      <c r="B8" t="s">
        <v>3193</v>
      </c>
      <c r="C8" t="s">
        <v>3194</v>
      </c>
      <c r="D8" t="s">
        <v>76</v>
      </c>
      <c r="E8" t="s">
        <v>77</v>
      </c>
      <c r="F8" t="s">
        <v>3195</v>
      </c>
      <c r="H8" t="s">
        <v>3196</v>
      </c>
      <c r="I8" t="s">
        <v>3162</v>
      </c>
      <c r="J8" t="s">
        <v>3163</v>
      </c>
      <c r="M8" t="s">
        <v>3164</v>
      </c>
      <c r="N8" t="s">
        <v>2962</v>
      </c>
      <c r="P8" t="s">
        <v>3165</v>
      </c>
      <c r="Q8" t="s">
        <v>83</v>
      </c>
      <c r="R8" t="s">
        <v>84</v>
      </c>
      <c r="S8" t="s">
        <v>3166</v>
      </c>
    </row>
    <row r="9" spans="1:19" x14ac:dyDescent="0.2">
      <c r="A9" t="s">
        <v>3197</v>
      </c>
      <c r="B9" t="s">
        <v>3197</v>
      </c>
      <c r="C9" t="s">
        <v>3198</v>
      </c>
      <c r="D9" t="s">
        <v>76</v>
      </c>
      <c r="E9" t="s">
        <v>77</v>
      </c>
      <c r="F9" t="s">
        <v>3199</v>
      </c>
      <c r="I9" t="s">
        <v>3180</v>
      </c>
      <c r="J9" t="s">
        <v>146</v>
      </c>
      <c r="K9" t="s">
        <v>2990</v>
      </c>
      <c r="M9" t="s">
        <v>3164</v>
      </c>
      <c r="N9" t="s">
        <v>2962</v>
      </c>
      <c r="P9" t="s">
        <v>3181</v>
      </c>
      <c r="Q9" t="s">
        <v>83</v>
      </c>
      <c r="R9" t="s">
        <v>84</v>
      </c>
      <c r="S9" t="s">
        <v>3182</v>
      </c>
    </row>
    <row r="10" spans="1:19" x14ac:dyDescent="0.2">
      <c r="A10" t="s">
        <v>3200</v>
      </c>
      <c r="B10" t="s">
        <v>3200</v>
      </c>
      <c r="C10" t="s">
        <v>3201</v>
      </c>
      <c r="D10" t="s">
        <v>76</v>
      </c>
      <c r="E10" t="s">
        <v>77</v>
      </c>
      <c r="F10" t="s">
        <v>3202</v>
      </c>
      <c r="I10" t="s">
        <v>3180</v>
      </c>
      <c r="J10" t="s">
        <v>146</v>
      </c>
      <c r="K10" t="s">
        <v>2990</v>
      </c>
      <c r="M10" t="s">
        <v>3164</v>
      </c>
      <c r="N10" t="s">
        <v>2962</v>
      </c>
      <c r="O10" t="e">
        <f>totalReservasDiscoveryEnroled / totalReservasPotenciales</f>
        <v>#NAME?</v>
      </c>
      <c r="P10" t="s">
        <v>3181</v>
      </c>
      <c r="Q10" t="s">
        <v>83</v>
      </c>
      <c r="R10" t="s">
        <v>84</v>
      </c>
      <c r="S10" t="s">
        <v>3182</v>
      </c>
    </row>
    <row r="11" spans="1:19" x14ac:dyDescent="0.2">
      <c r="A11" t="s">
        <v>3203</v>
      </c>
      <c r="B11" t="s">
        <v>3204</v>
      </c>
      <c r="C11" t="s">
        <v>3205</v>
      </c>
      <c r="D11" t="s">
        <v>76</v>
      </c>
      <c r="E11" t="s">
        <v>77</v>
      </c>
      <c r="F11" t="s">
        <v>3206</v>
      </c>
      <c r="H11" t="s">
        <v>3207</v>
      </c>
      <c r="I11" t="s">
        <v>3162</v>
      </c>
      <c r="J11" t="s">
        <v>3163</v>
      </c>
      <c r="M11" t="s">
        <v>3164</v>
      </c>
      <c r="N11" t="s">
        <v>2962</v>
      </c>
      <c r="P11" t="s">
        <v>3165</v>
      </c>
      <c r="Q11" t="s">
        <v>83</v>
      </c>
      <c r="R11" t="s">
        <v>84</v>
      </c>
      <c r="S11" t="s">
        <v>3166</v>
      </c>
    </row>
    <row r="12" spans="1:19" x14ac:dyDescent="0.2">
      <c r="A12" t="s">
        <v>3208</v>
      </c>
      <c r="B12" t="s">
        <v>3208</v>
      </c>
      <c r="C12" t="s">
        <v>3209</v>
      </c>
      <c r="D12" t="s">
        <v>76</v>
      </c>
      <c r="E12" t="s">
        <v>77</v>
      </c>
      <c r="F12" t="s">
        <v>3210</v>
      </c>
      <c r="I12" t="s">
        <v>3180</v>
      </c>
      <c r="J12" t="s">
        <v>146</v>
      </c>
      <c r="K12" t="s">
        <v>2990</v>
      </c>
      <c r="M12" t="s">
        <v>3164</v>
      </c>
      <c r="N12" t="s">
        <v>2962</v>
      </c>
      <c r="P12" t="s">
        <v>3181</v>
      </c>
      <c r="Q12" t="s">
        <v>83</v>
      </c>
      <c r="R12" t="s">
        <v>84</v>
      </c>
      <c r="S12" t="s">
        <v>3182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Consolidated</vt:lpstr>
      <vt:lpstr>Datamap</vt:lpstr>
      <vt:lpstr>Informed</vt:lpstr>
      <vt:lpstr>DataStewards</vt:lpstr>
      <vt:lpstr>DataOffice</vt:lpstr>
      <vt:lpstr>Controlling</vt:lpstr>
      <vt:lpstr>FB</vt:lpstr>
      <vt:lpstr>GeneralSecretary</vt:lpstr>
      <vt:lpstr>Marketing</vt:lpstr>
      <vt:lpstr>Operations</vt:lpstr>
      <vt:lpstr>Finance</vt:lpstr>
      <vt:lpstr>Commercial</vt:lpstr>
      <vt:lpstr>Hoja1</vt:lpstr>
      <vt:lpstr>People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CARLOS BADENES OLMEDO</cp:lastModifiedBy>
  <dcterms:created xsi:type="dcterms:W3CDTF">2025-05-23T05:23:25Z</dcterms:created>
  <dcterms:modified xsi:type="dcterms:W3CDTF">2025-05-23T05:41:31Z</dcterms:modified>
</cp:coreProperties>
</file>