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1" l="1"/>
  <c r="G40" i="11"/>
  <c r="F519" i="8" l="1"/>
  <c r="G118" i="1" l="1"/>
  <c r="F517" i="8"/>
  <c r="F58" i="11"/>
  <c r="G58" i="11" s="1"/>
  <c r="I58" i="11" s="1"/>
  <c r="E58" i="11"/>
  <c r="B58" i="11"/>
  <c r="F57" i="11"/>
  <c r="G57" i="11" s="1"/>
  <c r="I57" i="11" s="1"/>
  <c r="E57" i="11"/>
  <c r="B57" i="11"/>
  <c r="G55" i="11"/>
  <c r="I55" i="11" s="1"/>
  <c r="F514" i="8"/>
  <c r="F512" i="8" l="1"/>
  <c r="F510" i="8" l="1"/>
  <c r="I473" i="8"/>
  <c r="I51" i="11" l="1"/>
  <c r="I52" i="11"/>
  <c r="I53" i="11"/>
  <c r="I50" i="1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0" i="11" l="1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<sst xmlns="http://schemas.openxmlformats.org/spreadsheetml/2006/main" count="4043" uniqueCount="792">
  <si>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</si>
  <si>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</si>
  <si>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</si>
  <si>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</si>
  <si>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</si>
  <si>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</si>
  <si>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</si>
  <si>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</si>
  <si>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</si>
  <si>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</si>
  <si>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</si>
  <si>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</si>
  <si>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</si>
  <si>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</si>
  <si>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</si>
  <si>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</si>
  <si>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</si>
  <si>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</si>
  <si>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</si>
  <si>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</si>
  <si>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</si>
  <si>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</si>
  <si>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</si>
  <si>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</si>
  <si>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</si>
  <si>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</si>
  <si>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</si>
  <si>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</si>
  <si>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</si>
  <si>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</si>
  <si>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</si>
  <si>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</si>
  <si>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</si>
  <si>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</si>
  <si>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</si>
  <si>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</si>
  <si>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</si>
  <si>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</si>
  <si>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</si>
  <si>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</si>
  <si>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</si>
  <si>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</si>
  <si>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</si>
  <si>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</si>
  <si>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</si>
  <si>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</si>
  <si>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</si>
  <si>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</si>
  <si>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</si>
  <si>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</si>
  <si>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</si>
  <si>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</si>
  <si>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</si>
  <si>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</si>
  <si>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</si>
  <si>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</si>
  <si>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</si>
  <si>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</si>
  <si>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</si>
  <si>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</si>
  <si>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</si>
  <si>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</si>
  <si>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</si>
  <si>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</si>
  <si>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</si>
  <si>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</si>
  <si>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</si>
  <si>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</si>
  <si>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</si>
  <si>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</si>
  <si>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</si>
  <si>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</si>
  <si>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</si>
  <si>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</si>
  <si>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</si>
  <si>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</si>
  <si>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</si>
  <si>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</si>
  <si>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</si>
  <si>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</si>
  <si>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</si>
  <si>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</si>
  <si>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</si>
  <si>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</si>
  <si>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</si>
  <si>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</si>
  <si>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</si>
  <si>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</si>
  <si>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</si>
  <si>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</si>
  <si>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</si>
  <si>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</si>
  <si>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</si>
  <si>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</si>
  <si>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</si>
  <si>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</si>
  <si>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</si>
  <si>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</si>
  <si>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</si>
  <si>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</si>
  <si>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</si>
  <si>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</si>
  <si>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</si>
  <si>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</si>
  <si>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</si>
  <si>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</si>
  <si>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</si>
  <si>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</si>
  <si>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</si>
  <si>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</si>
  <si>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</si>
  <si>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</si>
  <si>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</si>
  <si>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</si>
  <si>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</si>
  <si>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</si>
  <si>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</si>
  <si>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</si>
  <si>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</si>
  <si>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</si>
  <si>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</si>
  <si>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</si>
  <si>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</si>
  <si>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</si>
  <si>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</si>
  <si>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</si>
  <si>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</si>
  <si>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</si>
  <si>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</si>
  <si>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</si>
  <si>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</si>
  <si>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</si>
  <si>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</si>
  <si>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</si>
  <si>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</si>
  <si>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</si>
  <si>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</si>
  <si>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</si>
  <si>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</si>
  <si>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</si>
  <si>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</si>
  <si>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</si>
  <si>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</si>
  <si>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</si>
  <si>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</si>
  <si>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</si>
  <si>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</si>
  <si>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</si>
  <si>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</si>
  <si>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</si>
  <si>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</si>
  <si>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</si>
  <si>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</si>
  <si>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</si>
  <si>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</si>
  <si>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</si>
  <si>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</si>
  <si>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</si>
  <si>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</si>
  <si>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</si>
  <si>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</si>
  <si>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</si>
  <si>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</si>
  <si>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</si>
  <si>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</si>
  <si>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</si>
  <si>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</si>
  <si>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</si>
  <si>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</si>
  <si>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</si>
  <si>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</si>
  <si>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</si>
  <si>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</si>
  <si>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</si>
  <si>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</si>
  <si>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</si>
  <si>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</si>
  <si>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</si>
  <si>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</si>
  <si>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</si>
  <si>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</si>
  <si>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</si>
  <si>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</si>
  <si>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</si>
  <si>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</si>
  <si>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</si>
  <si>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</si>
  <si>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</si>
  <si>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</si>
  <si>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</si>
  <si>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</si>
  <si>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</si>
  <si>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</si>
  <si>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</si>
  <si>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</si>
  <si>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</si>
  <si>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</si>
  <si>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</si>
  <si>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</si>
  <si>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</si>
  <si>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</si>
  <si>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</si>
  <si>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</si>
  <si>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</si>
  <si>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</si>
  <si>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</si>
  <si>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</si>
  <si>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</si>
  <si>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</si>
  <si>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</si>
  <si>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</si>
  <si>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</si>
  <si>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</si>
  <si>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</si>
  <si>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</si>
  <si>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</si>
  <si>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</si>
  <si>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</si>
  <si>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</si>
  <si>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</si>
  <si>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</si>
  <si>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</si>
  <si>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</si>
  <si>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</si>
  <si>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</si>
  <si>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</si>
  <si>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</si>
  <si>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</si>
  <si>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</si>
  <si>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</si>
  <si>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</si>
  <si>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</si>
  <si>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</si>
  <si>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</si>
  <si>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</si>
  <si>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</si>
  <si>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</si>
  <si>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</si>
  <si>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</si>
  <si>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</si>
  <si>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</si>
  <si>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</si>
  <si>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</si>
  <si>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</si>
  <si>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</si>
  <si>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</si>
  <si>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</si>
  <si>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</si>
  <si>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</si>
  <si>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</si>
  <si>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</si>
  <si>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</si>
  <si>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</si>
  <si>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</si>
  <si>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</si>
  <si>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</si>
  <si>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</si>
  <si>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</si>
  <si>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</si>
  <si>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</si>
  <si>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</si>
  <si>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</si>
  <si>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</si>
  <si>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</si>
  <si>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</si>
  <si>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</si>
  <si>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</si>
  <si>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</si>
  <si>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</si>
  <si>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</si>
  <si>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</si>
  <si>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</si>
  <si>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</si>
  <si>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</si>
  <si>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</si>
  <si>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</si>
  <si>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</si>
  <si>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</si>
  <si>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</si>
  <si>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</si>
  <si>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</si>
  <si>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</si>
  <si>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</si>
  <si>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</si>
  <si>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</si>
  <si>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</si>
  <si>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</si>
  <si>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</si>
  <si>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</si>
  <si>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</si>
  <si>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</si>
  <si>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</si>
  <si>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</si>
  <si>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</si>
  <si>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</si>
  <si>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</si>
  <si>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</si>
  <si>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</si>
  <si>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</si>
  <si>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</si>
  <si>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</si>
  <si>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</si>
  <si>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</si>
  <si>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</si>
  <si>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</si>
  <si>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</si>
  <si>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</si>
  <si>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</si>
  <si>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</si>
  <si>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</si>
  <si>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</si>
  <si>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</si>
  <si>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</si>
  <si>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</si>
  <si>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</si>
  <si>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</si>
  <si>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</si>
  <si>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</si>
  <si>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</si>
  <si>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</si>
  <si>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</si>
  <si>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</si>
  <si>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</si>
  <si>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</si>
  <si>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</si>
  <si>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</si>
  <si>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</si>
  <si>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</si>
  <si>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</si>
  <si>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</si>
  <si>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</si>
  <si>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</si>
  <si>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</si>
  <si>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</si>
  <si>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</si>
  <si>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</si>
  <si>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</si>
  <si>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</si>
  <si>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</si>
  <si>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</si>
  <si>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</si>
  <si>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</si>
  <si>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</si>
  <si>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</si>
  <si>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</si>
  <si>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</si>
  <si>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</si>
  <si>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</si>
  <si>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</si>
  <si>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</si>
  <si>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</si>
  <si>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</si>
  <si>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</si>
  <si>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</si>
  <si>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</si>
  <si>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</si>
  <si>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</si>
  <si>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</si>
  <si>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</si>
  <si>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</si>
  <si>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</si>
  <si>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</si>
  <si>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</si>
  <si>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</si>
  <si>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</si>
  <si>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</si>
  <si>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</si>
  <si>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</si>
  <si>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</si>
  <si>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</si>
  <si>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</si>
  <si>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</si>
  <si>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</si>
  <si>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</si>
  <si>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</si>
  <si>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</si>
  <si>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</si>
  <si>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</si>
  <si>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</si>
  <si>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</si>
  <si>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</si>
  <si>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</si>
  <si>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</si>
  <si>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</si>
  <si>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</si>
  <si>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</si>
  <si>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</si>
  <si>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</si>
  <si>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</si>
  <si>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</si>
  <si>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</si>
  <si>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</si>
  <si>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</si>
  <si>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</si>
  <si>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</si>
  <si>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</si>
  <si>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</si>
  <si>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</si>
  <si>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</si>
  <si>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</si>
  <si>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</si>
  <si>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</si>
  <si>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</si>
  <si>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</si>
  <si>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</si>
  <si>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</si>
  <si>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</si>
  <si>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</si>
  <si>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</si>
  <si>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</si>
  <si>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</si>
  <si>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</si>
  <si>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</si>
  <si>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</si>
  <si>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</si>
  <si>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</si>
  <si>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</si>
  <si>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</si>
  <si>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</si>
  <si>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</si>
  <si>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</si>
  <si>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</si>
  <si>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</si>
  <si>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</si>
  <si>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</si>
  <si>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</si>
  <si>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</si>
  <si>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</si>
  <si>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</si>
  <si>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</si>
  <si>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</si>
  <si>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</si>
  <si>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</si>
  <si>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</si>
  <si>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</si>
  <si>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</si>
  <si>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</si>
  <si>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</si>
  <si>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</si>
  <si>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</si>
  <si>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</si>
  <si>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</si>
  <si>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</si>
  <si>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</si>
  <si>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</si>
  <si>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</si>
  <si>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</si>
  <si>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</si>
  <si>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</si>
  <si>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</si>
  <si>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</si>
  <si>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</si>
  <si>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</si>
  <si>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</si>
  <si>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</si>
  <si>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</si>
  <si>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</si>
  <si>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</si>
  <si>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</si>
  <si>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</si>
  <si>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</si>
  <si>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</si>
  <si>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</si>
  <si>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</si>
  <si>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</si>
  <si>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</si>
  <si>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</si>
  <si>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</si>
  <si>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</si>
  <si>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</si>
  <si>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</si>
  <si>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</si>
  <si>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</si>
  <si>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</si>
  <si>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</si>
  <si>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</si>
  <si>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</si>
  <si>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</si>
  <si>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</si>
  <si>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</si>
  <si>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</si>
  <si>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</si>
  <si>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</si>
  <si>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</si>
  <si>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</si>
  <si>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</si>
  <si>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</si>
  <si>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</si>
  <si>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</si>
  <si>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</si>
  <si>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</si>
  <si>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</si>
  <si>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</si>
  <si>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</si>
  <si>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</si>
  <si>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</si>
  <si>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</si>
  <si>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</si>
  <si>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</si>
  <si>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</si>
  <si>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</si>
  <si>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</si>
  <si>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</si>
  <si>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</si>
  <si>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</si>
  <si>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</si>
  <si>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</si>
  <si>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</si>
  <si>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</si>
  <si>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</si>
  <si>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</si>
  <si>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</si>
  <si>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</si>
  <si>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</si>
  <si>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</si>
  <si>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</si>
  <si>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</si>
  <si>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</si>
  <si>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</si>
  <si>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</si>
  <si>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</si>
  <si>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</si>
  <si>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</si>
  <si>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</si>
  <si>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</si>
  <si>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</si>
  <si>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</si>
  <si>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</si>
  <si>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</si>
  <si>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</si>
  <si>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</si>
  <si>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</si>
  <si>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</si>
  <si>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</si>
  <si>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</si>
  <si>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</si>
  <si>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</si>
  <si>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</si>
  <si>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</si>
  <si>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</si>
  <si>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</si>
  <si>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</si>
  <si>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</si>
  <si>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</si>
  <si>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</si>
  <si>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</si>
  <si>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</si>
  <si>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</si>
  <si>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</si>
  <si>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</si>
  <si>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</si>
  <si>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</si>
  <si>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</si>
  <si>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</si>
  <si>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</si>
  <si>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</si>
  <si>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</si>
  <si>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</si>
  <si>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</si>
  <si>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</si>
  <si>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</si>
  <si>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</si>
  <si>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</si>
  <si>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</si>
  <si>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</si>
  <si>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</si>
  <si>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</si>
  <si>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</si>
  <si>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</si>
  <si>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</si>
  <si>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</si>
  <si>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</si>
  <si>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</si>
  <si>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</si>
  <si>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</si>
  <si>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</si>
  <si>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</si>
  <si>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</si>
  <si>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</si>
  <si>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</si>
  <si>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</si>
  <si>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</si>
  <si>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</si>
  <si>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</si>
  <si>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</si>
  <si>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</si>
  <si>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</si>
  <si>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</si>
  <si>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</si>
  <si>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</si>
  <si>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</si>
  <si>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</si>
  <si>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</si>
  <si>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</si>
  <si>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</si>
  <si>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</si>
  <si>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</si>
  <si>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</si>
  <si>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</si>
  <si>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</si>
  <si>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</si>
  <si>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</si>
  <si>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</si>
  <si>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</si>
  <si>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</si>
  <si>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</si>
  <si>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</si>
  <si>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</si>
  <si>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</si>
  <si>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</si>
  <si>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</si>
  <si>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</si>
  <si>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</si>
  <si>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</si>
  <si>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</si>
  <si>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</si>
  <si>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</si>
  <si>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</si>
  <si>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</si>
  <si>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</si>
  <si>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</si>
  <si>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</si>
  <si>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</si>
  <si>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</si>
  <si>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</si>
  <si>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</si>
  <si>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</si>
  <si>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</si>
  <si>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</si>
  <si>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</si>
  <si>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</si>
  <si>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</si>
  <si>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</si>
  <si>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</si>
  <si>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</si>
  <si>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</si>
  <si>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</si>
  <si>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</si>
  <si>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</si>
  <si>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</si>
  <si>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</si>
  <si>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</si>
  <si>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</si>
  <si>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</si>
  <si>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</si>
  <si>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</si>
  <si>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</si>
  <si>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</si>
  <si>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</si>
  <si>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</si>
  <si>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</si>
  <si>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</si>
  <si>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</si>
  <si>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</si>
  <si>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</si>
  <si>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</si>
  <si>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</si>
  <si>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</si>
  <si>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</si>
  <si>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</si>
  <si>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</si>
  <si>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</si>
  <si>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</si>
  <si>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</si>
  <si>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</si>
  <si>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</si>
  <si>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</si>
  <si>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</si>
  <si>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</si>
  <si>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</si>
  <si>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</si>
  <si>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</si>
  <si>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</si>
  <si>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</si>
  <si>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</si>
  <si>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</si>
  <si>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</si>
  <si>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</si>
  <si>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</si>
  <si>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</si>
  <si>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</si>
  <si>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</si>
  <si>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</si>
  <si>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</si>
  <si>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</si>
  <si>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</si>
  <si>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</si>
  <si>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</si>
  <si>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</si>
  <si>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</si>
  <si>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</si>
  <si>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</si>
  <si>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</si>
  <si>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</si>
  <si>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</si>
  <si>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</si>
  <si>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</si>
  <si>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</si>
  <si>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</si>
  <si>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</si>
  <si>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</si>
  <si>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</si>
  <si>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</si>
  <si>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</si>
  <si>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</si>
  <si>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</si>
  <si>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</si>
  <si>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</si>
  <si>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</si>
  <si>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</si>
  <si>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</si>
  <si>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</si>
  <si>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</si>
  <si>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</si>
  <si>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</si>
  <si>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</si>
  <si>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</si>
  <si>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</si>
  <si>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</si>
  <si>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</si>
  <si>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</si>
  <si>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</si>
  <si>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</si>
  <si>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</si>
  <si>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</si>
  <si>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</si>
  <si>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</si>
  <si>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</si>
  <si>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</si>
  <si>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</si>
  <si>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</si>
  <si>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</si>
  <si>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</si>
  <si>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</si>
  <si>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</si>
  <si>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</si>
  <si>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</si>
  <si>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</si>
  <si>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</si>
  <si>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</si>
  <si>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</si>
  <si>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</si>
  <si>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</si>
  <si>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</si>
  <si>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</si>
  <si>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</si>
  <si>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</si>
  <si>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</si>
  <si>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</si>
  <si>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</si>
  <si>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</si>
  <si>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</si>
  <si>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</si>
  <si>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</si>
  <si>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</si>
  <si>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</si>
  <si>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</si>
  <si>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</si>
  <si>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</si>
  <si>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</si>
  <si>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</si>
  <si>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</si>
  <si>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</si>
  <si>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</si>
  <si>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</si>
  <si>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</si>
  <si>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</si>
  <si>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</si>
  <si>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</si>
  <si>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</si>
  <si>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</si>
  <si>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</si>
  <si>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</si>
  <si>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</si>
  <si>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</si>
  <si>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</si>
  <si>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</si>
  <si>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</si>
  <si>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</si>
  <si>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</si>
  <si>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</si>
  <si>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</si>
  <si>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</si>
  <si>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</si>
  <si>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</si>
  <si>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</si>
  <si>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</si>
  <si>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</si>
  <si>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</si>
  <si>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</si>
  <si>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MIGUELITO</t>
  </si>
  <si>
    <t>ABONO JAISEL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</si>
</sst>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10" borderId="0" xfId="0" applyFill="1"/>
    <xf numFmtId="14" fontId="0" fillId="10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3" t="s">
        <v>592</v>
      </c>
      <c r="R4" s="614"/>
      <c r="S4" s="615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587</v>
      </c>
      <c r="E43" s="626"/>
      <c r="F43" s="626"/>
      <c r="G43" s="626"/>
      <c r="H43" s="627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346</v>
      </c>
      <c r="E91" s="620"/>
      <c r="F91" s="620"/>
      <c r="G91" s="620"/>
      <c r="H91" s="621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5" t="s">
        <v>1</v>
      </c>
      <c r="C102" s="585" t="s">
        <v>2</v>
      </c>
      <c r="D102" s="585" t="s">
        <v>641</v>
      </c>
      <c r="E102" s="585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5">
        <v>25</v>
      </c>
      <c r="C103" s="585" t="s">
        <v>750</v>
      </c>
      <c r="D103" s="585">
        <v>10</v>
      </c>
      <c r="E103" s="585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5"/>
      <c r="C104" s="585"/>
      <c r="D104" s="585" t="s">
        <v>751</v>
      </c>
      <c r="E104" s="585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609" t="s">
        <v>1</v>
      </c>
      <c r="E106" s="609" t="s">
        <v>2</v>
      </c>
      <c r="F106" s="609" t="s">
        <v>787</v>
      </c>
      <c r="G106" s="609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609">
        <v>20</v>
      </c>
      <c r="E107" s="609" t="s">
        <v>777</v>
      </c>
      <c r="F107" s="609" t="s">
        <v>778</v>
      </c>
      <c r="G107" s="609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609"/>
      <c r="E108" s="609"/>
      <c r="F108" s="609"/>
      <c r="G108" s="609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609">
        <v>20</v>
      </c>
      <c r="E109" s="609" t="s">
        <v>779</v>
      </c>
      <c r="F109" s="609" t="s">
        <v>780</v>
      </c>
      <c r="G109" s="609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609">
        <v>25</v>
      </c>
      <c r="E110" s="609" t="s">
        <v>781</v>
      </c>
      <c r="F110" s="609" t="s">
        <v>784</v>
      </c>
      <c r="G110" s="609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609"/>
      <c r="E111" s="609"/>
      <c r="F111" s="609"/>
      <c r="G111" s="609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609">
        <v>4</v>
      </c>
      <c r="E112" s="609" t="s">
        <v>782</v>
      </c>
      <c r="F112" s="284" t="s">
        <v>783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609"/>
      <c r="E113" s="609"/>
      <c r="F113" s="609"/>
      <c r="G113" s="609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609"/>
      <c r="E114" s="609"/>
      <c r="F114" s="610"/>
      <c r="G114" s="610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609"/>
      <c r="E115" s="609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609">
        <v>5</v>
      </c>
      <c r="E116" s="609" t="s">
        <v>785</v>
      </c>
      <c r="F116" s="284" t="s">
        <v>783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609">
        <v>5</v>
      </c>
      <c r="E117" s="609" t="s">
        <v>786</v>
      </c>
      <c r="F117" s="284" t="s">
        <v>783</v>
      </c>
      <c r="G117" s="609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1" t="s">
        <v>80</v>
      </c>
      <c r="S2" s="801"/>
      <c r="T2" s="801"/>
      <c r="U2" s="801"/>
      <c r="V2" s="801"/>
      <c r="W2" s="801"/>
      <c r="X2" s="801"/>
      <c r="Y2" s="801"/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00" t="s">
        <v>2</v>
      </c>
      <c r="S3" s="800"/>
      <c r="T3" s="800"/>
      <c r="U3" s="800"/>
      <c r="V3" s="800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2" t="s">
        <v>387</v>
      </c>
      <c r="AO3" s="802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7" t="s">
        <v>49</v>
      </c>
      <c r="S4" s="797"/>
      <c r="T4" s="797"/>
      <c r="U4" s="797"/>
      <c r="V4" s="79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7" t="s">
        <v>56</v>
      </c>
      <c r="S5" s="797"/>
      <c r="T5" s="797"/>
      <c r="U5" s="797"/>
      <c r="V5" s="79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8">
        <f t="shared" ref="AN5:AN19" si="11">AJ5-AM5</f>
        <v>0</v>
      </c>
      <c r="AO5" s="799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7" t="s">
        <v>50</v>
      </c>
      <c r="S6" s="797"/>
      <c r="T6" s="797"/>
      <c r="U6" s="797"/>
      <c r="V6" s="797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8">
        <f t="shared" si="11"/>
        <v>2.41</v>
      </c>
      <c r="AO6" s="799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7" t="s">
        <v>7</v>
      </c>
      <c r="S7" s="797"/>
      <c r="T7" s="797"/>
      <c r="U7" s="797"/>
      <c r="V7" s="797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8">
        <f t="shared" si="11"/>
        <v>44.84</v>
      </c>
      <c r="AO7" s="799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7" t="s">
        <v>6</v>
      </c>
      <c r="S8" s="797"/>
      <c r="T8" s="797"/>
      <c r="U8" s="797"/>
      <c r="V8" s="79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8">
        <f t="shared" si="11"/>
        <v>7.5370370370370381</v>
      </c>
      <c r="AO8" s="799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7" t="s">
        <v>232</v>
      </c>
      <c r="S9" s="797"/>
      <c r="T9" s="797"/>
      <c r="U9" s="797"/>
      <c r="V9" s="797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8">
        <f t="shared" si="11"/>
        <v>0</v>
      </c>
      <c r="AO9" s="799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7" t="s">
        <v>53</v>
      </c>
      <c r="S10" s="797"/>
      <c r="T10" s="797"/>
      <c r="U10" s="797"/>
      <c r="V10" s="79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8">
        <f t="shared" si="11"/>
        <v>0</v>
      </c>
      <c r="AO10" s="799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7" t="s">
        <v>55</v>
      </c>
      <c r="S11" s="797"/>
      <c r="T11" s="797"/>
      <c r="U11" s="797"/>
      <c r="V11" s="797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8">
        <f t="shared" si="11"/>
        <v>12.481481481481485</v>
      </c>
      <c r="AO11" s="799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7" t="s">
        <v>5</v>
      </c>
      <c r="S12" s="797"/>
      <c r="T12" s="797"/>
      <c r="U12" s="797"/>
      <c r="V12" s="79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8">
        <f t="shared" si="11"/>
        <v>8.6899999999999977</v>
      </c>
      <c r="AO12" s="799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7" t="s">
        <v>4</v>
      </c>
      <c r="S13" s="797"/>
      <c r="T13" s="797"/>
      <c r="U13" s="797"/>
      <c r="V13" s="797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8">
        <f t="shared" si="11"/>
        <v>36.079999999999984</v>
      </c>
      <c r="AO13" s="799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7" t="s">
        <v>12</v>
      </c>
      <c r="S14" s="797"/>
      <c r="T14" s="797"/>
      <c r="U14" s="797"/>
      <c r="V14" s="797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8">
        <f t="shared" si="11"/>
        <v>47.400000000000006</v>
      </c>
      <c r="AO14" s="799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7" t="s">
        <v>204</v>
      </c>
      <c r="S15" s="797"/>
      <c r="T15" s="797"/>
      <c r="U15" s="797"/>
      <c r="V15" s="797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8">
        <f t="shared" si="11"/>
        <v>103.70000000000005</v>
      </c>
      <c r="AO15" s="799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7" t="s">
        <v>52</v>
      </c>
      <c r="S16" s="797"/>
      <c r="T16" s="797"/>
      <c r="U16" s="797"/>
      <c r="V16" s="79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8">
        <f t="shared" si="11"/>
        <v>0</v>
      </c>
      <c r="AO16" s="799"/>
    </row>
    <row r="17" spans="2:41" ht="20.100000000000001" customHeight="1" x14ac:dyDescent="0.25">
      <c r="B17" s="797" t="s">
        <v>370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7" t="s">
        <v>370</v>
      </c>
      <c r="S17" s="797"/>
      <c r="T17" s="797"/>
      <c r="U17" s="797"/>
      <c r="V17" s="797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8">
        <f t="shared" si="11"/>
        <v>25.915000000000006</v>
      </c>
      <c r="AO17" s="799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7" t="s">
        <v>99</v>
      </c>
      <c r="S18" s="797"/>
      <c r="T18" s="797"/>
      <c r="U18" s="797"/>
      <c r="V18" s="79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8">
        <f t="shared" si="11"/>
        <v>0</v>
      </c>
      <c r="AO18" s="799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7" t="s">
        <v>100</v>
      </c>
      <c r="S19" s="797"/>
      <c r="T19" s="797"/>
      <c r="U19" s="797"/>
      <c r="V19" s="79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8">
        <f t="shared" si="11"/>
        <v>0</v>
      </c>
      <c r="AO19" s="799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7" t="s">
        <v>98</v>
      </c>
      <c r="S20" s="797"/>
      <c r="T20" s="797"/>
      <c r="U20" s="797"/>
      <c r="V20" s="797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8">
        <f t="shared" ref="AN20:AN28" si="18">AJ20-AM20</f>
        <v>0</v>
      </c>
      <c r="AO20" s="799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7" t="s">
        <v>101</v>
      </c>
      <c r="S21" s="797"/>
      <c r="T21" s="797"/>
      <c r="U21" s="797"/>
      <c r="V21" s="79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8">
        <f t="shared" si="18"/>
        <v>0</v>
      </c>
      <c r="AO21" s="799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7" t="s">
        <v>11</v>
      </c>
      <c r="S22" s="797"/>
      <c r="T22" s="797"/>
      <c r="U22" s="797"/>
      <c r="V22" s="797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8">
        <f t="shared" si="18"/>
        <v>119.79000000000002</v>
      </c>
      <c r="AO22" s="799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7" t="s">
        <v>10</v>
      </c>
      <c r="S23" s="797"/>
      <c r="T23" s="797"/>
      <c r="U23" s="797"/>
      <c r="V23" s="797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8">
        <f t="shared" si="18"/>
        <v>30.550000000000011</v>
      </c>
      <c r="AO23" s="799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7" t="s">
        <v>9</v>
      </c>
      <c r="S24" s="797"/>
      <c r="T24" s="797"/>
      <c r="U24" s="797"/>
      <c r="V24" s="797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8">
        <f t="shared" si="18"/>
        <v>33.690000000000026</v>
      </c>
      <c r="AO24" s="799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7" t="s">
        <v>8</v>
      </c>
      <c r="S25" s="797"/>
      <c r="T25" s="797"/>
      <c r="U25" s="797"/>
      <c r="V25" s="797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8">
        <f t="shared" si="18"/>
        <v>15.329999999999998</v>
      </c>
      <c r="AO25" s="799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7" t="s">
        <v>57</v>
      </c>
      <c r="S26" s="797"/>
      <c r="T26" s="797"/>
      <c r="U26" s="797"/>
      <c r="V26" s="797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8">
        <f t="shared" si="18"/>
        <v>17.899999999999999</v>
      </c>
      <c r="AO26" s="799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7" t="s">
        <v>51</v>
      </c>
      <c r="S27" s="797"/>
      <c r="T27" s="797"/>
      <c r="U27" s="797"/>
      <c r="V27" s="797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8">
        <f t="shared" si="18"/>
        <v>0</v>
      </c>
      <c r="AO27" s="79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7" t="s">
        <v>285</v>
      </c>
      <c r="S28" s="797"/>
      <c r="T28" s="797"/>
      <c r="U28" s="797"/>
      <c r="V28" s="79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8">
        <f t="shared" si="18"/>
        <v>0</v>
      </c>
      <c r="AO28" s="799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01" t="s">
        <v>82</v>
      </c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1"/>
      <c r="AE31" s="801"/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00" t="s">
        <v>2</v>
      </c>
      <c r="S32" s="800"/>
      <c r="T32" s="800"/>
      <c r="U32" s="800"/>
      <c r="V32" s="800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2" t="s">
        <v>387</v>
      </c>
      <c r="AO32" s="802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7" t="s">
        <v>388</v>
      </c>
      <c r="S33" s="797"/>
      <c r="T33" s="797"/>
      <c r="U33" s="797"/>
      <c r="V33" s="79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7" t="s">
        <v>308</v>
      </c>
      <c r="S34" s="797"/>
      <c r="T34" s="797"/>
      <c r="U34" s="797"/>
      <c r="V34" s="79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7" t="s">
        <v>389</v>
      </c>
      <c r="S35" s="797"/>
      <c r="T35" s="797"/>
      <c r="U35" s="797"/>
      <c r="V35" s="79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390</v>
      </c>
      <c r="S36" s="797"/>
      <c r="T36" s="797"/>
      <c r="U36" s="797"/>
      <c r="V36" s="79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391</v>
      </c>
      <c r="S37" s="797"/>
      <c r="T37" s="797"/>
      <c r="U37" s="797"/>
      <c r="V37" s="79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392</v>
      </c>
      <c r="S38" s="797"/>
      <c r="T38" s="797"/>
      <c r="U38" s="797"/>
      <c r="V38" s="79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393</v>
      </c>
      <c r="S39" s="797"/>
      <c r="T39" s="797"/>
      <c r="U39" s="797"/>
      <c r="V39" s="79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394</v>
      </c>
      <c r="S40" s="797"/>
      <c r="T40" s="797"/>
      <c r="U40" s="797"/>
      <c r="V40" s="79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395</v>
      </c>
      <c r="S41" s="797"/>
      <c r="T41" s="797"/>
      <c r="U41" s="797"/>
      <c r="V41" s="79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396</v>
      </c>
      <c r="S42" s="797"/>
      <c r="T42" s="797"/>
      <c r="U42" s="797"/>
      <c r="V42" s="797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7" t="s">
        <v>484</v>
      </c>
      <c r="S43" s="797"/>
      <c r="T43" s="797"/>
      <c r="U43" s="797"/>
      <c r="V43" s="797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397</v>
      </c>
      <c r="S44" s="797"/>
      <c r="T44" s="797"/>
      <c r="U44" s="797"/>
      <c r="V44" s="79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398</v>
      </c>
      <c r="S45" s="797"/>
      <c r="T45" s="797"/>
      <c r="U45" s="797"/>
      <c r="V45" s="79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399</v>
      </c>
      <c r="S46" s="797"/>
      <c r="T46" s="797"/>
      <c r="U46" s="797"/>
      <c r="V46" s="79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400</v>
      </c>
      <c r="S47" s="797"/>
      <c r="T47" s="797"/>
      <c r="U47" s="797"/>
      <c r="V47" s="79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401</v>
      </c>
      <c r="S48" s="797"/>
      <c r="T48" s="797"/>
      <c r="U48" s="797"/>
      <c r="V48" s="79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402</v>
      </c>
      <c r="S49" s="797"/>
      <c r="T49" s="797"/>
      <c r="U49" s="797"/>
      <c r="V49" s="79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403</v>
      </c>
      <c r="S50" s="797"/>
      <c r="T50" s="797"/>
      <c r="U50" s="797"/>
      <c r="V50" s="79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404</v>
      </c>
      <c r="S51" s="797"/>
      <c r="T51" s="797"/>
      <c r="U51" s="797"/>
      <c r="V51" s="79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405</v>
      </c>
      <c r="S52" s="797"/>
      <c r="T52" s="797"/>
      <c r="U52" s="797"/>
      <c r="V52" s="79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406</v>
      </c>
      <c r="S53" s="797"/>
      <c r="T53" s="797"/>
      <c r="U53" s="797"/>
      <c r="V53" s="79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407</v>
      </c>
      <c r="S54" s="797"/>
      <c r="T54" s="797"/>
      <c r="U54" s="797"/>
      <c r="V54" s="79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408</v>
      </c>
      <c r="S55" s="797"/>
      <c r="T55" s="797"/>
      <c r="U55" s="797"/>
      <c r="V55" s="79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409</v>
      </c>
      <c r="S56" s="797"/>
      <c r="T56" s="797"/>
      <c r="U56" s="797"/>
      <c r="V56" s="797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410</v>
      </c>
      <c r="S57" s="797"/>
      <c r="T57" s="797"/>
      <c r="U57" s="797"/>
      <c r="V57" s="79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411</v>
      </c>
      <c r="S58" s="797"/>
      <c r="T58" s="797"/>
      <c r="U58" s="797"/>
      <c r="V58" s="79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412</v>
      </c>
      <c r="S59" s="797"/>
      <c r="T59" s="797"/>
      <c r="U59" s="797"/>
      <c r="V59" s="79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413</v>
      </c>
      <c r="S60" s="797"/>
      <c r="T60" s="797"/>
      <c r="U60" s="797"/>
      <c r="V60" s="79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414</v>
      </c>
      <c r="S61" s="797"/>
      <c r="T61" s="797"/>
      <c r="U61" s="797"/>
      <c r="V61" s="79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415</v>
      </c>
      <c r="S62" s="797"/>
      <c r="T62" s="797"/>
      <c r="U62" s="797"/>
      <c r="V62" s="797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416</v>
      </c>
      <c r="S63" s="797"/>
      <c r="T63" s="797"/>
      <c r="U63" s="797"/>
      <c r="V63" s="79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3">
        <f t="shared" si="28"/>
        <v>0</v>
      </c>
      <c r="AO63" s="793"/>
    </row>
    <row r="64" spans="2:41" x14ac:dyDescent="0.25">
      <c r="R64" s="797" t="s">
        <v>417</v>
      </c>
      <c r="S64" s="797"/>
      <c r="T64" s="797"/>
      <c r="U64" s="797"/>
      <c r="V64" s="79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3">
        <f t="shared" si="28"/>
        <v>0</v>
      </c>
      <c r="AO64" s="793"/>
    </row>
    <row r="65" spans="2:41" x14ac:dyDescent="0.25">
      <c r="R65" s="797" t="s">
        <v>418</v>
      </c>
      <c r="S65" s="797"/>
      <c r="T65" s="797"/>
      <c r="U65" s="797"/>
      <c r="V65" s="79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3">
        <f t="shared" si="28"/>
        <v>0</v>
      </c>
      <c r="AO65" s="793"/>
    </row>
    <row r="66" spans="2:41" ht="18.75" x14ac:dyDescent="0.25">
      <c r="B66" s="800" t="s">
        <v>2</v>
      </c>
      <c r="C66" s="800"/>
      <c r="D66" s="800"/>
      <c r="E66" s="800"/>
      <c r="F66" s="800"/>
      <c r="R66" s="797" t="s">
        <v>419</v>
      </c>
      <c r="S66" s="797"/>
      <c r="T66" s="797"/>
      <c r="U66" s="797"/>
      <c r="V66" s="79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3">
        <f t="shared" si="28"/>
        <v>0</v>
      </c>
      <c r="AO66" s="793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83">
        <v>50</v>
      </c>
      <c r="R67" s="797" t="s">
        <v>420</v>
      </c>
      <c r="S67" s="797"/>
      <c r="T67" s="797"/>
      <c r="U67" s="797"/>
      <c r="V67" s="797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3">
        <f t="shared" si="28"/>
        <v>3.45</v>
      </c>
      <c r="AO67" s="793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83"/>
      <c r="R68" s="797" t="s">
        <v>346</v>
      </c>
      <c r="S68" s="797"/>
      <c r="T68" s="797"/>
      <c r="U68" s="797"/>
      <c r="V68" s="79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3">
        <f t="shared" si="28"/>
        <v>0</v>
      </c>
      <c r="AO68" s="793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83"/>
      <c r="R69" s="797" t="s">
        <v>421</v>
      </c>
      <c r="S69" s="797"/>
      <c r="T69" s="797"/>
      <c r="U69" s="797"/>
      <c r="V69" s="79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3">
        <f t="shared" si="28"/>
        <v>0</v>
      </c>
      <c r="AO69" s="793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83">
        <v>20</v>
      </c>
      <c r="R70" s="797" t="s">
        <v>422</v>
      </c>
      <c r="S70" s="797"/>
      <c r="T70" s="797"/>
      <c r="U70" s="797"/>
      <c r="V70" s="79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83"/>
      <c r="R73" s="801" t="s">
        <v>423</v>
      </c>
      <c r="S73" s="801"/>
      <c r="T73" s="801"/>
      <c r="U73" s="801"/>
      <c r="V73" s="801"/>
      <c r="W73" s="801"/>
      <c r="X73" s="801"/>
      <c r="Y73" s="801"/>
      <c r="Z73" s="801"/>
      <c r="AA73" s="801"/>
      <c r="AB73" s="801"/>
      <c r="AC73" s="801"/>
      <c r="AD73" s="801"/>
      <c r="AE73" s="801"/>
      <c r="AF73" s="801"/>
      <c r="AG73" s="801"/>
      <c r="AH73" s="801"/>
      <c r="AI73" s="801"/>
      <c r="AJ73" s="801"/>
      <c r="AK73" s="801"/>
      <c r="AL73" s="801"/>
      <c r="AM73" s="801"/>
      <c r="AN73" s="801"/>
      <c r="AO73" s="801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83"/>
      <c r="R74" s="800" t="s">
        <v>2</v>
      </c>
      <c r="S74" s="800"/>
      <c r="T74" s="800"/>
      <c r="U74" s="800"/>
      <c r="V74" s="800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2" t="s">
        <v>387</v>
      </c>
      <c r="AO74" s="802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83"/>
      <c r="R75" s="797" t="s">
        <v>424</v>
      </c>
      <c r="S75" s="797"/>
      <c r="T75" s="797"/>
      <c r="U75" s="797"/>
      <c r="V75" s="79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83">
        <v>50</v>
      </c>
      <c r="R76" s="797" t="s">
        <v>425</v>
      </c>
      <c r="S76" s="797"/>
      <c r="T76" s="797"/>
      <c r="U76" s="797"/>
      <c r="V76" s="79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83"/>
      <c r="R77" s="797" t="s">
        <v>426</v>
      </c>
      <c r="S77" s="797"/>
      <c r="T77" s="797"/>
      <c r="U77" s="797"/>
      <c r="V77" s="79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83">
        <v>60</v>
      </c>
      <c r="R78" s="797" t="s">
        <v>427</v>
      </c>
      <c r="S78" s="797"/>
      <c r="T78" s="797"/>
      <c r="U78" s="797"/>
      <c r="V78" s="797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3">
        <f t="shared" si="35"/>
        <v>0</v>
      </c>
      <c r="AO78" s="793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83">
        <v>300</v>
      </c>
      <c r="R79" s="797" t="s">
        <v>428</v>
      </c>
      <c r="S79" s="797"/>
      <c r="T79" s="797"/>
      <c r="U79" s="797"/>
      <c r="V79" s="79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83">
        <v>15</v>
      </c>
      <c r="R80" s="797" t="s">
        <v>429</v>
      </c>
      <c r="S80" s="797"/>
      <c r="T80" s="797"/>
      <c r="U80" s="797"/>
      <c r="V80" s="79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83"/>
      <c r="R81" s="797" t="s">
        <v>430</v>
      </c>
      <c r="S81" s="797"/>
      <c r="T81" s="797"/>
      <c r="U81" s="797"/>
      <c r="V81" s="79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83"/>
      <c r="R82" s="797" t="s">
        <v>431</v>
      </c>
      <c r="S82" s="797"/>
      <c r="T82" s="797"/>
      <c r="U82" s="797"/>
      <c r="V82" s="797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83"/>
      <c r="R83" s="797" t="s">
        <v>432</v>
      </c>
      <c r="S83" s="797"/>
      <c r="T83" s="797"/>
      <c r="U83" s="797"/>
      <c r="V83" s="79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83"/>
      <c r="R84" s="797" t="s">
        <v>433</v>
      </c>
      <c r="S84" s="797"/>
      <c r="T84" s="797"/>
      <c r="U84" s="797"/>
      <c r="V84" s="79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3">
        <f t="shared" si="35"/>
        <v>0</v>
      </c>
      <c r="AO84" s="793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83">
        <v>50</v>
      </c>
      <c r="R85" s="797" t="s">
        <v>434</v>
      </c>
      <c r="S85" s="797"/>
      <c r="T85" s="797"/>
      <c r="U85" s="797"/>
      <c r="V85" s="79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83">
        <v>40</v>
      </c>
      <c r="R86" s="797" t="s">
        <v>435</v>
      </c>
      <c r="S86" s="797"/>
      <c r="T86" s="797"/>
      <c r="U86" s="797"/>
      <c r="V86" s="79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83">
        <v>70</v>
      </c>
      <c r="R87" s="797" t="s">
        <v>436</v>
      </c>
      <c r="S87" s="797"/>
      <c r="T87" s="797"/>
      <c r="U87" s="797"/>
      <c r="V87" s="79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3">
        <f t="shared" si="35"/>
        <v>0</v>
      </c>
      <c r="AO87" s="793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83"/>
      <c r="R88" s="797" t="s">
        <v>437</v>
      </c>
      <c r="S88" s="797"/>
      <c r="T88" s="797"/>
      <c r="U88" s="797"/>
      <c r="V88" s="79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3">
        <f t="shared" si="35"/>
        <v>0</v>
      </c>
      <c r="AO88" s="793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83">
        <v>60</v>
      </c>
      <c r="R89" s="797" t="s">
        <v>438</v>
      </c>
      <c r="S89" s="797"/>
      <c r="T89" s="797"/>
      <c r="U89" s="797"/>
      <c r="V89" s="79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3">
        <f t="shared" si="35"/>
        <v>0</v>
      </c>
      <c r="AO89" s="793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439</v>
      </c>
      <c r="S90" s="797"/>
      <c r="T90" s="797"/>
      <c r="U90" s="797"/>
      <c r="V90" s="79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3">
        <f t="shared" si="35"/>
        <v>0</v>
      </c>
      <c r="AO90" s="793"/>
    </row>
    <row r="91" spans="2:41" x14ac:dyDescent="0.25">
      <c r="R91" s="797" t="s">
        <v>440</v>
      </c>
      <c r="S91" s="797"/>
      <c r="T91" s="797"/>
      <c r="U91" s="797"/>
      <c r="V91" s="797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797" t="s">
        <v>441</v>
      </c>
      <c r="S92" s="797"/>
      <c r="T92" s="797"/>
      <c r="U92" s="797"/>
      <c r="V92" s="797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3">
        <f t="shared" si="42"/>
        <v>0</v>
      </c>
      <c r="AO92" s="793"/>
    </row>
    <row r="93" spans="2:41" x14ac:dyDescent="0.25">
      <c r="R93" s="797" t="s">
        <v>442</v>
      </c>
      <c r="S93" s="797"/>
      <c r="T93" s="797"/>
      <c r="U93" s="797"/>
      <c r="V93" s="79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3">
        <f t="shared" si="42"/>
        <v>0</v>
      </c>
      <c r="AO93" s="793"/>
    </row>
    <row r="94" spans="2:41" x14ac:dyDescent="0.25">
      <c r="R94" s="797" t="s">
        <v>443</v>
      </c>
      <c r="S94" s="797"/>
      <c r="T94" s="797"/>
      <c r="U94" s="797"/>
      <c r="V94" s="79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3">
        <f t="shared" si="42"/>
        <v>0</v>
      </c>
      <c r="AO94" s="793"/>
    </row>
    <row r="95" spans="2:41" x14ac:dyDescent="0.25">
      <c r="R95" s="797" t="s">
        <v>444</v>
      </c>
      <c r="S95" s="797"/>
      <c r="T95" s="797"/>
      <c r="U95" s="797"/>
      <c r="V95" s="79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3">
        <f t="shared" si="42"/>
        <v>0</v>
      </c>
      <c r="AO95" s="793"/>
    </row>
    <row r="96" spans="2:41" x14ac:dyDescent="0.25">
      <c r="R96" s="797" t="s">
        <v>445</v>
      </c>
      <c r="S96" s="797"/>
      <c r="T96" s="797"/>
      <c r="U96" s="797"/>
      <c r="V96" s="79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3">
        <f t="shared" si="42"/>
        <v>0</v>
      </c>
      <c r="AO96" s="793"/>
    </row>
    <row r="97" spans="18:41" x14ac:dyDescent="0.25">
      <c r="R97" s="797" t="s">
        <v>446</v>
      </c>
      <c r="S97" s="797"/>
      <c r="T97" s="797"/>
      <c r="U97" s="797"/>
      <c r="V97" s="79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797" t="s">
        <v>627</v>
      </c>
      <c r="S98" s="797"/>
      <c r="T98" s="797"/>
      <c r="U98" s="797"/>
      <c r="V98" s="797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4" t="s">
        <v>488</v>
      </c>
      <c r="S99" s="795"/>
      <c r="T99" s="795"/>
      <c r="U99" s="795"/>
      <c r="V99" s="79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3">
        <f t="shared" si="42"/>
        <v>0</v>
      </c>
      <c r="AO99" s="793"/>
    </row>
    <row r="100" spans="18:41" x14ac:dyDescent="0.25">
      <c r="R100" s="794" t="s">
        <v>486</v>
      </c>
      <c r="S100" s="795"/>
      <c r="T100" s="795"/>
      <c r="U100" s="795"/>
      <c r="V100" s="79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3">
        <f t="shared" si="42"/>
        <v>0</v>
      </c>
      <c r="AO100" s="793"/>
    </row>
    <row r="101" spans="18:41" x14ac:dyDescent="0.25">
      <c r="R101" s="794" t="s">
        <v>487</v>
      </c>
      <c r="S101" s="795"/>
      <c r="T101" s="795"/>
      <c r="U101" s="795"/>
      <c r="V101" s="79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8">
        <f t="shared" si="42"/>
        <v>0</v>
      </c>
      <c r="AO101" s="799"/>
    </row>
    <row r="102" spans="18:41" x14ac:dyDescent="0.25">
      <c r="R102" s="794" t="s">
        <v>638</v>
      </c>
      <c r="S102" s="795"/>
      <c r="T102" s="795"/>
      <c r="U102" s="795"/>
      <c r="V102" s="79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8">
        <f t="shared" ref="AN102:AN103" si="56">AJ102-AM102</f>
        <v>0</v>
      </c>
      <c r="AO102" s="799"/>
    </row>
    <row r="103" spans="18:41" x14ac:dyDescent="0.25">
      <c r="R103" s="794" t="s">
        <v>639</v>
      </c>
      <c r="S103" s="795"/>
      <c r="T103" s="795"/>
      <c r="U103" s="795"/>
      <c r="V103" s="79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798">
        <f t="shared" si="56"/>
        <v>0</v>
      </c>
      <c r="AO103" s="799"/>
    </row>
    <row r="104" spans="18:41" x14ac:dyDescent="0.25">
      <c r="R104" s="794" t="s">
        <v>489</v>
      </c>
      <c r="S104" s="795"/>
      <c r="T104" s="795"/>
      <c r="U104" s="795"/>
      <c r="V104" s="79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8">
        <f t="shared" si="42"/>
        <v>0</v>
      </c>
      <c r="AO104" s="79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3" t="s">
        <v>447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0" t="s">
        <v>2</v>
      </c>
      <c r="S108" s="800"/>
      <c r="T108" s="800"/>
      <c r="U108" s="800"/>
      <c r="V108" s="800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2" t="s">
        <v>387</v>
      </c>
      <c r="AO108" s="802"/>
    </row>
    <row r="109" spans="18:41" x14ac:dyDescent="0.25">
      <c r="R109" s="797" t="s">
        <v>448</v>
      </c>
      <c r="S109" s="797"/>
      <c r="T109" s="797"/>
      <c r="U109" s="797"/>
      <c r="V109" s="797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797" t="s">
        <v>449</v>
      </c>
      <c r="S110" s="797"/>
      <c r="T110" s="797"/>
      <c r="U110" s="797"/>
      <c r="V110" s="797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3">
        <f t="shared" si="63"/>
        <v>15</v>
      </c>
      <c r="AO110" s="793"/>
    </row>
    <row r="111" spans="18:41" x14ac:dyDescent="0.25">
      <c r="R111" s="797" t="s">
        <v>734</v>
      </c>
      <c r="S111" s="797"/>
      <c r="T111" s="797"/>
      <c r="U111" s="797"/>
      <c r="V111" s="797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797" t="s">
        <v>450</v>
      </c>
      <c r="S112" s="797"/>
      <c r="T112" s="797"/>
      <c r="U112" s="797"/>
      <c r="V112" s="797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3">
        <f t="shared" si="63"/>
        <v>20</v>
      </c>
      <c r="AO112" s="793"/>
    </row>
    <row r="113" spans="18:41" x14ac:dyDescent="0.25">
      <c r="R113" s="797" t="s">
        <v>451</v>
      </c>
      <c r="S113" s="797"/>
      <c r="T113" s="797"/>
      <c r="U113" s="797"/>
      <c r="V113" s="797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3">
        <f t="shared" si="63"/>
        <v>0</v>
      </c>
      <c r="AO113" s="793"/>
    </row>
    <row r="114" spans="18:41" x14ac:dyDescent="0.25">
      <c r="R114" s="797" t="s">
        <v>452</v>
      </c>
      <c r="S114" s="797"/>
      <c r="T114" s="797"/>
      <c r="U114" s="797"/>
      <c r="V114" s="797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3">
        <f t="shared" si="63"/>
        <v>20</v>
      </c>
      <c r="AO114" s="793"/>
    </row>
    <row r="115" spans="18:41" x14ac:dyDescent="0.25">
      <c r="R115" s="797" t="s">
        <v>453</v>
      </c>
      <c r="S115" s="797"/>
      <c r="T115" s="797"/>
      <c r="U115" s="797"/>
      <c r="V115" s="797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3">
        <f t="shared" si="63"/>
        <v>0</v>
      </c>
      <c r="AO115" s="793"/>
    </row>
    <row r="116" spans="18:41" x14ac:dyDescent="0.25">
      <c r="R116" s="797" t="s">
        <v>733</v>
      </c>
      <c r="S116" s="797"/>
      <c r="T116" s="797"/>
      <c r="U116" s="797"/>
      <c r="V116" s="797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797" t="s">
        <v>455</v>
      </c>
      <c r="S117" s="797"/>
      <c r="T117" s="797"/>
      <c r="U117" s="797"/>
      <c r="V117" s="797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797" t="s">
        <v>480</v>
      </c>
      <c r="S118" s="797"/>
      <c r="T118" s="797"/>
      <c r="U118" s="797"/>
      <c r="V118" s="797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797" t="s">
        <v>717</v>
      </c>
      <c r="S119" s="797"/>
      <c r="T119" s="797"/>
      <c r="U119" s="797"/>
      <c r="V119" s="797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797" t="s">
        <v>481</v>
      </c>
      <c r="S120" s="797"/>
      <c r="T120" s="797"/>
      <c r="U120" s="797"/>
      <c r="V120" s="797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3">
        <f t="shared" si="63"/>
        <v>0</v>
      </c>
      <c r="AO120" s="793"/>
    </row>
    <row r="121" spans="18:41" x14ac:dyDescent="0.25">
      <c r="R121" s="797" t="s">
        <v>499</v>
      </c>
      <c r="S121" s="797"/>
      <c r="T121" s="797"/>
      <c r="U121" s="797"/>
      <c r="V121" s="797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3">
        <f t="shared" si="63"/>
        <v>0</v>
      </c>
      <c r="AO121" s="79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3" t="s">
        <v>456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0" t="s">
        <v>2</v>
      </c>
      <c r="S125" s="800"/>
      <c r="T125" s="800"/>
      <c r="U125" s="800"/>
      <c r="V125" s="800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2" t="s">
        <v>387</v>
      </c>
      <c r="AO125" s="802"/>
    </row>
    <row r="126" spans="18:41" x14ac:dyDescent="0.25">
      <c r="R126" s="797" t="s">
        <v>457</v>
      </c>
      <c r="S126" s="797"/>
      <c r="T126" s="797"/>
      <c r="U126" s="797"/>
      <c r="V126" s="797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797" t="s">
        <v>458</v>
      </c>
      <c r="S127" s="797"/>
      <c r="T127" s="797"/>
      <c r="U127" s="797"/>
      <c r="V127" s="797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3">
        <f t="shared" si="80"/>
        <v>0</v>
      </c>
      <c r="AO127" s="793"/>
    </row>
    <row r="128" spans="18:41" x14ac:dyDescent="0.25">
      <c r="R128" s="797" t="s">
        <v>459</v>
      </c>
      <c r="S128" s="797"/>
      <c r="T128" s="797"/>
      <c r="U128" s="797"/>
      <c r="V128" s="797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3">
        <f t="shared" si="80"/>
        <v>7.98</v>
      </c>
      <c r="AO128" s="793"/>
    </row>
    <row r="129" spans="18:41" x14ac:dyDescent="0.25">
      <c r="R129" s="797" t="s">
        <v>460</v>
      </c>
      <c r="S129" s="797"/>
      <c r="T129" s="797"/>
      <c r="U129" s="797"/>
      <c r="V129" s="797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3">
        <f t="shared" si="80"/>
        <v>0</v>
      </c>
      <c r="AO129" s="793"/>
    </row>
    <row r="130" spans="18:41" x14ac:dyDescent="0.25">
      <c r="R130" s="797" t="s">
        <v>478</v>
      </c>
      <c r="S130" s="797"/>
      <c r="T130" s="797"/>
      <c r="U130" s="797"/>
      <c r="V130" s="797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3">
        <f t="shared" si="80"/>
        <v>7</v>
      </c>
      <c r="AO130" s="793"/>
    </row>
    <row r="131" spans="18:41" x14ac:dyDescent="0.25">
      <c r="R131" s="797" t="s">
        <v>490</v>
      </c>
      <c r="S131" s="797"/>
      <c r="T131" s="797"/>
      <c r="U131" s="797"/>
      <c r="V131" s="797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3">
        <f t="shared" si="80"/>
        <v>0</v>
      </c>
      <c r="AO131" s="793"/>
    </row>
    <row r="132" spans="18:41" x14ac:dyDescent="0.25">
      <c r="R132" s="797" t="s">
        <v>491</v>
      </c>
      <c r="S132" s="797"/>
      <c r="T132" s="797"/>
      <c r="U132" s="797"/>
      <c r="V132" s="797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3">
        <f t="shared" si="80"/>
        <v>0</v>
      </c>
      <c r="AO132" s="793"/>
    </row>
    <row r="133" spans="18:41" x14ac:dyDescent="0.25">
      <c r="R133" s="797" t="s">
        <v>492</v>
      </c>
      <c r="S133" s="797"/>
      <c r="T133" s="797"/>
      <c r="U133" s="797"/>
      <c r="V133" s="797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3">
        <f t="shared" si="80"/>
        <v>0</v>
      </c>
      <c r="AO133" s="793"/>
    </row>
    <row r="134" spans="18:41" x14ac:dyDescent="0.25">
      <c r="R134" s="797" t="s">
        <v>493</v>
      </c>
      <c r="S134" s="797"/>
      <c r="T134" s="797"/>
      <c r="U134" s="797"/>
      <c r="V134" s="797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3">
        <f t="shared" si="80"/>
        <v>1.62</v>
      </c>
      <c r="AO134" s="793"/>
    </row>
    <row r="135" spans="18:41" x14ac:dyDescent="0.25">
      <c r="R135" s="797" t="s">
        <v>494</v>
      </c>
      <c r="S135" s="797"/>
      <c r="T135" s="797"/>
      <c r="U135" s="797"/>
      <c r="V135" s="797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797" t="s">
        <v>495</v>
      </c>
      <c r="S136" s="797"/>
      <c r="T136" s="797"/>
      <c r="U136" s="797"/>
      <c r="V136" s="797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3">
        <f t="shared" si="80"/>
        <v>0</v>
      </c>
      <c r="AO136" s="793"/>
    </row>
    <row r="137" spans="18:41" x14ac:dyDescent="0.25">
      <c r="R137" s="797" t="s">
        <v>496</v>
      </c>
      <c r="S137" s="797"/>
      <c r="T137" s="797"/>
      <c r="U137" s="797"/>
      <c r="V137" s="797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3">
        <f t="shared" si="80"/>
        <v>0</v>
      </c>
      <c r="AO137" s="793"/>
    </row>
    <row r="138" spans="18:41" x14ac:dyDescent="0.25">
      <c r="R138" s="794" t="s">
        <v>606</v>
      </c>
      <c r="S138" s="795"/>
      <c r="T138" s="795"/>
      <c r="U138" s="795"/>
      <c r="V138" s="796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797" t="s">
        <v>715</v>
      </c>
      <c r="S139" s="797"/>
      <c r="T139" s="797"/>
      <c r="U139" s="797"/>
      <c r="V139" s="797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797" t="s">
        <v>716</v>
      </c>
      <c r="S140" s="797"/>
      <c r="T140" s="797"/>
      <c r="U140" s="797"/>
      <c r="V140" s="797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3">
        <f t="shared" si="84"/>
        <v>0</v>
      </c>
      <c r="AO140" s="793"/>
    </row>
    <row r="141" spans="18:41" x14ac:dyDescent="0.25">
      <c r="R141" s="794" t="s">
        <v>573</v>
      </c>
      <c r="S141" s="795"/>
      <c r="T141" s="795"/>
      <c r="U141" s="795"/>
      <c r="V141" s="796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3">
        <f t="shared" si="80"/>
        <v>0</v>
      </c>
      <c r="AO141" s="793"/>
    </row>
    <row r="142" spans="18:41" x14ac:dyDescent="0.25">
      <c r="R142" s="794" t="s">
        <v>724</v>
      </c>
      <c r="S142" s="795"/>
      <c r="T142" s="795"/>
      <c r="U142" s="795"/>
      <c r="V142" s="796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4" t="s">
        <v>725</v>
      </c>
      <c r="S143" s="795"/>
      <c r="T143" s="795"/>
      <c r="U143" s="795"/>
      <c r="V143" s="796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4" t="s">
        <v>726</v>
      </c>
      <c r="S144" s="795"/>
      <c r="T144" s="795"/>
      <c r="U144" s="795"/>
      <c r="V144" s="796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3">
        <f t="shared" si="91"/>
        <v>0</v>
      </c>
      <c r="AO144" s="793"/>
    </row>
    <row r="145" spans="18:41" x14ac:dyDescent="0.25">
      <c r="R145" s="794" t="s">
        <v>727</v>
      </c>
      <c r="S145" s="795"/>
      <c r="T145" s="795"/>
      <c r="U145" s="795"/>
      <c r="V145" s="796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3">
        <f t="shared" si="91"/>
        <v>0</v>
      </c>
      <c r="AO145" s="793"/>
    </row>
    <row r="146" spans="18:41" x14ac:dyDescent="0.25">
      <c r="R146" s="794" t="s">
        <v>728</v>
      </c>
      <c r="S146" s="795"/>
      <c r="T146" s="795"/>
      <c r="U146" s="795"/>
      <c r="V146" s="796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3">
        <f t="shared" si="91"/>
        <v>0</v>
      </c>
      <c r="AO146" s="793"/>
    </row>
    <row r="147" spans="18:41" x14ac:dyDescent="0.25">
      <c r="R147" s="797" t="s">
        <v>497</v>
      </c>
      <c r="S147" s="797"/>
      <c r="T147" s="797"/>
      <c r="U147" s="797"/>
      <c r="V147" s="797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3">
        <f t="shared" si="80"/>
        <v>0</v>
      </c>
      <c r="AO147" s="79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3" t="s">
        <v>650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0" t="s">
        <v>2</v>
      </c>
      <c r="S151" s="800"/>
      <c r="T151" s="800"/>
      <c r="U151" s="800"/>
      <c r="V151" s="800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2" t="s">
        <v>387</v>
      </c>
      <c r="AO151" s="802"/>
    </row>
    <row r="152" spans="18:41" x14ac:dyDescent="0.25">
      <c r="R152" s="797" t="s">
        <v>651</v>
      </c>
      <c r="S152" s="797"/>
      <c r="T152" s="797"/>
      <c r="U152" s="797"/>
      <c r="V152" s="797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797" t="s">
        <v>652</v>
      </c>
      <c r="S153" s="797"/>
      <c r="T153" s="797"/>
      <c r="U153" s="797"/>
      <c r="V153" s="797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797" t="s">
        <v>653</v>
      </c>
      <c r="S154" s="797"/>
      <c r="T154" s="797"/>
      <c r="U154" s="797"/>
      <c r="V154" s="797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3">
        <f t="shared" si="98"/>
        <v>0</v>
      </c>
      <c r="AO154" s="793"/>
    </row>
    <row r="155" spans="18:41" x14ac:dyDescent="0.25">
      <c r="R155" s="806" t="s">
        <v>654</v>
      </c>
      <c r="S155" s="806"/>
      <c r="T155" s="806"/>
      <c r="U155" s="806"/>
      <c r="V155" s="806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3">
        <f t="shared" si="98"/>
        <v>16</v>
      </c>
      <c r="AO155" s="793"/>
    </row>
    <row r="156" spans="18:41" x14ac:dyDescent="0.25">
      <c r="R156" s="797" t="s">
        <v>655</v>
      </c>
      <c r="S156" s="797"/>
      <c r="T156" s="797"/>
      <c r="U156" s="797"/>
      <c r="V156" s="797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3">
        <f t="shared" si="98"/>
        <v>0</v>
      </c>
      <c r="AO156" s="793"/>
    </row>
    <row r="157" spans="18:41" x14ac:dyDescent="0.25">
      <c r="R157" s="797" t="s">
        <v>656</v>
      </c>
      <c r="S157" s="797"/>
      <c r="T157" s="797"/>
      <c r="U157" s="797"/>
      <c r="V157" s="797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3">
        <f t="shared" si="98"/>
        <v>0</v>
      </c>
      <c r="AO157" s="793"/>
    </row>
    <row r="158" spans="18:41" x14ac:dyDescent="0.25">
      <c r="R158" s="797" t="s">
        <v>657</v>
      </c>
      <c r="S158" s="797"/>
      <c r="T158" s="797"/>
      <c r="U158" s="797"/>
      <c r="V158" s="797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3">
        <f t="shared" si="98"/>
        <v>0</v>
      </c>
      <c r="AO158" s="793"/>
    </row>
    <row r="159" spans="18:41" x14ac:dyDescent="0.25">
      <c r="R159" s="797" t="s">
        <v>658</v>
      </c>
      <c r="S159" s="797"/>
      <c r="T159" s="797"/>
      <c r="U159" s="797"/>
      <c r="V159" s="797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3">
        <f t="shared" si="98"/>
        <v>0</v>
      </c>
      <c r="AO159" s="793"/>
    </row>
    <row r="160" spans="18:41" x14ac:dyDescent="0.25">
      <c r="R160" s="806" t="s">
        <v>659</v>
      </c>
      <c r="S160" s="806"/>
      <c r="T160" s="806"/>
      <c r="U160" s="806"/>
      <c r="V160" s="806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797" t="s">
        <v>660</v>
      </c>
      <c r="S161" s="797"/>
      <c r="T161" s="797"/>
      <c r="U161" s="797"/>
      <c r="V161" s="797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6" t="s">
        <v>661</v>
      </c>
      <c r="S162" s="806"/>
      <c r="T162" s="806"/>
      <c r="U162" s="806"/>
      <c r="V162" s="806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797" t="s">
        <v>662</v>
      </c>
      <c r="S163" s="797"/>
      <c r="T163" s="797"/>
      <c r="U163" s="797"/>
      <c r="V163" s="797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3">
        <f t="shared" si="98"/>
        <v>0</v>
      </c>
      <c r="AO163" s="793"/>
    </row>
    <row r="164" spans="18:41" x14ac:dyDescent="0.25">
      <c r="R164" s="634" t="s">
        <v>663</v>
      </c>
      <c r="S164" s="635"/>
      <c r="T164" s="635"/>
      <c r="U164" s="635"/>
      <c r="V164" s="636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3">
        <f t="shared" si="98"/>
        <v>0</v>
      </c>
      <c r="AO164" s="793"/>
    </row>
    <row r="165" spans="18:41" x14ac:dyDescent="0.25">
      <c r="R165" s="794" t="s">
        <v>664</v>
      </c>
      <c r="S165" s="795"/>
      <c r="T165" s="795"/>
      <c r="U165" s="795"/>
      <c r="V165" s="796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3">
        <f t="shared" si="98"/>
        <v>0</v>
      </c>
      <c r="AO165" s="793"/>
    </row>
    <row r="166" spans="18:41" x14ac:dyDescent="0.25">
      <c r="R166" s="634" t="s">
        <v>665</v>
      </c>
      <c r="S166" s="635"/>
      <c r="T166" s="635"/>
      <c r="U166" s="635"/>
      <c r="V166" s="636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4" t="s">
        <v>666</v>
      </c>
      <c r="S167" s="795"/>
      <c r="T167" s="795"/>
      <c r="U167" s="795"/>
      <c r="V167" s="796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3">
        <f t="shared" si="105"/>
        <v>0</v>
      </c>
      <c r="AO167" s="793"/>
    </row>
    <row r="168" spans="18:41" x14ac:dyDescent="0.25">
      <c r="R168" s="794" t="s">
        <v>667</v>
      </c>
      <c r="S168" s="795"/>
      <c r="T168" s="795"/>
      <c r="U168" s="795"/>
      <c r="V168" s="796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3">
        <f t="shared" si="105"/>
        <v>0</v>
      </c>
      <c r="AO168" s="793"/>
    </row>
    <row r="169" spans="18:41" x14ac:dyDescent="0.25">
      <c r="R169" s="794" t="s">
        <v>668</v>
      </c>
      <c r="S169" s="795"/>
      <c r="T169" s="795"/>
      <c r="U169" s="795"/>
      <c r="V169" s="796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3">
        <f t="shared" si="105"/>
        <v>0</v>
      </c>
      <c r="AO169" s="793"/>
    </row>
    <row r="170" spans="18:41" x14ac:dyDescent="0.25">
      <c r="R170" s="794" t="s">
        <v>669</v>
      </c>
      <c r="S170" s="795"/>
      <c r="T170" s="795"/>
      <c r="U170" s="795"/>
      <c r="V170" s="796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3">
        <f t="shared" si="105"/>
        <v>0</v>
      </c>
      <c r="AO170" s="793"/>
    </row>
    <row r="171" spans="18:41" x14ac:dyDescent="0.25">
      <c r="R171" s="794" t="s">
        <v>670</v>
      </c>
      <c r="S171" s="795"/>
      <c r="T171" s="795"/>
      <c r="U171" s="795"/>
      <c r="V171" s="796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3">
        <f t="shared" si="105"/>
        <v>0</v>
      </c>
      <c r="AO171" s="793"/>
    </row>
    <row r="172" spans="18:41" x14ac:dyDescent="0.25">
      <c r="R172" s="794" t="s">
        <v>671</v>
      </c>
      <c r="S172" s="795"/>
      <c r="T172" s="795"/>
      <c r="U172" s="795"/>
      <c r="V172" s="796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3">
        <f t="shared" si="105"/>
        <v>0</v>
      </c>
      <c r="AO172" s="793"/>
    </row>
    <row r="173" spans="18:41" x14ac:dyDescent="0.25">
      <c r="R173" s="794" t="s">
        <v>672</v>
      </c>
      <c r="S173" s="795"/>
      <c r="T173" s="795"/>
      <c r="U173" s="795"/>
      <c r="V173" s="796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3">
        <f t="shared" si="105"/>
        <v>0</v>
      </c>
      <c r="AO173" s="793"/>
    </row>
    <row r="174" spans="18:41" x14ac:dyDescent="0.25">
      <c r="R174" s="794" t="s">
        <v>673</v>
      </c>
      <c r="S174" s="795"/>
      <c r="T174" s="795"/>
      <c r="U174" s="795"/>
      <c r="V174" s="796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3">
        <f t="shared" si="105"/>
        <v>0</v>
      </c>
      <c r="AO174" s="793"/>
    </row>
    <row r="175" spans="18:41" x14ac:dyDescent="0.25">
      <c r="R175" s="794" t="s">
        <v>674</v>
      </c>
      <c r="S175" s="795"/>
      <c r="T175" s="795"/>
      <c r="U175" s="795"/>
      <c r="V175" s="796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3">
        <f t="shared" si="105"/>
        <v>0</v>
      </c>
      <c r="AO175" s="793"/>
    </row>
    <row r="176" spans="18:41" x14ac:dyDescent="0.25">
      <c r="R176" s="794" t="s">
        <v>675</v>
      </c>
      <c r="S176" s="795"/>
      <c r="T176" s="795"/>
      <c r="U176" s="795"/>
      <c r="V176" s="796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3">
        <f t="shared" si="105"/>
        <v>0</v>
      </c>
      <c r="AO176" s="793"/>
    </row>
    <row r="177" spans="18:41" x14ac:dyDescent="0.25">
      <c r="R177" s="794" t="s">
        <v>676</v>
      </c>
      <c r="S177" s="795"/>
      <c r="T177" s="795"/>
      <c r="U177" s="795"/>
      <c r="V177" s="796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3">
        <f t="shared" si="105"/>
        <v>0</v>
      </c>
      <c r="AO177" s="793"/>
    </row>
    <row r="178" spans="18:41" x14ac:dyDescent="0.25">
      <c r="R178" s="794" t="s">
        <v>677</v>
      </c>
      <c r="S178" s="795"/>
      <c r="T178" s="795"/>
      <c r="U178" s="795"/>
      <c r="V178" s="796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3">
        <f t="shared" si="105"/>
        <v>0</v>
      </c>
      <c r="AO178" s="793"/>
    </row>
    <row r="179" spans="18:41" x14ac:dyDescent="0.25">
      <c r="R179" s="794" t="s">
        <v>678</v>
      </c>
      <c r="S179" s="795"/>
      <c r="T179" s="795"/>
      <c r="U179" s="795"/>
      <c r="V179" s="796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3">
        <f t="shared" si="105"/>
        <v>0</v>
      </c>
      <c r="AO179" s="793"/>
    </row>
    <row r="180" spans="18:41" x14ac:dyDescent="0.25">
      <c r="R180" s="794" t="s">
        <v>679</v>
      </c>
      <c r="S180" s="795"/>
      <c r="T180" s="795"/>
      <c r="U180" s="795"/>
      <c r="V180" s="796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3">
        <f t="shared" si="105"/>
        <v>0</v>
      </c>
      <c r="AO180" s="793"/>
    </row>
    <row r="181" spans="18:41" x14ac:dyDescent="0.25">
      <c r="R181" s="794" t="s">
        <v>680</v>
      </c>
      <c r="S181" s="795"/>
      <c r="T181" s="795"/>
      <c r="U181" s="795"/>
      <c r="V181" s="796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3">
        <f t="shared" si="105"/>
        <v>0</v>
      </c>
      <c r="AO181" s="793"/>
    </row>
    <row r="182" spans="18:41" x14ac:dyDescent="0.25">
      <c r="R182" s="794" t="s">
        <v>681</v>
      </c>
      <c r="S182" s="795"/>
      <c r="T182" s="795"/>
      <c r="U182" s="795"/>
      <c r="V182" s="796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3">
        <f t="shared" si="105"/>
        <v>0</v>
      </c>
      <c r="AO182" s="793"/>
    </row>
    <row r="183" spans="18:41" x14ac:dyDescent="0.25">
      <c r="R183" s="794" t="s">
        <v>696</v>
      </c>
      <c r="S183" s="795"/>
      <c r="T183" s="795"/>
      <c r="U183" s="795"/>
      <c r="V183" s="796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3">
        <f t="shared" si="105"/>
        <v>0</v>
      </c>
      <c r="AO183" s="793"/>
    </row>
    <row r="184" spans="18:41" x14ac:dyDescent="0.25">
      <c r="R184" s="634" t="s">
        <v>682</v>
      </c>
      <c r="S184" s="635"/>
      <c r="T184" s="635"/>
      <c r="U184" s="635"/>
      <c r="V184" s="636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4" t="s">
        <v>683</v>
      </c>
      <c r="S185" s="795"/>
      <c r="T185" s="795"/>
      <c r="U185" s="795"/>
      <c r="V185" s="796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3">
        <f t="shared" si="112"/>
        <v>0</v>
      </c>
      <c r="AO185" s="793"/>
    </row>
    <row r="186" spans="18:41" x14ac:dyDescent="0.25">
      <c r="R186" s="794" t="s">
        <v>684</v>
      </c>
      <c r="S186" s="795"/>
      <c r="T186" s="795"/>
      <c r="U186" s="795"/>
      <c r="V186" s="796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3">
        <f t="shared" si="112"/>
        <v>0</v>
      </c>
      <c r="AO186" s="793"/>
    </row>
    <row r="187" spans="18:41" x14ac:dyDescent="0.25">
      <c r="R187" s="634" t="s">
        <v>685</v>
      </c>
      <c r="S187" s="635"/>
      <c r="T187" s="635"/>
      <c r="U187" s="635"/>
      <c r="V187" s="636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3">
        <f t="shared" si="112"/>
        <v>5.32</v>
      </c>
      <c r="AO187" s="793"/>
    </row>
    <row r="188" spans="18:41" x14ac:dyDescent="0.25">
      <c r="R188" s="794" t="s">
        <v>686</v>
      </c>
      <c r="S188" s="795"/>
      <c r="T188" s="795"/>
      <c r="U188" s="795"/>
      <c r="V188" s="796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3">
        <f t="shared" si="112"/>
        <v>0</v>
      </c>
      <c r="AO188" s="793"/>
    </row>
    <row r="189" spans="18:41" x14ac:dyDescent="0.25">
      <c r="R189" s="794" t="s">
        <v>687</v>
      </c>
      <c r="S189" s="795"/>
      <c r="T189" s="795"/>
      <c r="U189" s="795"/>
      <c r="V189" s="796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3">
        <f t="shared" si="112"/>
        <v>0</v>
      </c>
      <c r="AO189" s="793"/>
    </row>
    <row r="190" spans="18:41" x14ac:dyDescent="0.25">
      <c r="R190" s="794" t="s">
        <v>688</v>
      </c>
      <c r="S190" s="795"/>
      <c r="T190" s="795"/>
      <c r="U190" s="795"/>
      <c r="V190" s="796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3">
        <f t="shared" si="105"/>
        <v>0</v>
      </c>
      <c r="AO190" s="793"/>
    </row>
    <row r="191" spans="18:41" x14ac:dyDescent="0.25">
      <c r="R191" s="794" t="s">
        <v>689</v>
      </c>
      <c r="S191" s="795"/>
      <c r="T191" s="795"/>
      <c r="U191" s="795"/>
      <c r="V191" s="796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3">
        <f t="shared" si="105"/>
        <v>0</v>
      </c>
      <c r="AO191" s="793"/>
    </row>
    <row r="192" spans="18:41" x14ac:dyDescent="0.25">
      <c r="R192" s="794" t="s">
        <v>690</v>
      </c>
      <c r="S192" s="795"/>
      <c r="T192" s="795"/>
      <c r="U192" s="795"/>
      <c r="V192" s="796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3">
        <f t="shared" si="105"/>
        <v>0</v>
      </c>
      <c r="AO192" s="793"/>
    </row>
    <row r="193" spans="18:41" x14ac:dyDescent="0.25">
      <c r="R193" s="794" t="s">
        <v>691</v>
      </c>
      <c r="S193" s="795"/>
      <c r="T193" s="795"/>
      <c r="U193" s="795"/>
      <c r="V193" s="796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3">
        <f t="shared" si="105"/>
        <v>0</v>
      </c>
      <c r="AO193" s="793"/>
    </row>
    <row r="194" spans="18:41" x14ac:dyDescent="0.25">
      <c r="R194" s="794" t="s">
        <v>692</v>
      </c>
      <c r="S194" s="795"/>
      <c r="T194" s="795"/>
      <c r="U194" s="795"/>
      <c r="V194" s="796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3">
        <f t="shared" si="105"/>
        <v>0</v>
      </c>
      <c r="AO194" s="793"/>
    </row>
    <row r="195" spans="18:41" x14ac:dyDescent="0.25">
      <c r="R195" s="794" t="s">
        <v>693</v>
      </c>
      <c r="S195" s="795"/>
      <c r="T195" s="795"/>
      <c r="U195" s="795"/>
      <c r="V195" s="796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4" t="s">
        <v>694</v>
      </c>
      <c r="S196" s="795"/>
      <c r="T196" s="795"/>
      <c r="U196" s="795"/>
      <c r="V196" s="796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3">
        <f t="shared" si="119"/>
        <v>0</v>
      </c>
      <c r="AO196" s="793"/>
    </row>
    <row r="197" spans="18:41" x14ac:dyDescent="0.25">
      <c r="R197" s="794" t="s">
        <v>695</v>
      </c>
      <c r="S197" s="795"/>
      <c r="T197" s="795"/>
      <c r="U197" s="795"/>
      <c r="V197" s="796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3">
        <f t="shared" si="119"/>
        <v>0</v>
      </c>
      <c r="AO197" s="793"/>
    </row>
    <row r="198" spans="18:41" x14ac:dyDescent="0.25">
      <c r="R198" s="794" t="s">
        <v>656</v>
      </c>
      <c r="S198" s="795"/>
      <c r="T198" s="795"/>
      <c r="U198" s="795"/>
      <c r="V198" s="796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3">
        <f t="shared" si="119"/>
        <v>0</v>
      </c>
      <c r="AO198" s="793"/>
    </row>
    <row r="199" spans="18:41" x14ac:dyDescent="0.25">
      <c r="R199" s="794" t="s">
        <v>702</v>
      </c>
      <c r="S199" s="795"/>
      <c r="T199" s="795"/>
      <c r="U199" s="795"/>
      <c r="V199" s="796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34" t="s">
        <v>710</v>
      </c>
      <c r="S200" s="635"/>
      <c r="T200" s="635"/>
      <c r="U200" s="635"/>
      <c r="V200" s="636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3">
        <f t="shared" si="119"/>
        <v>0</v>
      </c>
      <c r="AO200" s="793"/>
    </row>
    <row r="201" spans="18:41" x14ac:dyDescent="0.25">
      <c r="R201" s="794" t="s">
        <v>722</v>
      </c>
      <c r="S201" s="795"/>
      <c r="T201" s="795"/>
      <c r="U201" s="795"/>
      <c r="V201" s="796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3">
        <f t="shared" si="119"/>
        <v>0</v>
      </c>
      <c r="AO201" s="793"/>
    </row>
    <row r="202" spans="18:41" x14ac:dyDescent="0.25">
      <c r="R202" s="794" t="s">
        <v>723</v>
      </c>
      <c r="S202" s="795"/>
      <c r="T202" s="795"/>
      <c r="U202" s="795"/>
      <c r="V202" s="796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3">
        <f t="shared" si="119"/>
        <v>0</v>
      </c>
      <c r="AO202" s="793"/>
    </row>
    <row r="203" spans="18:41" x14ac:dyDescent="0.25">
      <c r="R203" s="794"/>
      <c r="S203" s="795"/>
      <c r="T203" s="795"/>
      <c r="U203" s="795"/>
      <c r="V203" s="796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3">
        <f t="shared" si="119"/>
        <v>0</v>
      </c>
      <c r="AO203" s="793"/>
    </row>
    <row r="204" spans="18:41" x14ac:dyDescent="0.25">
      <c r="R204" s="794"/>
      <c r="S204" s="795"/>
      <c r="T204" s="795"/>
      <c r="U204" s="795"/>
      <c r="V204" s="796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3">
        <f t="shared" si="119"/>
        <v>0</v>
      </c>
      <c r="AO204" s="793"/>
    </row>
    <row r="205" spans="18:41" x14ac:dyDescent="0.25">
      <c r="R205" s="794"/>
      <c r="S205" s="795"/>
      <c r="T205" s="795"/>
      <c r="U205" s="795"/>
      <c r="V205" s="796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3">
        <f t="shared" si="119"/>
        <v>0</v>
      </c>
      <c r="AO205" s="793"/>
    </row>
    <row r="206" spans="18:41" x14ac:dyDescent="0.25">
      <c r="R206" s="794"/>
      <c r="S206" s="795"/>
      <c r="T206" s="795"/>
      <c r="U206" s="795"/>
      <c r="V206" s="796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3">
        <f t="shared" si="119"/>
        <v>0</v>
      </c>
      <c r="AO206" s="793"/>
    </row>
    <row r="207" spans="18:41" x14ac:dyDescent="0.25">
      <c r="R207" s="794"/>
      <c r="S207" s="795"/>
      <c r="T207" s="795"/>
      <c r="U207" s="795"/>
      <c r="V207" s="796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3">
        <f t="shared" si="119"/>
        <v>0</v>
      </c>
      <c r="AO207" s="793"/>
    </row>
    <row r="208" spans="18:41" x14ac:dyDescent="0.25">
      <c r="R208" s="794"/>
      <c r="S208" s="795"/>
      <c r="T208" s="795"/>
      <c r="U208" s="795"/>
      <c r="V208" s="796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3">
        <f t="shared" si="119"/>
        <v>0</v>
      </c>
      <c r="AO208" s="793"/>
    </row>
    <row r="209" spans="18:41" x14ac:dyDescent="0.25">
      <c r="R209" s="794"/>
      <c r="S209" s="795"/>
      <c r="T209" s="795"/>
      <c r="U209" s="795"/>
      <c r="V209" s="796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3">
        <f t="shared" si="105"/>
        <v>0</v>
      </c>
      <c r="AO209" s="793"/>
    </row>
    <row r="210" spans="18:41" x14ac:dyDescent="0.25">
      <c r="R210" s="797"/>
      <c r="S210" s="797"/>
      <c r="T210" s="797"/>
      <c r="U210" s="797"/>
      <c r="V210" s="797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3">
        <f t="shared" si="98"/>
        <v>0</v>
      </c>
      <c r="AO210" s="79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09" t="s">
        <v>91</v>
      </c>
      <c r="S214" s="810"/>
      <c r="T214" s="810"/>
      <c r="U214" s="810"/>
      <c r="V214" s="811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808"/>
      <c r="S223" s="808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0"/>
      <c r="R227" s="576">
        <v>66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thickBot="1" x14ac:dyDescent="0.3">
      <c r="Q228" s="579" t="s">
        <v>743</v>
      </c>
      <c r="R228" s="577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79" t="s">
        <v>743</v>
      </c>
      <c r="R229" s="577">
        <v>0</v>
      </c>
      <c r="S229" s="564" t="s">
        <v>771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79" t="s">
        <v>743</v>
      </c>
      <c r="R230" s="577">
        <v>20</v>
      </c>
      <c r="S230" s="564" t="s">
        <v>791</v>
      </c>
      <c r="Y230" s="416"/>
      <c r="Z230" s="552"/>
      <c r="AA230" s="552"/>
      <c r="AC230" s="408"/>
      <c r="AN230" s="432"/>
      <c r="AO230" s="432"/>
    </row>
    <row r="231" spans="17:41" ht="45" hidden="1" customHeight="1" thickBot="1" x14ac:dyDescent="0.3">
      <c r="Q231" s="579" t="s">
        <v>743</v>
      </c>
      <c r="R231" s="577">
        <v>7</v>
      </c>
      <c r="S231" s="564" t="s">
        <v>790</v>
      </c>
      <c r="Y231" s="416"/>
      <c r="Z231" s="555"/>
      <c r="AA231" s="555"/>
      <c r="AC231" s="408"/>
      <c r="AN231" s="432"/>
      <c r="AO231" s="432"/>
    </row>
    <row r="232" spans="17:41" ht="45" hidden="1" customHeight="1" x14ac:dyDescent="0.25">
      <c r="Q232" s="581" t="s">
        <v>336</v>
      </c>
      <c r="R232" s="578">
        <v>100</v>
      </c>
      <c r="S232" s="587" t="s">
        <v>752</v>
      </c>
      <c r="Y232" s="416"/>
      <c r="Z232" s="556"/>
      <c r="AA232" s="556"/>
      <c r="AC232" s="408"/>
      <c r="AN232" s="432"/>
      <c r="AO232" s="432"/>
    </row>
    <row r="233" spans="17:41" ht="42.75" hidden="1" thickBot="1" x14ac:dyDescent="0.3">
      <c r="Q233" s="581" t="s">
        <v>336</v>
      </c>
      <c r="R233" s="578">
        <v>60</v>
      </c>
      <c r="S233" s="602" t="s">
        <v>759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7:41" ht="21.75" thickBot="1" x14ac:dyDescent="0.4">
      <c r="Q234" s="812">
        <v>266</v>
      </c>
      <c r="R234" s="813"/>
      <c r="S234" s="549" t="s">
        <v>698</v>
      </c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7:41" ht="23.25" x14ac:dyDescent="0.25">
      <c r="Q235" s="814">
        <v>55</v>
      </c>
      <c r="R235" s="814"/>
      <c r="S235" s="575" t="s">
        <v>650</v>
      </c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7:41" x14ac:dyDescent="0.25">
      <c r="R236" s="807"/>
      <c r="S236" s="807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334"/>
      <c r="Z249" s="334"/>
      <c r="AA249" s="334"/>
      <c r="AB249" s="334"/>
      <c r="AC249" s="334"/>
      <c r="AD249" s="334"/>
      <c r="AE249" s="334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13" activePane="bottomLeft" state="frozen"/>
      <selection pane="bottomLeft" activeCell="K523" sqref="J522:K523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6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24" t="s">
        <v>610</v>
      </c>
      <c r="F1" s="82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8" t="s">
        <v>757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8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8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8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8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8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8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8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8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8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8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8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8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8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8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8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89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8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8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8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8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8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8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8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8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8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89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8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8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8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8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89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8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8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89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89"/>
      <c r="O39" s="13" t="e">
        <f>SUM(G39:N39)+F39+#REF!</f>
        <v>#REF!</v>
      </c>
      <c r="P39" s="825" t="s">
        <v>196</v>
      </c>
      <c r="Q39" s="826"/>
      <c r="R39" s="826"/>
      <c r="S39" s="826"/>
      <c r="T39" s="826"/>
      <c r="U39" s="826"/>
      <c r="V39" s="82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8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8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8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89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8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89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8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8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8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8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8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8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8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89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89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89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1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89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89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89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89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89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89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89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89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89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89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89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89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89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1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89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89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89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89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89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89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1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89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89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89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89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89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89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1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89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89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89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89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89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89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89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89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89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89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89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89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89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1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89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89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89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89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89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89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1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89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89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89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89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89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89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1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89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89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89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89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89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89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1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89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89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89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89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89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1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89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89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89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89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1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89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1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89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89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89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89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89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89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1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89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89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89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89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89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89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1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89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89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89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89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89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89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89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89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89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89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89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89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89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89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89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89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89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89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1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89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89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89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89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89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1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1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1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1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1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1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1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1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1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89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89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89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89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89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89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1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89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89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89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89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89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89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1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89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89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89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89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89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89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1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89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89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89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89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89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89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1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2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89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89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89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89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89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1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89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89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89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89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89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89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1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89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89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89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89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89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89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1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89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89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89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89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89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89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1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89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89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89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89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89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89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3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89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89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89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89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89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89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1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89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89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89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89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89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89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1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89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89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89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89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89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89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1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89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89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89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1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1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89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1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89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89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89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89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89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89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1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89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89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89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89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89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89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1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89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89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89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89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89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89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1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1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89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89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89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89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89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1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89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89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89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89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89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89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1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89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89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89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89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89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89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1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89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89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89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89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89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89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1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89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89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89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89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89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89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1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89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89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89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89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89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89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1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89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89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89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89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89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89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1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89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89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89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89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89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89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1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89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89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89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89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89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89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1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89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89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89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89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89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8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1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89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89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89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89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89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89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1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89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89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89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89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89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89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1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89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89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89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89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89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89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4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89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89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89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89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89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89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1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89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89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89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89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89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89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1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89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89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89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89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89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89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1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89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89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89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89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89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89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1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89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89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89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89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89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89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1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89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89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89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89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89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89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1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5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89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89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89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89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89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1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89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89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89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89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89"/>
      <c r="O441" s="506">
        <f t="shared" si="7"/>
        <v>1071</v>
      </c>
      <c r="P441" s="815">
        <f>SUM(Q441:V445)</f>
        <v>1053.8785185185186</v>
      </c>
      <c r="Q441" s="818">
        <v>661.26851851851859</v>
      </c>
      <c r="R441" s="818">
        <v>170.50000000000006</v>
      </c>
      <c r="S441" s="818">
        <v>24.5</v>
      </c>
      <c r="T441" s="818">
        <v>99.92</v>
      </c>
      <c r="U441" s="818">
        <v>9.65</v>
      </c>
      <c r="V441" s="82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89"/>
      <c r="O442" s="506">
        <f t="shared" si="7"/>
        <v>975</v>
      </c>
      <c r="P442" s="816"/>
      <c r="Q442" s="819"/>
      <c r="R442" s="819"/>
      <c r="S442" s="819"/>
      <c r="T442" s="819"/>
      <c r="U442" s="819"/>
      <c r="V442" s="82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1"/>
      <c r="O443" s="190">
        <f t="shared" si="7"/>
        <v>0</v>
      </c>
      <c r="P443" s="816"/>
      <c r="Q443" s="819"/>
      <c r="R443" s="819"/>
      <c r="S443" s="819"/>
      <c r="T443" s="819"/>
      <c r="U443" s="819"/>
      <c r="V443" s="822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89"/>
      <c r="O444" s="506">
        <f t="shared" si="7"/>
        <v>1689</v>
      </c>
      <c r="P444" s="816"/>
      <c r="Q444" s="819"/>
      <c r="R444" s="819"/>
      <c r="S444" s="819"/>
      <c r="T444" s="819"/>
      <c r="U444" s="819"/>
      <c r="V444" s="822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89"/>
      <c r="O445" s="506">
        <f t="shared" si="7"/>
        <v>266</v>
      </c>
      <c r="P445" s="817"/>
      <c r="Q445" s="820"/>
      <c r="R445" s="820"/>
      <c r="S445" s="820"/>
      <c r="T445" s="820"/>
      <c r="U445" s="820"/>
      <c r="V445" s="823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89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89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89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89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1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89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89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89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89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89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89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1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89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89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89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89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89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89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1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89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89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89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89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89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89"/>
      <c r="O470" s="506">
        <f t="shared" si="7"/>
        <v>818.71</v>
      </c>
      <c r="P470" s="815">
        <f>SUM(Q470:V474)</f>
        <v>640.80000000000007</v>
      </c>
      <c r="Q470" s="818">
        <v>376.88</v>
      </c>
      <c r="R470" s="818">
        <v>51.55</v>
      </c>
      <c r="S470" s="818">
        <v>0</v>
      </c>
      <c r="T470" s="818">
        <v>120</v>
      </c>
      <c r="U470" s="818">
        <v>8.6300000000000008</v>
      </c>
      <c r="V470" s="82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1"/>
      <c r="O471" s="190"/>
      <c r="P471" s="816"/>
      <c r="Q471" s="819"/>
      <c r="R471" s="819"/>
      <c r="S471" s="819"/>
      <c r="T471" s="819"/>
      <c r="U471" s="819"/>
      <c r="V471" s="822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89"/>
      <c r="O472" s="560">
        <f t="shared" ref="O472" si="9">SUM(G472:N472)+F472+D472</f>
        <v>452</v>
      </c>
      <c r="P472" s="816"/>
      <c r="Q472" s="819"/>
      <c r="R472" s="819"/>
      <c r="S472" s="819"/>
      <c r="T472" s="819"/>
      <c r="U472" s="819"/>
      <c r="V472" s="822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89"/>
      <c r="O473" s="506">
        <f t="shared" si="7"/>
        <v>541.20000000000005</v>
      </c>
      <c r="P473" s="816"/>
      <c r="Q473" s="819"/>
      <c r="R473" s="819"/>
      <c r="S473" s="819"/>
      <c r="T473" s="819"/>
      <c r="U473" s="819"/>
      <c r="V473" s="822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89"/>
      <c r="O474" s="506">
        <f t="shared" si="7"/>
        <v>740</v>
      </c>
      <c r="P474" s="817"/>
      <c r="Q474" s="820"/>
      <c r="R474" s="820"/>
      <c r="S474" s="820"/>
      <c r="T474" s="820"/>
      <c r="U474" s="820"/>
      <c r="V474" s="823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89"/>
      <c r="O475" s="506">
        <f t="shared" si="7"/>
        <v>208</v>
      </c>
      <c r="P475" s="815">
        <f>SUM(Q475:V481)</f>
        <v>874.65000000000009</v>
      </c>
      <c r="Q475" s="818">
        <v>567.92999999999995</v>
      </c>
      <c r="R475" s="818">
        <v>45.510000000000005</v>
      </c>
      <c r="S475" s="818">
        <v>46.090000000000011</v>
      </c>
      <c r="T475" s="818">
        <v>93.33</v>
      </c>
      <c r="U475" s="818">
        <v>20.58</v>
      </c>
      <c r="V475" s="821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89"/>
      <c r="O476" s="506">
        <f t="shared" si="7"/>
        <v>626</v>
      </c>
      <c r="P476" s="816"/>
      <c r="Q476" s="819"/>
      <c r="R476" s="819"/>
      <c r="S476" s="819"/>
      <c r="T476" s="819"/>
      <c r="U476" s="819"/>
      <c r="V476" s="822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89"/>
      <c r="O477" s="506">
        <f t="shared" si="7"/>
        <v>365</v>
      </c>
      <c r="P477" s="816"/>
      <c r="Q477" s="819"/>
      <c r="R477" s="819"/>
      <c r="S477" s="819"/>
      <c r="T477" s="819"/>
      <c r="U477" s="819"/>
      <c r="V477" s="82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1"/>
      <c r="O478" s="190">
        <f t="shared" si="7"/>
        <v>0</v>
      </c>
      <c r="P478" s="816"/>
      <c r="Q478" s="819"/>
      <c r="R478" s="819"/>
      <c r="S478" s="819"/>
      <c r="T478" s="819"/>
      <c r="U478" s="819"/>
      <c r="V478" s="822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89"/>
      <c r="O479" s="506">
        <f t="shared" si="7"/>
        <v>583</v>
      </c>
      <c r="P479" s="816"/>
      <c r="Q479" s="819"/>
      <c r="R479" s="819"/>
      <c r="S479" s="819"/>
      <c r="T479" s="819"/>
      <c r="U479" s="819"/>
      <c r="V479" s="822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89"/>
      <c r="O480" s="506">
        <f t="shared" si="7"/>
        <v>604</v>
      </c>
      <c r="P480" s="816"/>
      <c r="Q480" s="819"/>
      <c r="R480" s="819"/>
      <c r="S480" s="819"/>
      <c r="T480" s="819"/>
      <c r="U480" s="819"/>
      <c r="V480" s="822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89"/>
      <c r="O481" s="506">
        <f t="shared" si="7"/>
        <v>854</v>
      </c>
      <c r="P481" s="817"/>
      <c r="Q481" s="820"/>
      <c r="R481" s="820"/>
      <c r="S481" s="820"/>
      <c r="T481" s="820"/>
      <c r="U481" s="820"/>
      <c r="V481" s="823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89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89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89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1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89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89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89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89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89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89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1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2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89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2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89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2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89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2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89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2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89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1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1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2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4">
        <v>389</v>
      </c>
      <c r="J500" s="584">
        <v>128</v>
      </c>
      <c r="K500" s="584"/>
      <c r="L500" s="584">
        <v>257</v>
      </c>
      <c r="M500" s="584">
        <v>182</v>
      </c>
      <c r="N500" s="589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2">
        <v>500</v>
      </c>
      <c r="B501" s="95">
        <v>45251</v>
      </c>
      <c r="C501" s="443"/>
      <c r="D501" s="506"/>
      <c r="E501" s="444" t="s">
        <v>755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89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2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89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2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89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2">
        <v>503</v>
      </c>
      <c r="B504" s="95">
        <v>45254</v>
      </c>
      <c r="C504" s="443"/>
      <c r="D504" s="506"/>
      <c r="E504" s="444" t="s">
        <v>756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89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2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89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1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2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89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2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89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2">
        <v>508</v>
      </c>
      <c r="B509" s="95">
        <v>45259</v>
      </c>
      <c r="C509" s="443"/>
      <c r="D509" s="506"/>
      <c r="E509" s="444" t="s">
        <v>763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89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2">
        <v>509</v>
      </c>
      <c r="B510" s="95">
        <v>45260</v>
      </c>
      <c r="C510" s="443"/>
      <c r="D510" s="506"/>
      <c r="E510" s="444" t="s">
        <v>766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89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2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89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2">
        <v>511</v>
      </c>
      <c r="B512" s="95">
        <v>45262</v>
      </c>
      <c r="C512" s="443"/>
      <c r="D512" s="506"/>
      <c r="E512" s="444" t="s">
        <v>768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89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1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2">
        <v>513</v>
      </c>
      <c r="B514" s="95">
        <v>45264</v>
      </c>
      <c r="C514" s="443"/>
      <c r="D514" s="506"/>
      <c r="E514" s="604" t="s">
        <v>770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89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2">
        <v>514</v>
      </c>
      <c r="B515" s="95">
        <v>45265</v>
      </c>
      <c r="C515" s="443"/>
      <c r="D515" s="506"/>
      <c r="E515" s="606"/>
      <c r="F515" s="605"/>
      <c r="G515" s="605">
        <v>7</v>
      </c>
      <c r="H515" s="605"/>
      <c r="I515" s="605">
        <v>252</v>
      </c>
      <c r="J515" s="605">
        <v>289</v>
      </c>
      <c r="K515" s="605"/>
      <c r="L515" s="605">
        <v>8</v>
      </c>
      <c r="M515" s="605">
        <v>198</v>
      </c>
      <c r="N515" s="589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2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89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2">
        <v>516</v>
      </c>
      <c r="B517" s="95">
        <v>45267</v>
      </c>
      <c r="C517" s="443"/>
      <c r="D517" s="506"/>
      <c r="E517" s="444" t="s">
        <v>776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89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2">
        <v>517</v>
      </c>
      <c r="B518" s="95">
        <v>45268</v>
      </c>
      <c r="C518" s="443"/>
      <c r="D518" s="506"/>
      <c r="E518" s="444" t="s">
        <v>788</v>
      </c>
      <c r="F518" s="443">
        <v>200</v>
      </c>
      <c r="G518" s="443"/>
      <c r="H518" s="443"/>
      <c r="I518" s="443">
        <v>39</v>
      </c>
      <c r="J518" s="443">
        <v>118</v>
      </c>
      <c r="K518" s="443"/>
      <c r="L518" s="443"/>
      <c r="M518" s="443">
        <v>840</v>
      </c>
      <c r="N518" s="589"/>
      <c r="O518" s="506">
        <f t="shared" si="10"/>
        <v>1197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2">
        <v>518</v>
      </c>
      <c r="B519" s="95">
        <v>45269</v>
      </c>
      <c r="C519" s="443"/>
      <c r="D519" s="506"/>
      <c r="E519" s="444" t="s">
        <v>789</v>
      </c>
      <c r="F519" s="443">
        <f>20+7</f>
        <v>27</v>
      </c>
      <c r="G519" s="443"/>
      <c r="H519" s="443"/>
      <c r="I519" s="443">
        <v>102</v>
      </c>
      <c r="J519" s="443"/>
      <c r="K519" s="443"/>
      <c r="L519" s="443">
        <v>100</v>
      </c>
      <c r="M519" s="443">
        <v>363</v>
      </c>
      <c r="N519" s="589"/>
      <c r="O519" s="506">
        <f t="shared" si="10"/>
        <v>592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2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>
        <v>28.82</v>
      </c>
      <c r="J520" s="443"/>
      <c r="K520" s="443"/>
      <c r="L520" s="443">
        <v>58</v>
      </c>
      <c r="M520" s="443">
        <v>66</v>
      </c>
      <c r="N520" s="589"/>
      <c r="O520" s="506">
        <f t="shared" si="10"/>
        <v>152.82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2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89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2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89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2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89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2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89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2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89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2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89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2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89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2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89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2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89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2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89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2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89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2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89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2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89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2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89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2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89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2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89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2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89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2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89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2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89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2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89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2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89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2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89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2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89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2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89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2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89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2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89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2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89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2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89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2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89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2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89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2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89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2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89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2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89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2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89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2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89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2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89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2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89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2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89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2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89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2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89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2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89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2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89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2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89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2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89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2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89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2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89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2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89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2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89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2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89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2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89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2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89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2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89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2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89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2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89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2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89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2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89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2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89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2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89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2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89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2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89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2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89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2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89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2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89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2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89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2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89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2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89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2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89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2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89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2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89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2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89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2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89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2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89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2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89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2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89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2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89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2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89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2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89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2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89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2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89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2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89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2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89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2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89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2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89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2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89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2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89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2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89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2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89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2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89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2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89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2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89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2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89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2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89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2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89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2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89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2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89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2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89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2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89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2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89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2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89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2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89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2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89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2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89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2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89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2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89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2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89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2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89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2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89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2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89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2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89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2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89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2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89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2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89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2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89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2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89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2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89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2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89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2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89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2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89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2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89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2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89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2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89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2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89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2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89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2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89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2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89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2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89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2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89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2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89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2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89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2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89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2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89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2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89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2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89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2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89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2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89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2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89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2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89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2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89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2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89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2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89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2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89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2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89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2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89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2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89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2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89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2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89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2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89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2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89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2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89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2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89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2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89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2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89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2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89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2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89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2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89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2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89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2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89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2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89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2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89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2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89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2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89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2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89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2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89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2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89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2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89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2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89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2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89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2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89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2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89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2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89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2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89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2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89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2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89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2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89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2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89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2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89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2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89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2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89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2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89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2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89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2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89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2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89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2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89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2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89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2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89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2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89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2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89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2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89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2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89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2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89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2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89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2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89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2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89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2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89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2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89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2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89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2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89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2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89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2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89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2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89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2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89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2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89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2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89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2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89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2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89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2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89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2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89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2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89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2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89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2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89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2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89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2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89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2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89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2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89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2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89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2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89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2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89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2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89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2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89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2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89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2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89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2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89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2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89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2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89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2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89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2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89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2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89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2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89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2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89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2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89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2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89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2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89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2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89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2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89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2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89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2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89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2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89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2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89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2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89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2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89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2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89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2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89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2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89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2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89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2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89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2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89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2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89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2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89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2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89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2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89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2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89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2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89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2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89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2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89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2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89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2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89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2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89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2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89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2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89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2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89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2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89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2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89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2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89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2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89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2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89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2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89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2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89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2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89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2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89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2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89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2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89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2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89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2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89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2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89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2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89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2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89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2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89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2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89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2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89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2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89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2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89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2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89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2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89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2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89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2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89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2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89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2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89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2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89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2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89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2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89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2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89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2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89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2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89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2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89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2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89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2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89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2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89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2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89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2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89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2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89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2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89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2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89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2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89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2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89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2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89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2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89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2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89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2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89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2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89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2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89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2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89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2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89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2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89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2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89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2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89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2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89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2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89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2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89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2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89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2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89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2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89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2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89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2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89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2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89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2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89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2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89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2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89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2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89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2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89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2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89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2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89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2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89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2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89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2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89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2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89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2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89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2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89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2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89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2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89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2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89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2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89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2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89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2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89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2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89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2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89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2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89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2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89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2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89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2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89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2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89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2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89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2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89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2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89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2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89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2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89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2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89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2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89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2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89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2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89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2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89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2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89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2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89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2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89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2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89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2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89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2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89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2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89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2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89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2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89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2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89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2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89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2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89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2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89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2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89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2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89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2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89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2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89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2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89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2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89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2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89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2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89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2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89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2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89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2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89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2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89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2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89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2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89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2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89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2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89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2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89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2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89"/>
      <c r="O911" s="506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307" workbookViewId="0">
      <selection activeCell="E321" sqref="E32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1" customWidth="1"/>
    <col min="8" max="8" width="11.42578125" hidden="1" customWidth="1"/>
  </cols>
  <sheetData>
    <row r="1" spans="1:8" ht="24.95" customHeight="1" x14ac:dyDescent="0.25">
      <c r="A1" s="8"/>
      <c r="B1" s="828" t="s">
        <v>191</v>
      </c>
      <c r="C1" s="829" t="s">
        <v>363</v>
      </c>
      <c r="D1" s="831" t="s">
        <v>297</v>
      </c>
      <c r="E1" s="832" t="s">
        <v>192</v>
      </c>
      <c r="F1" s="827" t="s">
        <v>362</v>
      </c>
    </row>
    <row r="2" spans="1:8" ht="24.95" customHeight="1" x14ac:dyDescent="0.25">
      <c r="A2" s="8"/>
      <c r="B2" s="828"/>
      <c r="C2" s="830"/>
      <c r="D2" s="831"/>
      <c r="E2" s="832"/>
      <c r="F2" s="827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3" t="s">
        <v>277</v>
      </c>
      <c r="C229" s="563" t="s">
        <v>601</v>
      </c>
      <c r="D229" s="132">
        <v>45226</v>
      </c>
      <c r="E229" s="563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6" t="s">
        <v>736</v>
      </c>
      <c r="C238" s="566" t="s">
        <v>364</v>
      </c>
      <c r="D238" s="132">
        <v>45232</v>
      </c>
      <c r="E238" s="566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8" t="s">
        <v>465</v>
      </c>
      <c r="C249" s="568" t="s">
        <v>601</v>
      </c>
      <c r="D249" s="132">
        <v>45233</v>
      </c>
      <c r="E249" s="568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3" t="s">
        <v>277</v>
      </c>
      <c r="C258" s="573" t="s">
        <v>601</v>
      </c>
      <c r="D258" s="132">
        <v>45236</v>
      </c>
      <c r="E258" s="573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3" t="s">
        <v>745</v>
      </c>
      <c r="C262" s="583" t="s">
        <v>364</v>
      </c>
      <c r="D262" s="132">
        <v>45238</v>
      </c>
      <c r="E262" s="583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3" t="s">
        <v>746</v>
      </c>
      <c r="C265" s="583" t="s">
        <v>364</v>
      </c>
      <c r="D265" s="132">
        <v>45240</v>
      </c>
      <c r="E265" s="583">
        <v>42</v>
      </c>
      <c r="F265" s="309"/>
      <c r="G265" s="369"/>
      <c r="H265" s="369"/>
      <c r="I265" s="369"/>
    </row>
    <row r="266" spans="2:9" ht="24.95" customHeight="1" x14ac:dyDescent="0.25">
      <c r="B266" s="583" t="s">
        <v>747</v>
      </c>
      <c r="C266" s="583" t="s">
        <v>364</v>
      </c>
      <c r="D266" s="132">
        <v>45240</v>
      </c>
      <c r="E266" s="583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6" t="s">
        <v>649</v>
      </c>
      <c r="C273" s="586" t="s">
        <v>303</v>
      </c>
      <c r="D273" s="132">
        <v>45247</v>
      </c>
      <c r="E273" s="586">
        <v>10</v>
      </c>
      <c r="F273" s="309" t="s">
        <v>366</v>
      </c>
    </row>
    <row r="274" spans="2:7" ht="24.95" customHeight="1" x14ac:dyDescent="0.25">
      <c r="B274" s="586" t="s">
        <v>649</v>
      </c>
      <c r="C274" s="586" t="s">
        <v>601</v>
      </c>
      <c r="D274" s="132">
        <v>45247</v>
      </c>
      <c r="E274" s="586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0" t="s">
        <v>758</v>
      </c>
    </row>
    <row r="280" spans="2:7" ht="24.95" customHeight="1" x14ac:dyDescent="0.25">
      <c r="B280" s="597" t="s">
        <v>277</v>
      </c>
      <c r="C280" s="597" t="s">
        <v>303</v>
      </c>
      <c r="D280" s="132">
        <v>45254</v>
      </c>
      <c r="E280" s="597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760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761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762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762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762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762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761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761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767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761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773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774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 t="s">
        <v>747</v>
      </c>
      <c r="C315" s="490" t="s">
        <v>303</v>
      </c>
      <c r="D315" s="132">
        <v>45268</v>
      </c>
      <c r="E315" s="490">
        <v>200</v>
      </c>
      <c r="F315" s="309" t="s">
        <v>102</v>
      </c>
    </row>
    <row r="316" spans="2:6" ht="24.95" customHeight="1" x14ac:dyDescent="0.25">
      <c r="B316" s="490" t="s">
        <v>747</v>
      </c>
      <c r="C316" s="490" t="s">
        <v>365</v>
      </c>
      <c r="D316" s="132">
        <v>45268</v>
      </c>
      <c r="E316" s="490"/>
      <c r="F316" s="309"/>
    </row>
    <row r="317" spans="2:6" ht="24.95" customHeight="1" x14ac:dyDescent="0.25">
      <c r="B317" s="490" t="s">
        <v>585</v>
      </c>
      <c r="C317" s="490" t="s">
        <v>303</v>
      </c>
      <c r="D317" s="132">
        <v>45269</v>
      </c>
      <c r="E317" s="490">
        <v>20</v>
      </c>
      <c r="F317" s="309" t="s">
        <v>366</v>
      </c>
    </row>
    <row r="318" spans="2:6" ht="24.95" customHeight="1" x14ac:dyDescent="0.25">
      <c r="B318" s="490" t="s">
        <v>585</v>
      </c>
      <c r="C318" s="490" t="s">
        <v>365</v>
      </c>
      <c r="D318" s="132">
        <v>45269</v>
      </c>
      <c r="E318" s="490"/>
      <c r="F318" s="309"/>
    </row>
    <row r="319" spans="2:6" ht="24.95" customHeight="1" x14ac:dyDescent="0.25">
      <c r="B319" s="490" t="s">
        <v>277</v>
      </c>
      <c r="C319" s="490" t="s">
        <v>303</v>
      </c>
      <c r="D319" s="132">
        <v>45269</v>
      </c>
      <c r="E319" s="490">
        <v>7</v>
      </c>
      <c r="F319" s="309" t="s">
        <v>366</v>
      </c>
    </row>
    <row r="320" spans="2:6" ht="24.95" customHeight="1" x14ac:dyDescent="0.25">
      <c r="B320" s="490" t="s">
        <v>277</v>
      </c>
      <c r="C320" s="490" t="s">
        <v>601</v>
      </c>
      <c r="D320" s="132">
        <v>45269</v>
      </c>
      <c r="E320" s="490">
        <v>69.66</v>
      </c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7"/>
  <sheetViews>
    <sheetView tabSelected="1" topLeftCell="A28" workbookViewId="0">
      <selection activeCell="H43" sqref="H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54" t="s">
        <v>357</v>
      </c>
      <c r="B1" s="828" t="s">
        <v>191</v>
      </c>
      <c r="C1" s="828" t="s">
        <v>353</v>
      </c>
      <c r="D1" s="848" t="s">
        <v>355</v>
      </c>
      <c r="E1" s="849"/>
      <c r="F1" s="850"/>
      <c r="G1" s="828" t="s">
        <v>192</v>
      </c>
      <c r="H1" s="828" t="s">
        <v>303</v>
      </c>
      <c r="I1" s="828" t="s">
        <v>356</v>
      </c>
      <c r="J1" s="827" t="s">
        <v>361</v>
      </c>
    </row>
    <row r="2" spans="1:11" x14ac:dyDescent="0.25">
      <c r="A2" s="854"/>
      <c r="B2" s="828"/>
      <c r="C2" s="828"/>
      <c r="D2" s="321" t="s">
        <v>354</v>
      </c>
      <c r="E2" s="321" t="s">
        <v>297</v>
      </c>
      <c r="F2" s="321" t="s">
        <v>192</v>
      </c>
      <c r="G2" s="828"/>
      <c r="H2" s="828"/>
      <c r="I2" s="828"/>
      <c r="J2" s="827"/>
      <c r="K2" s="317">
        <f>SUM(I3:I88)</f>
        <v>5703.25</v>
      </c>
    </row>
    <row r="3" spans="1:11" s="510" customFormat="1" x14ac:dyDescent="0.25">
      <c r="A3" s="855" t="s">
        <v>278</v>
      </c>
      <c r="B3" s="844" t="s">
        <v>358</v>
      </c>
      <c r="C3" s="847"/>
      <c r="D3" s="509"/>
      <c r="E3" s="509">
        <v>44823</v>
      </c>
      <c r="F3" s="509">
        <f>'NOTAS DE CREDITOS'!H80</f>
        <v>297</v>
      </c>
      <c r="G3" s="847">
        <f>SUM(F3:F5)</f>
        <v>1167</v>
      </c>
      <c r="H3" s="851">
        <f>439.25+297+'DETALLE DE CREDITOS'!E53+'DETALLE DE CREDITOS'!E176</f>
        <v>910.25</v>
      </c>
      <c r="I3" s="866">
        <f>G3-H3</f>
        <v>256.75</v>
      </c>
      <c r="J3" s="865" t="s">
        <v>500</v>
      </c>
    </row>
    <row r="4" spans="1:11" s="369" customFormat="1" x14ac:dyDescent="0.25">
      <c r="A4" s="855"/>
      <c r="B4" s="845"/>
      <c r="C4" s="845"/>
      <c r="D4" s="511"/>
      <c r="E4" s="512">
        <v>44828</v>
      </c>
      <c r="F4" s="511">
        <f>'NOTAS DE CREDITOS'!H96</f>
        <v>291</v>
      </c>
      <c r="G4" s="845"/>
      <c r="H4" s="852"/>
      <c r="I4" s="867"/>
      <c r="J4" s="865"/>
    </row>
    <row r="5" spans="1:11" s="369" customFormat="1" x14ac:dyDescent="0.25">
      <c r="A5" s="855"/>
      <c r="B5" s="846"/>
      <c r="C5" s="846"/>
      <c r="D5" s="512"/>
      <c r="E5" s="512">
        <v>44802</v>
      </c>
      <c r="F5" s="511">
        <f>'NOTAS DE CREDITOS'!H112</f>
        <v>579</v>
      </c>
      <c r="G5" s="846"/>
      <c r="H5" s="853"/>
      <c r="I5" s="868"/>
      <c r="J5" s="865"/>
    </row>
    <row r="6" spans="1:11" x14ac:dyDescent="0.25">
      <c r="A6" s="856" t="s">
        <v>360</v>
      </c>
      <c r="B6" s="856" t="s">
        <v>359</v>
      </c>
      <c r="C6" s="730"/>
      <c r="D6" s="436"/>
      <c r="E6" s="438"/>
      <c r="F6" s="437">
        <f>'NOTAS DE CREDITOS'!H48</f>
        <v>260</v>
      </c>
      <c r="G6" s="732">
        <f>SUM(F6:F10)</f>
        <v>484</v>
      </c>
      <c r="H6" s="862">
        <v>110</v>
      </c>
      <c r="I6" s="870">
        <f>G6-H6</f>
        <v>374</v>
      </c>
      <c r="J6" s="856" t="s">
        <v>500</v>
      </c>
    </row>
    <row r="7" spans="1:11" x14ac:dyDescent="0.25">
      <c r="A7" s="857"/>
      <c r="B7" s="857"/>
      <c r="C7" s="858"/>
      <c r="D7" s="570">
        <v>5817</v>
      </c>
      <c r="E7" s="327">
        <v>45232</v>
      </c>
      <c r="F7" s="569">
        <v>7</v>
      </c>
      <c r="G7" s="864"/>
      <c r="H7" s="863"/>
      <c r="I7" s="871"/>
      <c r="J7" s="857"/>
    </row>
    <row r="8" spans="1:11" x14ac:dyDescent="0.25">
      <c r="A8" s="857"/>
      <c r="B8" s="857"/>
      <c r="C8" s="858"/>
      <c r="D8" s="570">
        <v>5820</v>
      </c>
      <c r="E8" s="327">
        <v>45232</v>
      </c>
      <c r="F8" s="569">
        <v>4</v>
      </c>
      <c r="G8" s="864"/>
      <c r="H8" s="863"/>
      <c r="I8" s="871"/>
      <c r="J8" s="857"/>
    </row>
    <row r="9" spans="1:11" x14ac:dyDescent="0.25">
      <c r="A9" s="857"/>
      <c r="B9" s="857"/>
      <c r="C9" s="858"/>
      <c r="D9" s="558">
        <v>5494</v>
      </c>
      <c r="E9" s="327">
        <v>45218</v>
      </c>
      <c r="F9" s="557">
        <v>63</v>
      </c>
      <c r="G9" s="864"/>
      <c r="H9" s="863"/>
      <c r="I9" s="871"/>
      <c r="J9" s="857"/>
    </row>
    <row r="10" spans="1:11" x14ac:dyDescent="0.25">
      <c r="A10" s="857"/>
      <c r="B10" s="857"/>
      <c r="C10" s="858"/>
      <c r="D10" s="440"/>
      <c r="E10" s="327">
        <v>44841</v>
      </c>
      <c r="F10" s="439">
        <f>'NOTAS DE CREDITOS'!H64</f>
        <v>150</v>
      </c>
      <c r="G10" s="864"/>
      <c r="H10" s="863"/>
      <c r="I10" s="871"/>
      <c r="J10" s="857"/>
    </row>
    <row r="11" spans="1:11" x14ac:dyDescent="0.25">
      <c r="A11" s="859"/>
      <c r="B11" s="860" t="s">
        <v>278</v>
      </c>
      <c r="C11" s="662"/>
      <c r="D11" s="524">
        <v>4406</v>
      </c>
      <c r="E11" s="499">
        <v>45163</v>
      </c>
      <c r="F11" s="524">
        <v>25</v>
      </c>
      <c r="G11" s="861">
        <f>SUM(F11:F18)</f>
        <v>635</v>
      </c>
      <c r="H11" s="673">
        <v>0</v>
      </c>
      <c r="I11" s="869">
        <f>G11-H11</f>
        <v>635</v>
      </c>
      <c r="J11" s="824" t="s">
        <v>500</v>
      </c>
    </row>
    <row r="12" spans="1:11" x14ac:dyDescent="0.25">
      <c r="A12" s="859"/>
      <c r="B12" s="860"/>
      <c r="C12" s="662"/>
      <c r="D12" s="524">
        <v>4104</v>
      </c>
      <c r="E12" s="499">
        <v>45141</v>
      </c>
      <c r="F12" s="524">
        <v>80</v>
      </c>
      <c r="G12" s="861"/>
      <c r="H12" s="673"/>
      <c r="I12" s="869"/>
      <c r="J12" s="824"/>
    </row>
    <row r="13" spans="1:11" x14ac:dyDescent="0.25">
      <c r="A13" s="859"/>
      <c r="B13" s="860"/>
      <c r="C13" s="662"/>
      <c r="D13" s="524">
        <v>3864</v>
      </c>
      <c r="E13" s="499">
        <v>45126</v>
      </c>
      <c r="F13" s="524">
        <v>28</v>
      </c>
      <c r="G13" s="861"/>
      <c r="H13" s="673"/>
      <c r="I13" s="869"/>
      <c r="J13" s="824"/>
    </row>
    <row r="14" spans="1:11" x14ac:dyDescent="0.25">
      <c r="A14" s="859"/>
      <c r="B14" s="860"/>
      <c r="C14" s="662"/>
      <c r="D14" s="525">
        <v>2867</v>
      </c>
      <c r="E14" s="345">
        <v>45069</v>
      </c>
      <c r="F14" s="508">
        <f>'DETALLE DE CREDITOS'!E70</f>
        <v>150</v>
      </c>
      <c r="G14" s="861"/>
      <c r="H14" s="673"/>
      <c r="I14" s="869"/>
      <c r="J14" s="824"/>
    </row>
    <row r="15" spans="1:11" x14ac:dyDescent="0.25">
      <c r="A15" s="859"/>
      <c r="B15" s="860"/>
      <c r="C15" s="662"/>
      <c r="D15" s="525">
        <v>1811</v>
      </c>
      <c r="E15" s="345">
        <v>45012</v>
      </c>
      <c r="F15" s="525">
        <f>'NOTAS DE CREDITOS'!H142</f>
        <v>125</v>
      </c>
      <c r="G15" s="861"/>
      <c r="H15" s="673"/>
      <c r="I15" s="869"/>
      <c r="J15" s="824"/>
    </row>
    <row r="16" spans="1:11" x14ac:dyDescent="0.25">
      <c r="A16" s="859"/>
      <c r="B16" s="860"/>
      <c r="C16" s="662"/>
      <c r="D16" s="525">
        <v>1589</v>
      </c>
      <c r="E16" s="345">
        <v>44998</v>
      </c>
      <c r="F16" s="525">
        <f>'NOTAS DE CREDITOS'!H127</f>
        <v>29</v>
      </c>
      <c r="G16" s="861"/>
      <c r="H16" s="673"/>
      <c r="I16" s="869"/>
      <c r="J16" s="824"/>
    </row>
    <row r="17" spans="1:10" x14ac:dyDescent="0.25">
      <c r="A17" s="859"/>
      <c r="B17" s="860"/>
      <c r="C17" s="662"/>
      <c r="D17" s="554">
        <v>5346</v>
      </c>
      <c r="E17" s="345">
        <v>45211</v>
      </c>
      <c r="F17" s="554">
        <v>20</v>
      </c>
      <c r="G17" s="861"/>
      <c r="H17" s="673"/>
      <c r="I17" s="869"/>
      <c r="J17" s="824"/>
    </row>
    <row r="18" spans="1:10" x14ac:dyDescent="0.25">
      <c r="A18" s="859"/>
      <c r="B18" s="860"/>
      <c r="C18" s="662"/>
      <c r="D18" s="525">
        <v>3805</v>
      </c>
      <c r="E18" s="345">
        <v>45122</v>
      </c>
      <c r="F18" s="525">
        <v>178</v>
      </c>
      <c r="G18" s="861"/>
      <c r="H18" s="673"/>
      <c r="I18" s="869"/>
      <c r="J18" s="824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99" t="s">
        <v>500</v>
      </c>
    </row>
    <row r="20" spans="1:10" x14ac:dyDescent="0.25">
      <c r="A20" s="836" t="s">
        <v>360</v>
      </c>
      <c r="B20" s="836" t="s">
        <v>360</v>
      </c>
      <c r="C20" s="836"/>
      <c r="D20" s="495">
        <v>3865</v>
      </c>
      <c r="E20" s="345">
        <v>45126</v>
      </c>
      <c r="F20" s="495">
        <v>375</v>
      </c>
      <c r="G20" s="836">
        <f>SUM(F20:F30)</f>
        <v>2259</v>
      </c>
      <c r="H20" s="836">
        <v>0</v>
      </c>
      <c r="I20" s="835">
        <f>+G20-H20</f>
        <v>2259</v>
      </c>
      <c r="J20" s="833" t="s">
        <v>500</v>
      </c>
    </row>
    <row r="21" spans="1:10" x14ac:dyDescent="0.25">
      <c r="A21" s="840"/>
      <c r="B21" s="840"/>
      <c r="C21" s="840"/>
      <c r="D21" s="493">
        <v>3842</v>
      </c>
      <c r="E21" s="345">
        <v>45125</v>
      </c>
      <c r="F21" s="493">
        <v>114</v>
      </c>
      <c r="G21" s="840"/>
      <c r="H21" s="840"/>
      <c r="I21" s="839"/>
      <c r="J21" s="838"/>
    </row>
    <row r="22" spans="1:10" x14ac:dyDescent="0.25">
      <c r="A22" s="840"/>
      <c r="B22" s="840"/>
      <c r="C22" s="840"/>
      <c r="D22" s="489">
        <v>3816</v>
      </c>
      <c r="E22" s="345">
        <v>45122</v>
      </c>
      <c r="F22" s="489">
        <v>55</v>
      </c>
      <c r="G22" s="840"/>
      <c r="H22" s="840"/>
      <c r="I22" s="839"/>
      <c r="J22" s="838"/>
    </row>
    <row r="23" spans="1:10" x14ac:dyDescent="0.25">
      <c r="A23" s="840"/>
      <c r="B23" s="840"/>
      <c r="C23" s="840"/>
      <c r="D23" s="489">
        <v>3815</v>
      </c>
      <c r="E23" s="345">
        <v>45122</v>
      </c>
      <c r="F23" s="489">
        <v>165</v>
      </c>
      <c r="G23" s="840"/>
      <c r="H23" s="840"/>
      <c r="I23" s="839"/>
      <c r="J23" s="838"/>
    </row>
    <row r="24" spans="1:10" x14ac:dyDescent="0.25">
      <c r="A24" s="840"/>
      <c r="B24" s="840"/>
      <c r="C24" s="840"/>
      <c r="D24" s="488">
        <v>3803</v>
      </c>
      <c r="E24" s="345">
        <v>45121</v>
      </c>
      <c r="F24" s="488">
        <v>375</v>
      </c>
      <c r="G24" s="840"/>
      <c r="H24" s="840"/>
      <c r="I24" s="839"/>
      <c r="J24" s="838"/>
    </row>
    <row r="25" spans="1:10" x14ac:dyDescent="0.25">
      <c r="A25" s="840"/>
      <c r="B25" s="840"/>
      <c r="C25" s="840"/>
      <c r="D25" s="487">
        <v>3790</v>
      </c>
      <c r="E25" s="345">
        <v>45120</v>
      </c>
      <c r="F25" s="487">
        <v>55</v>
      </c>
      <c r="G25" s="840"/>
      <c r="H25" s="840"/>
      <c r="I25" s="839"/>
      <c r="J25" s="838"/>
    </row>
    <row r="26" spans="1:10" x14ac:dyDescent="0.25">
      <c r="A26" s="840"/>
      <c r="B26" s="840"/>
      <c r="C26" s="840"/>
      <c r="D26" s="487">
        <v>3786</v>
      </c>
      <c r="E26" s="345">
        <v>45120</v>
      </c>
      <c r="F26" s="487">
        <v>283</v>
      </c>
      <c r="G26" s="840"/>
      <c r="H26" s="840"/>
      <c r="I26" s="839"/>
      <c r="J26" s="838"/>
    </row>
    <row r="27" spans="1:10" x14ac:dyDescent="0.25">
      <c r="A27" s="840"/>
      <c r="B27" s="840"/>
      <c r="C27" s="840"/>
      <c r="D27" s="486">
        <v>3746</v>
      </c>
      <c r="E27" s="345">
        <v>45118</v>
      </c>
      <c r="F27" s="486">
        <v>152</v>
      </c>
      <c r="G27" s="840"/>
      <c r="H27" s="840"/>
      <c r="I27" s="839"/>
      <c r="J27" s="838"/>
    </row>
    <row r="28" spans="1:10" x14ac:dyDescent="0.25">
      <c r="A28" s="840"/>
      <c r="B28" s="840"/>
      <c r="C28" s="840"/>
      <c r="D28" s="486">
        <v>3753</v>
      </c>
      <c r="E28" s="345">
        <v>45118</v>
      </c>
      <c r="F28" s="486">
        <v>389</v>
      </c>
      <c r="G28" s="840"/>
      <c r="H28" s="840"/>
      <c r="I28" s="839"/>
      <c r="J28" s="838"/>
    </row>
    <row r="29" spans="1:10" x14ac:dyDescent="0.25">
      <c r="A29" s="840"/>
      <c r="B29" s="840"/>
      <c r="C29" s="840"/>
      <c r="D29" s="434">
        <v>3754</v>
      </c>
      <c r="E29" s="345">
        <v>45118</v>
      </c>
      <c r="F29" s="434">
        <v>203</v>
      </c>
      <c r="G29" s="840"/>
      <c r="H29" s="840"/>
      <c r="I29" s="839"/>
      <c r="J29" s="838"/>
    </row>
    <row r="30" spans="1:10" x14ac:dyDescent="0.25">
      <c r="A30" s="837"/>
      <c r="B30" s="837"/>
      <c r="C30" s="837"/>
      <c r="D30" s="434">
        <v>3780</v>
      </c>
      <c r="E30" s="345">
        <v>45119</v>
      </c>
      <c r="F30" s="434">
        <v>93</v>
      </c>
      <c r="G30" s="837"/>
      <c r="H30" s="837"/>
      <c r="I30" s="641"/>
      <c r="J30" s="834"/>
    </row>
    <row r="31" spans="1:10" x14ac:dyDescent="0.25">
      <c r="A31" s="836" t="s">
        <v>640</v>
      </c>
      <c r="B31" s="836" t="s">
        <v>476</v>
      </c>
      <c r="C31" s="836"/>
      <c r="D31" s="434">
        <v>4525</v>
      </c>
      <c r="E31" s="345">
        <v>45173</v>
      </c>
      <c r="F31" s="434">
        <v>1034</v>
      </c>
      <c r="G31" s="836">
        <f>SUM(F31:F32)</f>
        <v>1082</v>
      </c>
      <c r="H31" s="836">
        <f>800+265</f>
        <v>1065</v>
      </c>
      <c r="I31" s="835">
        <f>G31+G32-H31</f>
        <v>17</v>
      </c>
      <c r="J31" s="833" t="s">
        <v>500</v>
      </c>
    </row>
    <row r="32" spans="1:10" x14ac:dyDescent="0.25">
      <c r="A32" s="837"/>
      <c r="B32" s="837"/>
      <c r="C32" s="837"/>
      <c r="D32" s="434">
        <v>4526</v>
      </c>
      <c r="E32" s="345">
        <v>45173</v>
      </c>
      <c r="F32" s="434">
        <v>48</v>
      </c>
      <c r="G32" s="837"/>
      <c r="H32" s="837"/>
      <c r="I32" s="641"/>
      <c r="J32" s="834"/>
    </row>
    <row r="33" spans="1:10" x14ac:dyDescent="0.25">
      <c r="A33" s="836"/>
      <c r="B33" s="836" t="s">
        <v>649</v>
      </c>
      <c r="C33" s="836"/>
      <c r="D33" s="284"/>
      <c r="E33" s="565">
        <v>45230</v>
      </c>
      <c r="F33" s="284">
        <v>8</v>
      </c>
      <c r="G33" s="836">
        <f>SUM(F33:F35)</f>
        <v>90</v>
      </c>
      <c r="H33" s="836">
        <v>75</v>
      </c>
      <c r="I33" s="835">
        <f>G35-H33+G33</f>
        <v>15</v>
      </c>
      <c r="J33" s="833" t="s">
        <v>500</v>
      </c>
    </row>
    <row r="34" spans="1:10" x14ac:dyDescent="0.25">
      <c r="A34" s="840"/>
      <c r="B34" s="840"/>
      <c r="C34" s="840"/>
      <c r="D34" s="284">
        <v>6419</v>
      </c>
      <c r="E34" s="565">
        <v>45247</v>
      </c>
      <c r="F34" s="284">
        <v>14</v>
      </c>
      <c r="G34" s="840"/>
      <c r="H34" s="840"/>
      <c r="I34" s="839"/>
      <c r="J34" s="838"/>
    </row>
    <row r="35" spans="1:10" x14ac:dyDescent="0.25">
      <c r="A35" s="837"/>
      <c r="B35" s="837"/>
      <c r="C35" s="837"/>
      <c r="D35" s="434">
        <v>4692</v>
      </c>
      <c r="E35" s="345">
        <v>45180</v>
      </c>
      <c r="F35" s="434">
        <v>68</v>
      </c>
      <c r="G35" s="837"/>
      <c r="H35" s="837"/>
      <c r="I35" s="641"/>
      <c r="J35" s="834"/>
    </row>
    <row r="36" spans="1:10" x14ac:dyDescent="0.25">
      <c r="A36" s="836" t="s">
        <v>699</v>
      </c>
      <c r="B36" s="836" t="s">
        <v>465</v>
      </c>
      <c r="C36" s="836"/>
      <c r="D36" s="562">
        <v>5730</v>
      </c>
      <c r="E36" s="345">
        <v>45230</v>
      </c>
      <c r="F36" s="562">
        <v>65</v>
      </c>
      <c r="G36" s="836">
        <f>SUM(F36:F39)</f>
        <v>152</v>
      </c>
      <c r="H36" s="836">
        <v>95</v>
      </c>
      <c r="I36" s="835">
        <f>SUM(G36:G39)-H36</f>
        <v>57</v>
      </c>
      <c r="J36" s="833" t="s">
        <v>500</v>
      </c>
    </row>
    <row r="37" spans="1:10" x14ac:dyDescent="0.25">
      <c r="A37" s="840"/>
      <c r="B37" s="840"/>
      <c r="C37" s="840"/>
      <c r="D37" s="567">
        <v>5810</v>
      </c>
      <c r="E37" s="345">
        <v>45232</v>
      </c>
      <c r="F37" s="567">
        <v>42</v>
      </c>
      <c r="G37" s="840"/>
      <c r="H37" s="840"/>
      <c r="I37" s="839"/>
      <c r="J37" s="838"/>
    </row>
    <row r="38" spans="1:10" x14ac:dyDescent="0.25">
      <c r="A38" s="840"/>
      <c r="B38" s="840"/>
      <c r="C38" s="840"/>
      <c r="D38" s="567">
        <v>5941</v>
      </c>
      <c r="E38" s="345">
        <v>45233</v>
      </c>
      <c r="F38" s="567">
        <v>15</v>
      </c>
      <c r="G38" s="840"/>
      <c r="H38" s="840"/>
      <c r="I38" s="839"/>
      <c r="J38" s="838"/>
    </row>
    <row r="39" spans="1:10" x14ac:dyDescent="0.25">
      <c r="A39" s="837"/>
      <c r="B39" s="837"/>
      <c r="C39" s="837"/>
      <c r="D39" s="434">
        <v>4790</v>
      </c>
      <c r="E39" s="345">
        <v>45184</v>
      </c>
      <c r="F39" s="434">
        <v>30</v>
      </c>
      <c r="G39" s="837"/>
      <c r="H39" s="837"/>
      <c r="I39" s="641"/>
      <c r="J39" s="834"/>
    </row>
    <row r="40" spans="1:10" x14ac:dyDescent="0.25">
      <c r="A40" s="836"/>
      <c r="B40" s="836" t="s">
        <v>277</v>
      </c>
      <c r="C40" s="836"/>
      <c r="D40" s="562">
        <v>5666</v>
      </c>
      <c r="E40" s="345">
        <v>45226</v>
      </c>
      <c r="F40" s="562">
        <v>114</v>
      </c>
      <c r="G40" s="836">
        <f>SUM(F40:F42)+'DETALLE DE CREDITOS'!E279+'DETALLE DE CREDITOS'!E279+'DETALLE DE CREDITOS'!E320</f>
        <v>868.18</v>
      </c>
      <c r="H40" s="836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CREDITOS'!E314+'DETALLE DE CREDITOS'!E319</f>
        <v>270.68</v>
      </c>
      <c r="I40" s="835">
        <f>G40-H40</f>
        <v>597.5</v>
      </c>
      <c r="J40" s="833" t="s">
        <v>500</v>
      </c>
    </row>
    <row r="41" spans="1:10" x14ac:dyDescent="0.25">
      <c r="A41" s="840"/>
      <c r="B41" s="840"/>
      <c r="C41" s="840"/>
      <c r="D41" s="572">
        <v>6074</v>
      </c>
      <c r="E41" s="345">
        <v>45236</v>
      </c>
      <c r="F41" s="572">
        <v>346.16</v>
      </c>
      <c r="G41" s="840"/>
      <c r="H41" s="840"/>
      <c r="I41" s="839"/>
      <c r="J41" s="838"/>
    </row>
    <row r="42" spans="1:10" x14ac:dyDescent="0.25">
      <c r="A42" s="837"/>
      <c r="B42" s="837"/>
      <c r="C42" s="837"/>
      <c r="D42" s="434">
        <v>5061</v>
      </c>
      <c r="E42" s="345">
        <v>45194</v>
      </c>
      <c r="F42" s="434">
        <v>170.36</v>
      </c>
      <c r="G42" s="837"/>
      <c r="H42" s="837"/>
      <c r="I42" s="641"/>
      <c r="J42" s="834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599" t="s">
        <v>500</v>
      </c>
    </row>
    <row r="44" spans="1:10" x14ac:dyDescent="0.25">
      <c r="A44" s="605" t="s">
        <v>775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599" t="s">
        <v>500</v>
      </c>
    </row>
    <row r="45" spans="1:10" s="611" customFormat="1" x14ac:dyDescent="0.25">
      <c r="A45" s="841"/>
      <c r="B45" s="841" t="s">
        <v>585</v>
      </c>
      <c r="C45" s="841"/>
      <c r="D45" s="74">
        <v>5997</v>
      </c>
      <c r="E45" s="612">
        <v>45232</v>
      </c>
      <c r="F45" s="74">
        <v>150</v>
      </c>
      <c r="G45" s="841">
        <f>SUM(F45:F47)</f>
        <v>186</v>
      </c>
      <c r="H45" s="841">
        <v>190</v>
      </c>
      <c r="I45" s="875">
        <f>G45-H45</f>
        <v>-4</v>
      </c>
      <c r="J45" s="872" t="s">
        <v>500</v>
      </c>
    </row>
    <row r="46" spans="1:10" s="611" customFormat="1" x14ac:dyDescent="0.25">
      <c r="A46" s="842"/>
      <c r="B46" s="842"/>
      <c r="C46" s="842"/>
      <c r="D46" s="74">
        <v>6703</v>
      </c>
      <c r="E46" s="612">
        <v>45257</v>
      </c>
      <c r="F46" s="74">
        <v>14</v>
      </c>
      <c r="G46" s="842"/>
      <c r="H46" s="842"/>
      <c r="I46" s="876"/>
      <c r="J46" s="873"/>
    </row>
    <row r="47" spans="1:10" s="611" customFormat="1" x14ac:dyDescent="0.25">
      <c r="A47" s="843"/>
      <c r="B47" s="843"/>
      <c r="C47" s="843"/>
      <c r="D47" s="74">
        <v>5862</v>
      </c>
      <c r="E47" s="612">
        <v>45234</v>
      </c>
      <c r="F47" s="74">
        <v>22</v>
      </c>
      <c r="G47" s="843"/>
      <c r="H47" s="843"/>
      <c r="I47" s="877"/>
      <c r="J47" s="874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599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599" t="s">
        <v>500</v>
      </c>
    </row>
    <row r="50" spans="1:10" x14ac:dyDescent="0.25">
      <c r="A50" s="445"/>
      <c r="B50" s="434" t="s">
        <v>512</v>
      </c>
      <c r="C50" s="434"/>
      <c r="D50" s="434">
        <v>6818</v>
      </c>
      <c r="E50" s="345">
        <v>45259</v>
      </c>
      <c r="F50" s="434">
        <v>13</v>
      </c>
      <c r="G50" s="434">
        <v>13</v>
      </c>
      <c r="H50" s="434">
        <v>6</v>
      </c>
      <c r="I50" s="478">
        <f>G50-H50</f>
        <v>7</v>
      </c>
      <c r="J50" s="599" t="s">
        <v>500</v>
      </c>
    </row>
    <row r="51" spans="1:10" x14ac:dyDescent="0.25">
      <c r="A51" s="445"/>
      <c r="B51" s="434" t="s">
        <v>764</v>
      </c>
      <c r="C51" s="434"/>
      <c r="D51" s="434">
        <v>6887</v>
      </c>
      <c r="E51" s="345">
        <v>45264</v>
      </c>
      <c r="F51" s="434">
        <v>31</v>
      </c>
      <c r="G51" s="434">
        <v>31</v>
      </c>
      <c r="H51" s="434">
        <v>0</v>
      </c>
      <c r="I51" s="598">
        <f t="shared" ref="I51:I53" si="0">G51-H51</f>
        <v>31</v>
      </c>
      <c r="J51" s="599" t="s">
        <v>500</v>
      </c>
    </row>
    <row r="52" spans="1:10" x14ac:dyDescent="0.25">
      <c r="A52" s="445"/>
      <c r="B52" s="434" t="s">
        <v>760</v>
      </c>
      <c r="C52" s="434"/>
      <c r="D52" s="434">
        <v>6799</v>
      </c>
      <c r="E52" s="345">
        <v>45259</v>
      </c>
      <c r="F52" s="434">
        <v>360</v>
      </c>
      <c r="G52" s="434">
        <v>360</v>
      </c>
      <c r="H52" s="434">
        <v>0</v>
      </c>
      <c r="I52" s="598">
        <f t="shared" si="0"/>
        <v>360</v>
      </c>
      <c r="J52" s="599" t="s">
        <v>500</v>
      </c>
    </row>
    <row r="53" spans="1:10" ht="30" x14ac:dyDescent="0.25">
      <c r="A53" s="445"/>
      <c r="B53" s="434" t="s">
        <v>762</v>
      </c>
      <c r="C53" s="434"/>
      <c r="D53" s="434">
        <v>6785</v>
      </c>
      <c r="E53" s="345">
        <v>45259</v>
      </c>
      <c r="F53" s="434">
        <v>419</v>
      </c>
      <c r="G53" s="434">
        <v>419</v>
      </c>
      <c r="H53" s="434">
        <v>155</v>
      </c>
      <c r="I53" s="598">
        <f t="shared" si="0"/>
        <v>264</v>
      </c>
      <c r="J53" s="599" t="s">
        <v>765</v>
      </c>
    </row>
    <row r="54" spans="1:10" x14ac:dyDescent="0.25">
      <c r="A54" s="445"/>
      <c r="B54" s="434" t="s">
        <v>461</v>
      </c>
      <c r="C54" s="434"/>
      <c r="D54" s="434">
        <v>6886</v>
      </c>
      <c r="E54" s="345">
        <v>45264</v>
      </c>
      <c r="F54" s="434">
        <v>23</v>
      </c>
      <c r="G54" s="434">
        <v>23</v>
      </c>
      <c r="H54" s="434">
        <v>0</v>
      </c>
      <c r="I54" s="478">
        <v>23</v>
      </c>
      <c r="J54" s="599" t="s">
        <v>500</v>
      </c>
    </row>
    <row r="55" spans="1:10" x14ac:dyDescent="0.25">
      <c r="A55" s="836"/>
      <c r="B55" s="836" t="s">
        <v>769</v>
      </c>
      <c r="C55" s="836"/>
      <c r="D55" s="605">
        <v>6959</v>
      </c>
      <c r="E55" s="345">
        <v>45265</v>
      </c>
      <c r="F55" s="605">
        <v>60</v>
      </c>
      <c r="G55" s="836">
        <f>SUM(F55:F56)</f>
        <v>127</v>
      </c>
      <c r="H55" s="836">
        <v>0</v>
      </c>
      <c r="I55" s="835">
        <f>G55-H55</f>
        <v>127</v>
      </c>
      <c r="J55" s="833" t="s">
        <v>500</v>
      </c>
    </row>
    <row r="56" spans="1:10" x14ac:dyDescent="0.25">
      <c r="A56" s="837"/>
      <c r="B56" s="837"/>
      <c r="C56" s="837"/>
      <c r="D56" s="434">
        <v>6934</v>
      </c>
      <c r="E56" s="345">
        <v>45264</v>
      </c>
      <c r="F56" s="434">
        <v>67</v>
      </c>
      <c r="G56" s="837"/>
      <c r="H56" s="837"/>
      <c r="I56" s="641"/>
      <c r="J56" s="834"/>
    </row>
    <row r="57" spans="1:10" s="596" customFormat="1" x14ac:dyDescent="0.25">
      <c r="A57" s="589" t="s">
        <v>360</v>
      </c>
      <c r="B57" s="589" t="str">
        <f>'DETALLE DE CREDITOS'!B311</f>
        <v>HERQUIMERO RINCON</v>
      </c>
      <c r="C57" s="589"/>
      <c r="D57" s="589">
        <v>7003</v>
      </c>
      <c r="E57" s="608">
        <f>'DETALLE DE CREDITOS'!D311</f>
        <v>45266</v>
      </c>
      <c r="F57" s="589">
        <f>'DETALLE DE CREDITOS'!E311</f>
        <v>25</v>
      </c>
      <c r="G57" s="589">
        <f>SUM(F57)</f>
        <v>25</v>
      </c>
      <c r="H57" s="589">
        <v>0</v>
      </c>
      <c r="I57" s="589">
        <f>G57-H57</f>
        <v>25</v>
      </c>
      <c r="J57" s="607" t="s">
        <v>500</v>
      </c>
    </row>
    <row r="58" spans="1:10" x14ac:dyDescent="0.25">
      <c r="A58" s="445" t="s">
        <v>775</v>
      </c>
      <c r="B58" s="589" t="str">
        <f>'DETALLE DE CREDITOS'!B312</f>
        <v>HILMAR BLANCO</v>
      </c>
      <c r="C58" s="589"/>
      <c r="D58" s="589">
        <v>6995</v>
      </c>
      <c r="E58" s="345">
        <f>'DETALLE DE CREDITOS'!D312</f>
        <v>45266</v>
      </c>
      <c r="F58" s="434">
        <f>'DETALLE DE CREDITOS'!E312</f>
        <v>26</v>
      </c>
      <c r="G58" s="434">
        <f>SUM(F58)</f>
        <v>26</v>
      </c>
      <c r="H58" s="434">
        <v>0</v>
      </c>
      <c r="I58" s="589">
        <f>G58-H58</f>
        <v>26</v>
      </c>
      <c r="J58" s="599" t="s">
        <v>500</v>
      </c>
    </row>
    <row r="59" spans="1:10" x14ac:dyDescent="0.25">
      <c r="A59" s="445"/>
      <c r="B59" s="603"/>
      <c r="C59" s="434"/>
      <c r="D59" s="603"/>
      <c r="E59" s="345"/>
      <c r="F59" s="434"/>
      <c r="G59" s="434"/>
      <c r="H59" s="434"/>
      <c r="I59" s="478"/>
      <c r="J59" s="599"/>
    </row>
    <row r="60" spans="1:10" x14ac:dyDescent="0.25">
      <c r="A60" s="445"/>
      <c r="B60" s="603"/>
      <c r="C60" s="434"/>
      <c r="D60" s="603"/>
      <c r="E60" s="345"/>
      <c r="F60" s="434"/>
      <c r="G60" s="434"/>
      <c r="H60" s="434"/>
      <c r="I60" s="478"/>
      <c r="J60" s="599"/>
    </row>
    <row r="61" spans="1:10" x14ac:dyDescent="0.25">
      <c r="A61" s="445"/>
      <c r="B61" s="603"/>
      <c r="C61" s="434"/>
      <c r="D61" s="603"/>
      <c r="E61" s="345"/>
      <c r="F61" s="434"/>
      <c r="G61" s="434"/>
      <c r="H61" s="434"/>
      <c r="I61" s="478"/>
      <c r="J61" s="599"/>
    </row>
    <row r="62" spans="1:10" x14ac:dyDescent="0.25">
      <c r="A62" s="445"/>
      <c r="B62" s="603"/>
      <c r="C62" s="434"/>
      <c r="D62" s="603"/>
      <c r="E62" s="345"/>
      <c r="F62" s="434"/>
      <c r="G62" s="434"/>
      <c r="H62" s="434"/>
      <c r="I62" s="478"/>
      <c r="J62" s="599"/>
    </row>
    <row r="63" spans="1:10" x14ac:dyDescent="0.25">
      <c r="A63" s="445"/>
      <c r="B63" s="603"/>
      <c r="C63" s="434"/>
      <c r="D63" s="603"/>
      <c r="E63" s="345"/>
      <c r="F63" s="434"/>
      <c r="G63" s="434"/>
      <c r="H63" s="434"/>
      <c r="I63" s="478"/>
      <c r="J63" s="599"/>
    </row>
    <row r="64" spans="1:10" x14ac:dyDescent="0.25">
      <c r="A64" s="445"/>
      <c r="B64" s="603"/>
      <c r="C64" s="434"/>
      <c r="D64" s="603"/>
      <c r="E64" s="345"/>
      <c r="F64" s="434"/>
      <c r="G64" s="434"/>
      <c r="H64" s="434"/>
      <c r="I64" s="478"/>
      <c r="J64" s="599"/>
    </row>
    <row r="65" spans="1:10" x14ac:dyDescent="0.25">
      <c r="A65" s="445"/>
      <c r="B65" s="603"/>
      <c r="C65" s="434"/>
      <c r="D65" s="603"/>
      <c r="E65" s="345"/>
      <c r="F65" s="434"/>
      <c r="G65" s="434"/>
      <c r="H65" s="434"/>
      <c r="I65" s="478"/>
      <c r="J65" s="599"/>
    </row>
    <row r="66" spans="1:10" x14ac:dyDescent="0.25">
      <c r="A66" s="445"/>
      <c r="B66" s="603"/>
      <c r="C66" s="434"/>
      <c r="D66" s="603"/>
      <c r="E66" s="345"/>
      <c r="F66" s="434"/>
      <c r="G66" s="434"/>
      <c r="H66" s="434"/>
      <c r="I66" s="478"/>
      <c r="J66" s="599"/>
    </row>
    <row r="67" spans="1:10" x14ac:dyDescent="0.25">
      <c r="A67" s="445"/>
      <c r="B67" s="603"/>
      <c r="C67" s="434"/>
      <c r="D67" s="603"/>
      <c r="E67" s="345"/>
      <c r="F67" s="434"/>
      <c r="G67" s="434"/>
      <c r="H67" s="434"/>
      <c r="I67" s="478"/>
      <c r="J67" s="599"/>
    </row>
    <row r="68" spans="1:10" x14ac:dyDescent="0.25">
      <c r="A68" s="445"/>
      <c r="B68" s="603"/>
      <c r="C68" s="434"/>
      <c r="D68" s="603"/>
      <c r="E68" s="345"/>
      <c r="F68" s="434"/>
      <c r="G68" s="434"/>
      <c r="H68" s="434"/>
      <c r="I68" s="478"/>
      <c r="J68" s="599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599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599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599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599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599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599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599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599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599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599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599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599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599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599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599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599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599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599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599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599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599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599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599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599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599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599"/>
    </row>
    <row r="95" spans="1:10" x14ac:dyDescent="0.25">
      <c r="A95" s="445"/>
      <c r="B95" s="13"/>
      <c r="C95" s="320"/>
      <c r="D95" s="320"/>
      <c r="E95" s="320"/>
      <c r="F95" s="320"/>
      <c r="G95" s="13"/>
      <c r="H95" s="31"/>
      <c r="I95" s="479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1"/>
    </row>
    <row r="97" spans="1:1" x14ac:dyDescent="0.25">
      <c r="A97" s="445"/>
    </row>
  </sheetData>
  <mergeCells count="78">
    <mergeCell ref="A45:A47"/>
    <mergeCell ref="B45:B47"/>
    <mergeCell ref="J45:J47"/>
    <mergeCell ref="I45:I47"/>
    <mergeCell ref="H45:H47"/>
    <mergeCell ref="G45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3:C35"/>
    <mergeCell ref="A33:A35"/>
    <mergeCell ref="B33:B35"/>
    <mergeCell ref="H33:H35"/>
    <mergeCell ref="I33:I35"/>
    <mergeCell ref="G33:G35"/>
    <mergeCell ref="H36:H39"/>
    <mergeCell ref="J36:J39"/>
    <mergeCell ref="I36:I39"/>
    <mergeCell ref="G36:G39"/>
    <mergeCell ref="J33:J35"/>
    <mergeCell ref="A40:A42"/>
    <mergeCell ref="B40:B42"/>
    <mergeCell ref="G40:G42"/>
    <mergeCell ref="C36:C39"/>
    <mergeCell ref="A36:A39"/>
    <mergeCell ref="B36:B39"/>
    <mergeCell ref="J40:J42"/>
    <mergeCell ref="I40:I42"/>
    <mergeCell ref="H40:H42"/>
    <mergeCell ref="C40:C42"/>
    <mergeCell ref="C45:C47"/>
    <mergeCell ref="J55:J56"/>
    <mergeCell ref="I55:I56"/>
    <mergeCell ref="G55:G56"/>
    <mergeCell ref="C55:C56"/>
    <mergeCell ref="A55:A56"/>
    <mergeCell ref="B55:B56"/>
    <mergeCell ref="H55:H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0" t="s">
        <v>304</v>
      </c>
      <c r="D2" s="880"/>
      <c r="E2" s="880"/>
      <c r="F2" s="880"/>
      <c r="G2" s="286"/>
      <c r="H2" s="286"/>
    </row>
    <row r="3" spans="1:8" hidden="1" x14ac:dyDescent="0.25">
      <c r="A3" s="286"/>
      <c r="B3" s="285" t="s">
        <v>297</v>
      </c>
      <c r="C3" s="881">
        <v>44830</v>
      </c>
      <c r="D3" s="880"/>
      <c r="E3" s="880"/>
      <c r="F3" s="88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9" t="s">
        <v>2</v>
      </c>
      <c r="D5" s="879"/>
      <c r="E5" s="879"/>
      <c r="F5" s="87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9" t="s">
        <v>305</v>
      </c>
      <c r="D6" s="879"/>
      <c r="E6" s="879"/>
      <c r="F6" s="879"/>
      <c r="G6" s="287">
        <v>80</v>
      </c>
      <c r="H6" s="287">
        <f>G6*B6</f>
        <v>80</v>
      </c>
    </row>
    <row r="7" spans="1:8" hidden="1" x14ac:dyDescent="0.25">
      <c r="A7" s="286"/>
      <c r="B7" s="287"/>
      <c r="C7" s="879"/>
      <c r="D7" s="879"/>
      <c r="E7" s="879"/>
      <c r="F7" s="87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9"/>
      <c r="D8" s="879"/>
      <c r="E8" s="879"/>
      <c r="F8" s="879"/>
      <c r="G8" s="287"/>
      <c r="H8" s="287">
        <f t="shared" si="0"/>
        <v>0</v>
      </c>
    </row>
    <row r="9" spans="1:8" hidden="1" x14ac:dyDescent="0.25">
      <c r="A9" s="286"/>
      <c r="B9" s="287"/>
      <c r="C9" s="879"/>
      <c r="D9" s="879"/>
      <c r="E9" s="879"/>
      <c r="F9" s="879"/>
      <c r="G9" s="287"/>
      <c r="H9" s="287">
        <f t="shared" si="0"/>
        <v>0</v>
      </c>
    </row>
    <row r="10" spans="1:8" hidden="1" x14ac:dyDescent="0.25">
      <c r="A10" s="286"/>
      <c r="B10" s="287"/>
      <c r="C10" s="879"/>
      <c r="D10" s="879"/>
      <c r="E10" s="879"/>
      <c r="F10" s="879"/>
      <c r="G10" s="287"/>
      <c r="H10" s="287">
        <f t="shared" si="0"/>
        <v>0</v>
      </c>
    </row>
    <row r="11" spans="1:8" hidden="1" x14ac:dyDescent="0.25">
      <c r="A11" s="286"/>
      <c r="B11" s="287"/>
      <c r="C11" s="879"/>
      <c r="D11" s="879"/>
      <c r="E11" s="879"/>
      <c r="F11" s="879"/>
      <c r="G11" s="287"/>
      <c r="H11" s="287">
        <f t="shared" si="0"/>
        <v>0</v>
      </c>
    </row>
    <row r="12" spans="1:8" hidden="1" x14ac:dyDescent="0.25">
      <c r="A12" s="286"/>
      <c r="B12" s="287"/>
      <c r="C12" s="879"/>
      <c r="D12" s="879"/>
      <c r="E12" s="879"/>
      <c r="F12" s="879"/>
      <c r="G12" s="287"/>
      <c r="H12" s="287">
        <f t="shared" si="0"/>
        <v>0</v>
      </c>
    </row>
    <row r="13" spans="1:8" hidden="1" x14ac:dyDescent="0.25">
      <c r="A13" s="286"/>
      <c r="B13" s="287"/>
      <c r="C13" s="879"/>
      <c r="D13" s="879"/>
      <c r="E13" s="879"/>
      <c r="F13" s="879"/>
      <c r="G13" s="287"/>
      <c r="H13" s="287">
        <f t="shared" si="0"/>
        <v>0</v>
      </c>
    </row>
    <row r="14" spans="1:8" hidden="1" x14ac:dyDescent="0.25">
      <c r="A14" s="286"/>
      <c r="B14" s="287"/>
      <c r="C14" s="879"/>
      <c r="D14" s="879"/>
      <c r="E14" s="879"/>
      <c r="F14" s="879"/>
      <c r="G14" s="287"/>
      <c r="H14" s="287">
        <f t="shared" si="0"/>
        <v>0</v>
      </c>
    </row>
    <row r="15" spans="1:8" hidden="1" x14ac:dyDescent="0.25">
      <c r="A15" s="286"/>
      <c r="B15" s="287"/>
      <c r="C15" s="879"/>
      <c r="D15" s="879"/>
      <c r="E15" s="879"/>
      <c r="F15" s="87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0" t="s">
        <v>291</v>
      </c>
      <c r="D18" s="880"/>
      <c r="E18" s="880"/>
      <c r="F18" s="880"/>
      <c r="G18" s="286"/>
      <c r="H18" s="286"/>
    </row>
    <row r="19" spans="1:8" hidden="1" x14ac:dyDescent="0.25">
      <c r="A19" s="286"/>
      <c r="B19" s="285" t="s">
        <v>297</v>
      </c>
      <c r="C19" s="881">
        <v>44855</v>
      </c>
      <c r="D19" s="880"/>
      <c r="E19" s="880"/>
      <c r="F19" s="88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9" t="s">
        <v>2</v>
      </c>
      <c r="D21" s="879"/>
      <c r="E21" s="879"/>
      <c r="F21" s="87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9" t="s">
        <v>309</v>
      </c>
      <c r="D22" s="879"/>
      <c r="E22" s="879"/>
      <c r="F22" s="87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9"/>
      <c r="D23" s="879"/>
      <c r="E23" s="879"/>
      <c r="F23" s="87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9"/>
      <c r="D24" s="879"/>
      <c r="E24" s="879"/>
      <c r="F24" s="879"/>
      <c r="G24" s="287"/>
      <c r="H24" s="287">
        <f t="shared" si="1"/>
        <v>0</v>
      </c>
    </row>
    <row r="25" spans="1:8" hidden="1" x14ac:dyDescent="0.25">
      <c r="A25" s="286"/>
      <c r="B25" s="287"/>
      <c r="C25" s="879"/>
      <c r="D25" s="879"/>
      <c r="E25" s="879"/>
      <c r="F25" s="879"/>
      <c r="G25" s="287"/>
      <c r="H25" s="287">
        <f t="shared" si="1"/>
        <v>0</v>
      </c>
    </row>
    <row r="26" spans="1:8" hidden="1" x14ac:dyDescent="0.25">
      <c r="A26" s="286"/>
      <c r="B26" s="287"/>
      <c r="C26" s="879"/>
      <c r="D26" s="879"/>
      <c r="E26" s="879"/>
      <c r="F26" s="879"/>
      <c r="G26" s="287"/>
      <c r="H26" s="287">
        <f t="shared" si="1"/>
        <v>0</v>
      </c>
    </row>
    <row r="27" spans="1:8" hidden="1" x14ac:dyDescent="0.25">
      <c r="A27" s="286"/>
      <c r="B27" s="287"/>
      <c r="C27" s="879"/>
      <c r="D27" s="879"/>
      <c r="E27" s="879"/>
      <c r="F27" s="879"/>
      <c r="G27" s="287"/>
      <c r="H27" s="287">
        <f t="shared" si="1"/>
        <v>0</v>
      </c>
    </row>
    <row r="28" spans="1:8" hidden="1" x14ac:dyDescent="0.25">
      <c r="A28" s="286"/>
      <c r="B28" s="287"/>
      <c r="C28" s="879"/>
      <c r="D28" s="879"/>
      <c r="E28" s="879"/>
      <c r="F28" s="879"/>
      <c r="G28" s="287"/>
      <c r="H28" s="287">
        <f t="shared" si="1"/>
        <v>0</v>
      </c>
    </row>
    <row r="29" spans="1:8" hidden="1" x14ac:dyDescent="0.25">
      <c r="A29" s="286"/>
      <c r="B29" s="287"/>
      <c r="C29" s="879"/>
      <c r="D29" s="879"/>
      <c r="E29" s="879"/>
      <c r="F29" s="879"/>
      <c r="G29" s="287"/>
      <c r="H29" s="287">
        <f t="shared" si="1"/>
        <v>0</v>
      </c>
    </row>
    <row r="30" spans="1:8" hidden="1" x14ac:dyDescent="0.25">
      <c r="A30" s="286"/>
      <c r="B30" s="287"/>
      <c r="C30" s="879"/>
      <c r="D30" s="879"/>
      <c r="E30" s="879"/>
      <c r="F30" s="879"/>
      <c r="G30" s="287"/>
      <c r="H30" s="287">
        <f t="shared" si="1"/>
        <v>0</v>
      </c>
    </row>
    <row r="31" spans="1:8" hidden="1" x14ac:dyDescent="0.25">
      <c r="A31" s="286"/>
      <c r="B31" s="287"/>
      <c r="C31" s="879"/>
      <c r="D31" s="879"/>
      <c r="E31" s="879"/>
      <c r="F31" s="87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0" t="s">
        <v>292</v>
      </c>
      <c r="D34" s="880"/>
      <c r="E34" s="880"/>
      <c r="F34" s="880"/>
      <c r="G34" s="286"/>
      <c r="H34" s="286"/>
    </row>
    <row r="35" spans="1:8" x14ac:dyDescent="0.25">
      <c r="A35" s="286"/>
      <c r="B35" s="285" t="s">
        <v>297</v>
      </c>
      <c r="C35" s="881"/>
      <c r="D35" s="880"/>
      <c r="E35" s="880"/>
      <c r="F35" s="88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9" t="s">
        <v>2</v>
      </c>
      <c r="D37" s="879"/>
      <c r="E37" s="879"/>
      <c r="F37" s="87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9" t="s">
        <v>308</v>
      </c>
      <c r="D38" s="879"/>
      <c r="E38" s="879"/>
      <c r="F38" s="879"/>
      <c r="G38" s="287">
        <v>130</v>
      </c>
      <c r="H38" s="287">
        <f>G38*B38</f>
        <v>260</v>
      </c>
    </row>
    <row r="39" spans="1:8" x14ac:dyDescent="0.25">
      <c r="A39" s="286"/>
      <c r="B39" s="287"/>
      <c r="C39" s="879"/>
      <c r="D39" s="879"/>
      <c r="E39" s="879"/>
      <c r="F39" s="879"/>
      <c r="G39" s="287"/>
      <c r="H39" s="287">
        <f t="shared" ref="H39:H47" si="2">G39*B39</f>
        <v>0</v>
      </c>
    </row>
    <row r="40" spans="1:8" x14ac:dyDescent="0.25">
      <c r="A40" s="286"/>
      <c r="B40" s="287"/>
      <c r="C40" s="879"/>
      <c r="D40" s="879"/>
      <c r="E40" s="879"/>
      <c r="F40" s="879"/>
      <c r="G40" s="287"/>
      <c r="H40" s="287">
        <f t="shared" si="2"/>
        <v>0</v>
      </c>
    </row>
    <row r="41" spans="1:8" x14ac:dyDescent="0.25">
      <c r="A41" s="286"/>
      <c r="B41" s="287"/>
      <c r="C41" s="879"/>
      <c r="D41" s="879"/>
      <c r="E41" s="879"/>
      <c r="F41" s="879"/>
      <c r="G41" s="287"/>
      <c r="H41" s="287">
        <f t="shared" si="2"/>
        <v>0</v>
      </c>
    </row>
    <row r="42" spans="1:8" x14ac:dyDescent="0.25">
      <c r="A42" s="286"/>
      <c r="B42" s="287"/>
      <c r="C42" s="879"/>
      <c r="D42" s="879"/>
      <c r="E42" s="879"/>
      <c r="F42" s="879"/>
      <c r="G42" s="287"/>
      <c r="H42" s="287">
        <f t="shared" si="2"/>
        <v>0</v>
      </c>
    </row>
    <row r="43" spans="1:8" x14ac:dyDescent="0.25">
      <c r="A43" s="286"/>
      <c r="B43" s="287"/>
      <c r="C43" s="879"/>
      <c r="D43" s="879"/>
      <c r="E43" s="879"/>
      <c r="F43" s="879"/>
      <c r="G43" s="287"/>
      <c r="H43" s="287">
        <f t="shared" si="2"/>
        <v>0</v>
      </c>
    </row>
    <row r="44" spans="1:8" x14ac:dyDescent="0.25">
      <c r="A44" s="286"/>
      <c r="B44" s="287"/>
      <c r="C44" s="879"/>
      <c r="D44" s="879"/>
      <c r="E44" s="879"/>
      <c r="F44" s="879"/>
      <c r="G44" s="287"/>
      <c r="H44" s="287">
        <f t="shared" si="2"/>
        <v>0</v>
      </c>
    </row>
    <row r="45" spans="1:8" x14ac:dyDescent="0.25">
      <c r="A45" s="286"/>
      <c r="B45" s="287"/>
      <c r="C45" s="879"/>
      <c r="D45" s="879"/>
      <c r="E45" s="879"/>
      <c r="F45" s="879"/>
      <c r="G45" s="287"/>
      <c r="H45" s="287">
        <f t="shared" si="2"/>
        <v>0</v>
      </c>
    </row>
    <row r="46" spans="1:8" x14ac:dyDescent="0.25">
      <c r="A46" s="286"/>
      <c r="B46" s="287"/>
      <c r="C46" s="879"/>
      <c r="D46" s="879"/>
      <c r="E46" s="879"/>
      <c r="F46" s="879"/>
      <c r="G46" s="287"/>
      <c r="H46" s="287">
        <f t="shared" si="2"/>
        <v>0</v>
      </c>
    </row>
    <row r="47" spans="1:8" x14ac:dyDescent="0.25">
      <c r="A47" s="286"/>
      <c r="B47" s="287"/>
      <c r="C47" s="879"/>
      <c r="D47" s="879"/>
      <c r="E47" s="879"/>
      <c r="F47" s="87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2" t="s">
        <v>292</v>
      </c>
      <c r="D50" s="882"/>
      <c r="E50" s="882"/>
      <c r="F50" s="882"/>
      <c r="G50" s="289"/>
      <c r="H50" s="289"/>
    </row>
    <row r="51" spans="1:8" x14ac:dyDescent="0.25">
      <c r="A51" s="289"/>
      <c r="B51" s="314" t="s">
        <v>297</v>
      </c>
      <c r="C51" s="883">
        <v>44841</v>
      </c>
      <c r="D51" s="882"/>
      <c r="E51" s="882"/>
      <c r="F51" s="88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4" t="s">
        <v>2</v>
      </c>
      <c r="D53" s="884"/>
      <c r="E53" s="884"/>
      <c r="F53" s="88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4" t="s">
        <v>308</v>
      </c>
      <c r="D54" s="884"/>
      <c r="E54" s="884"/>
      <c r="F54" s="8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4" t="s">
        <v>302</v>
      </c>
      <c r="D55" s="884"/>
      <c r="E55" s="884"/>
      <c r="F55" s="8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4"/>
      <c r="D56" s="884"/>
      <c r="E56" s="884"/>
      <c r="F56" s="884"/>
      <c r="G56" s="313"/>
      <c r="H56" s="313">
        <f t="shared" si="3"/>
        <v>0</v>
      </c>
    </row>
    <row r="57" spans="1:8" x14ac:dyDescent="0.25">
      <c r="A57" s="289"/>
      <c r="B57" s="313"/>
      <c r="C57" s="884"/>
      <c r="D57" s="884"/>
      <c r="E57" s="884"/>
      <c r="F57" s="884"/>
      <c r="G57" s="313"/>
      <c r="H57" s="313">
        <f t="shared" si="3"/>
        <v>0</v>
      </c>
    </row>
    <row r="58" spans="1:8" x14ac:dyDescent="0.25">
      <c r="A58" s="289"/>
      <c r="B58" s="313"/>
      <c r="C58" s="884"/>
      <c r="D58" s="884"/>
      <c r="E58" s="884"/>
      <c r="F58" s="884"/>
      <c r="G58" s="313"/>
      <c r="H58" s="313">
        <f t="shared" si="3"/>
        <v>0</v>
      </c>
    </row>
    <row r="59" spans="1:8" x14ac:dyDescent="0.25">
      <c r="A59" s="289"/>
      <c r="B59" s="313"/>
      <c r="C59" s="884"/>
      <c r="D59" s="884"/>
      <c r="E59" s="884"/>
      <c r="F59" s="884"/>
      <c r="G59" s="313"/>
      <c r="H59" s="313">
        <f t="shared" si="3"/>
        <v>0</v>
      </c>
    </row>
    <row r="60" spans="1:8" x14ac:dyDescent="0.25">
      <c r="A60" s="289"/>
      <c r="B60" s="313"/>
      <c r="C60" s="884"/>
      <c r="D60" s="884"/>
      <c r="E60" s="884"/>
      <c r="F60" s="884"/>
      <c r="G60" s="313"/>
      <c r="H60" s="313">
        <f t="shared" si="3"/>
        <v>0</v>
      </c>
    </row>
    <row r="61" spans="1:8" x14ac:dyDescent="0.25">
      <c r="A61" s="289"/>
      <c r="B61" s="313"/>
      <c r="C61" s="884"/>
      <c r="D61" s="884"/>
      <c r="E61" s="884"/>
      <c r="F61" s="884"/>
      <c r="G61" s="313"/>
      <c r="H61" s="313">
        <f t="shared" si="3"/>
        <v>0</v>
      </c>
    </row>
    <row r="62" spans="1:8" x14ac:dyDescent="0.25">
      <c r="A62" s="289"/>
      <c r="B62" s="313"/>
      <c r="C62" s="884"/>
      <c r="D62" s="884"/>
      <c r="E62" s="884"/>
      <c r="F62" s="884"/>
      <c r="G62" s="313"/>
      <c r="H62" s="313">
        <f t="shared" si="3"/>
        <v>0</v>
      </c>
    </row>
    <row r="63" spans="1:8" x14ac:dyDescent="0.25">
      <c r="A63" s="289"/>
      <c r="B63" s="313"/>
      <c r="C63" s="884"/>
      <c r="D63" s="884"/>
      <c r="E63" s="884"/>
      <c r="F63" s="8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0" t="s">
        <v>311</v>
      </c>
      <c r="D66" s="880"/>
      <c r="E66" s="880"/>
      <c r="F66" s="880"/>
      <c r="G66" s="286"/>
      <c r="H66" s="286"/>
    </row>
    <row r="67" spans="1:8" x14ac:dyDescent="0.25">
      <c r="A67" s="286"/>
      <c r="B67" s="285" t="s">
        <v>297</v>
      </c>
      <c r="C67" s="881">
        <v>44823</v>
      </c>
      <c r="D67" s="880"/>
      <c r="E67" s="880"/>
      <c r="F67" s="88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9" t="s">
        <v>2</v>
      </c>
      <c r="D69" s="879"/>
      <c r="E69" s="879"/>
      <c r="F69" s="87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9" t="s">
        <v>312</v>
      </c>
      <c r="D70" s="879"/>
      <c r="E70" s="879"/>
      <c r="F70" s="87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9" t="s">
        <v>302</v>
      </c>
      <c r="D71" s="879"/>
      <c r="E71" s="879"/>
      <c r="F71" s="87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9" t="s">
        <v>313</v>
      </c>
      <c r="D72" s="879"/>
      <c r="E72" s="879"/>
      <c r="F72" s="87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9" t="s">
        <v>301</v>
      </c>
      <c r="D73" s="879"/>
      <c r="E73" s="879"/>
      <c r="F73" s="87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9"/>
      <c r="D74" s="879"/>
      <c r="E74" s="879"/>
      <c r="F74" s="879"/>
      <c r="G74" s="287"/>
      <c r="H74" s="287">
        <f t="shared" si="4"/>
        <v>0</v>
      </c>
    </row>
    <row r="75" spans="1:8" x14ac:dyDescent="0.25">
      <c r="A75" s="286"/>
      <c r="B75" s="287"/>
      <c r="C75" s="879"/>
      <c r="D75" s="879"/>
      <c r="E75" s="879"/>
      <c r="F75" s="879"/>
      <c r="G75" s="287"/>
      <c r="H75" s="287">
        <f t="shared" si="4"/>
        <v>0</v>
      </c>
    </row>
    <row r="76" spans="1:8" x14ac:dyDescent="0.25">
      <c r="A76" s="286"/>
      <c r="B76" s="287"/>
      <c r="C76" s="879"/>
      <c r="D76" s="879"/>
      <c r="E76" s="879"/>
      <c r="F76" s="879"/>
      <c r="G76" s="287"/>
      <c r="H76" s="287">
        <f t="shared" si="4"/>
        <v>0</v>
      </c>
    </row>
    <row r="77" spans="1:8" x14ac:dyDescent="0.25">
      <c r="A77" s="286"/>
      <c r="B77" s="287"/>
      <c r="C77" s="879"/>
      <c r="D77" s="879"/>
      <c r="E77" s="879"/>
      <c r="F77" s="879"/>
      <c r="G77" s="287"/>
      <c r="H77" s="287">
        <f t="shared" si="4"/>
        <v>0</v>
      </c>
    </row>
    <row r="78" spans="1:8" x14ac:dyDescent="0.25">
      <c r="A78" s="286"/>
      <c r="B78" s="287"/>
      <c r="C78" s="879"/>
      <c r="D78" s="879"/>
      <c r="E78" s="879"/>
      <c r="F78" s="879"/>
      <c r="G78" s="287"/>
      <c r="H78" s="287">
        <f t="shared" si="4"/>
        <v>0</v>
      </c>
    </row>
    <row r="79" spans="1:8" x14ac:dyDescent="0.25">
      <c r="A79" s="286"/>
      <c r="B79" s="287"/>
      <c r="C79" s="879"/>
      <c r="D79" s="879"/>
      <c r="E79" s="879"/>
      <c r="F79" s="87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0" t="s">
        <v>311</v>
      </c>
      <c r="D82" s="880"/>
      <c r="E82" s="880"/>
      <c r="F82" s="880"/>
      <c r="G82" s="286"/>
      <c r="H82" s="286"/>
    </row>
    <row r="83" spans="1:8" x14ac:dyDescent="0.25">
      <c r="A83" s="286"/>
      <c r="B83" s="285" t="s">
        <v>297</v>
      </c>
      <c r="C83" s="881">
        <v>44828</v>
      </c>
      <c r="D83" s="880"/>
      <c r="E83" s="880"/>
      <c r="F83" s="88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9" t="s">
        <v>2</v>
      </c>
      <c r="D85" s="879"/>
      <c r="E85" s="879"/>
      <c r="F85" s="87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9" t="s">
        <v>302</v>
      </c>
      <c r="D86" s="879"/>
      <c r="E86" s="879"/>
      <c r="F86" s="87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9" t="s">
        <v>314</v>
      </c>
      <c r="D87" s="879"/>
      <c r="E87" s="879"/>
      <c r="F87" s="87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9" t="s">
        <v>307</v>
      </c>
      <c r="D88" s="879"/>
      <c r="E88" s="879"/>
      <c r="F88" s="87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9" t="s">
        <v>306</v>
      </c>
      <c r="D89" s="879"/>
      <c r="E89" s="879"/>
      <c r="F89" s="87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9"/>
      <c r="D90" s="879"/>
      <c r="E90" s="879"/>
      <c r="F90" s="879"/>
      <c r="G90" s="287"/>
      <c r="H90" s="287">
        <f t="shared" si="5"/>
        <v>0</v>
      </c>
    </row>
    <row r="91" spans="1:8" x14ac:dyDescent="0.25">
      <c r="A91" s="286"/>
      <c r="B91" s="287"/>
      <c r="C91" s="879"/>
      <c r="D91" s="879"/>
      <c r="E91" s="879"/>
      <c r="F91" s="879"/>
      <c r="G91" s="287"/>
      <c r="H91" s="287">
        <f t="shared" si="5"/>
        <v>0</v>
      </c>
    </row>
    <row r="92" spans="1:8" x14ac:dyDescent="0.25">
      <c r="A92" s="286"/>
      <c r="B92" s="287"/>
      <c r="C92" s="879"/>
      <c r="D92" s="879"/>
      <c r="E92" s="879"/>
      <c r="F92" s="879"/>
      <c r="G92" s="287"/>
      <c r="H92" s="287">
        <f t="shared" si="5"/>
        <v>0</v>
      </c>
    </row>
    <row r="93" spans="1:8" x14ac:dyDescent="0.25">
      <c r="A93" s="286"/>
      <c r="B93" s="287"/>
      <c r="C93" s="879"/>
      <c r="D93" s="879"/>
      <c r="E93" s="879"/>
      <c r="F93" s="879"/>
      <c r="G93" s="287"/>
      <c r="H93" s="287">
        <f t="shared" si="5"/>
        <v>0</v>
      </c>
    </row>
    <row r="94" spans="1:8" x14ac:dyDescent="0.25">
      <c r="A94" s="286"/>
      <c r="B94" s="287"/>
      <c r="C94" s="879"/>
      <c r="D94" s="879"/>
      <c r="E94" s="879"/>
      <c r="F94" s="879"/>
      <c r="G94" s="287"/>
      <c r="H94" s="287">
        <f t="shared" si="5"/>
        <v>0</v>
      </c>
    </row>
    <row r="95" spans="1:8" x14ac:dyDescent="0.25">
      <c r="A95" s="286"/>
      <c r="B95" s="287"/>
      <c r="C95" s="879"/>
      <c r="D95" s="879"/>
      <c r="E95" s="879"/>
      <c r="F95" s="87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2" t="s">
        <v>311</v>
      </c>
      <c r="D98" s="882"/>
      <c r="E98" s="882"/>
      <c r="F98" s="882"/>
      <c r="G98" s="289"/>
      <c r="H98" s="289"/>
    </row>
    <row r="99" spans="1:8" x14ac:dyDescent="0.25">
      <c r="A99" s="289"/>
      <c r="B99" s="290" t="s">
        <v>297</v>
      </c>
      <c r="C99" s="883">
        <v>44802</v>
      </c>
      <c r="D99" s="882"/>
      <c r="E99" s="882"/>
      <c r="F99" s="88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4" t="s">
        <v>2</v>
      </c>
      <c r="D101" s="884"/>
      <c r="E101" s="884"/>
      <c r="F101" s="88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4" t="s">
        <v>302</v>
      </c>
      <c r="D102" s="884"/>
      <c r="E102" s="884"/>
      <c r="F102" s="8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4" t="s">
        <v>307</v>
      </c>
      <c r="D103" s="884"/>
      <c r="E103" s="884"/>
      <c r="F103" s="8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4" t="s">
        <v>312</v>
      </c>
      <c r="D104" s="884"/>
      <c r="E104" s="884"/>
      <c r="F104" s="8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4" t="s">
        <v>315</v>
      </c>
      <c r="D105" s="884"/>
      <c r="E105" s="884"/>
      <c r="F105" s="8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4" t="s">
        <v>313</v>
      </c>
      <c r="D106" s="884"/>
      <c r="E106" s="884"/>
      <c r="F106" s="8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4"/>
      <c r="D107" s="884"/>
      <c r="E107" s="884"/>
      <c r="F107" s="884"/>
      <c r="G107" s="291"/>
      <c r="H107" s="291">
        <f t="shared" si="6"/>
        <v>0</v>
      </c>
    </row>
    <row r="108" spans="1:8" x14ac:dyDescent="0.25">
      <c r="A108" s="289"/>
      <c r="B108" s="291"/>
      <c r="C108" s="884"/>
      <c r="D108" s="884"/>
      <c r="E108" s="884"/>
      <c r="F108" s="884"/>
      <c r="G108" s="291"/>
      <c r="H108" s="291">
        <f t="shared" si="6"/>
        <v>0</v>
      </c>
    </row>
    <row r="109" spans="1:8" x14ac:dyDescent="0.25">
      <c r="A109" s="289"/>
      <c r="B109" s="291"/>
      <c r="C109" s="884"/>
      <c r="D109" s="884"/>
      <c r="E109" s="884"/>
      <c r="F109" s="884"/>
      <c r="G109" s="291"/>
      <c r="H109" s="291">
        <f t="shared" si="6"/>
        <v>0</v>
      </c>
    </row>
    <row r="110" spans="1:8" x14ac:dyDescent="0.25">
      <c r="A110" s="289"/>
      <c r="B110" s="291"/>
      <c r="C110" s="884"/>
      <c r="D110" s="884"/>
      <c r="E110" s="884"/>
      <c r="F110" s="884"/>
      <c r="G110" s="291"/>
      <c r="H110" s="291">
        <f t="shared" si="6"/>
        <v>0</v>
      </c>
    </row>
    <row r="111" spans="1:8" x14ac:dyDescent="0.25">
      <c r="A111" s="289"/>
      <c r="B111" s="291"/>
      <c r="C111" s="884"/>
      <c r="D111" s="884"/>
      <c r="E111" s="884"/>
      <c r="F111" s="8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1" t="s">
        <v>278</v>
      </c>
      <c r="D114" s="781"/>
      <c r="E114" s="781"/>
      <c r="F114" s="781"/>
    </row>
    <row r="115" spans="2:8" x14ac:dyDescent="0.25">
      <c r="B115" s="399" t="s">
        <v>297</v>
      </c>
      <c r="C115" s="878">
        <v>44998</v>
      </c>
      <c r="D115" s="781"/>
      <c r="E115" s="781"/>
      <c r="F115" s="781"/>
    </row>
    <row r="117" spans="2:8" x14ac:dyDescent="0.25">
      <c r="B117" s="400" t="s">
        <v>298</v>
      </c>
      <c r="C117" s="673" t="s">
        <v>2</v>
      </c>
      <c r="D117" s="673"/>
      <c r="E117" s="673"/>
      <c r="F117" s="673"/>
      <c r="G117" s="400" t="s">
        <v>299</v>
      </c>
      <c r="H117" s="400" t="s">
        <v>239</v>
      </c>
    </row>
    <row r="118" spans="2:8" x14ac:dyDescent="0.25">
      <c r="B118" s="400">
        <v>1</v>
      </c>
      <c r="C118" s="673" t="s">
        <v>474</v>
      </c>
      <c r="D118" s="673"/>
      <c r="E118" s="673"/>
      <c r="F118" s="67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3" t="s">
        <v>475</v>
      </c>
      <c r="D119" s="673"/>
      <c r="E119" s="673"/>
      <c r="F119" s="67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3"/>
      <c r="D120" s="673"/>
      <c r="E120" s="673"/>
      <c r="F120" s="673"/>
      <c r="G120" s="400"/>
      <c r="H120" s="400">
        <f t="shared" si="7"/>
        <v>0</v>
      </c>
    </row>
    <row r="121" spans="2:8" x14ac:dyDescent="0.25">
      <c r="B121" s="400"/>
      <c r="C121" s="673"/>
      <c r="D121" s="673"/>
      <c r="E121" s="673"/>
      <c r="F121" s="673"/>
      <c r="G121" s="400"/>
      <c r="H121" s="400">
        <f t="shared" si="7"/>
        <v>0</v>
      </c>
    </row>
    <row r="122" spans="2:8" x14ac:dyDescent="0.25">
      <c r="B122" s="400"/>
      <c r="C122" s="673"/>
      <c r="D122" s="673"/>
      <c r="E122" s="673"/>
      <c r="F122" s="673"/>
      <c r="G122" s="400"/>
      <c r="H122" s="400">
        <f t="shared" si="7"/>
        <v>0</v>
      </c>
    </row>
    <row r="123" spans="2:8" x14ac:dyDescent="0.25">
      <c r="B123" s="400"/>
      <c r="C123" s="673"/>
      <c r="D123" s="673"/>
      <c r="E123" s="673"/>
      <c r="F123" s="673"/>
      <c r="G123" s="400"/>
      <c r="H123" s="400">
        <f t="shared" si="7"/>
        <v>0</v>
      </c>
    </row>
    <row r="124" spans="2:8" x14ac:dyDescent="0.25">
      <c r="B124" s="400"/>
      <c r="C124" s="673"/>
      <c r="D124" s="673"/>
      <c r="E124" s="673"/>
      <c r="F124" s="673"/>
      <c r="G124" s="400"/>
      <c r="H124" s="400">
        <f t="shared" si="7"/>
        <v>0</v>
      </c>
    </row>
    <row r="125" spans="2:8" x14ac:dyDescent="0.25">
      <c r="B125" s="400"/>
      <c r="C125" s="673"/>
      <c r="D125" s="673"/>
      <c r="E125" s="673"/>
      <c r="F125" s="673"/>
      <c r="G125" s="400"/>
      <c r="H125" s="400">
        <f t="shared" si="7"/>
        <v>0</v>
      </c>
    </row>
    <row r="126" spans="2:8" x14ac:dyDescent="0.25">
      <c r="B126" s="400"/>
      <c r="C126" s="673"/>
      <c r="D126" s="673"/>
      <c r="E126" s="673"/>
      <c r="F126" s="673"/>
      <c r="G126" s="400"/>
      <c r="H126" s="400">
        <f t="shared" si="7"/>
        <v>0</v>
      </c>
    </row>
    <row r="127" spans="2:8" x14ac:dyDescent="0.25">
      <c r="B127" s="400"/>
      <c r="C127" s="673"/>
      <c r="D127" s="673"/>
      <c r="E127" s="673"/>
      <c r="F127" s="673"/>
      <c r="G127" s="400"/>
      <c r="H127" s="400">
        <f>SUM(H118:H126)</f>
        <v>29</v>
      </c>
    </row>
    <row r="129" spans="2:8" x14ac:dyDescent="0.25">
      <c r="B129" s="418" t="s">
        <v>296</v>
      </c>
      <c r="C129" s="619" t="s">
        <v>278</v>
      </c>
      <c r="D129" s="620"/>
      <c r="E129" s="620"/>
      <c r="F129" s="621"/>
    </row>
    <row r="130" spans="2:8" x14ac:dyDescent="0.25">
      <c r="B130" s="418" t="s">
        <v>297</v>
      </c>
      <c r="C130" s="885">
        <v>45012</v>
      </c>
      <c r="D130" s="886"/>
      <c r="E130" s="886"/>
      <c r="F130" s="887"/>
    </row>
    <row r="132" spans="2:8" x14ac:dyDescent="0.25">
      <c r="B132" s="417" t="s">
        <v>298</v>
      </c>
      <c r="C132" s="670" t="s">
        <v>2</v>
      </c>
      <c r="D132" s="671"/>
      <c r="E132" s="671"/>
      <c r="F132" s="672"/>
      <c r="G132" s="417" t="s">
        <v>299</v>
      </c>
      <c r="H132" s="417" t="s">
        <v>239</v>
      </c>
    </row>
    <row r="133" spans="2:8" x14ac:dyDescent="0.25">
      <c r="B133" s="417">
        <v>1</v>
      </c>
      <c r="C133" s="670" t="s">
        <v>483</v>
      </c>
      <c r="D133" s="671"/>
      <c r="E133" s="671"/>
      <c r="F133" s="67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0" t="s">
        <v>478</v>
      </c>
      <c r="D134" s="671"/>
      <c r="E134" s="671"/>
      <c r="F134" s="67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0"/>
      <c r="D135" s="671"/>
      <c r="E135" s="671"/>
      <c r="F135" s="672"/>
      <c r="G135" s="417"/>
      <c r="H135" s="417">
        <f t="shared" si="8"/>
        <v>0</v>
      </c>
    </row>
    <row r="136" spans="2:8" x14ac:dyDescent="0.25">
      <c r="B136" s="417"/>
      <c r="C136" s="670"/>
      <c r="D136" s="671"/>
      <c r="E136" s="671"/>
      <c r="F136" s="672"/>
      <c r="G136" s="417"/>
      <c r="H136" s="417">
        <f t="shared" si="8"/>
        <v>0</v>
      </c>
    </row>
    <row r="137" spans="2:8" x14ac:dyDescent="0.25">
      <c r="B137" s="417"/>
      <c r="C137" s="670"/>
      <c r="D137" s="671"/>
      <c r="E137" s="671"/>
      <c r="F137" s="672"/>
      <c r="G137" s="417"/>
      <c r="H137" s="417">
        <f t="shared" si="8"/>
        <v>0</v>
      </c>
    </row>
    <row r="138" spans="2:8" x14ac:dyDescent="0.25">
      <c r="B138" s="417"/>
      <c r="C138" s="670"/>
      <c r="D138" s="671"/>
      <c r="E138" s="671"/>
      <c r="F138" s="672"/>
      <c r="G138" s="417"/>
      <c r="H138" s="417">
        <f t="shared" si="8"/>
        <v>0</v>
      </c>
    </row>
    <row r="139" spans="2:8" x14ac:dyDescent="0.25">
      <c r="B139" s="417"/>
      <c r="C139" s="670"/>
      <c r="D139" s="671"/>
      <c r="E139" s="671"/>
      <c r="F139" s="672"/>
      <c r="G139" s="417"/>
      <c r="H139" s="417">
        <f t="shared" si="8"/>
        <v>0</v>
      </c>
    </row>
    <row r="140" spans="2:8" x14ac:dyDescent="0.25">
      <c r="B140" s="417"/>
      <c r="C140" s="670"/>
      <c r="D140" s="671"/>
      <c r="E140" s="671"/>
      <c r="F140" s="672"/>
      <c r="G140" s="417"/>
      <c r="H140" s="417">
        <f t="shared" si="8"/>
        <v>0</v>
      </c>
    </row>
    <row r="141" spans="2:8" x14ac:dyDescent="0.25">
      <c r="B141" s="417"/>
      <c r="C141" s="670"/>
      <c r="D141" s="671"/>
      <c r="E141" s="671"/>
      <c r="F141" s="672"/>
      <c r="G141" s="417"/>
      <c r="H141" s="417">
        <f t="shared" si="8"/>
        <v>0</v>
      </c>
    </row>
    <row r="142" spans="2:8" x14ac:dyDescent="0.25">
      <c r="B142" s="417"/>
      <c r="C142" s="670"/>
      <c r="D142" s="671"/>
      <c r="E142" s="671"/>
      <c r="F142" s="672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2023-12-10T16:38:28Z</cp:lastPrinted>
  <dcterms:created xsi:type="dcterms:W3CDTF">2022-05-21T14:50:08Z</dcterms:created>
  <dcterms:modified xsi:type="dcterms:W3CDTF">2023-12-11T12:57:53Z</dcterms:modified>
</cp:coreProperties>
</file>