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CREDITOS!$B$1:$B$60</definedName>
    <definedName name="_xlnm._FilterDatabase" localSheetId="5" hidden="1">'DETALLE DE CREDITOS'!$B$1:$H$367</definedName>
    <definedName name="_xlnm.Print_Area" localSheetId="7">CREDITOS!$A$1:$K$708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20" l="1"/>
  <c r="E23" i="20"/>
  <c r="D23" i="20"/>
  <c r="F49" i="20" l="1"/>
  <c r="E49" i="20"/>
  <c r="D49" i="20"/>
  <c r="F22" i="20" l="1"/>
  <c r="E22" i="20"/>
  <c r="D22" i="20"/>
  <c r="F50" i="20" l="1"/>
  <c r="H48" i="20" s="1"/>
  <c r="E50" i="20"/>
  <c r="D50" i="20"/>
  <c r="F48" i="20" l="1"/>
  <c r="E48" i="20"/>
  <c r="D48" i="20"/>
  <c r="B48" i="20"/>
  <c r="F21" i="20" l="1"/>
  <c r="E21" i="20"/>
  <c r="D21" i="20"/>
  <c r="H40" i="20" l="1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9" i="20" l="1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51" i="20"/>
  <c r="J52" i="20"/>
  <c r="J53" i="20"/>
  <c r="J54" i="20"/>
  <c r="J55" i="20"/>
  <c r="J56" i="20"/>
  <c r="J57" i="20"/>
  <c r="J58" i="20"/>
  <c r="L2" i="20" l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23" i="20" l="1"/>
  <c r="G22" i="20"/>
  <c r="G49" i="20"/>
  <c r="G50" i="20"/>
  <c r="G48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<sst xmlns="http://schemas.openxmlformats.org/spreadsheetml/2006/main" count="4523" uniqueCount="908">
  <si>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</si>
  <si>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</si>
  <si>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</si>
  <si>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</si>
  <si>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</si>
  <si>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</si>
  <si>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</si>
  <si>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</si>
  <si>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</si>
  <si>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</si>
  <si>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</si>
  <si>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</si>
  <si>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</si>
  <si>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</si>
  <si>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</si>
  <si>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</si>
  <si>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</si>
  <si>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</si>
  <si>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</si>
  <si>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</si>
  <si>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</si>
  <si>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</si>
  <si>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</si>
  <si>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</si>
  <si>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</si>
  <si>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</si>
  <si>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</si>
  <si>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</si>
  <si>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</si>
  <si>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</si>
  <si>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</si>
  <si>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</si>
  <si>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</si>
  <si>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</si>
  <si>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</si>
  <si>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</si>
  <si>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</si>
  <si>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</si>
  <si>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</si>
  <si>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</si>
  <si>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</si>
  <si>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</si>
  <si>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</si>
  <si>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</si>
  <si>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</si>
  <si>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</si>
  <si>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</si>
  <si>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</si>
  <si>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</si>
  <si>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</si>
  <si>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</si>
  <si>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</si>
  <si>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</si>
  <si>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</si>
  <si>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</si>
  <si>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</si>
  <si>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</si>
  <si>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</si>
  <si>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</si>
  <si>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</si>
  <si>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</si>
  <si>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</si>
  <si>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</si>
  <si>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</si>
  <si>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</si>
  <si>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</si>
  <si>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</si>
  <si>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</si>
  <si>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</si>
  <si>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</si>
  <si>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</si>
  <si>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</si>
  <si>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</si>
  <si>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</si>
  <si>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</si>
  <si>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</si>
  <si>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</si>
  <si>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</si>
  <si>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</si>
  <si>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</si>
  <si>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</si>
  <si>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</si>
  <si>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</si>
  <si>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</si>
  <si>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</si>
  <si>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</si>
  <si>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</si>
  <si>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</si>
  <si>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</si>
  <si>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</si>
  <si>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</si>
  <si>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</si>
  <si>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</si>
  <si>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</si>
  <si>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</si>
  <si>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</si>
  <si>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</si>
  <si>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</si>
  <si>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</si>
  <si>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</si>
  <si>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</si>
  <si>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</si>
  <si>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</si>
  <si>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</si>
  <si>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</si>
  <si>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</si>
  <si>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</si>
  <si>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</si>
  <si>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</si>
  <si>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</si>
  <si>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</si>
  <si>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</si>
  <si>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</si>
  <si>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</si>
  <si>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</si>
  <si>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</si>
  <si>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</si>
  <si>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</si>
  <si>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</si>
  <si>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</si>
  <si>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</si>
  <si>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</si>
  <si>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</si>
  <si>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</si>
  <si>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</si>
  <si>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</si>
  <si>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</si>
  <si>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</si>
  <si>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</si>
  <si>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</si>
  <si>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</si>
  <si>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</si>
  <si>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</si>
  <si>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</si>
  <si>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</si>
  <si>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</si>
  <si>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</si>
  <si>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</si>
  <si>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</si>
  <si>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</si>
  <si>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</si>
  <si>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</si>
  <si>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</si>
  <si>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</si>
  <si>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</si>
  <si>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</si>
  <si>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</si>
  <si>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</si>
  <si>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</si>
  <si>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</si>
  <si>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</si>
  <si>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</si>
  <si>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</si>
  <si>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</si>
  <si>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</si>
  <si>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</si>
  <si>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</si>
  <si>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</si>
  <si>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</si>
  <si>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</si>
  <si>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</si>
  <si>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</si>
  <si>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</si>
  <si>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</si>
  <si>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</si>
  <si>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</si>
  <si>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</si>
  <si>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</si>
  <si>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</si>
  <si>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</si>
  <si>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</si>
  <si>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</si>
  <si>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</si>
  <si>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</si>
  <si>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</si>
  <si>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</si>
  <si>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</si>
  <si>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</si>
  <si>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</si>
  <si>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</si>
  <si>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</si>
  <si>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</si>
  <si>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</si>
  <si>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</si>
  <si>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</si>
  <si>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</si>
  <si>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</si>
  <si>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</si>
  <si>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</si>
  <si>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</si>
  <si>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</si>
  <si>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</si>
  <si>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</si>
  <si>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</si>
  <si>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</si>
  <si>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</si>
  <si>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</si>
  <si>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</si>
  <si>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</si>
  <si>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</si>
  <si>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</si>
  <si>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</si>
  <si>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</si>
  <si>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</si>
  <si>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</si>
  <si>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</si>
  <si>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</si>
  <si>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</si>
  <si>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</si>
  <si>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</si>
  <si>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</si>
  <si>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</si>
  <si>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</si>
  <si>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</si>
  <si>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</si>
  <si>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</si>
  <si>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</si>
  <si>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</si>
  <si>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</si>
  <si>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</si>
  <si>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</si>
  <si>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</si>
  <si>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</si>
  <si>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</si>
  <si>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</si>
  <si>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</si>
  <si>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</si>
  <si>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</si>
  <si>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</si>
  <si>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</si>
  <si>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</si>
  <si>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</si>
  <si>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</si>
  <si>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</si>
  <si>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</si>
  <si>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</si>
  <si>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</si>
  <si>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</si>
  <si>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</si>
  <si>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</si>
  <si>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</si>
  <si>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</si>
  <si>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</si>
  <si>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</si>
  <si>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</si>
  <si>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</si>
  <si>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</si>
  <si>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</si>
  <si>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</si>
  <si>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</si>
  <si>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</si>
  <si>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</si>
  <si>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</si>
  <si>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</si>
  <si>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</si>
  <si>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</si>
  <si>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</si>
  <si>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</si>
  <si>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</si>
  <si>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</si>
  <si>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</si>
  <si>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</si>
  <si>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</si>
  <si>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</si>
  <si>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</si>
  <si>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</si>
  <si>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</si>
  <si>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</si>
  <si>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</si>
  <si>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</si>
  <si>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</si>
  <si>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</si>
  <si>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</si>
  <si>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</si>
  <si>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</si>
  <si>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</si>
  <si>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</si>
  <si>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</si>
  <si>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</si>
  <si>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</si>
  <si>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</si>
  <si>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</si>
  <si>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</si>
  <si>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</si>
  <si>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</si>
  <si>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</si>
  <si>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</si>
  <si>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</si>
  <si>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</si>
  <si>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</si>
  <si>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</si>
  <si>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</si>
  <si>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</si>
  <si>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</si>
  <si>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</si>
  <si>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</si>
  <si>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</si>
  <si>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</si>
  <si>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</si>
  <si>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</si>
  <si>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</si>
  <si>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</si>
  <si>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</si>
  <si>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</si>
  <si>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</si>
  <si>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</si>
  <si>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</si>
  <si>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</si>
  <si>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</si>
  <si>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</si>
  <si>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</si>
  <si>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</si>
  <si>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</si>
  <si>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</si>
  <si>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</si>
  <si>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</si>
  <si>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</si>
  <si>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</si>
  <si>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</si>
  <si>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</si>
  <si>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</si>
  <si>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</si>
  <si>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</si>
  <si>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</si>
  <si>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</si>
  <si>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</si>
  <si>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</si>
  <si>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</si>
  <si>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</si>
  <si>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</si>
  <si>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</si>
  <si>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</si>
  <si>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</si>
  <si>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</si>
  <si>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</si>
  <si>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</si>
  <si>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</si>
  <si>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</si>
  <si>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</si>
  <si>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</si>
  <si>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</si>
  <si>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</si>
  <si>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</si>
  <si>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</si>
  <si>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</si>
  <si>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</si>
  <si>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</si>
  <si>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</si>
  <si>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</si>
  <si>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</si>
  <si>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</si>
  <si>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</si>
  <si>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</si>
  <si>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</si>
  <si>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</si>
  <si>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</si>
  <si>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</si>
  <si>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</si>
  <si>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</si>
  <si>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</si>
  <si>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</si>
  <si>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</si>
  <si>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</si>
  <si>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</si>
  <si>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</si>
  <si>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</si>
  <si>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</si>
  <si>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</si>
  <si>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</si>
  <si>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</si>
  <si>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</si>
  <si>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</si>
  <si>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</si>
  <si>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</si>
  <si>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</si>
  <si>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</si>
  <si>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</si>
  <si>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</si>
  <si>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</si>
  <si>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</si>
  <si>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</si>
  <si>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</si>
  <si>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</si>
  <si>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</si>
  <si>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</si>
  <si>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</si>
  <si>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</si>
  <si>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</si>
  <si>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</si>
  <si>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</si>
  <si>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</si>
  <si>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</si>
  <si>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</si>
  <si>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</si>
  <si>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</si>
  <si>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</si>
  <si>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</si>
  <si>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</si>
  <si>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</si>
  <si>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</si>
  <si>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</si>
  <si>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</si>
  <si>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</si>
  <si>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</si>
  <si>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</si>
  <si>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</si>
  <si>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</si>
  <si>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</si>
  <si>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</si>
  <si>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</si>
  <si>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</si>
  <si>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</si>
  <si>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</si>
  <si>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</si>
  <si>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</si>
  <si>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</si>
  <si>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</si>
  <si>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</si>
  <si>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</si>
  <si>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</si>
  <si>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</si>
  <si>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</si>
  <si>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</si>
  <si>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</si>
  <si>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</si>
  <si>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</si>
  <si>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</si>
  <si>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</si>
  <si>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</si>
  <si>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</si>
  <si>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</si>
  <si>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</si>
  <si>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</si>
  <si>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</si>
  <si>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</si>
  <si>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</si>
  <si>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</si>
  <si>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</si>
  <si>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</si>
  <si>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</si>
  <si>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</si>
  <si>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</si>
  <si>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</si>
  <si>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</si>
  <si>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</si>
  <si>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</si>
  <si>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</si>
  <si>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</si>
  <si>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</si>
  <si>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</si>
  <si>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</si>
  <si>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</si>
  <si>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</si>
  <si>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</si>
  <si>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</si>
  <si>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</si>
  <si>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</si>
  <si>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</si>
  <si>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</si>
  <si>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</si>
  <si>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</si>
  <si>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</si>
  <si>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</si>
  <si>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</si>
  <si>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</si>
  <si>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</si>
  <si>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</si>
  <si>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</si>
  <si>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</si>
  <si>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</si>
  <si>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</si>
  <si>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</si>
  <si>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</si>
  <si>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</si>
  <si>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</si>
  <si>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</si>
  <si>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</si>
  <si>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</si>
  <si>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</si>
  <si>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</si>
  <si>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</si>
  <si>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</si>
  <si>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</si>
  <si>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</si>
  <si>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</si>
  <si>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</si>
  <si>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</si>
  <si>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</si>
  <si>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</si>
  <si>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</si>
  <si>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</si>
  <si>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</si>
  <si>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</si>
  <si>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</si>
  <si>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</si>
  <si>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</si>
  <si>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</si>
  <si>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</si>
  <si>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</si>
  <si>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</si>
  <si>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</si>
  <si>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</si>
  <si>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</si>
  <si>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</si>
  <si>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</si>
  <si>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</si>
  <si>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</si>
  <si>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</si>
  <si>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</si>
  <si>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</si>
  <si>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</si>
  <si>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</si>
  <si>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</si>
  <si>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</si>
  <si>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</si>
  <si>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</si>
  <si>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</si>
  <si>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</si>
  <si>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</si>
  <si>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</si>
  <si>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</si>
  <si>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</si>
  <si>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</si>
  <si>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</si>
  <si>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</si>
  <si>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</si>
  <si>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</si>
  <si>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</si>
  <si>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</si>
  <si>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</si>
  <si>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</si>
  <si>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</si>
  <si>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</si>
  <si>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</si>
  <si>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</si>
  <si>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</si>
  <si>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</si>
  <si>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</si>
  <si>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</si>
  <si>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</si>
  <si>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</si>
  <si>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</si>
  <si>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</si>
  <si>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</si>
  <si>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</si>
  <si>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</si>
  <si>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</si>
  <si>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</si>
  <si>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</si>
  <si>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</si>
  <si>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</si>
  <si>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</si>
  <si>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</si>
  <si>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</si>
  <si>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</si>
  <si>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</si>
  <si>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</si>
  <si>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</si>
  <si>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</si>
  <si>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</si>
  <si>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</si>
  <si>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</si>
  <si>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</si>
  <si>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</si>
  <si>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</si>
  <si>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</si>
  <si>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</si>
  <si>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</si>
  <si>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</si>
  <si>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</si>
  <si>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</si>
  <si>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</si>
  <si>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</si>
  <si>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</si>
  <si>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</si>
  <si>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</si>
  <si>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</si>
  <si>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</si>
  <si>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</si>
  <si>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</si>
  <si>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</si>
  <si>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</si>
  <si>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</si>
  <si>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</si>
  <si>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</si>
  <si>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</si>
  <si>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</si>
  <si>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</si>
  <si>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</si>
  <si>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</si>
  <si>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</si>
  <si>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</si>
  <si>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</si>
  <si>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</si>
  <si>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</si>
  <si>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</si>
  <si>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</si>
  <si>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</si>
  <si>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</si>
  <si>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</si>
  <si>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</si>
  <si>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</si>
  <si>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</si>
  <si>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</si>
  <si>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</si>
  <si>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</si>
  <si>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</si>
  <si>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</si>
  <si>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</si>
  <si>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</si>
  <si>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</si>
  <si>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</si>
  <si>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</si>
  <si>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</si>
  <si>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</si>
  <si>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</si>
  <si>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</si>
  <si>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</si>
  <si>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</si>
  <si>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</si>
  <si>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</si>
  <si>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</si>
  <si>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</si>
  <si>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</si>
  <si>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</si>
  <si>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</si>
  <si>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</si>
  <si>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</si>
  <si>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</si>
  <si>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</si>
  <si>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</si>
  <si>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</si>
  <si>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</si>
  <si>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</si>
  <si>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</si>
  <si>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</si>
  <si>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</si>
  <si>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</si>
  <si>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</si>
  <si>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</si>
  <si>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</si>
  <si>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</si>
  <si>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</si>
  <si>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</si>
  <si>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</si>
  <si>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</si>
  <si>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</si>
  <si>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</si>
  <si>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</si>
  <si>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</si>
  <si>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</si>
  <si>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</si>
  <si>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</si>
  <si>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</si>
  <si>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</si>
  <si>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</si>
  <si>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</si>
  <si>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</si>
  <si>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</si>
  <si>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</si>
  <si>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</si>
  <si>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</si>
  <si>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</si>
  <si>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</si>
  <si>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</si>
  <si>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</si>
  <si>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</si>
  <si>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</si>
  <si>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</si>
  <si>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</si>
  <si>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</si>
  <si>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</si>
  <si>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</si>
  <si>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</si>
  <si>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</si>
  <si>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</si>
  <si>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</si>
  <si>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</si>
  <si>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</si>
  <si>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</si>
  <si>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</si>
  <si>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</si>
  <si>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</si>
  <si>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</si>
  <si>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</si>
  <si>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</si>
  <si>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</si>
  <si>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</si>
  <si>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</si>
  <si>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</si>
  <si>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</si>
  <si>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</si>
  <si>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</si>
  <si>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</si>
  <si>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</si>
  <si>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</si>
  <si>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</si>
  <si>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</si>
  <si>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</si>
  <si>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</si>
  <si>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</si>
  <si>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</si>
  <si>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</si>
  <si>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</si>
  <si>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</si>
  <si>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</si>
  <si>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</si>
  <si>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</si>
  <si>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</si>
  <si>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</si>
  <si>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</si>
  <si>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</si>
  <si>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</si>
  <si>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</si>
  <si>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</si>
  <si>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</si>
  <si>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</si>
  <si>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</si>
  <si>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</si>
  <si>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</si>
  <si>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</si>
  <si>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</si>
  <si>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</si>
  <si>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</si>
  <si>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</si>
  <si>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</si>
  <si>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</si>
  <si>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</si>
  <si>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</si>
  <si>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</si>
  <si>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</si>
  <si>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</si>
  <si>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</si>
  <si>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</si>
  <si>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</si>
  <si>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</si>
  <si>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</si>
  <si>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</si>
  <si>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</si>
  <si>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</si>
  <si>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</si>
  <si>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</si>
  <si>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</si>
  <si>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</si>
  <si>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</si>
  <si>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</si>
  <si>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</si>
  <si>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</si>
  <si>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</si>
  <si>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</si>
  <si>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</si>
  <si>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</si>
  <si>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</si>
  <si>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</si>
  <si>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</si>
  <si>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</si>
  <si>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</si>
  <si>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</si>
  <si>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</si>
  <si>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</si>
  <si>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</si>
  <si>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</si>
  <si>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</si>
  <si>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</si>
  <si>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</si>
  <si>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</si>
  <si>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</si>
  <si>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</si>
  <si>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</si>
  <si>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</si>
  <si>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</si>
  <si>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</si>
  <si>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</si>
  <si>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</si>
  <si>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</si>
  <si>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</si>
  <si>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</si>
  <si>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</si>
  <si>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</si>
  <si>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</si>
  <si>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</si>
  <si>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</si>
  <si>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</si>
  <si>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</si>
  <si>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</si>
  <si>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</si>
  <si>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</si>
  <si>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</si>
  <si>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</si>
  <si>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</si>
  <si>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</si>
  <si>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</si>
  <si>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</si>
  <si>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</si>
  <si>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</si>
  <si>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</si>
  <si>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</si>
  <si>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</si>
  <si>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</si>
  <si>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</si>
  <si>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</si>
  <si>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</si>
  <si>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</si>
  <si>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</si>
  <si>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</si>
  <si>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</si>
  <si>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</si>
  <si>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</si>
  <si>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</si>
  <si>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</si>
  <si>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</si>
  <si>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</si>
  <si>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</si>
  <si>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</si>
  <si>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</si>
  <si>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</si>
  <si>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</si>
  <si>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</si>
  <si>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</si>
  <si>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</si>
  <si>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</si>
  <si>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</si>
  <si>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</si>
  <si>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</si>
  <si>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</si>
  <si>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</si>
  <si>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</si>
  <si>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</si>
  <si>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</si>
  <si>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</si>
  <si>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</si>
  <si>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</si>
  <si>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</si>
  <si>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</si>
  <si>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</si>
  <si>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</si>
  <si>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</si>
  <si>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</si>
  <si>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</si>
  <si>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</si>
  <si>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</si>
  <si>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</si>
  <si>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</si>
  <si>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</si>
  <si>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</si>
  <si>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</si>
  <si>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</si>
  <si>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</si>
  <si>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</si>
  <si>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</si>
  <si>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</si>
  <si>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</si>
  <si>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</si>
  <si>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</si>
  <si>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</si>
  <si>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</si>
  <si>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</si>
  <si>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</si>
  <si>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</si>
  <si>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</si>
  <si>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</si>
  <si>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</si>
  <si>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</si>
  <si>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</si>
  <si>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</si>
  <si>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</si>
  <si>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</si>
  <si>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</si>
  <si>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</si>
  <si>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</si>
  <si>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</si>
  <si>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</si>
  <si>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</si>
  <si>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</si>
  <si>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</si>
  <si>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</si>
  <si>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FACTURA DEVOLUCION</t>
  </si>
  <si>
    <t>JENIREE ORDONEZ</t>
  </si>
  <si>
    <t>ANGEL GUTIERRES(ZELLE)</t>
  </si>
  <si>
    <t>,</t>
  </si>
  <si>
    <t>PASAPALO EXPRES (ZELLE)</t>
  </si>
  <si>
    <t>WILLIAM LINARES (EFECTIVO)</t>
  </si>
  <si>
    <t>ADELANTO TANQUE</t>
  </si>
  <si>
    <t>SOBRANTE 06/04/24</t>
  </si>
  <si>
    <t>04246940018
C.i. 19459634
Bancaamiga</t>
  </si>
  <si>
    <t>MAIKOL</t>
  </si>
  <si>
    <t>FRAN CARLOS</t>
  </si>
  <si>
    <t>15097687 Venezuela 04141644366</t>
  </si>
  <si>
    <t>MAIKOL 10(PUNTO)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</si>
  <si>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</si>
  <si>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</si>
  <si>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</si>
  <si>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</si>
  <si>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</si>
  <si>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</si>
  <si>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</si>
  <si>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</si>
  <si>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</si>
  <si>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</si>
  <si>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</si>
  <si>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</si>
  <si>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</si>
  <si>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</si>
  <si>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</si>
  <si>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mal cobro de ayer</t>
  </si>
  <si>
    <t>$ 63</t>
  </si>
  <si>
    <t>oscar</t>
  </si>
  <si>
    <t>panaderia california(bs transferencia)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</si>
</sst>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6" zoomScale="85" zoomScaleNormal="85" workbookViewId="0">
      <pane xSplit="6" topLeftCell="W1" activePane="topRight" state="frozen"/>
      <selection activeCell="AP15" sqref="AP15"/>
      <selection pane="topRight" activeCell="Z227" sqref="Z22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33" t="s">
        <v>49</v>
      </c>
      <c r="C4" s="833"/>
      <c r="D4" s="833"/>
      <c r="E4" s="833"/>
      <c r="F4" s="83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3" t="s">
        <v>49</v>
      </c>
      <c r="S4" s="833"/>
      <c r="T4" s="833"/>
      <c r="U4" s="833"/>
      <c r="V4" s="83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5">
        <f>IF(AI4 = 0, 0, AJ4-AM4)</f>
        <v>61.620000000000005</v>
      </c>
      <c r="AO4" s="825"/>
    </row>
    <row r="5" spans="1:41" ht="20.100000000000001" customHeight="1" x14ac:dyDescent="0.25">
      <c r="B5" s="833" t="s">
        <v>56</v>
      </c>
      <c r="C5" s="833"/>
      <c r="D5" s="833"/>
      <c r="E5" s="833"/>
      <c r="F5" s="83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3" t="s">
        <v>56</v>
      </c>
      <c r="S5" s="833"/>
      <c r="T5" s="833"/>
      <c r="U5" s="833"/>
      <c r="V5" s="83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33" t="s">
        <v>50</v>
      </c>
      <c r="C6" s="833"/>
      <c r="D6" s="833"/>
      <c r="E6" s="833"/>
      <c r="F6" s="83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3" t="s">
        <v>50</v>
      </c>
      <c r="S6" s="833"/>
      <c r="T6" s="833"/>
      <c r="U6" s="833"/>
      <c r="V6" s="83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33" t="s">
        <v>7</v>
      </c>
      <c r="C7" s="833"/>
      <c r="D7" s="833"/>
      <c r="E7" s="833"/>
      <c r="F7" s="83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3" t="s">
        <v>7</v>
      </c>
      <c r="S7" s="833"/>
      <c r="T7" s="833"/>
      <c r="U7" s="833"/>
      <c r="V7" s="83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33" t="s">
        <v>6</v>
      </c>
      <c r="C8" s="833"/>
      <c r="D8" s="833"/>
      <c r="E8" s="833"/>
      <c r="F8" s="83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3" t="s">
        <v>6</v>
      </c>
      <c r="S8" s="833"/>
      <c r="T8" s="833"/>
      <c r="U8" s="833"/>
      <c r="V8" s="83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33" t="s">
        <v>232</v>
      </c>
      <c r="C9" s="833"/>
      <c r="D9" s="833"/>
      <c r="E9" s="833"/>
      <c r="F9" s="83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3" t="s">
        <v>232</v>
      </c>
      <c r="S9" s="833"/>
      <c r="T9" s="833"/>
      <c r="U9" s="833"/>
      <c r="V9" s="83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33" t="s">
        <v>53</v>
      </c>
      <c r="C10" s="833"/>
      <c r="D10" s="833"/>
      <c r="E10" s="833"/>
      <c r="F10" s="83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3" t="s">
        <v>53</v>
      </c>
      <c r="S10" s="833"/>
      <c r="T10" s="833"/>
      <c r="U10" s="833"/>
      <c r="V10" s="83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33" t="s">
        <v>55</v>
      </c>
      <c r="C11" s="833"/>
      <c r="D11" s="833"/>
      <c r="E11" s="833"/>
      <c r="F11" s="83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3" t="s">
        <v>55</v>
      </c>
      <c r="S11" s="833"/>
      <c r="T11" s="833"/>
      <c r="U11" s="833"/>
      <c r="V11" s="83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33" t="s">
        <v>5</v>
      </c>
      <c r="C12" s="833"/>
      <c r="D12" s="833"/>
      <c r="E12" s="833"/>
      <c r="F12" s="83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3" t="s">
        <v>5</v>
      </c>
      <c r="S12" s="833"/>
      <c r="T12" s="833"/>
      <c r="U12" s="833"/>
      <c r="V12" s="83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33" t="s">
        <v>4</v>
      </c>
      <c r="C13" s="833"/>
      <c r="D13" s="833"/>
      <c r="E13" s="833"/>
      <c r="F13" s="83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3" t="s">
        <v>4</v>
      </c>
      <c r="S13" s="833"/>
      <c r="T13" s="833"/>
      <c r="U13" s="833"/>
      <c r="V13" s="83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33" t="s">
        <v>12</v>
      </c>
      <c r="C14" s="833"/>
      <c r="D14" s="833"/>
      <c r="E14" s="833"/>
      <c r="F14" s="83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3" t="s">
        <v>12</v>
      </c>
      <c r="S14" s="833"/>
      <c r="T14" s="833"/>
      <c r="U14" s="833"/>
      <c r="V14" s="83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33" t="s">
        <v>204</v>
      </c>
      <c r="C15" s="833"/>
      <c r="D15" s="833"/>
      <c r="E15" s="833"/>
      <c r="F15" s="83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3" t="s">
        <v>204</v>
      </c>
      <c r="S15" s="833"/>
      <c r="T15" s="833"/>
      <c r="U15" s="833"/>
      <c r="V15" s="83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33" t="s">
        <v>52</v>
      </c>
      <c r="C16" s="833"/>
      <c r="D16" s="833"/>
      <c r="E16" s="833"/>
      <c r="F16" s="83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3" t="s">
        <v>52</v>
      </c>
      <c r="S16" s="833"/>
      <c r="T16" s="833"/>
      <c r="U16" s="833"/>
      <c r="V16" s="83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33" t="s">
        <v>367</v>
      </c>
      <c r="C17" s="833"/>
      <c r="D17" s="833"/>
      <c r="E17" s="833"/>
      <c r="F17" s="83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3" t="s">
        <v>367</v>
      </c>
      <c r="S17" s="833"/>
      <c r="T17" s="833"/>
      <c r="U17" s="833"/>
      <c r="V17" s="83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33" t="s">
        <v>99</v>
      </c>
      <c r="C18" s="833"/>
      <c r="D18" s="833"/>
      <c r="E18" s="833"/>
      <c r="F18" s="83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3" t="s">
        <v>99</v>
      </c>
      <c r="S18" s="833"/>
      <c r="T18" s="833"/>
      <c r="U18" s="833"/>
      <c r="V18" s="83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33" t="s">
        <v>100</v>
      </c>
      <c r="C19" s="833"/>
      <c r="D19" s="833"/>
      <c r="E19" s="833"/>
      <c r="F19" s="83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3" t="s">
        <v>100</v>
      </c>
      <c r="S19" s="833"/>
      <c r="T19" s="833"/>
      <c r="U19" s="833"/>
      <c r="V19" s="83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33" t="s">
        <v>98</v>
      </c>
      <c r="C20" s="833"/>
      <c r="D20" s="833"/>
      <c r="E20" s="833"/>
      <c r="F20" s="83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3" t="s">
        <v>98</v>
      </c>
      <c r="S20" s="833"/>
      <c r="T20" s="833"/>
      <c r="U20" s="833"/>
      <c r="V20" s="83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33" t="s">
        <v>101</v>
      </c>
      <c r="C21" s="833"/>
      <c r="D21" s="833"/>
      <c r="E21" s="833"/>
      <c r="F21" s="83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3" t="s">
        <v>101</v>
      </c>
      <c r="S21" s="833"/>
      <c r="T21" s="833"/>
      <c r="U21" s="833"/>
      <c r="V21" s="83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33" t="s">
        <v>11</v>
      </c>
      <c r="C22" s="833"/>
      <c r="D22" s="833"/>
      <c r="E22" s="833"/>
      <c r="F22" s="83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3" t="s">
        <v>11</v>
      </c>
      <c r="S22" s="833"/>
      <c r="T22" s="833"/>
      <c r="U22" s="833"/>
      <c r="V22" s="83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33" t="s">
        <v>10</v>
      </c>
      <c r="C23" s="833"/>
      <c r="D23" s="833"/>
      <c r="E23" s="833"/>
      <c r="F23" s="83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3" t="s">
        <v>10</v>
      </c>
      <c r="S23" s="833"/>
      <c r="T23" s="833"/>
      <c r="U23" s="833"/>
      <c r="V23" s="83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33" t="s">
        <v>9</v>
      </c>
      <c r="C24" s="833"/>
      <c r="D24" s="833"/>
      <c r="E24" s="833"/>
      <c r="F24" s="83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3" t="s">
        <v>9</v>
      </c>
      <c r="S24" s="833"/>
      <c r="T24" s="833"/>
      <c r="U24" s="833"/>
      <c r="V24" s="83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33" t="s">
        <v>8</v>
      </c>
      <c r="C25" s="833"/>
      <c r="D25" s="833"/>
      <c r="E25" s="833"/>
      <c r="F25" s="83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3" t="s">
        <v>8</v>
      </c>
      <c r="S25" s="833"/>
      <c r="T25" s="833"/>
      <c r="U25" s="833"/>
      <c r="V25" s="83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33" t="s">
        <v>57</v>
      </c>
      <c r="C26" s="833"/>
      <c r="D26" s="833"/>
      <c r="E26" s="833"/>
      <c r="F26" s="83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3" t="s">
        <v>57</v>
      </c>
      <c r="S26" s="833"/>
      <c r="T26" s="833"/>
      <c r="U26" s="833"/>
      <c r="V26" s="83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33" t="s">
        <v>51</v>
      </c>
      <c r="C27" s="833"/>
      <c r="D27" s="833"/>
      <c r="E27" s="833"/>
      <c r="F27" s="83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3" t="s">
        <v>51</v>
      </c>
      <c r="S27" s="833"/>
      <c r="T27" s="833"/>
      <c r="U27" s="833"/>
      <c r="V27" s="83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3" t="s">
        <v>285</v>
      </c>
      <c r="S28" s="833"/>
      <c r="T28" s="833"/>
      <c r="U28" s="833"/>
      <c r="V28" s="83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33" t="s">
        <v>40</v>
      </c>
      <c r="C32" s="833"/>
      <c r="D32" s="833"/>
      <c r="E32" s="833"/>
      <c r="F32" s="83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22" t="s">
        <v>28</v>
      </c>
      <c r="C33" s="823"/>
      <c r="D33" s="823"/>
      <c r="E33" s="823"/>
      <c r="F33" s="82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3" t="s">
        <v>385</v>
      </c>
      <c r="S33" s="833"/>
      <c r="T33" s="833"/>
      <c r="U33" s="833"/>
      <c r="V33" s="83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5">
        <f t="shared" ref="AN33:AN70" si="28">AJ33-AM33</f>
        <v>0</v>
      </c>
      <c r="AO33" s="825"/>
    </row>
    <row r="34" spans="2:41" ht="20.100000000000001" customHeight="1" x14ac:dyDescent="0.25">
      <c r="B34" s="833" t="s">
        <v>113</v>
      </c>
      <c r="C34" s="833"/>
      <c r="D34" s="833"/>
      <c r="E34" s="833"/>
      <c r="F34" s="83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3" t="s">
        <v>308</v>
      </c>
      <c r="S34" s="833"/>
      <c r="T34" s="833"/>
      <c r="U34" s="833"/>
      <c r="V34" s="83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5">
        <f t="shared" si="28"/>
        <v>0</v>
      </c>
      <c r="AO34" s="825"/>
    </row>
    <row r="35" spans="2:41" ht="20.100000000000001" customHeight="1" x14ac:dyDescent="0.25">
      <c r="B35" s="833" t="s">
        <v>31</v>
      </c>
      <c r="C35" s="833"/>
      <c r="D35" s="833"/>
      <c r="E35" s="833"/>
      <c r="F35" s="83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3" t="s">
        <v>386</v>
      </c>
      <c r="S35" s="833"/>
      <c r="T35" s="833"/>
      <c r="U35" s="833"/>
      <c r="V35" s="83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5">
        <f t="shared" si="28"/>
        <v>0</v>
      </c>
      <c r="AO35" s="825"/>
    </row>
    <row r="36" spans="2:41" ht="23.25" customHeight="1" x14ac:dyDescent="0.25">
      <c r="B36" s="833" t="s">
        <v>48</v>
      </c>
      <c r="C36" s="833"/>
      <c r="D36" s="833"/>
      <c r="E36" s="833"/>
      <c r="F36" s="83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3" t="s">
        <v>387</v>
      </c>
      <c r="S36" s="833"/>
      <c r="T36" s="833"/>
      <c r="U36" s="833"/>
      <c r="V36" s="83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5">
        <f t="shared" si="28"/>
        <v>0</v>
      </c>
      <c r="AO36" s="825"/>
    </row>
    <row r="37" spans="2:41" ht="20.100000000000001" customHeight="1" x14ac:dyDescent="0.25">
      <c r="B37" s="833" t="s">
        <v>41</v>
      </c>
      <c r="C37" s="833"/>
      <c r="D37" s="833"/>
      <c r="E37" s="833"/>
      <c r="F37" s="83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3" t="s">
        <v>388</v>
      </c>
      <c r="S37" s="833"/>
      <c r="T37" s="833"/>
      <c r="U37" s="833"/>
      <c r="V37" s="83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5">
        <f t="shared" si="28"/>
        <v>0</v>
      </c>
      <c r="AO37" s="825"/>
    </row>
    <row r="38" spans="2:41" ht="20.100000000000001" customHeight="1" x14ac:dyDescent="0.25">
      <c r="B38" s="833" t="s">
        <v>115</v>
      </c>
      <c r="C38" s="833"/>
      <c r="D38" s="833"/>
      <c r="E38" s="833"/>
      <c r="F38" s="83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3" t="s">
        <v>389</v>
      </c>
      <c r="S38" s="833"/>
      <c r="T38" s="833"/>
      <c r="U38" s="833"/>
      <c r="V38" s="83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5">
        <f t="shared" si="28"/>
        <v>0</v>
      </c>
      <c r="AO38" s="825"/>
    </row>
    <row r="39" spans="2:41" ht="20.100000000000001" customHeight="1" x14ac:dyDescent="0.25">
      <c r="B39" s="833" t="s">
        <v>45</v>
      </c>
      <c r="C39" s="833"/>
      <c r="D39" s="833"/>
      <c r="E39" s="833"/>
      <c r="F39" s="83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3" t="s">
        <v>390</v>
      </c>
      <c r="S39" s="833"/>
      <c r="T39" s="833"/>
      <c r="U39" s="833"/>
      <c r="V39" s="83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5">
        <f t="shared" si="28"/>
        <v>0</v>
      </c>
      <c r="AO39" s="825"/>
    </row>
    <row r="40" spans="2:41" ht="20.100000000000001" customHeight="1" x14ac:dyDescent="0.25">
      <c r="B40" s="833" t="s">
        <v>42</v>
      </c>
      <c r="C40" s="833"/>
      <c r="D40" s="833"/>
      <c r="E40" s="833"/>
      <c r="F40" s="83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3" t="s">
        <v>391</v>
      </c>
      <c r="S40" s="833"/>
      <c r="T40" s="833"/>
      <c r="U40" s="833"/>
      <c r="V40" s="83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5">
        <f t="shared" si="28"/>
        <v>0</v>
      </c>
      <c r="AO40" s="825"/>
    </row>
    <row r="41" spans="2:41" ht="20.100000000000001" customHeight="1" x14ac:dyDescent="0.25">
      <c r="B41" s="833" t="s">
        <v>245</v>
      </c>
      <c r="C41" s="833"/>
      <c r="D41" s="833"/>
      <c r="E41" s="833"/>
      <c r="F41" s="83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3" t="s">
        <v>392</v>
      </c>
      <c r="S41" s="833"/>
      <c r="T41" s="833"/>
      <c r="U41" s="833"/>
      <c r="V41" s="83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5">
        <f t="shared" si="28"/>
        <v>0</v>
      </c>
      <c r="AO41" s="825"/>
    </row>
    <row r="42" spans="2:41" ht="20.100000000000001" customHeight="1" x14ac:dyDescent="0.25">
      <c r="B42" s="833" t="s">
        <v>114</v>
      </c>
      <c r="C42" s="833"/>
      <c r="D42" s="833"/>
      <c r="E42" s="833"/>
      <c r="F42" s="83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3" t="s">
        <v>393</v>
      </c>
      <c r="S42" s="833"/>
      <c r="T42" s="833"/>
      <c r="U42" s="833"/>
      <c r="V42" s="83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5">
        <f t="shared" si="28"/>
        <v>11.600000000000001</v>
      </c>
      <c r="AO42" s="82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3" t="s">
        <v>480</v>
      </c>
      <c r="S43" s="833"/>
      <c r="T43" s="833"/>
      <c r="U43" s="833"/>
      <c r="V43" s="83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5">
        <f>AJ43-AM43</f>
        <v>10.920000000000002</v>
      </c>
      <c r="AO43" s="825"/>
    </row>
    <row r="44" spans="2:41" ht="20.100000000000001" customHeight="1" x14ac:dyDescent="0.25">
      <c r="B44" s="833" t="s">
        <v>47</v>
      </c>
      <c r="C44" s="833"/>
      <c r="D44" s="833"/>
      <c r="E44" s="833"/>
      <c r="F44" s="83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3" t="s">
        <v>394</v>
      </c>
      <c r="S44" s="833"/>
      <c r="T44" s="833"/>
      <c r="U44" s="833"/>
      <c r="V44" s="83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5">
        <f t="shared" si="28"/>
        <v>0</v>
      </c>
      <c r="AO44" s="825"/>
    </row>
    <row r="45" spans="2:41" ht="20.100000000000001" customHeight="1" x14ac:dyDescent="0.25">
      <c r="B45" s="833" t="s">
        <v>43</v>
      </c>
      <c r="C45" s="833"/>
      <c r="D45" s="833"/>
      <c r="E45" s="833"/>
      <c r="F45" s="83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3" t="s">
        <v>395</v>
      </c>
      <c r="S45" s="833"/>
      <c r="T45" s="833"/>
      <c r="U45" s="833"/>
      <c r="V45" s="83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5">
        <f t="shared" si="28"/>
        <v>0</v>
      </c>
      <c r="AO45" s="825"/>
    </row>
    <row r="46" spans="2:41" ht="20.100000000000001" customHeight="1" x14ac:dyDescent="0.25">
      <c r="B46" s="833" t="s">
        <v>46</v>
      </c>
      <c r="C46" s="833"/>
      <c r="D46" s="833"/>
      <c r="E46" s="833"/>
      <c r="F46" s="83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3" t="s">
        <v>396</v>
      </c>
      <c r="S46" s="833"/>
      <c r="T46" s="833"/>
      <c r="U46" s="833"/>
      <c r="V46" s="83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5">
        <f t="shared" si="28"/>
        <v>0</v>
      </c>
      <c r="AO46" s="825"/>
    </row>
    <row r="47" spans="2:41" ht="20.100000000000001" customHeight="1" x14ac:dyDescent="0.25">
      <c r="B47" s="833" t="s">
        <v>219</v>
      </c>
      <c r="C47" s="833"/>
      <c r="D47" s="833"/>
      <c r="E47" s="833"/>
      <c r="F47" s="83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3" t="s">
        <v>397</v>
      </c>
      <c r="S47" s="833"/>
      <c r="T47" s="833"/>
      <c r="U47" s="833"/>
      <c r="V47" s="83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5">
        <f>AJ47-AM47</f>
        <v>0</v>
      </c>
      <c r="AO47" s="825"/>
    </row>
    <row r="48" spans="2:41" ht="20.100000000000001" customHeight="1" x14ac:dyDescent="0.25">
      <c r="B48" s="833" t="s">
        <v>26</v>
      </c>
      <c r="C48" s="833"/>
      <c r="D48" s="833"/>
      <c r="E48" s="833"/>
      <c r="F48" s="833"/>
      <c r="G48" s="84" t="s">
        <v>336</v>
      </c>
      <c r="H48" s="84" t="s">
        <v>336</v>
      </c>
      <c r="I48" s="84" t="s">
        <v>336</v>
      </c>
      <c r="J48" s="84" t="s">
        <v>336</v>
      </c>
      <c r="R48" s="833" t="s">
        <v>398</v>
      </c>
      <c r="S48" s="833"/>
      <c r="T48" s="833"/>
      <c r="U48" s="833"/>
      <c r="V48" s="83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5">
        <f t="shared" si="28"/>
        <v>0</v>
      </c>
      <c r="AO48" s="825"/>
    </row>
    <row r="49" spans="2:41" ht="20.100000000000001" customHeight="1" x14ac:dyDescent="0.25">
      <c r="B49" s="833" t="s">
        <v>35</v>
      </c>
      <c r="C49" s="833"/>
      <c r="D49" s="833"/>
      <c r="E49" s="833"/>
      <c r="F49" s="83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3" t="s">
        <v>399</v>
      </c>
      <c r="S49" s="833"/>
      <c r="T49" s="833"/>
      <c r="U49" s="833"/>
      <c r="V49" s="83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5">
        <f t="shared" si="28"/>
        <v>0</v>
      </c>
      <c r="AO49" s="825"/>
    </row>
    <row r="50" spans="2:41" ht="20.100000000000001" customHeight="1" x14ac:dyDescent="0.25">
      <c r="B50" s="833" t="s">
        <v>33</v>
      </c>
      <c r="C50" s="833"/>
      <c r="D50" s="833"/>
      <c r="E50" s="833"/>
      <c r="F50" s="83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3" t="s">
        <v>400</v>
      </c>
      <c r="S50" s="833"/>
      <c r="T50" s="833"/>
      <c r="U50" s="833"/>
      <c r="V50" s="83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5">
        <f t="shared" si="28"/>
        <v>0</v>
      </c>
      <c r="AO50" s="825"/>
    </row>
    <row r="51" spans="2:41" ht="20.100000000000001" customHeight="1" x14ac:dyDescent="0.25">
      <c r="B51" s="833" t="s">
        <v>34</v>
      </c>
      <c r="C51" s="833"/>
      <c r="D51" s="833"/>
      <c r="E51" s="833"/>
      <c r="F51" s="83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3" t="s">
        <v>401</v>
      </c>
      <c r="S51" s="833"/>
      <c r="T51" s="833"/>
      <c r="U51" s="833"/>
      <c r="V51" s="83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5">
        <f t="shared" si="28"/>
        <v>0</v>
      </c>
      <c r="AO51" s="825"/>
    </row>
    <row r="52" spans="2:41" ht="20.100000000000001" customHeight="1" x14ac:dyDescent="0.25">
      <c r="B52" s="833" t="s">
        <v>32</v>
      </c>
      <c r="C52" s="833"/>
      <c r="D52" s="833"/>
      <c r="E52" s="833"/>
      <c r="F52" s="83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3" t="s">
        <v>402</v>
      </c>
      <c r="S52" s="833"/>
      <c r="T52" s="833"/>
      <c r="U52" s="833"/>
      <c r="V52" s="83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5">
        <f t="shared" si="28"/>
        <v>0</v>
      </c>
      <c r="AO52" s="825"/>
    </row>
    <row r="53" spans="2:41" ht="20.100000000000001" customHeight="1" x14ac:dyDescent="0.25">
      <c r="B53" s="833" t="s">
        <v>20</v>
      </c>
      <c r="C53" s="833"/>
      <c r="D53" s="833"/>
      <c r="E53" s="833"/>
      <c r="F53" s="83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3" t="s">
        <v>403</v>
      </c>
      <c r="S53" s="833"/>
      <c r="T53" s="833"/>
      <c r="U53" s="833"/>
      <c r="V53" s="83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5">
        <f t="shared" si="28"/>
        <v>0</v>
      </c>
      <c r="AO53" s="825"/>
    </row>
    <row r="54" spans="2:41" ht="20.100000000000001" customHeight="1" x14ac:dyDescent="0.25">
      <c r="B54" s="833" t="s">
        <v>21</v>
      </c>
      <c r="C54" s="833"/>
      <c r="D54" s="833"/>
      <c r="E54" s="833"/>
      <c r="F54" s="83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3" t="s">
        <v>404</v>
      </c>
      <c r="S54" s="833"/>
      <c r="T54" s="833"/>
      <c r="U54" s="833"/>
      <c r="V54" s="83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5">
        <f t="shared" si="28"/>
        <v>0</v>
      </c>
      <c r="AO54" s="825"/>
    </row>
    <row r="55" spans="2:41" ht="20.100000000000001" customHeight="1" x14ac:dyDescent="0.25">
      <c r="B55" s="833" t="s">
        <v>22</v>
      </c>
      <c r="C55" s="833"/>
      <c r="D55" s="833"/>
      <c r="E55" s="833"/>
      <c r="F55" s="83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3" t="s">
        <v>405</v>
      </c>
      <c r="S55" s="833"/>
      <c r="T55" s="833"/>
      <c r="U55" s="833"/>
      <c r="V55" s="83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5">
        <f t="shared" si="28"/>
        <v>0</v>
      </c>
      <c r="AO55" s="825"/>
    </row>
    <row r="56" spans="2:41" ht="20.100000000000001" customHeight="1" x14ac:dyDescent="0.25">
      <c r="B56" s="833" t="s">
        <v>23</v>
      </c>
      <c r="C56" s="833"/>
      <c r="D56" s="833"/>
      <c r="E56" s="833"/>
      <c r="F56" s="83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3" t="s">
        <v>406</v>
      </c>
      <c r="S56" s="833"/>
      <c r="T56" s="833"/>
      <c r="U56" s="833"/>
      <c r="V56" s="83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5">
        <f t="shared" si="28"/>
        <v>19.54</v>
      </c>
      <c r="AO56" s="825"/>
    </row>
    <row r="57" spans="2:41" ht="20.100000000000001" customHeight="1" x14ac:dyDescent="0.25">
      <c r="B57" s="833" t="s">
        <v>24</v>
      </c>
      <c r="C57" s="833"/>
      <c r="D57" s="833"/>
      <c r="E57" s="833"/>
      <c r="F57" s="83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3" t="s">
        <v>407</v>
      </c>
      <c r="S57" s="833"/>
      <c r="T57" s="833"/>
      <c r="U57" s="833"/>
      <c r="V57" s="83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5">
        <f t="shared" si="28"/>
        <v>0</v>
      </c>
      <c r="AO57" s="825"/>
    </row>
    <row r="58" spans="2:41" ht="20.100000000000001" customHeight="1" x14ac:dyDescent="0.25">
      <c r="B58" s="833" t="s">
        <v>25</v>
      </c>
      <c r="C58" s="833"/>
      <c r="D58" s="833"/>
      <c r="E58" s="833"/>
      <c r="F58" s="833"/>
      <c r="G58" s="84" t="s">
        <v>336</v>
      </c>
      <c r="H58" s="84" t="s">
        <v>336</v>
      </c>
      <c r="I58" s="84" t="s">
        <v>336</v>
      </c>
      <c r="J58" s="84" t="s">
        <v>336</v>
      </c>
      <c r="R58" s="833" t="s">
        <v>408</v>
      </c>
      <c r="S58" s="833"/>
      <c r="T58" s="833"/>
      <c r="U58" s="833"/>
      <c r="V58" s="83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5">
        <f t="shared" si="28"/>
        <v>0</v>
      </c>
      <c r="AO58" s="825"/>
    </row>
    <row r="59" spans="2:41" ht="20.100000000000001" customHeight="1" x14ac:dyDescent="0.25">
      <c r="B59" s="833" t="s">
        <v>36</v>
      </c>
      <c r="C59" s="833"/>
      <c r="D59" s="833"/>
      <c r="E59" s="833"/>
      <c r="F59" s="83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3" t="s">
        <v>409</v>
      </c>
      <c r="S59" s="833"/>
      <c r="T59" s="833"/>
      <c r="U59" s="833"/>
      <c r="V59" s="83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5">
        <f t="shared" si="28"/>
        <v>0</v>
      </c>
      <c r="AO59" s="825"/>
    </row>
    <row r="60" spans="2:41" ht="20.100000000000001" customHeight="1" x14ac:dyDescent="0.25">
      <c r="B60" s="833" t="s">
        <v>38</v>
      </c>
      <c r="C60" s="833"/>
      <c r="D60" s="833"/>
      <c r="E60" s="833"/>
      <c r="F60" s="83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3" t="s">
        <v>410</v>
      </c>
      <c r="S60" s="833"/>
      <c r="T60" s="833"/>
      <c r="U60" s="833"/>
      <c r="V60" s="83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5">
        <f t="shared" si="28"/>
        <v>0</v>
      </c>
      <c r="AO60" s="825"/>
    </row>
    <row r="61" spans="2:41" ht="20.100000000000001" customHeight="1" x14ac:dyDescent="0.25">
      <c r="B61" s="833" t="s">
        <v>39</v>
      </c>
      <c r="C61" s="833"/>
      <c r="D61" s="833"/>
      <c r="E61" s="833"/>
      <c r="F61" s="83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3" t="s">
        <v>411</v>
      </c>
      <c r="S61" s="833"/>
      <c r="T61" s="833"/>
      <c r="U61" s="833"/>
      <c r="V61" s="83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5">
        <f t="shared" si="28"/>
        <v>0</v>
      </c>
      <c r="AO61" s="825"/>
    </row>
    <row r="62" spans="2:41" ht="20.100000000000001" customHeight="1" x14ac:dyDescent="0.25">
      <c r="B62" s="833" t="s">
        <v>276</v>
      </c>
      <c r="C62" s="833"/>
      <c r="D62" s="833"/>
      <c r="E62" s="833"/>
      <c r="F62" s="83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3" t="s">
        <v>412</v>
      </c>
      <c r="S62" s="833"/>
      <c r="T62" s="833"/>
      <c r="U62" s="833"/>
      <c r="V62" s="83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5">
        <f t="shared" si="28"/>
        <v>0</v>
      </c>
      <c r="AO62" s="825"/>
    </row>
    <row r="63" spans="2:41" ht="20.100000000000001" customHeight="1" x14ac:dyDescent="0.25">
      <c r="B63" s="833" t="s">
        <v>37</v>
      </c>
      <c r="C63" s="833"/>
      <c r="D63" s="833"/>
      <c r="E63" s="833"/>
      <c r="F63" s="83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3" t="s">
        <v>413</v>
      </c>
      <c r="S63" s="833"/>
      <c r="T63" s="833"/>
      <c r="U63" s="833"/>
      <c r="V63" s="83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5">
        <f t="shared" si="28"/>
        <v>0</v>
      </c>
      <c r="AO63" s="825"/>
    </row>
    <row r="64" spans="2:41" x14ac:dyDescent="0.25">
      <c r="R64" s="833" t="s">
        <v>414</v>
      </c>
      <c r="S64" s="833"/>
      <c r="T64" s="833"/>
      <c r="U64" s="833"/>
      <c r="V64" s="83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5">
        <f t="shared" si="28"/>
        <v>0</v>
      </c>
      <c r="AO64" s="825"/>
    </row>
    <row r="65" spans="2:41" x14ac:dyDescent="0.25">
      <c r="R65" s="833" t="s">
        <v>415</v>
      </c>
      <c r="S65" s="833"/>
      <c r="T65" s="833"/>
      <c r="U65" s="833"/>
      <c r="V65" s="83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5">
        <f t="shared" si="28"/>
        <v>0</v>
      </c>
      <c r="AO65" s="825"/>
    </row>
    <row r="66" spans="2:41" ht="18.75" x14ac:dyDescent="0.25">
      <c r="B66" s="834" t="s">
        <v>2</v>
      </c>
      <c r="C66" s="834"/>
      <c r="D66" s="834"/>
      <c r="E66" s="834"/>
      <c r="F66" s="834"/>
      <c r="R66" s="833" t="s">
        <v>416</v>
      </c>
      <c r="S66" s="833"/>
      <c r="T66" s="833"/>
      <c r="U66" s="833"/>
      <c r="V66" s="83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5">
        <f t="shared" si="28"/>
        <v>0</v>
      </c>
      <c r="AO66" s="825"/>
    </row>
    <row r="67" spans="2:41" x14ac:dyDescent="0.25">
      <c r="B67" s="833" t="s">
        <v>49</v>
      </c>
      <c r="C67" s="833"/>
      <c r="D67" s="833"/>
      <c r="E67" s="833"/>
      <c r="F67" s="833"/>
      <c r="G67" s="310">
        <v>30</v>
      </c>
      <c r="H67" s="378">
        <v>50</v>
      </c>
      <c r="R67" s="833" t="s">
        <v>417</v>
      </c>
      <c r="S67" s="833"/>
      <c r="T67" s="833"/>
      <c r="U67" s="833"/>
      <c r="V67" s="83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5">
        <f t="shared" si="28"/>
        <v>3.45</v>
      </c>
      <c r="AO67" s="825"/>
    </row>
    <row r="68" spans="2:41" x14ac:dyDescent="0.25">
      <c r="B68" s="833" t="s">
        <v>56</v>
      </c>
      <c r="C68" s="833"/>
      <c r="D68" s="833"/>
      <c r="E68" s="833"/>
      <c r="F68" s="833"/>
      <c r="G68" s="310">
        <v>0</v>
      </c>
      <c r="H68" s="378"/>
      <c r="R68" s="833" t="s">
        <v>345</v>
      </c>
      <c r="S68" s="833"/>
      <c r="T68" s="833"/>
      <c r="U68" s="833"/>
      <c r="V68" s="83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5">
        <f t="shared" si="28"/>
        <v>0</v>
      </c>
      <c r="AO68" s="825"/>
    </row>
    <row r="69" spans="2:41" x14ac:dyDescent="0.25">
      <c r="B69" s="833" t="s">
        <v>50</v>
      </c>
      <c r="C69" s="833"/>
      <c r="D69" s="833"/>
      <c r="E69" s="833"/>
      <c r="F69" s="833"/>
      <c r="G69" s="310">
        <v>0</v>
      </c>
      <c r="H69" s="378"/>
      <c r="R69" s="833" t="s">
        <v>418</v>
      </c>
      <c r="S69" s="833"/>
      <c r="T69" s="833"/>
      <c r="U69" s="833"/>
      <c r="V69" s="83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5">
        <f t="shared" si="28"/>
        <v>0</v>
      </c>
      <c r="AO69" s="825"/>
    </row>
    <row r="70" spans="2:41" x14ac:dyDescent="0.25">
      <c r="B70" s="833" t="s">
        <v>7</v>
      </c>
      <c r="C70" s="833"/>
      <c r="D70" s="833"/>
      <c r="E70" s="833"/>
      <c r="F70" s="833"/>
      <c r="G70" s="310">
        <v>0</v>
      </c>
      <c r="H70" s="378">
        <v>20</v>
      </c>
      <c r="R70" s="833" t="s">
        <v>419</v>
      </c>
      <c r="S70" s="833"/>
      <c r="T70" s="833"/>
      <c r="U70" s="833"/>
      <c r="V70" s="83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5">
        <f t="shared" si="28"/>
        <v>0</v>
      </c>
      <c r="AO70" s="825"/>
    </row>
    <row r="71" spans="2:41" ht="18.75" customHeight="1" x14ac:dyDescent="0.3">
      <c r="B71" s="833" t="s">
        <v>6</v>
      </c>
      <c r="C71" s="833"/>
      <c r="D71" s="833"/>
      <c r="E71" s="833"/>
      <c r="F71" s="83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3" t="s">
        <v>232</v>
      </c>
      <c r="C73" s="833"/>
      <c r="D73" s="833"/>
      <c r="E73" s="833"/>
      <c r="F73" s="833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33" t="s">
        <v>53</v>
      </c>
      <c r="C74" s="833"/>
      <c r="D74" s="833"/>
      <c r="E74" s="833"/>
      <c r="F74" s="833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33" t="s">
        <v>55</v>
      </c>
      <c r="C75" s="833"/>
      <c r="D75" s="833"/>
      <c r="E75" s="833"/>
      <c r="F75" s="833"/>
      <c r="G75" s="310">
        <v>0</v>
      </c>
      <c r="H75" s="378"/>
      <c r="R75" s="833" t="s">
        <v>421</v>
      </c>
      <c r="S75" s="833"/>
      <c r="T75" s="833"/>
      <c r="U75" s="833"/>
      <c r="V75" s="83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5">
        <f t="shared" ref="AN75:AN90" si="35">AJ75-AM75</f>
        <v>0</v>
      </c>
      <c r="AO75" s="825"/>
    </row>
    <row r="76" spans="2:41" ht="15" customHeight="1" x14ac:dyDescent="0.25">
      <c r="B76" s="833" t="s">
        <v>5</v>
      </c>
      <c r="C76" s="833"/>
      <c r="D76" s="833"/>
      <c r="E76" s="833"/>
      <c r="F76" s="833"/>
      <c r="G76" s="310">
        <v>30</v>
      </c>
      <c r="H76" s="378">
        <v>50</v>
      </c>
      <c r="R76" s="833" t="s">
        <v>422</v>
      </c>
      <c r="S76" s="833"/>
      <c r="T76" s="833"/>
      <c r="U76" s="833"/>
      <c r="V76" s="83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5">
        <f t="shared" si="35"/>
        <v>6</v>
      </c>
      <c r="AO76" s="825"/>
    </row>
    <row r="77" spans="2:41" ht="15" customHeight="1" x14ac:dyDescent="0.25">
      <c r="B77" s="833" t="s">
        <v>4</v>
      </c>
      <c r="C77" s="833"/>
      <c r="D77" s="833"/>
      <c r="E77" s="833"/>
      <c r="F77" s="833"/>
      <c r="G77" s="310">
        <v>0</v>
      </c>
      <c r="H77" s="378"/>
      <c r="R77" s="833" t="s">
        <v>423</v>
      </c>
      <c r="S77" s="833"/>
      <c r="T77" s="833"/>
      <c r="U77" s="833"/>
      <c r="V77" s="83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5">
        <f>AJ77-AM77</f>
        <v>0</v>
      </c>
      <c r="AO77" s="825"/>
    </row>
    <row r="78" spans="2:41" ht="15" customHeight="1" x14ac:dyDescent="0.25">
      <c r="B78" s="833" t="s">
        <v>12</v>
      </c>
      <c r="C78" s="833"/>
      <c r="D78" s="833"/>
      <c r="E78" s="833"/>
      <c r="F78" s="833"/>
      <c r="G78" s="310">
        <v>0</v>
      </c>
      <c r="H78" s="378">
        <v>60</v>
      </c>
      <c r="R78" s="833" t="s">
        <v>424</v>
      </c>
      <c r="S78" s="833"/>
      <c r="T78" s="833"/>
      <c r="U78" s="833"/>
      <c r="V78" s="83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5">
        <f t="shared" si="35"/>
        <v>0</v>
      </c>
      <c r="AO78" s="825"/>
    </row>
    <row r="79" spans="2:41" x14ac:dyDescent="0.25">
      <c r="B79" s="833" t="s">
        <v>204</v>
      </c>
      <c r="C79" s="833"/>
      <c r="D79" s="833"/>
      <c r="E79" s="833"/>
      <c r="F79" s="833"/>
      <c r="G79" s="310">
        <v>200</v>
      </c>
      <c r="H79" s="378">
        <v>300</v>
      </c>
      <c r="R79" s="833" t="s">
        <v>425</v>
      </c>
      <c r="S79" s="833"/>
      <c r="T79" s="833"/>
      <c r="U79" s="833"/>
      <c r="V79" s="83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5">
        <f t="shared" si="35"/>
        <v>0</v>
      </c>
      <c r="AO79" s="825"/>
    </row>
    <row r="80" spans="2:41" ht="15" customHeight="1" x14ac:dyDescent="0.25">
      <c r="B80" s="833" t="s">
        <v>52</v>
      </c>
      <c r="C80" s="833"/>
      <c r="D80" s="833"/>
      <c r="E80" s="833"/>
      <c r="F80" s="833"/>
      <c r="G80" s="310">
        <v>15</v>
      </c>
      <c r="H80" s="378">
        <v>15</v>
      </c>
      <c r="R80" s="833" t="s">
        <v>426</v>
      </c>
      <c r="S80" s="833"/>
      <c r="T80" s="833"/>
      <c r="U80" s="833"/>
      <c r="V80" s="83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5">
        <f t="shared" si="35"/>
        <v>0</v>
      </c>
      <c r="AO80" s="825"/>
    </row>
    <row r="81" spans="2:41" ht="15" customHeight="1" x14ac:dyDescent="0.25">
      <c r="B81" s="833" t="s">
        <v>99</v>
      </c>
      <c r="C81" s="833"/>
      <c r="D81" s="833"/>
      <c r="E81" s="833"/>
      <c r="F81" s="833"/>
      <c r="G81" s="310">
        <v>0</v>
      </c>
      <c r="H81" s="378"/>
      <c r="R81" s="833" t="s">
        <v>427</v>
      </c>
      <c r="S81" s="833"/>
      <c r="T81" s="833"/>
      <c r="U81" s="833"/>
      <c r="V81" s="83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5">
        <f t="shared" si="35"/>
        <v>0</v>
      </c>
      <c r="AO81" s="825"/>
    </row>
    <row r="82" spans="2:41" ht="15" customHeight="1" x14ac:dyDescent="0.25">
      <c r="B82" s="833" t="s">
        <v>100</v>
      </c>
      <c r="C82" s="833"/>
      <c r="D82" s="833"/>
      <c r="E82" s="833"/>
      <c r="F82" s="833"/>
      <c r="G82" s="310">
        <v>0</v>
      </c>
      <c r="H82" s="378"/>
      <c r="R82" s="833" t="s">
        <v>428</v>
      </c>
      <c r="S82" s="833"/>
      <c r="T82" s="833"/>
      <c r="U82" s="833"/>
      <c r="V82" s="83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5">
        <f t="shared" si="35"/>
        <v>0</v>
      </c>
      <c r="AO82" s="825"/>
    </row>
    <row r="83" spans="2:41" ht="15" customHeight="1" x14ac:dyDescent="0.25">
      <c r="B83" s="833" t="s">
        <v>98</v>
      </c>
      <c r="C83" s="833"/>
      <c r="D83" s="833"/>
      <c r="E83" s="833"/>
      <c r="F83" s="833"/>
      <c r="G83" s="310">
        <v>0</v>
      </c>
      <c r="H83" s="378"/>
      <c r="R83" s="833" t="s">
        <v>429</v>
      </c>
      <c r="S83" s="833"/>
      <c r="T83" s="833"/>
      <c r="U83" s="833"/>
      <c r="V83" s="83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5">
        <f t="shared" si="35"/>
        <v>0</v>
      </c>
      <c r="AO83" s="825"/>
    </row>
    <row r="84" spans="2:41" ht="15" customHeight="1" x14ac:dyDescent="0.25">
      <c r="B84" s="833" t="s">
        <v>101</v>
      </c>
      <c r="C84" s="833"/>
      <c r="D84" s="833"/>
      <c r="E84" s="833"/>
      <c r="F84" s="833"/>
      <c r="G84" s="310">
        <v>0</v>
      </c>
      <c r="H84" s="378"/>
      <c r="R84" s="833" t="s">
        <v>430</v>
      </c>
      <c r="S84" s="833"/>
      <c r="T84" s="833"/>
      <c r="U84" s="833"/>
      <c r="V84" s="83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5">
        <f t="shared" si="35"/>
        <v>0</v>
      </c>
      <c r="AO84" s="825"/>
    </row>
    <row r="85" spans="2:41" x14ac:dyDescent="0.25">
      <c r="B85" s="833" t="s">
        <v>11</v>
      </c>
      <c r="C85" s="833"/>
      <c r="D85" s="833"/>
      <c r="E85" s="833"/>
      <c r="F85" s="833"/>
      <c r="G85" s="310">
        <v>30</v>
      </c>
      <c r="H85" s="378">
        <v>50</v>
      </c>
      <c r="R85" s="833" t="s">
        <v>431</v>
      </c>
      <c r="S85" s="833"/>
      <c r="T85" s="833"/>
      <c r="U85" s="833"/>
      <c r="V85" s="83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5">
        <f t="shared" si="35"/>
        <v>0</v>
      </c>
      <c r="AO85" s="825"/>
    </row>
    <row r="86" spans="2:41" ht="15" customHeight="1" x14ac:dyDescent="0.25">
      <c r="B86" s="833" t="s">
        <v>10</v>
      </c>
      <c r="C86" s="833"/>
      <c r="D86" s="833"/>
      <c r="E86" s="833"/>
      <c r="F86" s="833"/>
      <c r="G86" s="310">
        <v>20</v>
      </c>
      <c r="H86" s="378">
        <v>40</v>
      </c>
      <c r="R86" s="833" t="s">
        <v>432</v>
      </c>
      <c r="S86" s="833"/>
      <c r="T86" s="833"/>
      <c r="U86" s="833"/>
      <c r="V86" s="83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5">
        <f t="shared" si="35"/>
        <v>0</v>
      </c>
      <c r="AO86" s="825"/>
    </row>
    <row r="87" spans="2:41" ht="15" customHeight="1" x14ac:dyDescent="0.25">
      <c r="B87" s="833" t="s">
        <v>9</v>
      </c>
      <c r="C87" s="833"/>
      <c r="D87" s="833"/>
      <c r="E87" s="833"/>
      <c r="F87" s="833"/>
      <c r="G87" s="310">
        <v>30</v>
      </c>
      <c r="H87" s="378">
        <v>70</v>
      </c>
      <c r="R87" s="833" t="s">
        <v>433</v>
      </c>
      <c r="S87" s="833"/>
      <c r="T87" s="833"/>
      <c r="U87" s="833"/>
      <c r="V87" s="83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5">
        <f t="shared" si="35"/>
        <v>0</v>
      </c>
      <c r="AO87" s="825"/>
    </row>
    <row r="88" spans="2:41" x14ac:dyDescent="0.25">
      <c r="B88" s="833" t="s">
        <v>8</v>
      </c>
      <c r="C88" s="833"/>
      <c r="D88" s="833"/>
      <c r="E88" s="833"/>
      <c r="F88" s="833"/>
      <c r="G88" s="310">
        <v>0</v>
      </c>
      <c r="H88" s="378"/>
      <c r="R88" s="833" t="s">
        <v>434</v>
      </c>
      <c r="S88" s="833"/>
      <c r="T88" s="833"/>
      <c r="U88" s="833"/>
      <c r="V88" s="83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5">
        <f t="shared" si="35"/>
        <v>0</v>
      </c>
      <c r="AO88" s="825"/>
    </row>
    <row r="89" spans="2:41" x14ac:dyDescent="0.25">
      <c r="B89" s="833" t="s">
        <v>57</v>
      </c>
      <c r="C89" s="833"/>
      <c r="D89" s="833"/>
      <c r="E89" s="833"/>
      <c r="F89" s="833"/>
      <c r="G89" s="310">
        <v>30</v>
      </c>
      <c r="H89" s="378">
        <v>60</v>
      </c>
      <c r="R89" s="833" t="s">
        <v>435</v>
      </c>
      <c r="S89" s="833"/>
      <c r="T89" s="833"/>
      <c r="U89" s="833"/>
      <c r="V89" s="83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5">
        <f t="shared" si="35"/>
        <v>0</v>
      </c>
      <c r="AO89" s="825"/>
    </row>
    <row r="90" spans="2:41" x14ac:dyDescent="0.25">
      <c r="B90" s="833" t="s">
        <v>51</v>
      </c>
      <c r="C90" s="833"/>
      <c r="D90" s="833"/>
      <c r="E90" s="833"/>
      <c r="F90" s="833"/>
      <c r="G90" s="310">
        <v>0</v>
      </c>
      <c r="R90" s="833" t="s">
        <v>436</v>
      </c>
      <c r="S90" s="833"/>
      <c r="T90" s="833"/>
      <c r="U90" s="833"/>
      <c r="V90" s="83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5">
        <f t="shared" si="35"/>
        <v>0</v>
      </c>
      <c r="AO90" s="825"/>
    </row>
    <row r="91" spans="2:41" x14ac:dyDescent="0.25">
      <c r="R91" s="833" t="s">
        <v>437</v>
      </c>
      <c r="S91" s="833"/>
      <c r="T91" s="833"/>
      <c r="U91" s="833"/>
      <c r="V91" s="83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5">
        <f t="shared" ref="AN91:AN104" si="42">AJ91-AM91</f>
        <v>0</v>
      </c>
      <c r="AO91" s="825"/>
    </row>
    <row r="92" spans="2:41" x14ac:dyDescent="0.25">
      <c r="R92" s="833" t="s">
        <v>438</v>
      </c>
      <c r="S92" s="833"/>
      <c r="T92" s="833"/>
      <c r="U92" s="833"/>
      <c r="V92" s="83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5">
        <f t="shared" si="42"/>
        <v>0</v>
      </c>
      <c r="AO92" s="825"/>
    </row>
    <row r="93" spans="2:41" x14ac:dyDescent="0.25">
      <c r="R93" s="833" t="s">
        <v>439</v>
      </c>
      <c r="S93" s="833"/>
      <c r="T93" s="833"/>
      <c r="U93" s="833"/>
      <c r="V93" s="83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5">
        <f t="shared" si="42"/>
        <v>0</v>
      </c>
      <c r="AO93" s="825"/>
    </row>
    <row r="94" spans="2:41" x14ac:dyDescent="0.25">
      <c r="R94" s="833" t="s">
        <v>440</v>
      </c>
      <c r="S94" s="833"/>
      <c r="T94" s="833"/>
      <c r="U94" s="833"/>
      <c r="V94" s="83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5">
        <f t="shared" si="42"/>
        <v>0</v>
      </c>
      <c r="AO94" s="825"/>
    </row>
    <row r="95" spans="2:41" x14ac:dyDescent="0.25">
      <c r="R95" s="833" t="s">
        <v>441</v>
      </c>
      <c r="S95" s="833"/>
      <c r="T95" s="833"/>
      <c r="U95" s="833"/>
      <c r="V95" s="83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5">
        <f t="shared" si="42"/>
        <v>0</v>
      </c>
      <c r="AO95" s="825"/>
    </row>
    <row r="96" spans="2:41" x14ac:dyDescent="0.25">
      <c r="R96" s="833" t="s">
        <v>442</v>
      </c>
      <c r="S96" s="833"/>
      <c r="T96" s="833"/>
      <c r="U96" s="833"/>
      <c r="V96" s="83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5">
        <f t="shared" si="42"/>
        <v>0</v>
      </c>
      <c r="AO96" s="825"/>
    </row>
    <row r="97" spans="18:41" x14ac:dyDescent="0.25">
      <c r="R97" s="833" t="s">
        <v>443</v>
      </c>
      <c r="S97" s="833"/>
      <c r="T97" s="833"/>
      <c r="U97" s="833"/>
      <c r="V97" s="83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5">
        <f t="shared" ref="AN97" si="49">AJ97-AM97</f>
        <v>7.7899999999999991</v>
      </c>
      <c r="AO97" s="825"/>
    </row>
    <row r="98" spans="18:41" x14ac:dyDescent="0.25">
      <c r="R98" s="833" t="s">
        <v>616</v>
      </c>
      <c r="S98" s="833"/>
      <c r="T98" s="833"/>
      <c r="U98" s="833"/>
      <c r="V98" s="83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5">
        <f t="shared" si="42"/>
        <v>32.300000000000011</v>
      </c>
      <c r="AO98" s="825"/>
    </row>
    <row r="99" spans="18:41" x14ac:dyDescent="0.25">
      <c r="R99" s="822" t="s">
        <v>484</v>
      </c>
      <c r="S99" s="823"/>
      <c r="T99" s="823"/>
      <c r="U99" s="823"/>
      <c r="V99" s="82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5">
        <f t="shared" si="42"/>
        <v>0</v>
      </c>
      <c r="AO99" s="825"/>
    </row>
    <row r="100" spans="18:41" x14ac:dyDescent="0.25">
      <c r="R100" s="822" t="s">
        <v>482</v>
      </c>
      <c r="S100" s="823"/>
      <c r="T100" s="823"/>
      <c r="U100" s="823"/>
      <c r="V100" s="82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5">
        <f t="shared" si="42"/>
        <v>0</v>
      </c>
      <c r="AO100" s="825"/>
    </row>
    <row r="101" spans="18:41" x14ac:dyDescent="0.25">
      <c r="R101" s="822" t="s">
        <v>483</v>
      </c>
      <c r="S101" s="823"/>
      <c r="T101" s="823"/>
      <c r="U101" s="823"/>
      <c r="V101" s="82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22" t="s">
        <v>627</v>
      </c>
      <c r="S102" s="823"/>
      <c r="T102" s="823"/>
      <c r="U102" s="823"/>
      <c r="V102" s="82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22" t="s">
        <v>628</v>
      </c>
      <c r="S103" s="823"/>
      <c r="T103" s="823"/>
      <c r="U103" s="823"/>
      <c r="V103" s="82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22" t="s">
        <v>485</v>
      </c>
      <c r="S104" s="823"/>
      <c r="T104" s="823"/>
      <c r="U104" s="823"/>
      <c r="V104" s="82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6" t="s">
        <v>444</v>
      </c>
      <c r="S107" s="837"/>
      <c r="T107" s="837"/>
      <c r="U107" s="837"/>
      <c r="V107" s="837"/>
      <c r="W107" s="837"/>
      <c r="X107" s="837"/>
      <c r="Y107" s="837"/>
      <c r="Z107" s="837"/>
      <c r="AA107" s="837"/>
      <c r="AB107" s="837"/>
      <c r="AC107" s="837"/>
      <c r="AD107" s="837"/>
      <c r="AE107" s="837"/>
      <c r="AF107" s="837"/>
      <c r="AG107" s="837"/>
      <c r="AH107" s="837"/>
      <c r="AI107" s="837"/>
      <c r="AJ107" s="837"/>
      <c r="AK107" s="837"/>
      <c r="AL107" s="837"/>
      <c r="AM107" s="837"/>
      <c r="AN107" s="837"/>
      <c r="AO107" s="838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33" t="s">
        <v>445</v>
      </c>
      <c r="S109" s="833"/>
      <c r="T109" s="833"/>
      <c r="U109" s="833"/>
      <c r="V109" s="83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5">
        <f t="shared" ref="AN109:AN121" si="63">AJ109-AM109</f>
        <v>25</v>
      </c>
      <c r="AO109" s="825"/>
    </row>
    <row r="110" spans="18:41" x14ac:dyDescent="0.25">
      <c r="R110" s="833" t="s">
        <v>446</v>
      </c>
      <c r="S110" s="833"/>
      <c r="T110" s="833"/>
      <c r="U110" s="833"/>
      <c r="V110" s="83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5">
        <f t="shared" si="63"/>
        <v>15</v>
      </c>
      <c r="AO110" s="825"/>
    </row>
    <row r="111" spans="18:41" x14ac:dyDescent="0.25">
      <c r="R111" s="833" t="s">
        <v>722</v>
      </c>
      <c r="S111" s="833"/>
      <c r="T111" s="833"/>
      <c r="U111" s="833"/>
      <c r="V111" s="83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5">
        <f t="shared" ref="AN111" si="70">AJ111-AM111</f>
        <v>0</v>
      </c>
      <c r="AO111" s="825"/>
    </row>
    <row r="112" spans="18:41" x14ac:dyDescent="0.25">
      <c r="R112" s="833" t="s">
        <v>447</v>
      </c>
      <c r="S112" s="833"/>
      <c r="T112" s="833"/>
      <c r="U112" s="833"/>
      <c r="V112" s="83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5">
        <f t="shared" si="63"/>
        <v>20</v>
      </c>
      <c r="AO112" s="825"/>
    </row>
    <row r="113" spans="18:41" x14ac:dyDescent="0.25">
      <c r="R113" s="833" t="s">
        <v>448</v>
      </c>
      <c r="S113" s="833"/>
      <c r="T113" s="833"/>
      <c r="U113" s="833"/>
      <c r="V113" s="83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5">
        <f t="shared" si="63"/>
        <v>0</v>
      </c>
      <c r="AO113" s="825"/>
    </row>
    <row r="114" spans="18:41" x14ac:dyDescent="0.25">
      <c r="R114" s="833" t="s">
        <v>449</v>
      </c>
      <c r="S114" s="833"/>
      <c r="T114" s="833"/>
      <c r="U114" s="833"/>
      <c r="V114" s="83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5">
        <f t="shared" si="63"/>
        <v>20</v>
      </c>
      <c r="AO114" s="825"/>
    </row>
    <row r="115" spans="18:41" x14ac:dyDescent="0.25">
      <c r="R115" s="833" t="s">
        <v>450</v>
      </c>
      <c r="S115" s="833"/>
      <c r="T115" s="833"/>
      <c r="U115" s="833"/>
      <c r="V115" s="83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5">
        <f t="shared" si="63"/>
        <v>0</v>
      </c>
      <c r="AO115" s="825"/>
    </row>
    <row r="116" spans="18:41" x14ac:dyDescent="0.25">
      <c r="R116" s="833" t="s">
        <v>721</v>
      </c>
      <c r="S116" s="833"/>
      <c r="T116" s="833"/>
      <c r="U116" s="833"/>
      <c r="V116" s="83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5">
        <f t="shared" si="63"/>
        <v>13.329999999999998</v>
      </c>
      <c r="AO116" s="825"/>
    </row>
    <row r="117" spans="18:41" x14ac:dyDescent="0.25">
      <c r="R117" s="833" t="s">
        <v>452</v>
      </c>
      <c r="S117" s="833"/>
      <c r="T117" s="833"/>
      <c r="U117" s="833"/>
      <c r="V117" s="83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5">
        <f t="shared" si="63"/>
        <v>0</v>
      </c>
      <c r="AO117" s="825"/>
    </row>
    <row r="118" spans="18:41" ht="14.25" customHeight="1" x14ac:dyDescent="0.25">
      <c r="R118" s="833" t="s">
        <v>476</v>
      </c>
      <c r="S118" s="833"/>
      <c r="T118" s="833"/>
      <c r="U118" s="833"/>
      <c r="V118" s="83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5">
        <f t="shared" si="63"/>
        <v>0</v>
      </c>
      <c r="AO118" s="825"/>
    </row>
    <row r="119" spans="18:41" ht="14.25" customHeight="1" x14ac:dyDescent="0.25">
      <c r="R119" s="833" t="s">
        <v>705</v>
      </c>
      <c r="S119" s="833"/>
      <c r="T119" s="833"/>
      <c r="U119" s="833"/>
      <c r="V119" s="83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5">
        <f t="shared" ref="AN119" si="73">AJ119-AM119</f>
        <v>0</v>
      </c>
      <c r="AO119" s="825"/>
    </row>
    <row r="120" spans="18:41" x14ac:dyDescent="0.25">
      <c r="R120" s="833" t="s">
        <v>477</v>
      </c>
      <c r="S120" s="833"/>
      <c r="T120" s="833"/>
      <c r="U120" s="833"/>
      <c r="V120" s="83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5">
        <f t="shared" si="63"/>
        <v>0</v>
      </c>
      <c r="AO120" s="825"/>
    </row>
    <row r="121" spans="18:41" x14ac:dyDescent="0.25">
      <c r="R121" s="833" t="s">
        <v>495</v>
      </c>
      <c r="S121" s="833"/>
      <c r="T121" s="833"/>
      <c r="U121" s="833"/>
      <c r="V121" s="83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5">
        <f t="shared" si="63"/>
        <v>0</v>
      </c>
      <c r="AO121" s="82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6" t="s">
        <v>453</v>
      </c>
      <c r="S124" s="837"/>
      <c r="T124" s="837"/>
      <c r="U124" s="837"/>
      <c r="V124" s="837"/>
      <c r="W124" s="837"/>
      <c r="X124" s="837"/>
      <c r="Y124" s="837"/>
      <c r="Z124" s="837"/>
      <c r="AA124" s="837"/>
      <c r="AB124" s="837"/>
      <c r="AC124" s="837"/>
      <c r="AD124" s="837"/>
      <c r="AE124" s="837"/>
      <c r="AF124" s="837"/>
      <c r="AG124" s="837"/>
      <c r="AH124" s="837"/>
      <c r="AI124" s="837"/>
      <c r="AJ124" s="837"/>
      <c r="AK124" s="837"/>
      <c r="AL124" s="837"/>
      <c r="AM124" s="837"/>
      <c r="AN124" s="837"/>
      <c r="AO124" s="838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33" t="s">
        <v>454</v>
      </c>
      <c r="S126" s="833"/>
      <c r="T126" s="833"/>
      <c r="U126" s="833"/>
      <c r="V126" s="83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5">
        <f t="shared" ref="AN126:AN147" si="80">AJ126-AM126</f>
        <v>0</v>
      </c>
      <c r="AO126" s="825"/>
    </row>
    <row r="127" spans="18:41" x14ac:dyDescent="0.25">
      <c r="R127" s="833" t="s">
        <v>455</v>
      </c>
      <c r="S127" s="833"/>
      <c r="T127" s="833"/>
      <c r="U127" s="833"/>
      <c r="V127" s="83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5">
        <f t="shared" si="80"/>
        <v>0</v>
      </c>
      <c r="AO127" s="825"/>
    </row>
    <row r="128" spans="18:41" x14ac:dyDescent="0.25">
      <c r="R128" s="833" t="s">
        <v>456</v>
      </c>
      <c r="S128" s="833"/>
      <c r="T128" s="833"/>
      <c r="U128" s="833"/>
      <c r="V128" s="83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5">
        <f t="shared" si="80"/>
        <v>7.98</v>
      </c>
      <c r="AO128" s="825"/>
    </row>
    <row r="129" spans="18:41" x14ac:dyDescent="0.25">
      <c r="R129" s="833" t="s">
        <v>457</v>
      </c>
      <c r="S129" s="833"/>
      <c r="T129" s="833"/>
      <c r="U129" s="833"/>
      <c r="V129" s="83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5">
        <f t="shared" si="80"/>
        <v>0</v>
      </c>
      <c r="AO129" s="825"/>
    </row>
    <row r="130" spans="18:41" x14ac:dyDescent="0.25">
      <c r="R130" s="833" t="s">
        <v>474</v>
      </c>
      <c r="S130" s="833"/>
      <c r="T130" s="833"/>
      <c r="U130" s="833"/>
      <c r="V130" s="83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5">
        <f t="shared" si="80"/>
        <v>7</v>
      </c>
      <c r="AO130" s="825"/>
    </row>
    <row r="131" spans="18:41" x14ac:dyDescent="0.25">
      <c r="R131" s="833" t="s">
        <v>486</v>
      </c>
      <c r="S131" s="833"/>
      <c r="T131" s="833"/>
      <c r="U131" s="833"/>
      <c r="V131" s="83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5">
        <f t="shared" si="80"/>
        <v>0</v>
      </c>
      <c r="AO131" s="825"/>
    </row>
    <row r="132" spans="18:41" x14ac:dyDescent="0.25">
      <c r="R132" s="833" t="s">
        <v>487</v>
      </c>
      <c r="S132" s="833"/>
      <c r="T132" s="833"/>
      <c r="U132" s="833"/>
      <c r="V132" s="83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5">
        <f t="shared" si="80"/>
        <v>0</v>
      </c>
      <c r="AO132" s="825"/>
    </row>
    <row r="133" spans="18:41" x14ac:dyDescent="0.25">
      <c r="R133" s="833" t="s">
        <v>488</v>
      </c>
      <c r="S133" s="833"/>
      <c r="T133" s="833"/>
      <c r="U133" s="833"/>
      <c r="V133" s="83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5">
        <f t="shared" si="80"/>
        <v>0</v>
      </c>
      <c r="AO133" s="825"/>
    </row>
    <row r="134" spans="18:41" x14ac:dyDescent="0.25">
      <c r="R134" s="833" t="s">
        <v>489</v>
      </c>
      <c r="S134" s="833"/>
      <c r="T134" s="833"/>
      <c r="U134" s="833"/>
      <c r="V134" s="83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5">
        <f t="shared" si="80"/>
        <v>1.62</v>
      </c>
      <c r="AO134" s="825"/>
    </row>
    <row r="135" spans="18:41" x14ac:dyDescent="0.25">
      <c r="R135" s="833" t="s">
        <v>490</v>
      </c>
      <c r="S135" s="833"/>
      <c r="T135" s="833"/>
      <c r="U135" s="833"/>
      <c r="V135" s="83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5">
        <f t="shared" si="80"/>
        <v>0.29000000000000004</v>
      </c>
      <c r="AO135" s="825"/>
    </row>
    <row r="136" spans="18:41" x14ac:dyDescent="0.25">
      <c r="R136" s="833" t="s">
        <v>491</v>
      </c>
      <c r="S136" s="833"/>
      <c r="T136" s="833"/>
      <c r="U136" s="833"/>
      <c r="V136" s="83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5">
        <f t="shared" si="80"/>
        <v>0</v>
      </c>
      <c r="AO136" s="825"/>
    </row>
    <row r="137" spans="18:41" x14ac:dyDescent="0.25">
      <c r="R137" s="833" t="s">
        <v>492</v>
      </c>
      <c r="S137" s="833"/>
      <c r="T137" s="833"/>
      <c r="U137" s="833"/>
      <c r="V137" s="83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5">
        <f t="shared" si="80"/>
        <v>0</v>
      </c>
      <c r="AO137" s="825"/>
    </row>
    <row r="138" spans="18:41" x14ac:dyDescent="0.25">
      <c r="R138" s="822" t="s">
        <v>597</v>
      </c>
      <c r="S138" s="823"/>
      <c r="T138" s="823"/>
      <c r="U138" s="823"/>
      <c r="V138" s="82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5">
        <f t="shared" ref="AN138" si="83">AJ138-AM138</f>
        <v>0</v>
      </c>
      <c r="AO138" s="825"/>
    </row>
    <row r="139" spans="18:41" x14ac:dyDescent="0.25">
      <c r="R139" s="833" t="s">
        <v>703</v>
      </c>
      <c r="S139" s="833"/>
      <c r="T139" s="833"/>
      <c r="U139" s="833"/>
      <c r="V139" s="83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5">
        <f t="shared" ref="AN139:AN140" si="84">AJ139-AM139</f>
        <v>0</v>
      </c>
      <c r="AO139" s="825"/>
    </row>
    <row r="140" spans="18:41" x14ac:dyDescent="0.25">
      <c r="R140" s="833" t="s">
        <v>704</v>
      </c>
      <c r="S140" s="833"/>
      <c r="T140" s="833"/>
      <c r="U140" s="833"/>
      <c r="V140" s="83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5">
        <f t="shared" si="84"/>
        <v>0</v>
      </c>
      <c r="AO140" s="825"/>
    </row>
    <row r="141" spans="18:41" x14ac:dyDescent="0.25">
      <c r="R141" s="822" t="s">
        <v>566</v>
      </c>
      <c r="S141" s="823"/>
      <c r="T141" s="823"/>
      <c r="U141" s="823"/>
      <c r="V141" s="82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5">
        <f t="shared" si="80"/>
        <v>0</v>
      </c>
      <c r="AO141" s="825"/>
    </row>
    <row r="142" spans="18:41" x14ac:dyDescent="0.25">
      <c r="R142" s="822" t="s">
        <v>712</v>
      </c>
      <c r="S142" s="823"/>
      <c r="T142" s="823"/>
      <c r="U142" s="823"/>
      <c r="V142" s="82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5">
        <f t="shared" ref="AN142:AN146" si="91">AJ142-AM142</f>
        <v>0</v>
      </c>
      <c r="AO142" s="825"/>
    </row>
    <row r="143" spans="18:41" x14ac:dyDescent="0.25">
      <c r="R143" s="822" t="s">
        <v>713</v>
      </c>
      <c r="S143" s="823"/>
      <c r="T143" s="823"/>
      <c r="U143" s="823"/>
      <c r="V143" s="82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5">
        <f t="shared" si="91"/>
        <v>3.6899999999999995</v>
      </c>
      <c r="AO143" s="825"/>
    </row>
    <row r="144" spans="18:41" x14ac:dyDescent="0.25">
      <c r="R144" s="822" t="s">
        <v>714</v>
      </c>
      <c r="S144" s="823"/>
      <c r="T144" s="823"/>
      <c r="U144" s="823"/>
      <c r="V144" s="82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5">
        <f t="shared" si="91"/>
        <v>0</v>
      </c>
      <c r="AO144" s="825"/>
    </row>
    <row r="145" spans="18:41" x14ac:dyDescent="0.25">
      <c r="R145" s="822" t="s">
        <v>715</v>
      </c>
      <c r="S145" s="823"/>
      <c r="T145" s="823"/>
      <c r="U145" s="823"/>
      <c r="V145" s="82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5">
        <f t="shared" si="91"/>
        <v>0</v>
      </c>
      <c r="AO145" s="825"/>
    </row>
    <row r="146" spans="18:41" x14ac:dyDescent="0.25">
      <c r="R146" s="822" t="s">
        <v>716</v>
      </c>
      <c r="S146" s="823"/>
      <c r="T146" s="823"/>
      <c r="U146" s="823"/>
      <c r="V146" s="82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5">
        <f t="shared" si="91"/>
        <v>0</v>
      </c>
      <c r="AO146" s="825"/>
    </row>
    <row r="147" spans="18:41" x14ac:dyDescent="0.25">
      <c r="R147" s="833" t="s">
        <v>493</v>
      </c>
      <c r="S147" s="833"/>
      <c r="T147" s="833"/>
      <c r="U147" s="833"/>
      <c r="V147" s="83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5">
        <f t="shared" si="80"/>
        <v>0</v>
      </c>
      <c r="AO147" s="82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6" t="s">
        <v>639</v>
      </c>
      <c r="S150" s="837"/>
      <c r="T150" s="837"/>
      <c r="U150" s="837"/>
      <c r="V150" s="837"/>
      <c r="W150" s="837"/>
      <c r="X150" s="837"/>
      <c r="Y150" s="837"/>
      <c r="Z150" s="837"/>
      <c r="AA150" s="837"/>
      <c r="AB150" s="837"/>
      <c r="AC150" s="837"/>
      <c r="AD150" s="837"/>
      <c r="AE150" s="837"/>
      <c r="AF150" s="837"/>
      <c r="AG150" s="837"/>
      <c r="AH150" s="837"/>
      <c r="AI150" s="837"/>
      <c r="AJ150" s="837"/>
      <c r="AK150" s="837"/>
      <c r="AL150" s="837"/>
      <c r="AM150" s="837"/>
      <c r="AN150" s="837"/>
      <c r="AO150" s="838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33" t="s">
        <v>640</v>
      </c>
      <c r="S152" s="833"/>
      <c r="T152" s="833"/>
      <c r="U152" s="833"/>
      <c r="V152" s="83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5">
        <f t="shared" ref="AN152:AN210" si="98">AJ152-AM152</f>
        <v>0</v>
      </c>
      <c r="AO152" s="825"/>
    </row>
    <row r="153" spans="18:41" x14ac:dyDescent="0.25">
      <c r="R153" s="833" t="s">
        <v>641</v>
      </c>
      <c r="S153" s="833"/>
      <c r="T153" s="833"/>
      <c r="U153" s="833"/>
      <c r="V153" s="83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5">
        <f t="shared" si="98"/>
        <v>0</v>
      </c>
      <c r="AO153" s="825"/>
    </row>
    <row r="154" spans="18:41" ht="17.25" customHeight="1" x14ac:dyDescent="0.25">
      <c r="R154" s="833" t="s">
        <v>642</v>
      </c>
      <c r="S154" s="833"/>
      <c r="T154" s="833"/>
      <c r="U154" s="833"/>
      <c r="V154" s="83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5">
        <f t="shared" si="98"/>
        <v>0</v>
      </c>
      <c r="AO154" s="825"/>
    </row>
    <row r="155" spans="18:41" x14ac:dyDescent="0.25">
      <c r="R155" s="832" t="s">
        <v>643</v>
      </c>
      <c r="S155" s="832"/>
      <c r="T155" s="832"/>
      <c r="U155" s="832"/>
      <c r="V155" s="83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5">
        <f t="shared" si="98"/>
        <v>16</v>
      </c>
      <c r="AO155" s="825"/>
    </row>
    <row r="156" spans="18:41" x14ac:dyDescent="0.25">
      <c r="R156" s="833" t="s">
        <v>644</v>
      </c>
      <c r="S156" s="833"/>
      <c r="T156" s="833"/>
      <c r="U156" s="833"/>
      <c r="V156" s="83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5">
        <f t="shared" si="98"/>
        <v>0</v>
      </c>
      <c r="AO156" s="825"/>
    </row>
    <row r="157" spans="18:41" x14ac:dyDescent="0.25">
      <c r="R157" s="833" t="s">
        <v>645</v>
      </c>
      <c r="S157" s="833"/>
      <c r="T157" s="833"/>
      <c r="U157" s="833"/>
      <c r="V157" s="83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5">
        <f t="shared" si="98"/>
        <v>0</v>
      </c>
      <c r="AO157" s="825"/>
    </row>
    <row r="158" spans="18:41" x14ac:dyDescent="0.25">
      <c r="R158" s="833" t="s">
        <v>646</v>
      </c>
      <c r="S158" s="833"/>
      <c r="T158" s="833"/>
      <c r="U158" s="833"/>
      <c r="V158" s="83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5">
        <f t="shared" si="98"/>
        <v>0</v>
      </c>
      <c r="AO158" s="825"/>
    </row>
    <row r="159" spans="18:41" x14ac:dyDescent="0.25">
      <c r="R159" s="833" t="s">
        <v>647</v>
      </c>
      <c r="S159" s="833"/>
      <c r="T159" s="833"/>
      <c r="U159" s="833"/>
      <c r="V159" s="83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5">
        <f t="shared" si="98"/>
        <v>0</v>
      </c>
      <c r="AO159" s="825"/>
    </row>
    <row r="160" spans="18:41" x14ac:dyDescent="0.25">
      <c r="R160" s="832" t="s">
        <v>648</v>
      </c>
      <c r="S160" s="832"/>
      <c r="T160" s="832"/>
      <c r="U160" s="832"/>
      <c r="V160" s="83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5">
        <f t="shared" si="98"/>
        <v>7.5</v>
      </c>
      <c r="AO160" s="825"/>
    </row>
    <row r="161" spans="18:41" ht="18" customHeight="1" x14ac:dyDescent="0.25">
      <c r="R161" s="833" t="s">
        <v>649</v>
      </c>
      <c r="S161" s="833"/>
      <c r="T161" s="833"/>
      <c r="U161" s="833"/>
      <c r="V161" s="83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5">
        <f t="shared" si="98"/>
        <v>1.7699999999999996</v>
      </c>
      <c r="AO161" s="825"/>
    </row>
    <row r="162" spans="18:41" ht="17.25" customHeight="1" x14ac:dyDescent="0.25">
      <c r="R162" s="832" t="s">
        <v>650</v>
      </c>
      <c r="S162" s="832"/>
      <c r="T162" s="832"/>
      <c r="U162" s="832"/>
      <c r="V162" s="83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5">
        <f t="shared" si="98"/>
        <v>2.8599999999999994</v>
      </c>
      <c r="AO162" s="825"/>
    </row>
    <row r="163" spans="18:41" x14ac:dyDescent="0.25">
      <c r="R163" s="833" t="s">
        <v>651</v>
      </c>
      <c r="S163" s="833"/>
      <c r="T163" s="833"/>
      <c r="U163" s="833"/>
      <c r="V163" s="83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5">
        <f t="shared" si="98"/>
        <v>0</v>
      </c>
      <c r="AO163" s="825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5">
        <f t="shared" si="98"/>
        <v>0</v>
      </c>
      <c r="AO164" s="825"/>
    </row>
    <row r="165" spans="18:41" x14ac:dyDescent="0.25">
      <c r="R165" s="822" t="s">
        <v>653</v>
      </c>
      <c r="S165" s="823"/>
      <c r="T165" s="823"/>
      <c r="U165" s="823"/>
      <c r="V165" s="82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5">
        <f t="shared" si="98"/>
        <v>0</v>
      </c>
      <c r="AO165" s="825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5">
        <f t="shared" ref="AN166:AN209" si="105">AJ166-AM166</f>
        <v>36.960000000000008</v>
      </c>
      <c r="AO166" s="825"/>
    </row>
    <row r="167" spans="18:41" x14ac:dyDescent="0.25">
      <c r="R167" s="822" t="s">
        <v>655</v>
      </c>
      <c r="S167" s="823"/>
      <c r="T167" s="823"/>
      <c r="U167" s="823"/>
      <c r="V167" s="82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5">
        <f t="shared" si="105"/>
        <v>0</v>
      </c>
      <c r="AO167" s="825"/>
    </row>
    <row r="168" spans="18:41" x14ac:dyDescent="0.25">
      <c r="R168" s="822" t="s">
        <v>656</v>
      </c>
      <c r="S168" s="823"/>
      <c r="T168" s="823"/>
      <c r="U168" s="823"/>
      <c r="V168" s="82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5">
        <f t="shared" si="105"/>
        <v>0</v>
      </c>
      <c r="AO168" s="825"/>
    </row>
    <row r="169" spans="18:41" x14ac:dyDescent="0.25">
      <c r="R169" s="822" t="s">
        <v>657</v>
      </c>
      <c r="S169" s="823"/>
      <c r="T169" s="823"/>
      <c r="U169" s="823"/>
      <c r="V169" s="82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5">
        <f t="shared" si="105"/>
        <v>0</v>
      </c>
      <c r="AO169" s="825"/>
    </row>
    <row r="170" spans="18:41" x14ac:dyDescent="0.25">
      <c r="R170" s="822" t="s">
        <v>658</v>
      </c>
      <c r="S170" s="823"/>
      <c r="T170" s="823"/>
      <c r="U170" s="823"/>
      <c r="V170" s="82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5">
        <f t="shared" si="105"/>
        <v>0</v>
      </c>
      <c r="AO170" s="825"/>
    </row>
    <row r="171" spans="18:41" x14ac:dyDescent="0.25">
      <c r="R171" s="822" t="s">
        <v>659</v>
      </c>
      <c r="S171" s="823"/>
      <c r="T171" s="823"/>
      <c r="U171" s="823"/>
      <c r="V171" s="82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5">
        <f t="shared" si="105"/>
        <v>0</v>
      </c>
      <c r="AO171" s="825"/>
    </row>
    <row r="172" spans="18:41" x14ac:dyDescent="0.25">
      <c r="R172" s="822" t="s">
        <v>660</v>
      </c>
      <c r="S172" s="823"/>
      <c r="T172" s="823"/>
      <c r="U172" s="823"/>
      <c r="V172" s="82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5">
        <f t="shared" si="105"/>
        <v>0</v>
      </c>
      <c r="AO172" s="825"/>
    </row>
    <row r="173" spans="18:41" x14ac:dyDescent="0.25">
      <c r="R173" s="822" t="s">
        <v>661</v>
      </c>
      <c r="S173" s="823"/>
      <c r="T173" s="823"/>
      <c r="U173" s="823"/>
      <c r="V173" s="82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5">
        <f t="shared" si="105"/>
        <v>0</v>
      </c>
      <c r="AO173" s="825"/>
    </row>
    <row r="174" spans="18:41" x14ac:dyDescent="0.25">
      <c r="R174" s="822" t="s">
        <v>662</v>
      </c>
      <c r="S174" s="823"/>
      <c r="T174" s="823"/>
      <c r="U174" s="823"/>
      <c r="V174" s="82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5">
        <f t="shared" si="105"/>
        <v>0</v>
      </c>
      <c r="AO174" s="825"/>
    </row>
    <row r="175" spans="18:41" x14ac:dyDescent="0.25">
      <c r="R175" s="822" t="s">
        <v>663</v>
      </c>
      <c r="S175" s="823"/>
      <c r="T175" s="823"/>
      <c r="U175" s="823"/>
      <c r="V175" s="82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5">
        <f t="shared" si="105"/>
        <v>0</v>
      </c>
      <c r="AO175" s="825"/>
    </row>
    <row r="176" spans="18:41" x14ac:dyDescent="0.25">
      <c r="R176" s="822" t="s">
        <v>664</v>
      </c>
      <c r="S176" s="823"/>
      <c r="T176" s="823"/>
      <c r="U176" s="823"/>
      <c r="V176" s="82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5">
        <f t="shared" si="105"/>
        <v>0</v>
      </c>
      <c r="AO176" s="825"/>
    </row>
    <row r="177" spans="18:41" x14ac:dyDescent="0.25">
      <c r="R177" s="822" t="s">
        <v>665</v>
      </c>
      <c r="S177" s="823"/>
      <c r="T177" s="823"/>
      <c r="U177" s="823"/>
      <c r="V177" s="82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5">
        <f t="shared" si="105"/>
        <v>0</v>
      </c>
      <c r="AO177" s="825"/>
    </row>
    <row r="178" spans="18:41" x14ac:dyDescent="0.25">
      <c r="R178" s="822" t="s">
        <v>666</v>
      </c>
      <c r="S178" s="823"/>
      <c r="T178" s="823"/>
      <c r="U178" s="823"/>
      <c r="V178" s="82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5">
        <f t="shared" si="105"/>
        <v>0</v>
      </c>
      <c r="AO178" s="825"/>
    </row>
    <row r="179" spans="18:41" x14ac:dyDescent="0.25">
      <c r="R179" s="822" t="s">
        <v>667</v>
      </c>
      <c r="S179" s="823"/>
      <c r="T179" s="823"/>
      <c r="U179" s="823"/>
      <c r="V179" s="82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5">
        <f t="shared" si="105"/>
        <v>0</v>
      </c>
      <c r="AO179" s="825"/>
    </row>
    <row r="180" spans="18:41" x14ac:dyDescent="0.25">
      <c r="R180" s="822" t="s">
        <v>668</v>
      </c>
      <c r="S180" s="823"/>
      <c r="T180" s="823"/>
      <c r="U180" s="823"/>
      <c r="V180" s="82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5">
        <f t="shared" si="105"/>
        <v>0</v>
      </c>
      <c r="AO180" s="825"/>
    </row>
    <row r="181" spans="18:41" x14ac:dyDescent="0.25">
      <c r="R181" s="822" t="s">
        <v>669</v>
      </c>
      <c r="S181" s="823"/>
      <c r="T181" s="823"/>
      <c r="U181" s="823"/>
      <c r="V181" s="82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5">
        <f t="shared" si="105"/>
        <v>0</v>
      </c>
      <c r="AO181" s="825"/>
    </row>
    <row r="182" spans="18:41" x14ac:dyDescent="0.25">
      <c r="R182" s="822" t="s">
        <v>670</v>
      </c>
      <c r="S182" s="823"/>
      <c r="T182" s="823"/>
      <c r="U182" s="823"/>
      <c r="V182" s="82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5">
        <f t="shared" si="105"/>
        <v>0</v>
      </c>
      <c r="AO182" s="825"/>
    </row>
    <row r="183" spans="18:41" x14ac:dyDescent="0.25">
      <c r="R183" s="822" t="s">
        <v>685</v>
      </c>
      <c r="S183" s="823"/>
      <c r="T183" s="823"/>
      <c r="U183" s="823"/>
      <c r="V183" s="82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5">
        <f t="shared" si="105"/>
        <v>0</v>
      </c>
      <c r="AO183" s="825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5">
        <f t="shared" ref="AN184:AN189" si="112">AJ184-AM184</f>
        <v>20</v>
      </c>
      <c r="AO184" s="825"/>
    </row>
    <row r="185" spans="18:41" x14ac:dyDescent="0.25">
      <c r="R185" s="822" t="s">
        <v>672</v>
      </c>
      <c r="S185" s="823"/>
      <c r="T185" s="823"/>
      <c r="U185" s="823"/>
      <c r="V185" s="82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5">
        <f t="shared" si="112"/>
        <v>0</v>
      </c>
      <c r="AO185" s="825"/>
    </row>
    <row r="186" spans="18:41" x14ac:dyDescent="0.25">
      <c r="R186" s="822" t="s">
        <v>673</v>
      </c>
      <c r="S186" s="823"/>
      <c r="T186" s="823"/>
      <c r="U186" s="823"/>
      <c r="V186" s="82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5">
        <f t="shared" si="112"/>
        <v>0</v>
      </c>
      <c r="AO186" s="825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5">
        <f t="shared" si="112"/>
        <v>5.32</v>
      </c>
      <c r="AO187" s="825"/>
    </row>
    <row r="188" spans="18:41" x14ac:dyDescent="0.25">
      <c r="R188" s="822" t="s">
        <v>675</v>
      </c>
      <c r="S188" s="823"/>
      <c r="T188" s="823"/>
      <c r="U188" s="823"/>
      <c r="V188" s="82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5">
        <f t="shared" si="112"/>
        <v>0</v>
      </c>
      <c r="AO188" s="825"/>
    </row>
    <row r="189" spans="18:41" x14ac:dyDescent="0.25">
      <c r="R189" s="822" t="s">
        <v>676</v>
      </c>
      <c r="S189" s="823"/>
      <c r="T189" s="823"/>
      <c r="U189" s="823"/>
      <c r="V189" s="82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5">
        <f t="shared" si="112"/>
        <v>0</v>
      </c>
      <c r="AO189" s="825"/>
    </row>
    <row r="190" spans="18:41" x14ac:dyDescent="0.25">
      <c r="R190" s="822" t="s">
        <v>677</v>
      </c>
      <c r="S190" s="823"/>
      <c r="T190" s="823"/>
      <c r="U190" s="823"/>
      <c r="V190" s="82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5">
        <f t="shared" si="105"/>
        <v>0</v>
      </c>
      <c r="AO190" s="825"/>
    </row>
    <row r="191" spans="18:41" x14ac:dyDescent="0.25">
      <c r="R191" s="822" t="s">
        <v>678</v>
      </c>
      <c r="S191" s="823"/>
      <c r="T191" s="823"/>
      <c r="U191" s="823"/>
      <c r="V191" s="82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5">
        <f t="shared" si="105"/>
        <v>0</v>
      </c>
      <c r="AO191" s="825"/>
    </row>
    <row r="192" spans="18:41" x14ac:dyDescent="0.25">
      <c r="R192" s="822" t="s">
        <v>679</v>
      </c>
      <c r="S192" s="823"/>
      <c r="T192" s="823"/>
      <c r="U192" s="823"/>
      <c r="V192" s="82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5">
        <f t="shared" si="105"/>
        <v>0</v>
      </c>
      <c r="AO192" s="825"/>
    </row>
    <row r="193" spans="18:41" x14ac:dyDescent="0.25">
      <c r="R193" s="822" t="s">
        <v>680</v>
      </c>
      <c r="S193" s="823"/>
      <c r="T193" s="823"/>
      <c r="U193" s="823"/>
      <c r="V193" s="82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5">
        <f t="shared" si="105"/>
        <v>0</v>
      </c>
      <c r="AO193" s="825"/>
    </row>
    <row r="194" spans="18:41" x14ac:dyDescent="0.25">
      <c r="R194" s="822" t="s">
        <v>681</v>
      </c>
      <c r="S194" s="823"/>
      <c r="T194" s="823"/>
      <c r="U194" s="823"/>
      <c r="V194" s="82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5">
        <f t="shared" si="105"/>
        <v>0</v>
      </c>
      <c r="AO194" s="825"/>
    </row>
    <row r="195" spans="18:41" x14ac:dyDescent="0.25">
      <c r="R195" s="822" t="s">
        <v>682</v>
      </c>
      <c r="S195" s="823"/>
      <c r="T195" s="823"/>
      <c r="U195" s="823"/>
      <c r="V195" s="82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5">
        <f t="shared" ref="AN195:AN208" si="119">AJ195-AM195</f>
        <v>0</v>
      </c>
      <c r="AO195" s="825"/>
    </row>
    <row r="196" spans="18:41" x14ac:dyDescent="0.25">
      <c r="R196" s="822" t="s">
        <v>683</v>
      </c>
      <c r="S196" s="823"/>
      <c r="T196" s="823"/>
      <c r="U196" s="823"/>
      <c r="V196" s="82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5">
        <f t="shared" si="119"/>
        <v>0</v>
      </c>
      <c r="AO196" s="825"/>
    </row>
    <row r="197" spans="18:41" x14ac:dyDescent="0.25">
      <c r="R197" s="822" t="s">
        <v>684</v>
      </c>
      <c r="S197" s="823"/>
      <c r="T197" s="823"/>
      <c r="U197" s="823"/>
      <c r="V197" s="82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5">
        <f t="shared" si="119"/>
        <v>0</v>
      </c>
      <c r="AO197" s="825"/>
    </row>
    <row r="198" spans="18:41" x14ac:dyDescent="0.25">
      <c r="R198" s="822" t="s">
        <v>645</v>
      </c>
      <c r="S198" s="823"/>
      <c r="T198" s="823"/>
      <c r="U198" s="823"/>
      <c r="V198" s="82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5">
        <f t="shared" si="119"/>
        <v>0</v>
      </c>
      <c r="AO198" s="825"/>
    </row>
    <row r="199" spans="18:41" x14ac:dyDescent="0.25">
      <c r="R199" s="822" t="s">
        <v>690</v>
      </c>
      <c r="S199" s="823"/>
      <c r="T199" s="823"/>
      <c r="U199" s="823"/>
      <c r="V199" s="82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5">
        <f t="shared" si="119"/>
        <v>10.799999999999997</v>
      </c>
      <c r="AO199" s="825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5">
        <f t="shared" si="119"/>
        <v>0</v>
      </c>
      <c r="AO200" s="825"/>
    </row>
    <row r="201" spans="18:41" x14ac:dyDescent="0.25">
      <c r="R201" s="822" t="s">
        <v>710</v>
      </c>
      <c r="S201" s="823"/>
      <c r="T201" s="823"/>
      <c r="U201" s="823"/>
      <c r="V201" s="82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5">
        <f t="shared" si="119"/>
        <v>0</v>
      </c>
      <c r="AO201" s="825"/>
    </row>
    <row r="202" spans="18:41" x14ac:dyDescent="0.25">
      <c r="R202" s="822" t="s">
        <v>711</v>
      </c>
      <c r="S202" s="823"/>
      <c r="T202" s="823"/>
      <c r="U202" s="823"/>
      <c r="V202" s="82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5">
        <f t="shared" si="119"/>
        <v>0</v>
      </c>
      <c r="AO202" s="825"/>
    </row>
    <row r="203" spans="18:41" x14ac:dyDescent="0.25">
      <c r="R203" s="822"/>
      <c r="S203" s="823"/>
      <c r="T203" s="823"/>
      <c r="U203" s="823"/>
      <c r="V203" s="82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5">
        <f t="shared" si="119"/>
        <v>0</v>
      </c>
      <c r="AO203" s="825"/>
    </row>
    <row r="204" spans="18:41" x14ac:dyDescent="0.25">
      <c r="R204" s="822"/>
      <c r="S204" s="823"/>
      <c r="T204" s="823"/>
      <c r="U204" s="823"/>
      <c r="V204" s="82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5">
        <f t="shared" si="119"/>
        <v>0</v>
      </c>
      <c r="AO204" s="825"/>
    </row>
    <row r="205" spans="18:41" x14ac:dyDescent="0.25">
      <c r="R205" s="822"/>
      <c r="S205" s="823"/>
      <c r="T205" s="823"/>
      <c r="U205" s="823"/>
      <c r="V205" s="82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5">
        <f t="shared" si="119"/>
        <v>0</v>
      </c>
      <c r="AO205" s="825"/>
    </row>
    <row r="206" spans="18:41" x14ac:dyDescent="0.25">
      <c r="R206" s="822"/>
      <c r="S206" s="823"/>
      <c r="T206" s="823"/>
      <c r="U206" s="823"/>
      <c r="V206" s="82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5">
        <f t="shared" si="119"/>
        <v>0</v>
      </c>
      <c r="AO206" s="825"/>
    </row>
    <row r="207" spans="18:41" x14ac:dyDescent="0.25">
      <c r="R207" s="822"/>
      <c r="S207" s="823"/>
      <c r="T207" s="823"/>
      <c r="U207" s="823"/>
      <c r="V207" s="82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5">
        <f t="shared" si="119"/>
        <v>0</v>
      </c>
      <c r="AO207" s="825"/>
    </row>
    <row r="208" spans="18:41" x14ac:dyDescent="0.25">
      <c r="R208" s="822"/>
      <c r="S208" s="823"/>
      <c r="T208" s="823"/>
      <c r="U208" s="823"/>
      <c r="V208" s="82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5">
        <f t="shared" si="119"/>
        <v>0</v>
      </c>
      <c r="AO208" s="825"/>
    </row>
    <row r="209" spans="18:41" x14ac:dyDescent="0.25">
      <c r="R209" s="822"/>
      <c r="S209" s="823"/>
      <c r="T209" s="823"/>
      <c r="U209" s="823"/>
      <c r="V209" s="82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5">
        <f t="shared" si="105"/>
        <v>0</v>
      </c>
      <c r="AO209" s="825"/>
    </row>
    <row r="210" spans="18:41" x14ac:dyDescent="0.25">
      <c r="R210" s="833"/>
      <c r="S210" s="833"/>
      <c r="T210" s="833"/>
      <c r="U210" s="833"/>
      <c r="V210" s="83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5">
        <f t="shared" si="98"/>
        <v>0</v>
      </c>
      <c r="AO210" s="82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744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876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883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882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731</v>
      </c>
      <c r="R233" s="591">
        <v>6</v>
      </c>
      <c r="S233" s="592" t="s">
        <v>904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902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950</v>
      </c>
      <c r="R235" s="83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1">
        <v>0</v>
      </c>
      <c r="R236" s="82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1">
        <v>55</v>
      </c>
      <c r="R237" s="82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 t="s">
        <v>905</v>
      </c>
      <c r="R238" s="842"/>
      <c r="S238" s="609" t="s">
        <v>824</v>
      </c>
      <c r="W238" s="431"/>
      <c r="X238" s="431"/>
      <c r="Y238" s="846"/>
      <c r="Z238" s="846"/>
      <c r="AA238" s="846"/>
      <c r="AB238" s="318"/>
      <c r="AC238" s="318"/>
      <c r="AL238" s="330"/>
      <c r="AM238" s="330"/>
    </row>
    <row r="239" spans="17:41" x14ac:dyDescent="0.25">
      <c r="Q239" s="534" t="s">
        <v>879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890</v>
      </c>
      <c r="Y241" s="651"/>
      <c r="Z241" s="652"/>
      <c r="AA241" s="637" t="s">
        <v>889</v>
      </c>
      <c r="AB241" s="637" t="s">
        <v>191</v>
      </c>
      <c r="AC241" s="318"/>
    </row>
    <row r="242" spans="17:31" x14ac:dyDescent="0.25">
      <c r="Q242" s="639"/>
      <c r="X242" s="847" t="s">
        <v>901</v>
      </c>
      <c r="Y242" s="848"/>
      <c r="Z242" s="849"/>
      <c r="AA242" s="640"/>
      <c r="AB242" s="640"/>
      <c r="AC242" s="318"/>
    </row>
    <row r="243" spans="17:31" x14ac:dyDescent="0.25">
      <c r="X243" s="822" t="s">
        <v>891</v>
      </c>
      <c r="Y243" s="823"/>
      <c r="Z243" s="824"/>
      <c r="AA243" s="636">
        <v>1</v>
      </c>
      <c r="AB243" s="635" t="s">
        <v>892</v>
      </c>
      <c r="AC243" s="431"/>
      <c r="AD243" s="318"/>
      <c r="AE243" s="318"/>
    </row>
    <row r="244" spans="17:31" x14ac:dyDescent="0.25">
      <c r="X244" s="822" t="s">
        <v>893</v>
      </c>
      <c r="Y244" s="823"/>
      <c r="Z244" s="824"/>
      <c r="AA244" s="636">
        <v>1</v>
      </c>
      <c r="AB244" s="635" t="s">
        <v>892</v>
      </c>
      <c r="AC244" s="431"/>
      <c r="AD244" s="318"/>
      <c r="AE244" s="318"/>
    </row>
    <row r="245" spans="17:31" x14ac:dyDescent="0.25">
      <c r="X245" s="822" t="s">
        <v>894</v>
      </c>
      <c r="Y245" s="823"/>
      <c r="Z245" s="824"/>
      <c r="AA245" s="636">
        <v>12</v>
      </c>
      <c r="AB245" s="635" t="s">
        <v>897</v>
      </c>
      <c r="AC245" s="431"/>
      <c r="AD245" s="318"/>
      <c r="AE245" s="318"/>
    </row>
    <row r="246" spans="17:31" x14ac:dyDescent="0.25">
      <c r="X246" s="843" t="s">
        <v>895</v>
      </c>
      <c r="Y246" s="844"/>
      <c r="Z246" s="845"/>
      <c r="AA246" s="636">
        <v>1</v>
      </c>
      <c r="AB246" s="635" t="s">
        <v>897</v>
      </c>
      <c r="AC246" s="431"/>
      <c r="AD246" s="318"/>
      <c r="AE246" s="318"/>
    </row>
    <row r="247" spans="17:31" x14ac:dyDescent="0.25">
      <c r="X247" s="843" t="s">
        <v>896</v>
      </c>
      <c r="Y247" s="844"/>
      <c r="Z247" s="845"/>
      <c r="AA247" s="638">
        <v>2</v>
      </c>
      <c r="AB247" s="635" t="s">
        <v>897</v>
      </c>
      <c r="AC247" s="431"/>
      <c r="AD247" s="318"/>
      <c r="AE247" s="318"/>
    </row>
    <row r="248" spans="17:31" x14ac:dyDescent="0.25">
      <c r="X248" s="843" t="s">
        <v>898</v>
      </c>
      <c r="Y248" s="844"/>
      <c r="Z248" s="845"/>
      <c r="AA248" s="636">
        <v>2</v>
      </c>
      <c r="AB248" s="635" t="s">
        <v>900</v>
      </c>
      <c r="AC248" s="431"/>
      <c r="AD248" s="318"/>
      <c r="AE248" s="318"/>
    </row>
    <row r="249" spans="17:31" x14ac:dyDescent="0.25">
      <c r="X249" s="843" t="s">
        <v>899</v>
      </c>
      <c r="Y249" s="844"/>
      <c r="Z249" s="845"/>
      <c r="AA249" s="636">
        <v>1</v>
      </c>
      <c r="AB249" s="635" t="s">
        <v>900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89"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38" activePane="bottomLeft" state="frozen"/>
      <selection pane="bottomLeft" activeCell="F648" sqref="F648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6">
        <v>661.26851851851859</v>
      </c>
      <c r="R441" s="856">
        <v>170.50000000000006</v>
      </c>
      <c r="S441" s="856">
        <v>24.5</v>
      </c>
      <c r="T441" s="856">
        <v>99.92</v>
      </c>
      <c r="U441" s="856">
        <v>9.65</v>
      </c>
      <c r="V441" s="85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7"/>
      <c r="R442" s="857"/>
      <c r="S442" s="857"/>
      <c r="T442" s="857"/>
      <c r="U442" s="857"/>
      <c r="V442" s="86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7"/>
      <c r="R443" s="857"/>
      <c r="S443" s="857"/>
      <c r="T443" s="857"/>
      <c r="U443" s="857"/>
      <c r="V443" s="86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7"/>
      <c r="R444" s="857"/>
      <c r="S444" s="857"/>
      <c r="T444" s="857"/>
      <c r="U444" s="857"/>
      <c r="V444" s="86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8"/>
      <c r="R445" s="858"/>
      <c r="S445" s="858"/>
      <c r="T445" s="858"/>
      <c r="U445" s="858"/>
      <c r="V445" s="86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6">
        <v>376.88</v>
      </c>
      <c r="R470" s="856">
        <v>51.55</v>
      </c>
      <c r="S470" s="856">
        <v>0</v>
      </c>
      <c r="T470" s="856">
        <v>120</v>
      </c>
      <c r="U470" s="856">
        <v>8.6300000000000008</v>
      </c>
      <c r="V470" s="85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7"/>
      <c r="R471" s="857"/>
      <c r="S471" s="857"/>
      <c r="T471" s="857"/>
      <c r="U471" s="857"/>
      <c r="V471" s="86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7"/>
      <c r="R472" s="857"/>
      <c r="S472" s="857"/>
      <c r="T472" s="857"/>
      <c r="U472" s="857"/>
      <c r="V472" s="86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7"/>
      <c r="R473" s="857"/>
      <c r="S473" s="857"/>
      <c r="T473" s="857"/>
      <c r="U473" s="857"/>
      <c r="V473" s="86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8"/>
      <c r="R474" s="858"/>
      <c r="S474" s="858"/>
      <c r="T474" s="858"/>
      <c r="U474" s="858"/>
      <c r="V474" s="86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6">
        <v>567.92999999999995</v>
      </c>
      <c r="R475" s="856">
        <v>45.510000000000005</v>
      </c>
      <c r="S475" s="856">
        <v>46.090000000000011</v>
      </c>
      <c r="T475" s="856">
        <v>93.33</v>
      </c>
      <c r="U475" s="856">
        <v>20.58</v>
      </c>
      <c r="V475" s="85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7"/>
      <c r="R476" s="857"/>
      <c r="S476" s="857"/>
      <c r="T476" s="857"/>
      <c r="U476" s="857"/>
      <c r="V476" s="86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7"/>
      <c r="R477" s="857"/>
      <c r="S477" s="857"/>
      <c r="T477" s="857"/>
      <c r="U477" s="857"/>
      <c r="V477" s="86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7"/>
      <c r="R478" s="857"/>
      <c r="S478" s="857"/>
      <c r="T478" s="857"/>
      <c r="U478" s="857"/>
      <c r="V478" s="86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7"/>
      <c r="R479" s="857"/>
      <c r="S479" s="857"/>
      <c r="T479" s="857"/>
      <c r="U479" s="857"/>
      <c r="V479" s="86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7"/>
      <c r="R480" s="857"/>
      <c r="S480" s="857"/>
      <c r="T480" s="857"/>
      <c r="U480" s="857"/>
      <c r="V480" s="86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8"/>
      <c r="R481" s="858"/>
      <c r="S481" s="858"/>
      <c r="T481" s="858"/>
      <c r="U481" s="858"/>
      <c r="V481" s="86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5" t="s">
        <v>878</v>
      </c>
      <c r="F633" s="624">
        <v>105</v>
      </c>
      <c r="G633" s="432"/>
      <c r="H633" s="432"/>
      <c r="I633" s="432">
        <v>0</v>
      </c>
      <c r="J633" s="624">
        <v>193</v>
      </c>
      <c r="K633" s="432"/>
      <c r="L633" s="432"/>
      <c r="M633" s="624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880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881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907</v>
      </c>
      <c r="F647" s="432">
        <v>54</v>
      </c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54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2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3" customFormat="1" ht="35.1" customHeight="1" x14ac:dyDescent="0.25">
      <c r="A662" s="74">
        <v>661</v>
      </c>
      <c r="B662" s="628">
        <v>45412</v>
      </c>
      <c r="C662" s="74"/>
      <c r="D662" s="74"/>
      <c r="E662" s="629"/>
      <c r="F662" s="74"/>
      <c r="G662" s="74"/>
      <c r="H662" s="74"/>
      <c r="I662" s="74"/>
      <c r="J662" s="74"/>
      <c r="K662" s="74"/>
      <c r="L662" s="74"/>
      <c r="M662" s="74"/>
      <c r="N662" s="626"/>
      <c r="O662" s="74">
        <f t="shared" si="12"/>
        <v>0</v>
      </c>
      <c r="P662" s="630"/>
      <c r="Q662" s="631"/>
      <c r="R662" s="631"/>
      <c r="S662" s="631"/>
      <c r="T662" s="631"/>
      <c r="U662" s="631"/>
      <c r="V662" s="632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H478" sqref="H47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877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903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906</v>
      </c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A9" sqref="A9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6"/>
      <c r="C3" s="611" t="s">
        <v>888</v>
      </c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885</v>
      </c>
      <c r="D33" s="282" t="s">
        <v>886</v>
      </c>
    </row>
    <row r="34" spans="2:4" ht="45" x14ac:dyDescent="0.25">
      <c r="B34" s="282" t="s">
        <v>884</v>
      </c>
      <c r="D34" s="282" t="s">
        <v>887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8"/>
  <sheetViews>
    <sheetView zoomScale="80" zoomScaleNormal="80"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L45" sqref="L45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6" t="s">
        <v>356</v>
      </c>
      <c r="B1" s="877" t="s">
        <v>191</v>
      </c>
      <c r="C1" s="877" t="s">
        <v>352</v>
      </c>
      <c r="D1" s="878" t="s">
        <v>354</v>
      </c>
      <c r="E1" s="879"/>
      <c r="F1" s="879"/>
      <c r="G1" s="880"/>
      <c r="H1" s="903" t="s">
        <v>192</v>
      </c>
      <c r="I1" s="903" t="s">
        <v>303</v>
      </c>
      <c r="J1" s="90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6"/>
      <c r="B2" s="877"/>
      <c r="C2" s="877"/>
      <c r="D2" s="575" t="s">
        <v>353</v>
      </c>
      <c r="E2" s="574" t="s">
        <v>297</v>
      </c>
      <c r="F2" s="575" t="s">
        <v>192</v>
      </c>
      <c r="G2" s="571" t="s">
        <v>771</v>
      </c>
      <c r="H2" s="904"/>
      <c r="I2" s="904"/>
      <c r="J2" s="904"/>
      <c r="K2" s="573"/>
      <c r="L2" s="570">
        <f ca="1">TODAY()</f>
        <v>45397</v>
      </c>
      <c r="M2" s="569">
        <v>15</v>
      </c>
    </row>
    <row r="3" spans="1:13" s="487" customFormat="1" x14ac:dyDescent="0.25">
      <c r="A3" s="881" t="s">
        <v>278</v>
      </c>
      <c r="B3" s="882" t="s">
        <v>502</v>
      </c>
      <c r="C3" s="885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908">
        <f>SUM(F3:F5)</f>
        <v>1167</v>
      </c>
      <c r="I3" s="911">
        <f>439.25+297+'DETALLE DE CREDITOS'!F52+'DETALLE DE CREDITOS'!F185</f>
        <v>910.25</v>
      </c>
      <c r="J3" s="905">
        <f>H3-I3</f>
        <v>256.75</v>
      </c>
      <c r="K3" s="901" t="s">
        <v>496</v>
      </c>
    </row>
    <row r="4" spans="1:13" s="364" customFormat="1" x14ac:dyDescent="0.25">
      <c r="A4" s="881"/>
      <c r="B4" s="883"/>
      <c r="C4" s="883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9"/>
      <c r="I4" s="912"/>
      <c r="J4" s="906"/>
      <c r="K4" s="901"/>
    </row>
    <row r="5" spans="1:13" s="364" customFormat="1" x14ac:dyDescent="0.25">
      <c r="A5" s="881"/>
      <c r="B5" s="884"/>
      <c r="C5" s="884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0"/>
      <c r="I5" s="913"/>
      <c r="J5" s="907"/>
      <c r="K5" s="901"/>
    </row>
    <row r="6" spans="1:13" x14ac:dyDescent="0.25">
      <c r="A6" s="886" t="s">
        <v>357</v>
      </c>
      <c r="B6" s="886" t="s">
        <v>292</v>
      </c>
      <c r="C6" s="888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91">
        <f>'DETALLE DE CREDITOS'!F222</f>
        <v>110</v>
      </c>
      <c r="J6" s="899">
        <f>H6-I6</f>
        <v>374</v>
      </c>
      <c r="K6" s="896" t="s">
        <v>496</v>
      </c>
      <c r="M6" s="564"/>
    </row>
    <row r="7" spans="1:13" x14ac:dyDescent="0.25">
      <c r="A7" s="887"/>
      <c r="B7" s="887"/>
      <c r="C7" s="889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0"/>
      <c r="I7" s="892"/>
      <c r="J7" s="900"/>
      <c r="K7" s="897"/>
      <c r="M7" s="564"/>
    </row>
    <row r="8" spans="1:13" x14ac:dyDescent="0.25">
      <c r="A8" s="887"/>
      <c r="B8" s="887"/>
      <c r="C8" s="889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0"/>
      <c r="I8" s="892"/>
      <c r="J8" s="900"/>
      <c r="K8" s="897"/>
    </row>
    <row r="9" spans="1:13" x14ac:dyDescent="0.25">
      <c r="A9" s="887"/>
      <c r="B9" s="887"/>
      <c r="C9" s="889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0"/>
      <c r="I9" s="892"/>
      <c r="J9" s="900"/>
      <c r="K9" s="897"/>
    </row>
    <row r="10" spans="1:13" x14ac:dyDescent="0.25">
      <c r="A10" s="887"/>
      <c r="B10" s="887"/>
      <c r="C10" s="889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0"/>
      <c r="I10" s="892"/>
      <c r="J10" s="900"/>
      <c r="K10" s="897"/>
    </row>
    <row r="11" spans="1:13" x14ac:dyDescent="0.25">
      <c r="A11" s="893"/>
      <c r="B11" s="894" t="s">
        <v>278</v>
      </c>
      <c r="C11" s="89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902">
        <f>SUM(F11:F25)</f>
        <v>962</v>
      </c>
      <c r="I11" s="737">
        <v>100</v>
      </c>
      <c r="J11" s="898">
        <f>H11-I11</f>
        <v>862</v>
      </c>
      <c r="K11" s="853" t="s">
        <v>496</v>
      </c>
    </row>
    <row r="12" spans="1:13" x14ac:dyDescent="0.25">
      <c r="A12" s="893"/>
      <c r="B12" s="894"/>
      <c r="C12" s="89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902"/>
      <c r="I12" s="737"/>
      <c r="J12" s="898"/>
      <c r="K12" s="853"/>
    </row>
    <row r="13" spans="1:13" x14ac:dyDescent="0.25">
      <c r="A13" s="893"/>
      <c r="B13" s="894"/>
      <c r="C13" s="89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902"/>
      <c r="I13" s="737"/>
      <c r="J13" s="898"/>
      <c r="K13" s="853"/>
    </row>
    <row r="14" spans="1:13" x14ac:dyDescent="0.25">
      <c r="A14" s="893"/>
      <c r="B14" s="894"/>
      <c r="C14" s="89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902"/>
      <c r="I14" s="737"/>
      <c r="J14" s="898"/>
      <c r="K14" s="853"/>
    </row>
    <row r="15" spans="1:13" x14ac:dyDescent="0.25">
      <c r="A15" s="893"/>
      <c r="B15" s="894"/>
      <c r="C15" s="89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902"/>
      <c r="I15" s="737"/>
      <c r="J15" s="898"/>
      <c r="K15" s="853"/>
    </row>
    <row r="16" spans="1:13" x14ac:dyDescent="0.25">
      <c r="A16" s="893"/>
      <c r="B16" s="894"/>
      <c r="C16" s="89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902"/>
      <c r="I16" s="737"/>
      <c r="J16" s="898"/>
      <c r="K16" s="853"/>
    </row>
    <row r="17" spans="1:11" x14ac:dyDescent="0.25">
      <c r="A17" s="893"/>
      <c r="B17" s="894"/>
      <c r="C17" s="89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902"/>
      <c r="I17" s="737"/>
      <c r="J17" s="898"/>
      <c r="K17" s="853"/>
    </row>
    <row r="18" spans="1:11" x14ac:dyDescent="0.25">
      <c r="A18" s="893"/>
      <c r="B18" s="894"/>
      <c r="C18" s="895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902"/>
      <c r="I18" s="737"/>
      <c r="J18" s="898"/>
      <c r="K18" s="853"/>
    </row>
    <row r="19" spans="1:11" x14ac:dyDescent="0.25">
      <c r="A19" s="893"/>
      <c r="B19" s="894"/>
      <c r="C19" s="89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902"/>
      <c r="I19" s="737"/>
      <c r="J19" s="898"/>
      <c r="K19" s="853"/>
    </row>
    <row r="20" spans="1:11" x14ac:dyDescent="0.25">
      <c r="A20" s="893"/>
      <c r="B20" s="894"/>
      <c r="C20" s="895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902"/>
      <c r="I20" s="737"/>
      <c r="J20" s="898"/>
      <c r="K20" s="853"/>
    </row>
    <row r="21" spans="1:11" x14ac:dyDescent="0.25">
      <c r="A21" s="893"/>
      <c r="B21" s="894"/>
      <c r="C21" s="895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902"/>
      <c r="I21" s="737"/>
      <c r="J21" s="898"/>
      <c r="K21" s="853"/>
    </row>
    <row r="22" spans="1:11" x14ac:dyDescent="0.25">
      <c r="A22" s="893"/>
      <c r="B22" s="894"/>
      <c r="C22" s="895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902"/>
      <c r="I22" s="737"/>
      <c r="J22" s="898"/>
      <c r="K22" s="853"/>
    </row>
    <row r="23" spans="1:11" x14ac:dyDescent="0.25">
      <c r="A23" s="893"/>
      <c r="B23" s="894"/>
      <c r="C23" s="895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902"/>
      <c r="I23" s="737"/>
      <c r="J23" s="898"/>
      <c r="K23" s="853"/>
    </row>
    <row r="24" spans="1:11" x14ac:dyDescent="0.25">
      <c r="A24" s="893"/>
      <c r="B24" s="894"/>
      <c r="C24" s="895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902"/>
      <c r="I24" s="737"/>
      <c r="J24" s="898"/>
      <c r="K24" s="853"/>
    </row>
    <row r="25" spans="1:11" x14ac:dyDescent="0.25">
      <c r="A25" s="893"/>
      <c r="B25" s="894"/>
      <c r="C25" s="895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902"/>
      <c r="I25" s="737"/>
      <c r="J25" s="898"/>
      <c r="K25" s="853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870" t="s">
        <v>357</v>
      </c>
      <c r="B27" s="870" t="s">
        <v>357</v>
      </c>
      <c r="C27" s="870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73">
        <f>SUM(F27:F37)</f>
        <v>2259</v>
      </c>
      <c r="I27" s="873">
        <f>+'DETALLE DE CREDITOS'!F391</f>
        <v>200</v>
      </c>
      <c r="J27" s="862">
        <f>+H27-I27</f>
        <v>2059</v>
      </c>
      <c r="K27" s="864" t="s">
        <v>496</v>
      </c>
    </row>
    <row r="28" spans="1:11" x14ac:dyDescent="0.25">
      <c r="A28" s="871"/>
      <c r="B28" s="871"/>
      <c r="C28" s="871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74"/>
      <c r="I28" s="874"/>
      <c r="J28" s="863"/>
      <c r="K28" s="865"/>
    </row>
    <row r="29" spans="1:11" x14ac:dyDescent="0.25">
      <c r="A29" s="871"/>
      <c r="B29" s="871"/>
      <c r="C29" s="871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74"/>
      <c r="I29" s="874"/>
      <c r="J29" s="863"/>
      <c r="K29" s="865"/>
    </row>
    <row r="30" spans="1:11" x14ac:dyDescent="0.25">
      <c r="A30" s="871"/>
      <c r="B30" s="871"/>
      <c r="C30" s="871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74"/>
      <c r="I30" s="874"/>
      <c r="J30" s="863"/>
      <c r="K30" s="865"/>
    </row>
    <row r="31" spans="1:11" x14ac:dyDescent="0.25">
      <c r="A31" s="871"/>
      <c r="B31" s="871"/>
      <c r="C31" s="871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74"/>
      <c r="I31" s="874"/>
      <c r="J31" s="863"/>
      <c r="K31" s="865"/>
    </row>
    <row r="32" spans="1:11" x14ac:dyDescent="0.25">
      <c r="A32" s="871"/>
      <c r="B32" s="871"/>
      <c r="C32" s="871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74"/>
      <c r="I32" s="874"/>
      <c r="J32" s="863"/>
      <c r="K32" s="865"/>
    </row>
    <row r="33" spans="1:12" x14ac:dyDescent="0.25">
      <c r="A33" s="871"/>
      <c r="B33" s="871"/>
      <c r="C33" s="871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74"/>
      <c r="I33" s="874"/>
      <c r="J33" s="863"/>
      <c r="K33" s="865"/>
    </row>
    <row r="34" spans="1:12" x14ac:dyDescent="0.25">
      <c r="A34" s="871"/>
      <c r="B34" s="871"/>
      <c r="C34" s="871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74"/>
      <c r="I34" s="874"/>
      <c r="J34" s="863"/>
      <c r="K34" s="865"/>
    </row>
    <row r="35" spans="1:12" x14ac:dyDescent="0.25">
      <c r="A35" s="871"/>
      <c r="B35" s="871"/>
      <c r="C35" s="871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74"/>
      <c r="I35" s="874"/>
      <c r="J35" s="863"/>
      <c r="K35" s="865"/>
    </row>
    <row r="36" spans="1:12" x14ac:dyDescent="0.25">
      <c r="A36" s="871"/>
      <c r="B36" s="871"/>
      <c r="C36" s="871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74"/>
      <c r="I36" s="874"/>
      <c r="J36" s="863"/>
      <c r="K36" s="865"/>
    </row>
    <row r="37" spans="1:12" x14ac:dyDescent="0.25">
      <c r="A37" s="872"/>
      <c r="B37" s="872"/>
      <c r="C37" s="872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75"/>
      <c r="I37" s="875"/>
      <c r="J37" s="657"/>
      <c r="K37" s="866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8" si="2">H39-I39</f>
        <v>26</v>
      </c>
      <c r="K39" s="558" t="s">
        <v>496</v>
      </c>
    </row>
    <row r="40" spans="1:12" ht="32.25" customHeight="1" x14ac:dyDescent="0.25">
      <c r="A40" s="867" t="s">
        <v>357</v>
      </c>
      <c r="B40" s="867" t="str">
        <f>+'DETALLE DE CREDITOS'!B409</f>
        <v>PANADERIA CALIFORNIA</v>
      </c>
      <c r="C40" s="867"/>
      <c r="D40" s="619">
        <f>+'DETALLE DE CREDITOS'!D409</f>
        <v>8379</v>
      </c>
      <c r="E40" s="620">
        <f>+'DETALLE DE CREDITOS'!E409</f>
        <v>45341</v>
      </c>
      <c r="F40" s="619">
        <f>+'DETALLE DE CREDITOS'!F409</f>
        <v>160</v>
      </c>
      <c r="G40" s="614" t="str">
        <f t="shared" ref="G40:G100" ca="1" si="3">IF(E40="","",IF(E40+$M$2&lt;$L$2,"VENCIDA","VIGENTE"))</f>
        <v>VENCIDA</v>
      </c>
      <c r="H40" s="864">
        <f>+'DETALLE DE CREDITOS'!F409+'DETALLE DE CREDITOS'!F425+'DETALLE DE CREDITOS'!F435+'DETALLE DE CREDITOS'!F448+'DETALLE DE CREDITOS'!F461+'DETALLE DE CREDITOS'!F462</f>
        <v>505</v>
      </c>
      <c r="I40" s="864">
        <v>362</v>
      </c>
      <c r="J40" s="914">
        <f>+H40-I40</f>
        <v>143</v>
      </c>
      <c r="K40" s="864" t="s">
        <v>496</v>
      </c>
      <c r="L40" t="s">
        <v>866</v>
      </c>
    </row>
    <row r="41" spans="1:12" ht="32.25" customHeight="1" x14ac:dyDescent="0.25">
      <c r="A41" s="868"/>
      <c r="B41" s="868"/>
      <c r="C41" s="868"/>
      <c r="D41" s="622">
        <f>+'DETALLE DE CREDITOS'!D462</f>
        <v>8835</v>
      </c>
      <c r="E41" s="623">
        <f>+'DETALLE DE CREDITOS'!E462</f>
        <v>45372</v>
      </c>
      <c r="F41" s="622">
        <f>+'DETALLE DE CREDITOS'!F462</f>
        <v>39</v>
      </c>
      <c r="G41" s="614" t="str">
        <f t="shared" ca="1" si="3"/>
        <v>VENCIDA</v>
      </c>
      <c r="H41" s="865"/>
      <c r="I41" s="865"/>
      <c r="J41" s="915"/>
      <c r="K41" s="865"/>
    </row>
    <row r="42" spans="1:12" ht="32.25" customHeight="1" x14ac:dyDescent="0.25">
      <c r="A42" s="868"/>
      <c r="B42" s="868"/>
      <c r="C42" s="868"/>
      <c r="D42" s="615">
        <f>+'DETALLE DE CREDITOS'!D435</f>
        <v>8655</v>
      </c>
      <c r="E42" s="613">
        <f>+'DETALLE DE CREDITOS'!E435</f>
        <v>45357</v>
      </c>
      <c r="F42" s="615">
        <f>+'DETALLE DE CREDITOS'!F435</f>
        <v>39</v>
      </c>
      <c r="G42" s="614" t="str">
        <f t="shared" ca="1" si="3"/>
        <v>VENCIDA</v>
      </c>
      <c r="H42" s="865"/>
      <c r="I42" s="865"/>
      <c r="J42" s="915"/>
      <c r="K42" s="865"/>
      <c r="L42" t="s">
        <v>867</v>
      </c>
    </row>
    <row r="43" spans="1:12" ht="32.25" customHeight="1" x14ac:dyDescent="0.25">
      <c r="A43" s="868"/>
      <c r="B43" s="868"/>
      <c r="C43" s="868"/>
      <c r="D43" s="621">
        <f>+'DETALLE DE CREDITOS'!D461</f>
        <v>8827</v>
      </c>
      <c r="E43" s="613">
        <f>+'DETALLE DE CREDITOS'!E461</f>
        <v>45371</v>
      </c>
      <c r="F43" s="621">
        <f>+'DETALLE DE CREDITOS'!F461</f>
        <v>65</v>
      </c>
      <c r="G43" s="614" t="str">
        <f t="shared" ca="1" si="3"/>
        <v>VENCIDA</v>
      </c>
      <c r="H43" s="865"/>
      <c r="I43" s="865"/>
      <c r="J43" s="915"/>
      <c r="K43" s="865"/>
    </row>
    <row r="44" spans="1:12" ht="32.25" customHeight="1" x14ac:dyDescent="0.25">
      <c r="A44" s="868"/>
      <c r="B44" s="868"/>
      <c r="C44" s="868"/>
      <c r="D44" s="619">
        <f>+'DETALLE DE CREDITOS'!D448</f>
        <v>8767</v>
      </c>
      <c r="E44" s="620">
        <f>+'DETALLE DE CREDITOS'!E448</f>
        <v>45366</v>
      </c>
      <c r="F44" s="619">
        <f>+'DETALLE DE CREDITOS'!F448</f>
        <v>54</v>
      </c>
      <c r="G44" s="614" t="str">
        <f t="shared" ca="1" si="3"/>
        <v>VENCIDA</v>
      </c>
      <c r="H44" s="865"/>
      <c r="I44" s="865"/>
      <c r="J44" s="915"/>
      <c r="K44" s="865"/>
      <c r="L44" t="s">
        <v>866</v>
      </c>
    </row>
    <row r="45" spans="1:12" ht="30.75" customHeight="1" x14ac:dyDescent="0.25">
      <c r="A45" s="869"/>
      <c r="B45" s="869"/>
      <c r="C45" s="869"/>
      <c r="D45" s="619">
        <f>+'DETALLE DE CREDITOS'!D425</f>
        <v>8522</v>
      </c>
      <c r="E45" s="620">
        <f>+'DETALLE DE CREDITOS'!E425</f>
        <v>45351</v>
      </c>
      <c r="F45" s="619">
        <f>+'DETALLE DE CREDITOS'!F425</f>
        <v>148</v>
      </c>
      <c r="G45" s="614" t="str">
        <f t="shared" ca="1" si="3"/>
        <v>VENCIDA</v>
      </c>
      <c r="H45" s="866"/>
      <c r="I45" s="866"/>
      <c r="J45" s="916"/>
      <c r="K45" s="866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8" t="s">
        <v>496</v>
      </c>
    </row>
    <row r="48" spans="1:12" ht="27" customHeight="1" x14ac:dyDescent="0.25">
      <c r="A48" s="870" t="s">
        <v>791</v>
      </c>
      <c r="B48" s="867" t="str">
        <f>+'DETALLE DE CREDITOS'!B467</f>
        <v>PASAPALO EXPRESS</v>
      </c>
      <c r="C48" s="870"/>
      <c r="D48" s="626">
        <f>+'DETALLE DE CREDITOS'!D467</f>
        <v>8925</v>
      </c>
      <c r="E48" s="627">
        <f>+'DETALLE DE CREDITOS'!E467</f>
        <v>45378</v>
      </c>
      <c r="F48" s="626">
        <f>+'DETALLE DE CREDITOS'!F467</f>
        <v>50</v>
      </c>
      <c r="G48" s="614" t="str">
        <f t="shared" ca="1" si="3"/>
        <v>VENCIDA</v>
      </c>
      <c r="H48" s="873">
        <f>+'DETALLE DE CREDITOS'!F467+F50+F49</f>
        <v>148</v>
      </c>
      <c r="I48" s="873">
        <v>50</v>
      </c>
      <c r="J48" s="862">
        <f t="shared" si="2"/>
        <v>98</v>
      </c>
      <c r="K48" s="864" t="s">
        <v>496</v>
      </c>
    </row>
    <row r="49" spans="1:11" ht="27" customHeight="1" x14ac:dyDescent="0.25">
      <c r="A49" s="871"/>
      <c r="B49" s="868"/>
      <c r="C49" s="871"/>
      <c r="D49" s="634">
        <f>+'DETALLE DE CREDITOS'!D475</f>
        <v>9074</v>
      </c>
      <c r="E49" s="584">
        <f>+'DETALLE DE CREDITOS'!E475</f>
        <v>45393</v>
      </c>
      <c r="F49" s="634">
        <f>+'DETALLE DE CREDITOS'!F475</f>
        <v>50</v>
      </c>
      <c r="G49" s="614" t="str">
        <f t="shared" ca="1" si="3"/>
        <v>VIGENTE</v>
      </c>
      <c r="H49" s="874"/>
      <c r="I49" s="874"/>
      <c r="J49" s="863"/>
      <c r="K49" s="865"/>
    </row>
    <row r="50" spans="1:11" ht="34.5" customHeight="1" x14ac:dyDescent="0.25">
      <c r="A50" s="872"/>
      <c r="B50" s="869"/>
      <c r="C50" s="872"/>
      <c r="D50" s="540">
        <f>+'DETALLE DE CREDITOS'!D468</f>
        <v>8931</v>
      </c>
      <c r="E50" s="553">
        <f>+'DETALLE DE CREDITOS'!E468</f>
        <v>45378</v>
      </c>
      <c r="F50" s="540">
        <f>+'DETALLE DE CREDITOS'!F468</f>
        <v>48</v>
      </c>
      <c r="G50" s="614" t="str">
        <f t="shared" ca="1" si="3"/>
        <v>VENCIDA</v>
      </c>
      <c r="H50" s="875"/>
      <c r="I50" s="875"/>
      <c r="J50" s="657"/>
      <c r="K50" s="866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31"/>
      <c r="J58" s="572">
        <f t="shared" si="2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ref="J59:J122" si="4">H59-I59</f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ref="G101:G164" si="5">IF(E101="","",IF(E101+$M$2&lt;$L$2,"VENCIDA","VIGENTE"))</f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ref="J123:J186" si="6">H123-I123</f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ref="G165:G228" si="7">IF(E165="","",IF(E165+$M$2&lt;$L$2,"VENCIDA","VIGENTE"))</f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ref="J187:J250" si="8">H187-I187</f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ref="G229:G292" si="9">IF(E229="","",IF(E229+$M$2&lt;$L$2,"VENCIDA","VIGENTE"))</f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ref="J251:J314" si="10">H251-I251</f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ref="G293:G356" si="11">IF(E293="","",IF(E293+$M$2&lt;$L$2,"VENCIDA","VIGENTE"))</f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ref="J315:J378" si="12">H315-I315</f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ref="G357:G420" si="13">IF(E357="","",IF(E357+$M$2&lt;$L$2,"VENCIDA","VIGENTE"))</f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ref="J379:J442" si="14">H379-I379</f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ref="G421:G484" si="15">IF(E421="","",IF(E421+$M$2&lt;$L$2,"VENCIDA","VIGENTE"))</f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ref="J443:J506" si="16">H443-I443</f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ref="G485:G548" si="17">IF(E485="","",IF(E485+$M$2&lt;$L$2,"VENCIDA","VIGENTE"))</f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ref="J507:J570" si="18">H507-I507</f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ref="G549:G612" si="19">IF(E549="","",IF(E549+$M$2&lt;$L$2,"VENCIDA","VIGENTE"))</f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ref="J571:J634" si="20">H571-I571</f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ref="G613:G676" si="21">IF(E613="","",IF(E613+$M$2&lt;$L$2,"VENCIDA","VIGENTE"))</f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ref="J635:J698" si="22">H635-I635</f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ref="G677:G708" si="23">IF(E677="","",IF(E677+$M$2&lt;$L$2,"VENCIDA","VIGENTE"))</f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ref="J699:J708" si="24">H699-I699</f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</sheetData>
  <autoFilter ref="B1:B60"/>
  <mergeCells count="49">
    <mergeCell ref="J40:J45"/>
    <mergeCell ref="K40:K45"/>
    <mergeCell ref="B40:B45"/>
    <mergeCell ref="A40:A45"/>
    <mergeCell ref="C40:C45"/>
    <mergeCell ref="H40:H45"/>
    <mergeCell ref="I40:I45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K27:K37"/>
    <mergeCell ref="J27:J37"/>
    <mergeCell ref="K6:K10"/>
    <mergeCell ref="J11:J25"/>
    <mergeCell ref="K11:K25"/>
    <mergeCell ref="J6:J10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A1:A2"/>
    <mergeCell ref="B1:B2"/>
    <mergeCell ref="C1:C2"/>
    <mergeCell ref="D1:G1"/>
    <mergeCell ref="A3:A5"/>
    <mergeCell ref="B3:B5"/>
    <mergeCell ref="C3:C5"/>
    <mergeCell ref="J48:J50"/>
    <mergeCell ref="K48:K50"/>
    <mergeCell ref="B48:B50"/>
    <mergeCell ref="C48:C50"/>
    <mergeCell ref="A48:A50"/>
    <mergeCell ref="H48:H50"/>
    <mergeCell ref="I48:I50"/>
  </mergeCells>
  <conditionalFormatting sqref="G3:G7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3" t="s">
        <v>304</v>
      </c>
      <c r="D2" s="923"/>
      <c r="E2" s="923"/>
      <c r="F2" s="923"/>
      <c r="G2" s="286"/>
      <c r="H2" s="286"/>
    </row>
    <row r="3" spans="1:8" hidden="1" x14ac:dyDescent="0.25">
      <c r="A3" s="286"/>
      <c r="B3" s="285" t="s">
        <v>297</v>
      </c>
      <c r="C3" s="925">
        <v>44830</v>
      </c>
      <c r="D3" s="923"/>
      <c r="E3" s="923"/>
      <c r="F3" s="92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4" t="s">
        <v>2</v>
      </c>
      <c r="D5" s="924"/>
      <c r="E5" s="924"/>
      <c r="F5" s="92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4" t="s">
        <v>305</v>
      </c>
      <c r="D6" s="924"/>
      <c r="E6" s="924"/>
      <c r="F6" s="924"/>
      <c r="G6" s="287">
        <v>80</v>
      </c>
      <c r="H6" s="287">
        <f>G6*B6</f>
        <v>80</v>
      </c>
    </row>
    <row r="7" spans="1:8" hidden="1" x14ac:dyDescent="0.25">
      <c r="A7" s="286"/>
      <c r="B7" s="287"/>
      <c r="C7" s="924"/>
      <c r="D7" s="924"/>
      <c r="E7" s="924"/>
      <c r="F7" s="92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4"/>
      <c r="D8" s="924"/>
      <c r="E8" s="924"/>
      <c r="F8" s="924"/>
      <c r="G8" s="287"/>
      <c r="H8" s="287">
        <f t="shared" si="0"/>
        <v>0</v>
      </c>
    </row>
    <row r="9" spans="1:8" hidden="1" x14ac:dyDescent="0.25">
      <c r="A9" s="286"/>
      <c r="B9" s="287"/>
      <c r="C9" s="924"/>
      <c r="D9" s="924"/>
      <c r="E9" s="924"/>
      <c r="F9" s="924"/>
      <c r="G9" s="287"/>
      <c r="H9" s="287">
        <f t="shared" si="0"/>
        <v>0</v>
      </c>
    </row>
    <row r="10" spans="1:8" hidden="1" x14ac:dyDescent="0.25">
      <c r="A10" s="286"/>
      <c r="B10" s="287"/>
      <c r="C10" s="924"/>
      <c r="D10" s="924"/>
      <c r="E10" s="924"/>
      <c r="F10" s="924"/>
      <c r="G10" s="287"/>
      <c r="H10" s="287">
        <f t="shared" si="0"/>
        <v>0</v>
      </c>
    </row>
    <row r="11" spans="1:8" hidden="1" x14ac:dyDescent="0.25">
      <c r="A11" s="286"/>
      <c r="B11" s="287"/>
      <c r="C11" s="924"/>
      <c r="D11" s="924"/>
      <c r="E11" s="924"/>
      <c r="F11" s="924"/>
      <c r="G11" s="287"/>
      <c r="H11" s="287">
        <f t="shared" si="0"/>
        <v>0</v>
      </c>
    </row>
    <row r="12" spans="1:8" hidden="1" x14ac:dyDescent="0.25">
      <c r="A12" s="286"/>
      <c r="B12" s="287"/>
      <c r="C12" s="924"/>
      <c r="D12" s="924"/>
      <c r="E12" s="924"/>
      <c r="F12" s="924"/>
      <c r="G12" s="287"/>
      <c r="H12" s="287">
        <f t="shared" si="0"/>
        <v>0</v>
      </c>
    </row>
    <row r="13" spans="1:8" hidden="1" x14ac:dyDescent="0.25">
      <c r="A13" s="286"/>
      <c r="B13" s="287"/>
      <c r="C13" s="924"/>
      <c r="D13" s="924"/>
      <c r="E13" s="924"/>
      <c r="F13" s="924"/>
      <c r="G13" s="287"/>
      <c r="H13" s="287">
        <f t="shared" si="0"/>
        <v>0</v>
      </c>
    </row>
    <row r="14" spans="1:8" hidden="1" x14ac:dyDescent="0.25">
      <c r="A14" s="286"/>
      <c r="B14" s="287"/>
      <c r="C14" s="924"/>
      <c r="D14" s="924"/>
      <c r="E14" s="924"/>
      <c r="F14" s="924"/>
      <c r="G14" s="287"/>
      <c r="H14" s="287">
        <f t="shared" si="0"/>
        <v>0</v>
      </c>
    </row>
    <row r="15" spans="1:8" hidden="1" x14ac:dyDescent="0.25">
      <c r="A15" s="286"/>
      <c r="B15" s="287"/>
      <c r="C15" s="924"/>
      <c r="D15" s="924"/>
      <c r="E15" s="924"/>
      <c r="F15" s="92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3" t="s">
        <v>291</v>
      </c>
      <c r="D18" s="923"/>
      <c r="E18" s="923"/>
      <c r="F18" s="923"/>
      <c r="G18" s="286"/>
      <c r="H18" s="286"/>
    </row>
    <row r="19" spans="1:8" hidden="1" x14ac:dyDescent="0.25">
      <c r="A19" s="286"/>
      <c r="B19" s="285" t="s">
        <v>297</v>
      </c>
      <c r="C19" s="925">
        <v>44855</v>
      </c>
      <c r="D19" s="923"/>
      <c r="E19" s="923"/>
      <c r="F19" s="92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4" t="s">
        <v>2</v>
      </c>
      <c r="D21" s="924"/>
      <c r="E21" s="924"/>
      <c r="F21" s="92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4" t="s">
        <v>309</v>
      </c>
      <c r="D22" s="924"/>
      <c r="E22" s="924"/>
      <c r="F22" s="92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4"/>
      <c r="D23" s="924"/>
      <c r="E23" s="924"/>
      <c r="F23" s="92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4"/>
      <c r="D24" s="924"/>
      <c r="E24" s="924"/>
      <c r="F24" s="924"/>
      <c r="G24" s="287"/>
      <c r="H24" s="287">
        <f t="shared" si="1"/>
        <v>0</v>
      </c>
    </row>
    <row r="25" spans="1:8" hidden="1" x14ac:dyDescent="0.25">
      <c r="A25" s="286"/>
      <c r="B25" s="287"/>
      <c r="C25" s="924"/>
      <c r="D25" s="924"/>
      <c r="E25" s="924"/>
      <c r="F25" s="924"/>
      <c r="G25" s="287"/>
      <c r="H25" s="287">
        <f t="shared" si="1"/>
        <v>0</v>
      </c>
    </row>
    <row r="26" spans="1:8" hidden="1" x14ac:dyDescent="0.25">
      <c r="A26" s="286"/>
      <c r="B26" s="287"/>
      <c r="C26" s="924"/>
      <c r="D26" s="924"/>
      <c r="E26" s="924"/>
      <c r="F26" s="924"/>
      <c r="G26" s="287"/>
      <c r="H26" s="287">
        <f t="shared" si="1"/>
        <v>0</v>
      </c>
    </row>
    <row r="27" spans="1:8" hidden="1" x14ac:dyDescent="0.25">
      <c r="A27" s="286"/>
      <c r="B27" s="287"/>
      <c r="C27" s="924"/>
      <c r="D27" s="924"/>
      <c r="E27" s="924"/>
      <c r="F27" s="924"/>
      <c r="G27" s="287"/>
      <c r="H27" s="287">
        <f t="shared" si="1"/>
        <v>0</v>
      </c>
    </row>
    <row r="28" spans="1:8" hidden="1" x14ac:dyDescent="0.25">
      <c r="A28" s="286"/>
      <c r="B28" s="287"/>
      <c r="C28" s="924"/>
      <c r="D28" s="924"/>
      <c r="E28" s="924"/>
      <c r="F28" s="924"/>
      <c r="G28" s="287"/>
      <c r="H28" s="287">
        <f t="shared" si="1"/>
        <v>0</v>
      </c>
    </row>
    <row r="29" spans="1:8" hidden="1" x14ac:dyDescent="0.25">
      <c r="A29" s="286"/>
      <c r="B29" s="287"/>
      <c r="C29" s="924"/>
      <c r="D29" s="924"/>
      <c r="E29" s="924"/>
      <c r="F29" s="924"/>
      <c r="G29" s="287"/>
      <c r="H29" s="287">
        <f t="shared" si="1"/>
        <v>0</v>
      </c>
    </row>
    <row r="30" spans="1:8" hidden="1" x14ac:dyDescent="0.25">
      <c r="A30" s="286"/>
      <c r="B30" s="287"/>
      <c r="C30" s="924"/>
      <c r="D30" s="924"/>
      <c r="E30" s="924"/>
      <c r="F30" s="924"/>
      <c r="G30" s="287"/>
      <c r="H30" s="287">
        <f t="shared" si="1"/>
        <v>0</v>
      </c>
    </row>
    <row r="31" spans="1:8" hidden="1" x14ac:dyDescent="0.25">
      <c r="A31" s="286"/>
      <c r="B31" s="287"/>
      <c r="C31" s="924"/>
      <c r="D31" s="924"/>
      <c r="E31" s="924"/>
      <c r="F31" s="92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3" t="s">
        <v>292</v>
      </c>
      <c r="D34" s="923"/>
      <c r="E34" s="923"/>
      <c r="F34" s="923"/>
      <c r="G34" s="286"/>
      <c r="H34" s="286"/>
    </row>
    <row r="35" spans="1:8" x14ac:dyDescent="0.25">
      <c r="A35" s="286"/>
      <c r="B35" s="285" t="s">
        <v>297</v>
      </c>
      <c r="C35" s="925"/>
      <c r="D35" s="923"/>
      <c r="E35" s="923"/>
      <c r="F35" s="92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4" t="s">
        <v>2</v>
      </c>
      <c r="D37" s="924"/>
      <c r="E37" s="924"/>
      <c r="F37" s="92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4" t="s">
        <v>308</v>
      </c>
      <c r="D38" s="924"/>
      <c r="E38" s="924"/>
      <c r="F38" s="924"/>
      <c r="G38" s="287">
        <v>130</v>
      </c>
      <c r="H38" s="287">
        <f>G38*B38</f>
        <v>260</v>
      </c>
    </row>
    <row r="39" spans="1:8" x14ac:dyDescent="0.25">
      <c r="A39" s="286"/>
      <c r="B39" s="287"/>
      <c r="C39" s="924"/>
      <c r="D39" s="924"/>
      <c r="E39" s="924"/>
      <c r="F39" s="924"/>
      <c r="G39" s="287"/>
      <c r="H39" s="287">
        <f t="shared" ref="H39:H47" si="2">G39*B39</f>
        <v>0</v>
      </c>
    </row>
    <row r="40" spans="1:8" x14ac:dyDescent="0.25">
      <c r="A40" s="286"/>
      <c r="B40" s="287"/>
      <c r="C40" s="924"/>
      <c r="D40" s="924"/>
      <c r="E40" s="924"/>
      <c r="F40" s="924"/>
      <c r="G40" s="287"/>
      <c r="H40" s="287">
        <f t="shared" si="2"/>
        <v>0</v>
      </c>
    </row>
    <row r="41" spans="1:8" x14ac:dyDescent="0.25">
      <c r="A41" s="286"/>
      <c r="B41" s="287"/>
      <c r="C41" s="924"/>
      <c r="D41" s="924"/>
      <c r="E41" s="924"/>
      <c r="F41" s="924"/>
      <c r="G41" s="287"/>
      <c r="H41" s="287">
        <f t="shared" si="2"/>
        <v>0</v>
      </c>
    </row>
    <row r="42" spans="1:8" x14ac:dyDescent="0.25">
      <c r="A42" s="286"/>
      <c r="B42" s="287"/>
      <c r="C42" s="924"/>
      <c r="D42" s="924"/>
      <c r="E42" s="924"/>
      <c r="F42" s="924"/>
      <c r="G42" s="287"/>
      <c r="H42" s="287">
        <f t="shared" si="2"/>
        <v>0</v>
      </c>
    </row>
    <row r="43" spans="1:8" x14ac:dyDescent="0.25">
      <c r="A43" s="286"/>
      <c r="B43" s="287"/>
      <c r="C43" s="924"/>
      <c r="D43" s="924"/>
      <c r="E43" s="924"/>
      <c r="F43" s="924"/>
      <c r="G43" s="287"/>
      <c r="H43" s="287">
        <f t="shared" si="2"/>
        <v>0</v>
      </c>
    </row>
    <row r="44" spans="1:8" x14ac:dyDescent="0.25">
      <c r="A44" s="286"/>
      <c r="B44" s="287"/>
      <c r="C44" s="924"/>
      <c r="D44" s="924"/>
      <c r="E44" s="924"/>
      <c r="F44" s="924"/>
      <c r="G44" s="287"/>
      <c r="H44" s="287">
        <f t="shared" si="2"/>
        <v>0</v>
      </c>
    </row>
    <row r="45" spans="1:8" x14ac:dyDescent="0.25">
      <c r="A45" s="286"/>
      <c r="B45" s="287"/>
      <c r="C45" s="924"/>
      <c r="D45" s="924"/>
      <c r="E45" s="924"/>
      <c r="F45" s="924"/>
      <c r="G45" s="287"/>
      <c r="H45" s="287">
        <f t="shared" si="2"/>
        <v>0</v>
      </c>
    </row>
    <row r="46" spans="1:8" x14ac:dyDescent="0.25">
      <c r="A46" s="286"/>
      <c r="B46" s="287"/>
      <c r="C46" s="924"/>
      <c r="D46" s="924"/>
      <c r="E46" s="924"/>
      <c r="F46" s="924"/>
      <c r="G46" s="287"/>
      <c r="H46" s="287">
        <f t="shared" si="2"/>
        <v>0</v>
      </c>
    </row>
    <row r="47" spans="1:8" x14ac:dyDescent="0.25">
      <c r="A47" s="286"/>
      <c r="B47" s="287"/>
      <c r="C47" s="924"/>
      <c r="D47" s="924"/>
      <c r="E47" s="924"/>
      <c r="F47" s="92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1" t="s">
        <v>292</v>
      </c>
      <c r="D50" s="921"/>
      <c r="E50" s="921"/>
      <c r="F50" s="921"/>
      <c r="G50" s="289"/>
      <c r="H50" s="289"/>
    </row>
    <row r="51" spans="1:8" x14ac:dyDescent="0.25">
      <c r="A51" s="289"/>
      <c r="B51" s="314" t="s">
        <v>297</v>
      </c>
      <c r="C51" s="922">
        <v>44841</v>
      </c>
      <c r="D51" s="921"/>
      <c r="E51" s="921"/>
      <c r="F51" s="92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0" t="s">
        <v>2</v>
      </c>
      <c r="D53" s="920"/>
      <c r="E53" s="920"/>
      <c r="F53" s="92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0" t="s">
        <v>308</v>
      </c>
      <c r="D54" s="920"/>
      <c r="E54" s="920"/>
      <c r="F54" s="92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0" t="s">
        <v>302</v>
      </c>
      <c r="D55" s="920"/>
      <c r="E55" s="920"/>
      <c r="F55" s="92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0"/>
      <c r="D56" s="920"/>
      <c r="E56" s="920"/>
      <c r="F56" s="920"/>
      <c r="G56" s="313"/>
      <c r="H56" s="313">
        <f t="shared" si="3"/>
        <v>0</v>
      </c>
    </row>
    <row r="57" spans="1:8" x14ac:dyDescent="0.25">
      <c r="A57" s="289"/>
      <c r="B57" s="313"/>
      <c r="C57" s="920"/>
      <c r="D57" s="920"/>
      <c r="E57" s="920"/>
      <c r="F57" s="920"/>
      <c r="G57" s="313"/>
      <c r="H57" s="313">
        <f t="shared" si="3"/>
        <v>0</v>
      </c>
    </row>
    <row r="58" spans="1:8" x14ac:dyDescent="0.25">
      <c r="A58" s="289"/>
      <c r="B58" s="313"/>
      <c r="C58" s="920"/>
      <c r="D58" s="920"/>
      <c r="E58" s="920"/>
      <c r="F58" s="920"/>
      <c r="G58" s="313"/>
      <c r="H58" s="313">
        <f t="shared" si="3"/>
        <v>0</v>
      </c>
    </row>
    <row r="59" spans="1:8" x14ac:dyDescent="0.25">
      <c r="A59" s="289"/>
      <c r="B59" s="313"/>
      <c r="C59" s="920"/>
      <c r="D59" s="920"/>
      <c r="E59" s="920"/>
      <c r="F59" s="920"/>
      <c r="G59" s="313"/>
      <c r="H59" s="313">
        <f t="shared" si="3"/>
        <v>0</v>
      </c>
    </row>
    <row r="60" spans="1:8" x14ac:dyDescent="0.25">
      <c r="A60" s="289"/>
      <c r="B60" s="313"/>
      <c r="C60" s="920"/>
      <c r="D60" s="920"/>
      <c r="E60" s="920"/>
      <c r="F60" s="920"/>
      <c r="G60" s="313"/>
      <c r="H60" s="313">
        <f t="shared" si="3"/>
        <v>0</v>
      </c>
    </row>
    <row r="61" spans="1:8" x14ac:dyDescent="0.25">
      <c r="A61" s="289"/>
      <c r="B61" s="313"/>
      <c r="C61" s="920"/>
      <c r="D61" s="920"/>
      <c r="E61" s="920"/>
      <c r="F61" s="920"/>
      <c r="G61" s="313"/>
      <c r="H61" s="313">
        <f t="shared" si="3"/>
        <v>0</v>
      </c>
    </row>
    <row r="62" spans="1:8" x14ac:dyDescent="0.25">
      <c r="A62" s="289"/>
      <c r="B62" s="313"/>
      <c r="C62" s="920"/>
      <c r="D62" s="920"/>
      <c r="E62" s="920"/>
      <c r="F62" s="920"/>
      <c r="G62" s="313"/>
      <c r="H62" s="313">
        <f t="shared" si="3"/>
        <v>0</v>
      </c>
    </row>
    <row r="63" spans="1:8" x14ac:dyDescent="0.25">
      <c r="A63" s="289"/>
      <c r="B63" s="313"/>
      <c r="C63" s="920"/>
      <c r="D63" s="920"/>
      <c r="E63" s="920"/>
      <c r="F63" s="92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3" t="s">
        <v>311</v>
      </c>
      <c r="D66" s="923"/>
      <c r="E66" s="923"/>
      <c r="F66" s="923"/>
      <c r="G66" s="286"/>
      <c r="H66" s="286"/>
    </row>
    <row r="67" spans="1:8" x14ac:dyDescent="0.25">
      <c r="A67" s="286"/>
      <c r="B67" s="285" t="s">
        <v>297</v>
      </c>
      <c r="C67" s="925">
        <v>44823</v>
      </c>
      <c r="D67" s="923"/>
      <c r="E67" s="923"/>
      <c r="F67" s="92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4" t="s">
        <v>2</v>
      </c>
      <c r="D69" s="924"/>
      <c r="E69" s="924"/>
      <c r="F69" s="92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4" t="s">
        <v>312</v>
      </c>
      <c r="D70" s="924"/>
      <c r="E70" s="924"/>
      <c r="F70" s="92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4" t="s">
        <v>302</v>
      </c>
      <c r="D71" s="924"/>
      <c r="E71" s="924"/>
      <c r="F71" s="92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4" t="s">
        <v>313</v>
      </c>
      <c r="D72" s="924"/>
      <c r="E72" s="924"/>
      <c r="F72" s="92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4" t="s">
        <v>301</v>
      </c>
      <c r="D73" s="924"/>
      <c r="E73" s="924"/>
      <c r="F73" s="92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4"/>
      <c r="D74" s="924"/>
      <c r="E74" s="924"/>
      <c r="F74" s="924"/>
      <c r="G74" s="287"/>
      <c r="H74" s="287">
        <f t="shared" si="4"/>
        <v>0</v>
      </c>
    </row>
    <row r="75" spans="1:8" x14ac:dyDescent="0.25">
      <c r="A75" s="286"/>
      <c r="B75" s="287"/>
      <c r="C75" s="924"/>
      <c r="D75" s="924"/>
      <c r="E75" s="924"/>
      <c r="F75" s="924"/>
      <c r="G75" s="287"/>
      <c r="H75" s="287">
        <f t="shared" si="4"/>
        <v>0</v>
      </c>
    </row>
    <row r="76" spans="1:8" x14ac:dyDescent="0.25">
      <c r="A76" s="286"/>
      <c r="B76" s="287"/>
      <c r="C76" s="924"/>
      <c r="D76" s="924"/>
      <c r="E76" s="924"/>
      <c r="F76" s="924"/>
      <c r="G76" s="287"/>
      <c r="H76" s="287">
        <f t="shared" si="4"/>
        <v>0</v>
      </c>
    </row>
    <row r="77" spans="1:8" x14ac:dyDescent="0.25">
      <c r="A77" s="286"/>
      <c r="B77" s="287"/>
      <c r="C77" s="924"/>
      <c r="D77" s="924"/>
      <c r="E77" s="924"/>
      <c r="F77" s="924"/>
      <c r="G77" s="287"/>
      <c r="H77" s="287">
        <f t="shared" si="4"/>
        <v>0</v>
      </c>
    </row>
    <row r="78" spans="1:8" x14ac:dyDescent="0.25">
      <c r="A78" s="286"/>
      <c r="B78" s="287"/>
      <c r="C78" s="924"/>
      <c r="D78" s="924"/>
      <c r="E78" s="924"/>
      <c r="F78" s="924"/>
      <c r="G78" s="287"/>
      <c r="H78" s="287">
        <f t="shared" si="4"/>
        <v>0</v>
      </c>
    </row>
    <row r="79" spans="1:8" x14ac:dyDescent="0.25">
      <c r="A79" s="286"/>
      <c r="B79" s="287"/>
      <c r="C79" s="924"/>
      <c r="D79" s="924"/>
      <c r="E79" s="924"/>
      <c r="F79" s="92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3" t="s">
        <v>311</v>
      </c>
      <c r="D82" s="923"/>
      <c r="E82" s="923"/>
      <c r="F82" s="923"/>
      <c r="G82" s="286"/>
      <c r="H82" s="286"/>
    </row>
    <row r="83" spans="1:8" x14ac:dyDescent="0.25">
      <c r="A83" s="286"/>
      <c r="B83" s="285" t="s">
        <v>297</v>
      </c>
      <c r="C83" s="925">
        <v>44828</v>
      </c>
      <c r="D83" s="923"/>
      <c r="E83" s="923"/>
      <c r="F83" s="92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4" t="s">
        <v>2</v>
      </c>
      <c r="D85" s="924"/>
      <c r="E85" s="924"/>
      <c r="F85" s="92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4" t="s">
        <v>302</v>
      </c>
      <c r="D86" s="924"/>
      <c r="E86" s="924"/>
      <c r="F86" s="92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4" t="s">
        <v>314</v>
      </c>
      <c r="D87" s="924"/>
      <c r="E87" s="924"/>
      <c r="F87" s="92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4" t="s">
        <v>307</v>
      </c>
      <c r="D88" s="924"/>
      <c r="E88" s="924"/>
      <c r="F88" s="92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4" t="s">
        <v>306</v>
      </c>
      <c r="D89" s="924"/>
      <c r="E89" s="924"/>
      <c r="F89" s="92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4"/>
      <c r="D90" s="924"/>
      <c r="E90" s="924"/>
      <c r="F90" s="924"/>
      <c r="G90" s="287"/>
      <c r="H90" s="287">
        <f t="shared" si="5"/>
        <v>0</v>
      </c>
    </row>
    <row r="91" spans="1:8" x14ac:dyDescent="0.25">
      <c r="A91" s="286"/>
      <c r="B91" s="287"/>
      <c r="C91" s="924"/>
      <c r="D91" s="924"/>
      <c r="E91" s="924"/>
      <c r="F91" s="924"/>
      <c r="G91" s="287"/>
      <c r="H91" s="287">
        <f t="shared" si="5"/>
        <v>0</v>
      </c>
    </row>
    <row r="92" spans="1:8" x14ac:dyDescent="0.25">
      <c r="A92" s="286"/>
      <c r="B92" s="287"/>
      <c r="C92" s="924"/>
      <c r="D92" s="924"/>
      <c r="E92" s="924"/>
      <c r="F92" s="924"/>
      <c r="G92" s="287"/>
      <c r="H92" s="287">
        <f t="shared" si="5"/>
        <v>0</v>
      </c>
    </row>
    <row r="93" spans="1:8" x14ac:dyDescent="0.25">
      <c r="A93" s="286"/>
      <c r="B93" s="287"/>
      <c r="C93" s="924"/>
      <c r="D93" s="924"/>
      <c r="E93" s="924"/>
      <c r="F93" s="924"/>
      <c r="G93" s="287"/>
      <c r="H93" s="287">
        <f t="shared" si="5"/>
        <v>0</v>
      </c>
    </row>
    <row r="94" spans="1:8" x14ac:dyDescent="0.25">
      <c r="A94" s="286"/>
      <c r="B94" s="287"/>
      <c r="C94" s="924"/>
      <c r="D94" s="924"/>
      <c r="E94" s="924"/>
      <c r="F94" s="924"/>
      <c r="G94" s="287"/>
      <c r="H94" s="287">
        <f t="shared" si="5"/>
        <v>0</v>
      </c>
    </row>
    <row r="95" spans="1:8" x14ac:dyDescent="0.25">
      <c r="A95" s="286"/>
      <c r="B95" s="287"/>
      <c r="C95" s="924"/>
      <c r="D95" s="924"/>
      <c r="E95" s="924"/>
      <c r="F95" s="92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1" t="s">
        <v>311</v>
      </c>
      <c r="D98" s="921"/>
      <c r="E98" s="921"/>
      <c r="F98" s="921"/>
      <c r="G98" s="289"/>
      <c r="H98" s="289"/>
    </row>
    <row r="99" spans="1:8" x14ac:dyDescent="0.25">
      <c r="A99" s="289"/>
      <c r="B99" s="290" t="s">
        <v>297</v>
      </c>
      <c r="C99" s="922">
        <v>44802</v>
      </c>
      <c r="D99" s="921"/>
      <c r="E99" s="921"/>
      <c r="F99" s="92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0" t="s">
        <v>2</v>
      </c>
      <c r="D101" s="920"/>
      <c r="E101" s="920"/>
      <c r="F101" s="92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0" t="s">
        <v>302</v>
      </c>
      <c r="D102" s="920"/>
      <c r="E102" s="920"/>
      <c r="F102" s="92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0" t="s">
        <v>307</v>
      </c>
      <c r="D103" s="920"/>
      <c r="E103" s="920"/>
      <c r="F103" s="92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0" t="s">
        <v>312</v>
      </c>
      <c r="D104" s="920"/>
      <c r="E104" s="920"/>
      <c r="F104" s="92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0" t="s">
        <v>315</v>
      </c>
      <c r="D105" s="920"/>
      <c r="E105" s="920"/>
      <c r="F105" s="92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0" t="s">
        <v>313</v>
      </c>
      <c r="D106" s="920"/>
      <c r="E106" s="920"/>
      <c r="F106" s="92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0"/>
      <c r="D107" s="920"/>
      <c r="E107" s="920"/>
      <c r="F107" s="920"/>
      <c r="G107" s="291"/>
      <c r="H107" s="291">
        <f t="shared" si="6"/>
        <v>0</v>
      </c>
    </row>
    <row r="108" spans="1:8" x14ac:dyDescent="0.25">
      <c r="A108" s="289"/>
      <c r="B108" s="291"/>
      <c r="C108" s="920"/>
      <c r="D108" s="920"/>
      <c r="E108" s="920"/>
      <c r="F108" s="920"/>
      <c r="G108" s="291"/>
      <c r="H108" s="291">
        <f t="shared" si="6"/>
        <v>0</v>
      </c>
    </row>
    <row r="109" spans="1:8" x14ac:dyDescent="0.25">
      <c r="A109" s="289"/>
      <c r="B109" s="291"/>
      <c r="C109" s="920"/>
      <c r="D109" s="920"/>
      <c r="E109" s="920"/>
      <c r="F109" s="920"/>
      <c r="G109" s="291"/>
      <c r="H109" s="291">
        <f t="shared" si="6"/>
        <v>0</v>
      </c>
    </row>
    <row r="110" spans="1:8" x14ac:dyDescent="0.25">
      <c r="A110" s="289"/>
      <c r="B110" s="291"/>
      <c r="C110" s="920"/>
      <c r="D110" s="920"/>
      <c r="E110" s="920"/>
      <c r="F110" s="920"/>
      <c r="G110" s="291"/>
      <c r="H110" s="291">
        <f t="shared" si="6"/>
        <v>0</v>
      </c>
    </row>
    <row r="111" spans="1:8" x14ac:dyDescent="0.25">
      <c r="A111" s="289"/>
      <c r="B111" s="291"/>
      <c r="C111" s="920"/>
      <c r="D111" s="920"/>
      <c r="E111" s="920"/>
      <c r="F111" s="92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6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7">
        <v>45012</v>
      </c>
      <c r="D130" s="918"/>
      <c r="E130" s="918"/>
      <c r="F130" s="919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2024-04-13T18:51:06Z</cp:lastPrinted>
  <dcterms:created xsi:type="dcterms:W3CDTF">2022-05-21T14:50:08Z</dcterms:created>
  <dcterms:modified xsi:type="dcterms:W3CDTF">2024-04-15T12:54:25Z</dcterms:modified>
</cp:coreProperties>
</file>