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7" i="20"/>
  <c r="E67" i="20"/>
  <c r="D67" i="20"/>
  <c r="B67" i="20"/>
  <c r="A67" i="20"/>
  <c r="F66" i="20" l="1"/>
  <c r="H66" i="20" s="1"/>
  <c r="E66" i="20"/>
  <c r="D66" i="20"/>
  <c r="B66" i="20"/>
  <c r="F65" i="20" l="1"/>
  <c r="H65" i="20" s="1"/>
  <c r="E65" i="20"/>
  <c r="D65" i="20"/>
  <c r="B65" i="20"/>
  <c r="F64" i="20" l="1"/>
  <c r="H64" i="20" s="1"/>
  <c r="E64" i="20"/>
  <c r="D64" i="20"/>
  <c r="B64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6" i="20" l="1"/>
  <c r="G67" i="20"/>
  <c r="G64" i="20"/>
  <c r="G65" i="20"/>
  <c r="G63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<sst xmlns="http://schemas.openxmlformats.org/spreadsheetml/2006/main" count="4746" uniqueCount="943">
  <si>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</si>
  <si>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</si>
  <si>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</si>
  <si>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</si>
  <si>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</si>
  <si>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</si>
  <si>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</si>
  <si>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</si>
  <si>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</si>
  <si>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</si>
  <si>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</si>
  <si>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</si>
  <si>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</si>
  <si>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</si>
  <si>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</si>
  <si>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</si>
  <si>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</si>
  <si>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</si>
  <si>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</si>
  <si>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</si>
  <si>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</si>
  <si>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</si>
  <si>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</si>
  <si>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</si>
  <si>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</si>
  <si>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</si>
  <si>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</si>
  <si>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</si>
  <si>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</si>
  <si>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</si>
  <si>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</si>
  <si>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</si>
  <si>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</si>
  <si>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</si>
  <si>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</si>
  <si>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</si>
  <si>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</si>
  <si>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</si>
  <si>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</si>
  <si>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</si>
  <si>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</si>
  <si>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</si>
  <si>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</si>
  <si>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</si>
  <si>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</si>
  <si>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</si>
  <si>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</si>
  <si>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</si>
  <si>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</si>
  <si>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</si>
  <si>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</si>
  <si>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</si>
  <si>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</si>
  <si>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</si>
  <si>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</si>
  <si>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</si>
  <si>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</si>
  <si>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</si>
  <si>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</si>
  <si>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</si>
  <si>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</si>
  <si>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</si>
  <si>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</si>
  <si>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</si>
  <si>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</si>
  <si>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</si>
  <si>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</si>
  <si>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</si>
  <si>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</si>
  <si>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</si>
  <si>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</si>
  <si>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</si>
  <si>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</si>
  <si>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</si>
  <si>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</si>
  <si>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</si>
  <si>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</si>
  <si>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</si>
  <si>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</si>
  <si>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</si>
  <si>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</si>
  <si>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</si>
  <si>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</si>
  <si>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</si>
  <si>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</si>
  <si>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</si>
  <si>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</si>
  <si>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</si>
  <si>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</si>
  <si>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</si>
  <si>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</si>
  <si>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</si>
  <si>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</si>
  <si>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</si>
  <si>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</si>
  <si>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</si>
  <si>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</si>
  <si>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</si>
  <si>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</si>
  <si>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</si>
  <si>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</si>
  <si>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</si>
  <si>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</si>
  <si>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</si>
  <si>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</si>
  <si>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</si>
  <si>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</si>
  <si>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</si>
  <si>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</si>
  <si>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</si>
  <si>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</si>
  <si>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</si>
  <si>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</si>
  <si>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</si>
  <si>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</si>
  <si>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</si>
  <si>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</si>
  <si>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</si>
  <si>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</si>
  <si>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</si>
  <si>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</si>
  <si>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</si>
  <si>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</si>
  <si>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</si>
  <si>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</si>
  <si>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</si>
  <si>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</si>
  <si>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</si>
  <si>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</si>
  <si>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</si>
  <si>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</si>
  <si>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</si>
  <si>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</si>
  <si>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</si>
  <si>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</si>
  <si>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</si>
  <si>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</si>
  <si>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</si>
  <si>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</si>
  <si>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</si>
  <si>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</si>
  <si>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</si>
  <si>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</si>
  <si>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</si>
  <si>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</si>
  <si>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</si>
  <si>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</si>
  <si>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</si>
  <si>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</si>
  <si>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</si>
  <si>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</si>
  <si>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</si>
  <si>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</si>
  <si>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</si>
  <si>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</si>
  <si>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</si>
  <si>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</si>
  <si>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</si>
  <si>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</si>
  <si>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</si>
  <si>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</si>
  <si>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</si>
  <si>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</si>
  <si>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</si>
  <si>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</si>
  <si>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</si>
  <si>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</si>
  <si>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</si>
  <si>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</si>
  <si>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</si>
  <si>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</si>
  <si>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</si>
  <si>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</si>
  <si>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</si>
  <si>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</si>
  <si>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</si>
  <si>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</si>
  <si>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</si>
  <si>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</si>
  <si>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</si>
  <si>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</si>
  <si>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</si>
  <si>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</si>
  <si>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</si>
  <si>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</si>
  <si>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</si>
  <si>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</si>
  <si>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</si>
  <si>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</si>
  <si>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</si>
  <si>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</si>
  <si>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</si>
  <si>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</si>
  <si>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</si>
  <si>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</si>
  <si>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</si>
  <si>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</si>
  <si>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</si>
  <si>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</si>
  <si>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</si>
  <si>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</si>
  <si>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</si>
  <si>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</si>
  <si>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</si>
  <si>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</si>
  <si>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</si>
  <si>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</si>
  <si>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</si>
  <si>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</si>
  <si>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</si>
  <si>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</si>
  <si>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</si>
  <si>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</si>
  <si>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</si>
  <si>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</si>
  <si>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</si>
  <si>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</si>
  <si>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</si>
  <si>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</si>
  <si>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</si>
  <si>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</si>
  <si>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</si>
  <si>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</si>
  <si>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</si>
  <si>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</si>
  <si>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</si>
  <si>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</si>
  <si>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</si>
  <si>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</si>
  <si>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</si>
  <si>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</si>
  <si>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</si>
  <si>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</si>
  <si>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</si>
  <si>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</si>
  <si>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</si>
  <si>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</si>
  <si>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</si>
  <si>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</si>
  <si>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</si>
  <si>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</si>
  <si>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</si>
  <si>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</si>
  <si>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</si>
  <si>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</si>
  <si>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</si>
  <si>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</si>
  <si>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</si>
  <si>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</si>
  <si>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</si>
  <si>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</si>
  <si>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</si>
  <si>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</si>
  <si>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</si>
  <si>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</si>
  <si>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</si>
  <si>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</si>
  <si>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</si>
  <si>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</si>
  <si>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</si>
  <si>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</si>
  <si>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</si>
  <si>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</si>
  <si>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</si>
  <si>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</si>
  <si>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</si>
  <si>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</si>
  <si>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</si>
  <si>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</si>
  <si>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</si>
  <si>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</si>
  <si>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</si>
  <si>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</si>
  <si>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</si>
  <si>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</si>
  <si>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</si>
  <si>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</si>
  <si>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</si>
  <si>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</si>
  <si>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</si>
  <si>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</si>
  <si>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</si>
  <si>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</si>
  <si>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</si>
  <si>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</si>
  <si>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</si>
  <si>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</si>
  <si>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</si>
  <si>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</si>
  <si>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</si>
  <si>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</si>
  <si>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</si>
  <si>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</si>
  <si>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</si>
  <si>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</si>
  <si>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</si>
  <si>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</si>
  <si>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</si>
  <si>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</si>
  <si>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</si>
  <si>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</si>
  <si>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</si>
  <si>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</si>
  <si>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</si>
  <si>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</si>
  <si>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</si>
  <si>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</si>
  <si>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</si>
  <si>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</si>
  <si>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</si>
  <si>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</si>
  <si>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</si>
  <si>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</si>
  <si>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</si>
  <si>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</si>
  <si>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</si>
  <si>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</si>
  <si>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</si>
  <si>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</si>
  <si>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</si>
  <si>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</si>
  <si>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</si>
  <si>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</si>
  <si>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</si>
  <si>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</si>
  <si>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</si>
  <si>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</si>
  <si>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</si>
  <si>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</si>
  <si>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</si>
  <si>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</si>
  <si>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</si>
  <si>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</si>
  <si>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</si>
  <si>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</si>
  <si>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</si>
  <si>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</si>
  <si>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</si>
  <si>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</si>
  <si>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</si>
  <si>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</si>
  <si>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</si>
  <si>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</si>
  <si>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</si>
  <si>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</si>
  <si>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</si>
  <si>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</si>
  <si>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</si>
  <si>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</si>
  <si>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</si>
  <si>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</si>
  <si>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</si>
  <si>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</si>
  <si>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</si>
  <si>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</si>
  <si>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</si>
  <si>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</si>
  <si>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</si>
  <si>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</si>
  <si>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</si>
  <si>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</si>
  <si>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</si>
  <si>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</si>
  <si>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</si>
  <si>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</si>
  <si>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</si>
  <si>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</si>
  <si>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</si>
  <si>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</si>
  <si>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</si>
  <si>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</si>
  <si>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</si>
  <si>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</si>
  <si>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</si>
  <si>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</si>
  <si>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</si>
  <si>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</si>
  <si>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</si>
  <si>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</si>
  <si>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</si>
  <si>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</si>
  <si>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</si>
  <si>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</si>
  <si>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</si>
  <si>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</si>
  <si>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</si>
  <si>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</si>
  <si>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</si>
  <si>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</si>
  <si>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</si>
  <si>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</si>
  <si>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</si>
  <si>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</si>
  <si>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</si>
  <si>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</si>
  <si>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</si>
  <si>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</si>
  <si>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</si>
  <si>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</si>
  <si>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</si>
  <si>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</si>
  <si>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</si>
  <si>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</si>
  <si>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</si>
  <si>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</si>
  <si>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</si>
  <si>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</si>
  <si>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</si>
  <si>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</si>
  <si>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</si>
  <si>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</si>
  <si>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</si>
  <si>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</si>
  <si>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</si>
  <si>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</si>
  <si>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</si>
  <si>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</si>
  <si>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</si>
  <si>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</si>
  <si>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</si>
  <si>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</si>
  <si>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</si>
  <si>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</si>
  <si>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</si>
  <si>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</si>
  <si>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</si>
  <si>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</si>
  <si>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</si>
  <si>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</si>
  <si>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</si>
  <si>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</si>
  <si>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</si>
  <si>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</si>
  <si>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</si>
  <si>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</si>
  <si>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</si>
  <si>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</si>
  <si>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</si>
  <si>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</si>
  <si>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</si>
  <si>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</si>
  <si>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</si>
  <si>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</si>
  <si>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</si>
  <si>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</si>
  <si>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</si>
  <si>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</si>
  <si>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</si>
  <si>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</si>
  <si>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</si>
  <si>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</si>
  <si>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</si>
  <si>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</si>
  <si>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</si>
  <si>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</si>
  <si>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</si>
  <si>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</si>
  <si>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</si>
  <si>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</si>
  <si>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</si>
  <si>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</si>
  <si>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</si>
  <si>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</si>
  <si>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</si>
  <si>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</si>
  <si>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</si>
  <si>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</si>
  <si>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</si>
  <si>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</si>
  <si>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</si>
  <si>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</si>
  <si>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</si>
  <si>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</si>
  <si>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</si>
  <si>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</si>
  <si>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</si>
  <si>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</si>
  <si>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</si>
  <si>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</si>
  <si>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</si>
  <si>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</si>
  <si>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</si>
  <si>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</si>
  <si>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</si>
  <si>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</si>
  <si>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</si>
  <si>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</si>
  <si>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</si>
  <si>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</si>
  <si>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</si>
  <si>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</si>
  <si>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</si>
  <si>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</si>
  <si>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</si>
  <si>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</si>
  <si>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</si>
  <si>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</si>
  <si>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</si>
  <si>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</si>
  <si>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</si>
  <si>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</si>
  <si>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</si>
  <si>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</si>
  <si>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</si>
  <si>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</si>
  <si>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</si>
  <si>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</si>
  <si>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</si>
  <si>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</si>
  <si>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</si>
  <si>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</si>
  <si>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</si>
  <si>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</si>
  <si>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</si>
  <si>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</si>
  <si>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</si>
  <si>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</si>
  <si>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</si>
  <si>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</si>
  <si>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</si>
  <si>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</si>
  <si>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</si>
  <si>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</si>
  <si>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</si>
  <si>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</si>
  <si>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</si>
  <si>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</si>
  <si>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</si>
  <si>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</si>
  <si>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</si>
  <si>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</si>
  <si>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</si>
  <si>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</si>
  <si>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</si>
  <si>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</si>
  <si>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</si>
  <si>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</si>
  <si>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</si>
  <si>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</si>
  <si>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</si>
  <si>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</si>
  <si>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</si>
  <si>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</si>
  <si>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</si>
  <si>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</si>
  <si>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</si>
  <si>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</si>
  <si>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</si>
  <si>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</si>
  <si>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</si>
  <si>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</si>
  <si>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</si>
  <si>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</si>
  <si>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</si>
  <si>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</si>
  <si>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</si>
  <si>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</si>
  <si>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</si>
  <si>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</si>
  <si>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</si>
  <si>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</si>
  <si>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</si>
  <si>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</si>
  <si>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</si>
  <si>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</si>
  <si>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</si>
  <si>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</si>
  <si>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</si>
  <si>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</si>
  <si>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</si>
  <si>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</si>
  <si>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</si>
  <si>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</si>
  <si>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</si>
  <si>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</si>
  <si>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</si>
  <si>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</si>
  <si>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</si>
  <si>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</si>
  <si>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</si>
  <si>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</si>
  <si>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</si>
  <si>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</si>
  <si>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</si>
  <si>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</si>
  <si>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</si>
  <si>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</si>
  <si>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</si>
  <si>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</si>
  <si>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</si>
  <si>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</si>
  <si>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</si>
  <si>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</si>
  <si>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</si>
  <si>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</si>
  <si>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</si>
  <si>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</si>
  <si>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</si>
  <si>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</si>
  <si>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</si>
  <si>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</si>
  <si>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</si>
  <si>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</si>
  <si>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</si>
  <si>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</si>
  <si>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</si>
  <si>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</si>
  <si>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</si>
  <si>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</si>
  <si>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</si>
  <si>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</si>
  <si>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</si>
  <si>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</si>
  <si>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</si>
  <si>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</si>
  <si>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</si>
  <si>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</si>
  <si>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</si>
  <si>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</si>
  <si>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</si>
  <si>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</si>
  <si>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</si>
  <si>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</si>
  <si>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</si>
  <si>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</si>
  <si>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</si>
  <si>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</si>
  <si>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</si>
  <si>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</si>
  <si>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</si>
  <si>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</si>
  <si>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</si>
  <si>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</si>
  <si>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</si>
  <si>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</si>
  <si>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</si>
  <si>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</si>
  <si>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</si>
  <si>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</si>
  <si>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</si>
  <si>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</si>
  <si>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</si>
  <si>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</si>
  <si>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</si>
  <si>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</si>
  <si>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</si>
  <si>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</si>
  <si>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</si>
  <si>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</si>
  <si>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</si>
  <si>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</si>
  <si>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</si>
  <si>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</si>
  <si>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</si>
  <si>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</si>
  <si>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</si>
  <si>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</si>
  <si>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</si>
  <si>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</si>
  <si>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</si>
  <si>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</si>
  <si>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</si>
  <si>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</si>
  <si>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</si>
  <si>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</si>
  <si>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</si>
  <si>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</si>
  <si>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</si>
  <si>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</si>
  <si>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</si>
  <si>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</si>
  <si>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</si>
  <si>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</si>
  <si>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</si>
  <si>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</si>
  <si>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</si>
  <si>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</si>
  <si>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</si>
  <si>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</si>
  <si>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</si>
  <si>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</si>
  <si>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</si>
  <si>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</si>
  <si>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</si>
  <si>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</si>
  <si>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</si>
  <si>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</si>
  <si>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</si>
  <si>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</si>
  <si>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</si>
  <si>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</si>
  <si>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</si>
  <si>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</si>
  <si>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</si>
  <si>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</si>
  <si>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</si>
  <si>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</si>
  <si>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</si>
  <si>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</si>
  <si>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</si>
  <si>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</si>
  <si>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</si>
  <si>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</si>
  <si>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</si>
  <si>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</si>
  <si>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</si>
  <si>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</si>
  <si>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</si>
  <si>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</si>
  <si>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</si>
  <si>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</si>
  <si>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</si>
  <si>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</si>
  <si>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</si>
  <si>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</si>
  <si>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</si>
  <si>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</si>
  <si>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</si>
  <si>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</si>
  <si>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</si>
  <si>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</si>
  <si>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</si>
  <si>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</si>
  <si>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</si>
  <si>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</si>
  <si>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</si>
  <si>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</si>
  <si>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</si>
  <si>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</si>
  <si>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</si>
  <si>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</si>
  <si>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</si>
  <si>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</si>
  <si>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</si>
  <si>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</si>
  <si>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</si>
  <si>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</si>
  <si>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</si>
  <si>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</si>
  <si>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</si>
  <si>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</si>
  <si>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</si>
  <si>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</si>
  <si>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</si>
  <si>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</si>
  <si>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</si>
  <si>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</si>
  <si>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</si>
  <si>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</si>
  <si>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</si>
  <si>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</si>
  <si>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</si>
  <si>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</si>
  <si>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</si>
  <si>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</si>
  <si>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</si>
  <si>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</si>
  <si>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</si>
  <si>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</si>
  <si>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</si>
  <si>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</si>
  <si>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</si>
  <si>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</si>
  <si>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</si>
  <si>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</si>
  <si>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</si>
  <si>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</si>
  <si>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</si>
  <si>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</si>
  <si>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</si>
  <si>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</si>
  <si>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</si>
  <si>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</si>
  <si>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</si>
  <si>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</si>
  <si>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</si>
  <si>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</si>
  <si>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</si>
  <si>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</si>
  <si>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</si>
  <si>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</si>
  <si>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</si>
  <si>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</si>
  <si>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</si>
  <si>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</si>
  <si>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</si>
  <si>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</si>
  <si>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</si>
  <si>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</si>
  <si>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</si>
  <si>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</si>
  <si>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</si>
  <si>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</si>
  <si>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</si>
  <si>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</si>
  <si>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</si>
  <si>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</si>
  <si>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</si>
  <si>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</si>
  <si>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</si>
  <si>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</si>
  <si>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</si>
  <si>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</si>
  <si>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</si>
  <si>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</si>
  <si>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</si>
  <si>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</si>
  <si>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</si>
  <si>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</si>
  <si>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</si>
  <si>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</si>
  <si>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</si>
  <si>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</si>
  <si>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</si>
  <si>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</si>
  <si>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</si>
  <si>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</si>
  <si>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</si>
  <si>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</si>
  <si>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</si>
  <si>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</si>
  <si>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</si>
  <si>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</si>
  <si>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</si>
  <si>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</si>
  <si>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</si>
  <si>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</si>
  <si>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</si>
  <si>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</si>
  <si>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</si>
  <si>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</si>
  <si>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</si>
  <si>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</si>
  <si>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</si>
  <si>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</si>
  <si>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</si>
  <si>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</si>
  <si>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</si>
  <si>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</si>
  <si>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</si>
  <si>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</si>
  <si>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</si>
  <si>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</si>
  <si>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</si>
  <si>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</si>
  <si>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</si>
  <si>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</si>
  <si>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</si>
  <si>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</si>
  <si>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</si>
  <si>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</si>
  <si>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</si>
  <si>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</si>
  <si>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</si>
  <si>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</si>
  <si>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</si>
  <si>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</si>
  <si>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</si>
  <si>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</si>
  <si>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</si>
  <si>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</si>
  <si>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</si>
  <si>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</si>
  <si>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</si>
  <si>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</si>
  <si>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</si>
  <si>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</si>
  <si>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</si>
  <si>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</si>
  <si>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</si>
  <si>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</si>
  <si>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</si>
  <si>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</si>
  <si>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</si>
  <si>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</si>
  <si>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</si>
  <si>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</si>
  <si>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</si>
  <si>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</si>
  <si>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</si>
  <si>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</si>
  <si>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</si>
  <si>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</si>
  <si>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</si>
  <si>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</si>
  <si>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</si>
  <si>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</si>
  <si>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</si>
  <si>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</si>
  <si>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</si>
  <si>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</si>
  <si>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</si>
  <si>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</si>
  <si>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</si>
  <si>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</si>
  <si>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</si>
  <si>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</si>
  <si>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</si>
  <si>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</si>
  <si>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</si>
  <si>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</si>
  <si>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</si>
  <si>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</si>
  <si>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</si>
  <si>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</si>
  <si>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</si>
  <si>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</si>
  <si>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</si>
  <si>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</si>
  <si>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</si>
  <si>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</si>
  <si>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</si>
  <si>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</si>
  <si>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</si>
  <si>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</si>
  <si>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</si>
  <si>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</si>
  <si>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</si>
  <si>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</si>
  <si>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</si>
  <si>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</si>
  <si>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</si>
  <si>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</si>
  <si>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</si>
  <si>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</si>
  <si>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</si>
  <si>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</si>
  <si>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</si>
  <si>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</si>
  <si>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</si>
  <si>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</si>
  <si>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</si>
  <si>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</si>
  <si>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</si>
  <si>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</si>
  <si>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</si>
  <si>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</si>
  <si>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</si>
  <si>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</si>
  <si>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</si>
  <si>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MIGUELITO</t>
  </si>
  <si>
    <t>ANA REYES (ZELLE)</t>
  </si>
  <si>
    <t>COMPRA$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</si>
</sst>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3" t="s">
        <v>80</v>
      </c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3"/>
      <c r="AF2" s="843"/>
      <c r="AG2" s="843"/>
      <c r="AH2" s="843"/>
      <c r="AI2" s="843"/>
      <c r="AJ2" s="843"/>
      <c r="AK2" s="843"/>
      <c r="AL2" s="843"/>
      <c r="AM2" s="843"/>
      <c r="AN2" s="843"/>
      <c r="AO2" s="843"/>
    </row>
    <row r="3" spans="1:41" ht="30" customHeight="1" x14ac:dyDescent="0.25">
      <c r="B3" s="836" t="s">
        <v>2</v>
      </c>
      <c r="C3" s="836"/>
      <c r="D3" s="836"/>
      <c r="E3" s="836"/>
      <c r="F3" s="83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6" t="s">
        <v>2</v>
      </c>
      <c r="S3" s="836"/>
      <c r="T3" s="836"/>
      <c r="U3" s="836"/>
      <c r="V3" s="83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7" t="s">
        <v>384</v>
      </c>
      <c r="AO3" s="837"/>
    </row>
    <row r="4" spans="1:41" ht="20.100000000000001" customHeight="1" x14ac:dyDescent="0.25">
      <c r="B4" s="835" t="s">
        <v>49</v>
      </c>
      <c r="C4" s="835"/>
      <c r="D4" s="835"/>
      <c r="E4" s="835"/>
      <c r="F4" s="83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5" t="s">
        <v>49</v>
      </c>
      <c r="S4" s="835"/>
      <c r="T4" s="835"/>
      <c r="U4" s="835"/>
      <c r="V4" s="83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1">
        <f>IF(AI4 = 0, 0, AJ4-AM4)</f>
        <v>61.620000000000005</v>
      </c>
      <c r="AO4" s="821"/>
    </row>
    <row r="5" spans="1:41" ht="20.100000000000001" customHeight="1" x14ac:dyDescent="0.25">
      <c r="B5" s="835" t="s">
        <v>56</v>
      </c>
      <c r="C5" s="835"/>
      <c r="D5" s="835"/>
      <c r="E5" s="835"/>
      <c r="F5" s="83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5" t="s">
        <v>56</v>
      </c>
      <c r="S5" s="835"/>
      <c r="T5" s="835"/>
      <c r="U5" s="835"/>
      <c r="V5" s="83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1">
        <f t="shared" ref="AN5:AN19" si="11">AJ5-AM5</f>
        <v>0</v>
      </c>
      <c r="AO5" s="842"/>
    </row>
    <row r="6" spans="1:41" ht="20.100000000000001" customHeight="1" x14ac:dyDescent="0.25">
      <c r="B6" s="835" t="s">
        <v>50</v>
      </c>
      <c r="C6" s="835"/>
      <c r="D6" s="835"/>
      <c r="E6" s="835"/>
      <c r="F6" s="83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5" t="s">
        <v>50</v>
      </c>
      <c r="S6" s="835"/>
      <c r="T6" s="835"/>
      <c r="U6" s="835"/>
      <c r="V6" s="83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1">
        <f t="shared" si="11"/>
        <v>2.41</v>
      </c>
      <c r="AO6" s="842"/>
    </row>
    <row r="7" spans="1:41" ht="20.100000000000001" customHeight="1" x14ac:dyDescent="0.25">
      <c r="B7" s="835" t="s">
        <v>7</v>
      </c>
      <c r="C7" s="835"/>
      <c r="D7" s="835"/>
      <c r="E7" s="835"/>
      <c r="F7" s="83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5" t="s">
        <v>7</v>
      </c>
      <c r="S7" s="835"/>
      <c r="T7" s="835"/>
      <c r="U7" s="835"/>
      <c r="V7" s="83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1">
        <f t="shared" si="11"/>
        <v>44.84</v>
      </c>
      <c r="AO7" s="842"/>
    </row>
    <row r="8" spans="1:41" ht="20.100000000000001" customHeight="1" x14ac:dyDescent="0.25">
      <c r="B8" s="835" t="s">
        <v>6</v>
      </c>
      <c r="C8" s="835"/>
      <c r="D8" s="835"/>
      <c r="E8" s="835"/>
      <c r="F8" s="83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5" t="s">
        <v>6</v>
      </c>
      <c r="S8" s="835"/>
      <c r="T8" s="835"/>
      <c r="U8" s="835"/>
      <c r="V8" s="83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1">
        <f t="shared" si="11"/>
        <v>7.5370370370370381</v>
      </c>
      <c r="AO8" s="842"/>
    </row>
    <row r="9" spans="1:41" ht="20.100000000000001" customHeight="1" x14ac:dyDescent="0.25">
      <c r="B9" s="835" t="s">
        <v>232</v>
      </c>
      <c r="C9" s="835"/>
      <c r="D9" s="835"/>
      <c r="E9" s="835"/>
      <c r="F9" s="83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5" t="s">
        <v>232</v>
      </c>
      <c r="S9" s="835"/>
      <c r="T9" s="835"/>
      <c r="U9" s="835"/>
      <c r="V9" s="83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1">
        <f t="shared" si="11"/>
        <v>0</v>
      </c>
      <c r="AO9" s="842"/>
    </row>
    <row r="10" spans="1:41" ht="20.100000000000001" customHeight="1" x14ac:dyDescent="0.25">
      <c r="B10" s="835" t="s">
        <v>53</v>
      </c>
      <c r="C10" s="835"/>
      <c r="D10" s="835"/>
      <c r="E10" s="835"/>
      <c r="F10" s="83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5" t="s">
        <v>53</v>
      </c>
      <c r="S10" s="835"/>
      <c r="T10" s="835"/>
      <c r="U10" s="835"/>
      <c r="V10" s="83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1">
        <f t="shared" si="11"/>
        <v>0</v>
      </c>
      <c r="AO10" s="842"/>
    </row>
    <row r="11" spans="1:41" ht="20.100000000000001" customHeight="1" x14ac:dyDescent="0.25">
      <c r="B11" s="835" t="s">
        <v>55</v>
      </c>
      <c r="C11" s="835"/>
      <c r="D11" s="835"/>
      <c r="E11" s="835"/>
      <c r="F11" s="83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5" t="s">
        <v>55</v>
      </c>
      <c r="S11" s="835"/>
      <c r="T11" s="835"/>
      <c r="U11" s="835"/>
      <c r="V11" s="83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1">
        <f t="shared" si="11"/>
        <v>12.481481481481485</v>
      </c>
      <c r="AO11" s="842"/>
    </row>
    <row r="12" spans="1:41" ht="20.100000000000001" customHeight="1" x14ac:dyDescent="0.25">
      <c r="B12" s="835" t="s">
        <v>5</v>
      </c>
      <c r="C12" s="835"/>
      <c r="D12" s="835"/>
      <c r="E12" s="835"/>
      <c r="F12" s="83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5" t="s">
        <v>5</v>
      </c>
      <c r="S12" s="835"/>
      <c r="T12" s="835"/>
      <c r="U12" s="835"/>
      <c r="V12" s="83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1">
        <f t="shared" si="11"/>
        <v>8.6899999999999977</v>
      </c>
      <c r="AO12" s="842"/>
    </row>
    <row r="13" spans="1:41" ht="20.100000000000001" customHeight="1" x14ac:dyDescent="0.25">
      <c r="B13" s="835" t="s">
        <v>4</v>
      </c>
      <c r="C13" s="835"/>
      <c r="D13" s="835"/>
      <c r="E13" s="835"/>
      <c r="F13" s="83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5" t="s">
        <v>4</v>
      </c>
      <c r="S13" s="835"/>
      <c r="T13" s="835"/>
      <c r="U13" s="835"/>
      <c r="V13" s="83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1">
        <f t="shared" si="11"/>
        <v>36.079999999999984</v>
      </c>
      <c r="AO13" s="842"/>
    </row>
    <row r="14" spans="1:41" ht="20.100000000000001" customHeight="1" x14ac:dyDescent="0.25">
      <c r="B14" s="835" t="s">
        <v>12</v>
      </c>
      <c r="C14" s="835"/>
      <c r="D14" s="835"/>
      <c r="E14" s="835"/>
      <c r="F14" s="83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5" t="s">
        <v>12</v>
      </c>
      <c r="S14" s="835"/>
      <c r="T14" s="835"/>
      <c r="U14" s="835"/>
      <c r="V14" s="83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1">
        <f t="shared" si="11"/>
        <v>47.400000000000006</v>
      </c>
      <c r="AO14" s="842"/>
    </row>
    <row r="15" spans="1:41" ht="20.100000000000001" customHeight="1" x14ac:dyDescent="0.25">
      <c r="B15" s="835" t="s">
        <v>204</v>
      </c>
      <c r="C15" s="835"/>
      <c r="D15" s="835"/>
      <c r="E15" s="835"/>
      <c r="F15" s="83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5" t="s">
        <v>204</v>
      </c>
      <c r="S15" s="835"/>
      <c r="T15" s="835"/>
      <c r="U15" s="835"/>
      <c r="V15" s="83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1">
        <f t="shared" si="11"/>
        <v>103.70000000000005</v>
      </c>
      <c r="AO15" s="842"/>
    </row>
    <row r="16" spans="1:41" ht="20.100000000000001" customHeight="1" x14ac:dyDescent="0.25">
      <c r="B16" s="835" t="s">
        <v>52</v>
      </c>
      <c r="C16" s="835"/>
      <c r="D16" s="835"/>
      <c r="E16" s="835"/>
      <c r="F16" s="83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5" t="s">
        <v>52</v>
      </c>
      <c r="S16" s="835"/>
      <c r="T16" s="835"/>
      <c r="U16" s="835"/>
      <c r="V16" s="83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1">
        <f t="shared" si="11"/>
        <v>0</v>
      </c>
      <c r="AO16" s="842"/>
    </row>
    <row r="17" spans="2:41" ht="20.100000000000001" customHeight="1" x14ac:dyDescent="0.25">
      <c r="B17" s="835" t="s">
        <v>367</v>
      </c>
      <c r="C17" s="835"/>
      <c r="D17" s="835"/>
      <c r="E17" s="835"/>
      <c r="F17" s="83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5" t="s">
        <v>367</v>
      </c>
      <c r="S17" s="835"/>
      <c r="T17" s="835"/>
      <c r="U17" s="835"/>
      <c r="V17" s="83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1">
        <f t="shared" si="11"/>
        <v>25.915000000000006</v>
      </c>
      <c r="AO17" s="842"/>
    </row>
    <row r="18" spans="2:41" ht="20.100000000000001" customHeight="1" x14ac:dyDescent="0.25">
      <c r="B18" s="835" t="s">
        <v>99</v>
      </c>
      <c r="C18" s="835"/>
      <c r="D18" s="835"/>
      <c r="E18" s="835"/>
      <c r="F18" s="83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5" t="s">
        <v>99</v>
      </c>
      <c r="S18" s="835"/>
      <c r="T18" s="835"/>
      <c r="U18" s="835"/>
      <c r="V18" s="83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1">
        <f t="shared" si="11"/>
        <v>0</v>
      </c>
      <c r="AO18" s="842"/>
    </row>
    <row r="19" spans="2:41" ht="20.100000000000001" customHeight="1" x14ac:dyDescent="0.25">
      <c r="B19" s="835" t="s">
        <v>100</v>
      </c>
      <c r="C19" s="835"/>
      <c r="D19" s="835"/>
      <c r="E19" s="835"/>
      <c r="F19" s="83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5" t="s">
        <v>100</v>
      </c>
      <c r="S19" s="835"/>
      <c r="T19" s="835"/>
      <c r="U19" s="835"/>
      <c r="V19" s="83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1">
        <f t="shared" si="11"/>
        <v>0</v>
      </c>
      <c r="AO19" s="842"/>
    </row>
    <row r="20" spans="2:41" ht="20.100000000000001" customHeight="1" x14ac:dyDescent="0.25">
      <c r="B20" s="835" t="s">
        <v>98</v>
      </c>
      <c r="C20" s="835"/>
      <c r="D20" s="835"/>
      <c r="E20" s="835"/>
      <c r="F20" s="83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5" t="s">
        <v>98</v>
      </c>
      <c r="S20" s="835"/>
      <c r="T20" s="835"/>
      <c r="U20" s="835"/>
      <c r="V20" s="83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1">
        <f t="shared" ref="AN20:AN28" si="18">AJ20-AM20</f>
        <v>0</v>
      </c>
      <c r="AO20" s="842"/>
    </row>
    <row r="21" spans="2:41" ht="20.100000000000001" customHeight="1" x14ac:dyDescent="0.25">
      <c r="B21" s="835" t="s">
        <v>101</v>
      </c>
      <c r="C21" s="835"/>
      <c r="D21" s="835"/>
      <c r="E21" s="835"/>
      <c r="F21" s="83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5" t="s">
        <v>101</v>
      </c>
      <c r="S21" s="835"/>
      <c r="T21" s="835"/>
      <c r="U21" s="835"/>
      <c r="V21" s="83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1">
        <f t="shared" si="18"/>
        <v>0</v>
      </c>
      <c r="AO21" s="842"/>
    </row>
    <row r="22" spans="2:41" ht="20.100000000000001" customHeight="1" x14ac:dyDescent="0.25">
      <c r="B22" s="835" t="s">
        <v>11</v>
      </c>
      <c r="C22" s="835"/>
      <c r="D22" s="835"/>
      <c r="E22" s="835"/>
      <c r="F22" s="83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5" t="s">
        <v>11</v>
      </c>
      <c r="S22" s="835"/>
      <c r="T22" s="835"/>
      <c r="U22" s="835"/>
      <c r="V22" s="83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1">
        <f t="shared" si="18"/>
        <v>119.79000000000002</v>
      </c>
      <c r="AO22" s="842"/>
    </row>
    <row r="23" spans="2:41" ht="20.100000000000001" customHeight="1" x14ac:dyDescent="0.25">
      <c r="B23" s="835" t="s">
        <v>10</v>
      </c>
      <c r="C23" s="835"/>
      <c r="D23" s="835"/>
      <c r="E23" s="835"/>
      <c r="F23" s="83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5" t="s">
        <v>10</v>
      </c>
      <c r="S23" s="835"/>
      <c r="T23" s="835"/>
      <c r="U23" s="835"/>
      <c r="V23" s="83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1">
        <f t="shared" si="18"/>
        <v>30.550000000000011</v>
      </c>
      <c r="AO23" s="842"/>
    </row>
    <row r="24" spans="2:41" ht="20.100000000000001" customHeight="1" x14ac:dyDescent="0.25">
      <c r="B24" s="835" t="s">
        <v>9</v>
      </c>
      <c r="C24" s="835"/>
      <c r="D24" s="835"/>
      <c r="E24" s="835"/>
      <c r="F24" s="83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5" t="s">
        <v>9</v>
      </c>
      <c r="S24" s="835"/>
      <c r="T24" s="835"/>
      <c r="U24" s="835"/>
      <c r="V24" s="83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1">
        <f t="shared" si="18"/>
        <v>33.690000000000026</v>
      </c>
      <c r="AO24" s="842"/>
    </row>
    <row r="25" spans="2:41" ht="20.100000000000001" customHeight="1" x14ac:dyDescent="0.25">
      <c r="B25" s="835" t="s">
        <v>8</v>
      </c>
      <c r="C25" s="835"/>
      <c r="D25" s="835"/>
      <c r="E25" s="835"/>
      <c r="F25" s="83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5" t="s">
        <v>8</v>
      </c>
      <c r="S25" s="835"/>
      <c r="T25" s="835"/>
      <c r="U25" s="835"/>
      <c r="V25" s="83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1">
        <f t="shared" si="18"/>
        <v>15.329999999999998</v>
      </c>
      <c r="AO25" s="842"/>
    </row>
    <row r="26" spans="2:41" ht="20.100000000000001" customHeight="1" x14ac:dyDescent="0.25">
      <c r="B26" s="835" t="s">
        <v>57</v>
      </c>
      <c r="C26" s="835"/>
      <c r="D26" s="835"/>
      <c r="E26" s="835"/>
      <c r="F26" s="83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5" t="s">
        <v>57</v>
      </c>
      <c r="S26" s="835"/>
      <c r="T26" s="835"/>
      <c r="U26" s="835"/>
      <c r="V26" s="83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1">
        <f t="shared" si="18"/>
        <v>17.899999999999999</v>
      </c>
      <c r="AO26" s="842"/>
    </row>
    <row r="27" spans="2:41" ht="20.100000000000001" customHeight="1" x14ac:dyDescent="0.25">
      <c r="B27" s="835" t="s">
        <v>51</v>
      </c>
      <c r="C27" s="835"/>
      <c r="D27" s="835"/>
      <c r="E27" s="835"/>
      <c r="F27" s="83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5" t="s">
        <v>51</v>
      </c>
      <c r="S27" s="835"/>
      <c r="T27" s="835"/>
      <c r="U27" s="835"/>
      <c r="V27" s="83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1">
        <f t="shared" si="18"/>
        <v>0</v>
      </c>
      <c r="AO27" s="84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5" t="s">
        <v>285</v>
      </c>
      <c r="S28" s="835"/>
      <c r="T28" s="835"/>
      <c r="U28" s="835"/>
      <c r="V28" s="83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1">
        <f t="shared" si="18"/>
        <v>0</v>
      </c>
      <c r="AO28" s="84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6" t="s">
        <v>2</v>
      </c>
      <c r="C31" s="836"/>
      <c r="D31" s="836"/>
      <c r="E31" s="836"/>
      <c r="F31" s="83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3" t="s">
        <v>82</v>
      </c>
      <c r="S31" s="843"/>
      <c r="T31" s="843"/>
      <c r="U31" s="843"/>
      <c r="V31" s="843"/>
      <c r="W31" s="843"/>
      <c r="X31" s="843"/>
      <c r="Y31" s="843"/>
      <c r="Z31" s="843"/>
      <c r="AA31" s="843"/>
      <c r="AB31" s="843"/>
      <c r="AC31" s="843"/>
      <c r="AD31" s="843"/>
      <c r="AE31" s="843"/>
      <c r="AF31" s="843"/>
      <c r="AG31" s="843"/>
      <c r="AH31" s="843"/>
      <c r="AI31" s="843"/>
      <c r="AJ31" s="843"/>
      <c r="AK31" s="843"/>
      <c r="AL31" s="843"/>
      <c r="AM31" s="843"/>
      <c r="AN31" s="843"/>
      <c r="AO31" s="843"/>
    </row>
    <row r="32" spans="2:41" ht="20.100000000000001" customHeight="1" x14ac:dyDescent="0.25">
      <c r="B32" s="835" t="s">
        <v>40</v>
      </c>
      <c r="C32" s="835"/>
      <c r="D32" s="835"/>
      <c r="E32" s="835"/>
      <c r="F32" s="83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6" t="s">
        <v>2</v>
      </c>
      <c r="S32" s="836"/>
      <c r="T32" s="836"/>
      <c r="U32" s="836"/>
      <c r="V32" s="83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7" t="s">
        <v>384</v>
      </c>
      <c r="AO32" s="837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5" t="s">
        <v>385</v>
      </c>
      <c r="S33" s="835"/>
      <c r="T33" s="835"/>
      <c r="U33" s="835"/>
      <c r="V33" s="83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1">
        <f t="shared" ref="AN33:AN70" si="28">AJ33-AM33</f>
        <v>0</v>
      </c>
      <c r="AO33" s="821"/>
    </row>
    <row r="34" spans="2:41" ht="20.100000000000001" customHeight="1" x14ac:dyDescent="0.25">
      <c r="B34" s="835" t="s">
        <v>113</v>
      </c>
      <c r="C34" s="835"/>
      <c r="D34" s="835"/>
      <c r="E34" s="835"/>
      <c r="F34" s="83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5" t="s">
        <v>308</v>
      </c>
      <c r="S34" s="835"/>
      <c r="T34" s="835"/>
      <c r="U34" s="835"/>
      <c r="V34" s="83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1">
        <f t="shared" si="28"/>
        <v>0</v>
      </c>
      <c r="AO34" s="821"/>
    </row>
    <row r="35" spans="2:41" ht="20.100000000000001" customHeight="1" x14ac:dyDescent="0.25">
      <c r="B35" s="835" t="s">
        <v>31</v>
      </c>
      <c r="C35" s="835"/>
      <c r="D35" s="835"/>
      <c r="E35" s="835"/>
      <c r="F35" s="83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5" t="s">
        <v>386</v>
      </c>
      <c r="S35" s="835"/>
      <c r="T35" s="835"/>
      <c r="U35" s="835"/>
      <c r="V35" s="83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1">
        <f t="shared" si="28"/>
        <v>0</v>
      </c>
      <c r="AO35" s="821"/>
    </row>
    <row r="36" spans="2:41" ht="23.25" customHeight="1" x14ac:dyDescent="0.25">
      <c r="B36" s="835" t="s">
        <v>48</v>
      </c>
      <c r="C36" s="835"/>
      <c r="D36" s="835"/>
      <c r="E36" s="835"/>
      <c r="F36" s="83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5" t="s">
        <v>387</v>
      </c>
      <c r="S36" s="835"/>
      <c r="T36" s="835"/>
      <c r="U36" s="835"/>
      <c r="V36" s="83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1">
        <f t="shared" si="28"/>
        <v>0</v>
      </c>
      <c r="AO36" s="821"/>
    </row>
    <row r="37" spans="2:41" ht="20.100000000000001" customHeight="1" x14ac:dyDescent="0.25">
      <c r="B37" s="835" t="s">
        <v>41</v>
      </c>
      <c r="C37" s="835"/>
      <c r="D37" s="835"/>
      <c r="E37" s="835"/>
      <c r="F37" s="83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5" t="s">
        <v>388</v>
      </c>
      <c r="S37" s="835"/>
      <c r="T37" s="835"/>
      <c r="U37" s="835"/>
      <c r="V37" s="83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1">
        <f t="shared" si="28"/>
        <v>0</v>
      </c>
      <c r="AO37" s="821"/>
    </row>
    <row r="38" spans="2:41" ht="20.100000000000001" customHeight="1" x14ac:dyDescent="0.25">
      <c r="B38" s="835" t="s">
        <v>115</v>
      </c>
      <c r="C38" s="835"/>
      <c r="D38" s="835"/>
      <c r="E38" s="835"/>
      <c r="F38" s="83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5" t="s">
        <v>389</v>
      </c>
      <c r="S38" s="835"/>
      <c r="T38" s="835"/>
      <c r="U38" s="835"/>
      <c r="V38" s="83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1">
        <f t="shared" si="28"/>
        <v>0</v>
      </c>
      <c r="AO38" s="821"/>
    </row>
    <row r="39" spans="2:41" ht="20.100000000000001" customHeight="1" x14ac:dyDescent="0.25">
      <c r="B39" s="835" t="s">
        <v>45</v>
      </c>
      <c r="C39" s="835"/>
      <c r="D39" s="835"/>
      <c r="E39" s="835"/>
      <c r="F39" s="83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5" t="s">
        <v>390</v>
      </c>
      <c r="S39" s="835"/>
      <c r="T39" s="835"/>
      <c r="U39" s="835"/>
      <c r="V39" s="83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1">
        <f t="shared" si="28"/>
        <v>0</v>
      </c>
      <c r="AO39" s="821"/>
    </row>
    <row r="40" spans="2:41" ht="20.100000000000001" customHeight="1" x14ac:dyDescent="0.25">
      <c r="B40" s="835" t="s">
        <v>42</v>
      </c>
      <c r="C40" s="835"/>
      <c r="D40" s="835"/>
      <c r="E40" s="835"/>
      <c r="F40" s="83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5" t="s">
        <v>391</v>
      </c>
      <c r="S40" s="835"/>
      <c r="T40" s="835"/>
      <c r="U40" s="835"/>
      <c r="V40" s="83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1">
        <f t="shared" si="28"/>
        <v>0</v>
      </c>
      <c r="AO40" s="821"/>
    </row>
    <row r="41" spans="2:41" ht="20.100000000000001" customHeight="1" x14ac:dyDescent="0.25">
      <c r="B41" s="835" t="s">
        <v>245</v>
      </c>
      <c r="C41" s="835"/>
      <c r="D41" s="835"/>
      <c r="E41" s="835"/>
      <c r="F41" s="83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5" t="s">
        <v>392</v>
      </c>
      <c r="S41" s="835"/>
      <c r="T41" s="835"/>
      <c r="U41" s="835"/>
      <c r="V41" s="83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1">
        <f t="shared" si="28"/>
        <v>0</v>
      </c>
      <c r="AO41" s="821"/>
    </row>
    <row r="42" spans="2:41" ht="20.100000000000001" customHeight="1" x14ac:dyDescent="0.25">
      <c r="B42" s="835" t="s">
        <v>114</v>
      </c>
      <c r="C42" s="835"/>
      <c r="D42" s="835"/>
      <c r="E42" s="835"/>
      <c r="F42" s="83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5" t="s">
        <v>393</v>
      </c>
      <c r="S42" s="835"/>
      <c r="T42" s="835"/>
      <c r="U42" s="835"/>
      <c r="V42" s="83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1">
        <f t="shared" si="28"/>
        <v>11.600000000000001</v>
      </c>
      <c r="AO42" s="82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5" t="s">
        <v>480</v>
      </c>
      <c r="S43" s="835"/>
      <c r="T43" s="835"/>
      <c r="U43" s="835"/>
      <c r="V43" s="83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1">
        <f>AJ43-AM43</f>
        <v>10.920000000000002</v>
      </c>
      <c r="AO43" s="821"/>
    </row>
    <row r="44" spans="2:41" ht="20.100000000000001" customHeight="1" x14ac:dyDescent="0.25">
      <c r="B44" s="835" t="s">
        <v>47</v>
      </c>
      <c r="C44" s="835"/>
      <c r="D44" s="835"/>
      <c r="E44" s="835"/>
      <c r="F44" s="83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5" t="s">
        <v>394</v>
      </c>
      <c r="S44" s="835"/>
      <c r="T44" s="835"/>
      <c r="U44" s="835"/>
      <c r="V44" s="83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1">
        <f t="shared" si="28"/>
        <v>0</v>
      </c>
      <c r="AO44" s="821"/>
    </row>
    <row r="45" spans="2:41" ht="20.100000000000001" customHeight="1" x14ac:dyDescent="0.25">
      <c r="B45" s="835" t="s">
        <v>43</v>
      </c>
      <c r="C45" s="835"/>
      <c r="D45" s="835"/>
      <c r="E45" s="835"/>
      <c r="F45" s="83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5" t="s">
        <v>395</v>
      </c>
      <c r="S45" s="835"/>
      <c r="T45" s="835"/>
      <c r="U45" s="835"/>
      <c r="V45" s="83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1">
        <f t="shared" si="28"/>
        <v>0</v>
      </c>
      <c r="AO45" s="821"/>
    </row>
    <row r="46" spans="2:41" ht="20.100000000000001" customHeight="1" x14ac:dyDescent="0.25">
      <c r="B46" s="835" t="s">
        <v>46</v>
      </c>
      <c r="C46" s="835"/>
      <c r="D46" s="835"/>
      <c r="E46" s="835"/>
      <c r="F46" s="83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5" t="s">
        <v>396</v>
      </c>
      <c r="S46" s="835"/>
      <c r="T46" s="835"/>
      <c r="U46" s="835"/>
      <c r="V46" s="83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1">
        <f t="shared" si="28"/>
        <v>0</v>
      </c>
      <c r="AO46" s="821"/>
    </row>
    <row r="47" spans="2:41" ht="20.100000000000001" customHeight="1" x14ac:dyDescent="0.25">
      <c r="B47" s="835" t="s">
        <v>219</v>
      </c>
      <c r="C47" s="835"/>
      <c r="D47" s="835"/>
      <c r="E47" s="835"/>
      <c r="F47" s="83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5" t="s">
        <v>397</v>
      </c>
      <c r="S47" s="835"/>
      <c r="T47" s="835"/>
      <c r="U47" s="835"/>
      <c r="V47" s="83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1">
        <f>AJ47-AM47</f>
        <v>0</v>
      </c>
      <c r="AO47" s="821"/>
    </row>
    <row r="48" spans="2:41" ht="20.100000000000001" customHeight="1" x14ac:dyDescent="0.25">
      <c r="B48" s="835" t="s">
        <v>26</v>
      </c>
      <c r="C48" s="835"/>
      <c r="D48" s="835"/>
      <c r="E48" s="835"/>
      <c r="F48" s="835"/>
      <c r="G48" s="84" t="s">
        <v>336</v>
      </c>
      <c r="H48" s="84" t="s">
        <v>336</v>
      </c>
      <c r="I48" s="84" t="s">
        <v>336</v>
      </c>
      <c r="J48" s="84" t="s">
        <v>336</v>
      </c>
      <c r="R48" s="835" t="s">
        <v>398</v>
      </c>
      <c r="S48" s="835"/>
      <c r="T48" s="835"/>
      <c r="U48" s="835"/>
      <c r="V48" s="83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1">
        <f t="shared" si="28"/>
        <v>0</v>
      </c>
      <c r="AO48" s="821"/>
    </row>
    <row r="49" spans="2:41" ht="20.100000000000001" customHeight="1" x14ac:dyDescent="0.25">
      <c r="B49" s="835" t="s">
        <v>35</v>
      </c>
      <c r="C49" s="835"/>
      <c r="D49" s="835"/>
      <c r="E49" s="835"/>
      <c r="F49" s="83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5" t="s">
        <v>399</v>
      </c>
      <c r="S49" s="835"/>
      <c r="T49" s="835"/>
      <c r="U49" s="835"/>
      <c r="V49" s="83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1">
        <f t="shared" si="28"/>
        <v>0</v>
      </c>
      <c r="AO49" s="821"/>
    </row>
    <row r="50" spans="2:41" ht="20.100000000000001" customHeight="1" x14ac:dyDescent="0.25">
      <c r="B50" s="835" t="s">
        <v>33</v>
      </c>
      <c r="C50" s="835"/>
      <c r="D50" s="835"/>
      <c r="E50" s="835"/>
      <c r="F50" s="83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5" t="s">
        <v>400</v>
      </c>
      <c r="S50" s="835"/>
      <c r="T50" s="835"/>
      <c r="U50" s="835"/>
      <c r="V50" s="83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1">
        <f t="shared" si="28"/>
        <v>0</v>
      </c>
      <c r="AO50" s="821"/>
    </row>
    <row r="51" spans="2:41" ht="20.100000000000001" customHeight="1" x14ac:dyDescent="0.25">
      <c r="B51" s="835" t="s">
        <v>34</v>
      </c>
      <c r="C51" s="835"/>
      <c r="D51" s="835"/>
      <c r="E51" s="835"/>
      <c r="F51" s="83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5" t="s">
        <v>401</v>
      </c>
      <c r="S51" s="835"/>
      <c r="T51" s="835"/>
      <c r="U51" s="835"/>
      <c r="V51" s="83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1">
        <f t="shared" si="28"/>
        <v>0</v>
      </c>
      <c r="AO51" s="821"/>
    </row>
    <row r="52" spans="2:41" ht="20.100000000000001" customHeight="1" x14ac:dyDescent="0.25">
      <c r="B52" s="835" t="s">
        <v>32</v>
      </c>
      <c r="C52" s="835"/>
      <c r="D52" s="835"/>
      <c r="E52" s="835"/>
      <c r="F52" s="83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5" t="s">
        <v>402</v>
      </c>
      <c r="S52" s="835"/>
      <c r="T52" s="835"/>
      <c r="U52" s="835"/>
      <c r="V52" s="83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1">
        <f t="shared" si="28"/>
        <v>0</v>
      </c>
      <c r="AO52" s="821"/>
    </row>
    <row r="53" spans="2:41" ht="20.100000000000001" customHeight="1" x14ac:dyDescent="0.25">
      <c r="B53" s="835" t="s">
        <v>20</v>
      </c>
      <c r="C53" s="835"/>
      <c r="D53" s="835"/>
      <c r="E53" s="835"/>
      <c r="F53" s="83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5" t="s">
        <v>403</v>
      </c>
      <c r="S53" s="835"/>
      <c r="T53" s="835"/>
      <c r="U53" s="835"/>
      <c r="V53" s="83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1">
        <f t="shared" si="28"/>
        <v>0</v>
      </c>
      <c r="AO53" s="821"/>
    </row>
    <row r="54" spans="2:41" ht="20.100000000000001" customHeight="1" x14ac:dyDescent="0.25">
      <c r="B54" s="835" t="s">
        <v>21</v>
      </c>
      <c r="C54" s="835"/>
      <c r="D54" s="835"/>
      <c r="E54" s="835"/>
      <c r="F54" s="83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5" t="s">
        <v>404</v>
      </c>
      <c r="S54" s="835"/>
      <c r="T54" s="835"/>
      <c r="U54" s="835"/>
      <c r="V54" s="83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1">
        <f t="shared" si="28"/>
        <v>0</v>
      </c>
      <c r="AO54" s="821"/>
    </row>
    <row r="55" spans="2:41" ht="20.100000000000001" customHeight="1" x14ac:dyDescent="0.25">
      <c r="B55" s="835" t="s">
        <v>22</v>
      </c>
      <c r="C55" s="835"/>
      <c r="D55" s="835"/>
      <c r="E55" s="835"/>
      <c r="F55" s="83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5" t="s">
        <v>405</v>
      </c>
      <c r="S55" s="835"/>
      <c r="T55" s="835"/>
      <c r="U55" s="835"/>
      <c r="V55" s="83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1">
        <f t="shared" si="28"/>
        <v>0</v>
      </c>
      <c r="AO55" s="821"/>
    </row>
    <row r="56" spans="2:41" ht="20.100000000000001" customHeight="1" x14ac:dyDescent="0.25">
      <c r="B56" s="835" t="s">
        <v>23</v>
      </c>
      <c r="C56" s="835"/>
      <c r="D56" s="835"/>
      <c r="E56" s="835"/>
      <c r="F56" s="83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5" t="s">
        <v>406</v>
      </c>
      <c r="S56" s="835"/>
      <c r="T56" s="835"/>
      <c r="U56" s="835"/>
      <c r="V56" s="83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1">
        <f t="shared" si="28"/>
        <v>19.54</v>
      </c>
      <c r="AO56" s="821"/>
    </row>
    <row r="57" spans="2:41" ht="20.100000000000001" customHeight="1" x14ac:dyDescent="0.25">
      <c r="B57" s="835" t="s">
        <v>24</v>
      </c>
      <c r="C57" s="835"/>
      <c r="D57" s="835"/>
      <c r="E57" s="835"/>
      <c r="F57" s="83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5" t="s">
        <v>407</v>
      </c>
      <c r="S57" s="835"/>
      <c r="T57" s="835"/>
      <c r="U57" s="835"/>
      <c r="V57" s="83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1">
        <f t="shared" si="28"/>
        <v>0</v>
      </c>
      <c r="AO57" s="821"/>
    </row>
    <row r="58" spans="2:41" ht="20.100000000000001" customHeight="1" x14ac:dyDescent="0.25">
      <c r="B58" s="835" t="s">
        <v>25</v>
      </c>
      <c r="C58" s="835"/>
      <c r="D58" s="835"/>
      <c r="E58" s="835"/>
      <c r="F58" s="835"/>
      <c r="G58" s="84" t="s">
        <v>336</v>
      </c>
      <c r="H58" s="84" t="s">
        <v>336</v>
      </c>
      <c r="I58" s="84" t="s">
        <v>336</v>
      </c>
      <c r="J58" s="84" t="s">
        <v>336</v>
      </c>
      <c r="R58" s="835" t="s">
        <v>408</v>
      </c>
      <c r="S58" s="835"/>
      <c r="T58" s="835"/>
      <c r="U58" s="835"/>
      <c r="V58" s="83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1">
        <f t="shared" si="28"/>
        <v>0</v>
      </c>
      <c r="AO58" s="821"/>
    </row>
    <row r="59" spans="2:41" ht="20.100000000000001" customHeight="1" x14ac:dyDescent="0.25">
      <c r="B59" s="835" t="s">
        <v>36</v>
      </c>
      <c r="C59" s="835"/>
      <c r="D59" s="835"/>
      <c r="E59" s="835"/>
      <c r="F59" s="83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5" t="s">
        <v>409</v>
      </c>
      <c r="S59" s="835"/>
      <c r="T59" s="835"/>
      <c r="U59" s="835"/>
      <c r="V59" s="83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1">
        <f t="shared" si="28"/>
        <v>0</v>
      </c>
      <c r="AO59" s="821"/>
    </row>
    <row r="60" spans="2:41" ht="20.100000000000001" customHeight="1" x14ac:dyDescent="0.25">
      <c r="B60" s="835" t="s">
        <v>38</v>
      </c>
      <c r="C60" s="835"/>
      <c r="D60" s="835"/>
      <c r="E60" s="835"/>
      <c r="F60" s="83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5" t="s">
        <v>410</v>
      </c>
      <c r="S60" s="835"/>
      <c r="T60" s="835"/>
      <c r="U60" s="835"/>
      <c r="V60" s="83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1">
        <f t="shared" si="28"/>
        <v>0</v>
      </c>
      <c r="AO60" s="821"/>
    </row>
    <row r="61" spans="2:41" ht="20.100000000000001" customHeight="1" x14ac:dyDescent="0.25">
      <c r="B61" s="835" t="s">
        <v>39</v>
      </c>
      <c r="C61" s="835"/>
      <c r="D61" s="835"/>
      <c r="E61" s="835"/>
      <c r="F61" s="83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5" t="s">
        <v>411</v>
      </c>
      <c r="S61" s="835"/>
      <c r="T61" s="835"/>
      <c r="U61" s="835"/>
      <c r="V61" s="83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1">
        <f t="shared" si="28"/>
        <v>0</v>
      </c>
      <c r="AO61" s="821"/>
    </row>
    <row r="62" spans="2:41" ht="20.100000000000001" customHeight="1" x14ac:dyDescent="0.25">
      <c r="B62" s="835" t="s">
        <v>276</v>
      </c>
      <c r="C62" s="835"/>
      <c r="D62" s="835"/>
      <c r="E62" s="835"/>
      <c r="F62" s="83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5" t="s">
        <v>412</v>
      </c>
      <c r="S62" s="835"/>
      <c r="T62" s="835"/>
      <c r="U62" s="835"/>
      <c r="V62" s="83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1">
        <f t="shared" si="28"/>
        <v>0</v>
      </c>
      <c r="AO62" s="821"/>
    </row>
    <row r="63" spans="2:41" ht="20.100000000000001" customHeight="1" x14ac:dyDescent="0.25">
      <c r="B63" s="835" t="s">
        <v>37</v>
      </c>
      <c r="C63" s="835"/>
      <c r="D63" s="835"/>
      <c r="E63" s="835"/>
      <c r="F63" s="83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5" t="s">
        <v>413</v>
      </c>
      <c r="S63" s="835"/>
      <c r="T63" s="835"/>
      <c r="U63" s="835"/>
      <c r="V63" s="83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1">
        <f t="shared" si="28"/>
        <v>0</v>
      </c>
      <c r="AO63" s="821"/>
    </row>
    <row r="64" spans="2:41" x14ac:dyDescent="0.25">
      <c r="R64" s="835" t="s">
        <v>414</v>
      </c>
      <c r="S64" s="835"/>
      <c r="T64" s="835"/>
      <c r="U64" s="835"/>
      <c r="V64" s="83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1">
        <f t="shared" si="28"/>
        <v>0</v>
      </c>
      <c r="AO64" s="821"/>
    </row>
    <row r="65" spans="2:41" x14ac:dyDescent="0.25">
      <c r="R65" s="835" t="s">
        <v>415</v>
      </c>
      <c r="S65" s="835"/>
      <c r="T65" s="835"/>
      <c r="U65" s="835"/>
      <c r="V65" s="83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1">
        <f t="shared" si="28"/>
        <v>0</v>
      </c>
      <c r="AO65" s="821"/>
    </row>
    <row r="66" spans="2:41" ht="18.75" x14ac:dyDescent="0.25">
      <c r="B66" s="836" t="s">
        <v>2</v>
      </c>
      <c r="C66" s="836"/>
      <c r="D66" s="836"/>
      <c r="E66" s="836"/>
      <c r="F66" s="836"/>
      <c r="R66" s="835" t="s">
        <v>416</v>
      </c>
      <c r="S66" s="835"/>
      <c r="T66" s="835"/>
      <c r="U66" s="835"/>
      <c r="V66" s="83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1">
        <f t="shared" si="28"/>
        <v>0</v>
      </c>
      <c r="AO66" s="821"/>
    </row>
    <row r="67" spans="2:41" x14ac:dyDescent="0.25">
      <c r="B67" s="835" t="s">
        <v>49</v>
      </c>
      <c r="C67" s="835"/>
      <c r="D67" s="835"/>
      <c r="E67" s="835"/>
      <c r="F67" s="835"/>
      <c r="G67" s="310">
        <v>30</v>
      </c>
      <c r="H67" s="378">
        <v>50</v>
      </c>
      <c r="R67" s="835" t="s">
        <v>417</v>
      </c>
      <c r="S67" s="835"/>
      <c r="T67" s="835"/>
      <c r="U67" s="835"/>
      <c r="V67" s="83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1">
        <f t="shared" si="28"/>
        <v>3.45</v>
      </c>
      <c r="AO67" s="821"/>
    </row>
    <row r="68" spans="2:41" x14ac:dyDescent="0.25">
      <c r="B68" s="835" t="s">
        <v>56</v>
      </c>
      <c r="C68" s="835"/>
      <c r="D68" s="835"/>
      <c r="E68" s="835"/>
      <c r="F68" s="835"/>
      <c r="G68" s="310">
        <v>0</v>
      </c>
      <c r="H68" s="378"/>
      <c r="R68" s="835" t="s">
        <v>345</v>
      </c>
      <c r="S68" s="835"/>
      <c r="T68" s="835"/>
      <c r="U68" s="835"/>
      <c r="V68" s="83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1">
        <f t="shared" si="28"/>
        <v>0</v>
      </c>
      <c r="AO68" s="821"/>
    </row>
    <row r="69" spans="2:41" x14ac:dyDescent="0.25">
      <c r="B69" s="835" t="s">
        <v>50</v>
      </c>
      <c r="C69" s="835"/>
      <c r="D69" s="835"/>
      <c r="E69" s="835"/>
      <c r="F69" s="835"/>
      <c r="G69" s="310">
        <v>0</v>
      </c>
      <c r="H69" s="378"/>
      <c r="R69" s="835" t="s">
        <v>418</v>
      </c>
      <c r="S69" s="835"/>
      <c r="T69" s="835"/>
      <c r="U69" s="835"/>
      <c r="V69" s="83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1">
        <f t="shared" si="28"/>
        <v>0</v>
      </c>
      <c r="AO69" s="821"/>
    </row>
    <row r="70" spans="2:41" x14ac:dyDescent="0.25">
      <c r="B70" s="835" t="s">
        <v>7</v>
      </c>
      <c r="C70" s="835"/>
      <c r="D70" s="835"/>
      <c r="E70" s="835"/>
      <c r="F70" s="835"/>
      <c r="G70" s="310">
        <v>0</v>
      </c>
      <c r="H70" s="378">
        <v>20</v>
      </c>
      <c r="R70" s="835" t="s">
        <v>419</v>
      </c>
      <c r="S70" s="835"/>
      <c r="T70" s="835"/>
      <c r="U70" s="835"/>
      <c r="V70" s="83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1">
        <f t="shared" si="28"/>
        <v>0</v>
      </c>
      <c r="AO70" s="821"/>
    </row>
    <row r="71" spans="2:41" ht="18.75" customHeight="1" x14ac:dyDescent="0.3">
      <c r="B71" s="835" t="s">
        <v>6</v>
      </c>
      <c r="C71" s="835"/>
      <c r="D71" s="835"/>
      <c r="E71" s="835"/>
      <c r="F71" s="83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5" t="s">
        <v>232</v>
      </c>
      <c r="C73" s="835"/>
      <c r="D73" s="835"/>
      <c r="E73" s="835"/>
      <c r="F73" s="835"/>
      <c r="G73" s="310">
        <v>0</v>
      </c>
      <c r="H73" s="378"/>
      <c r="R73" s="843" t="s">
        <v>420</v>
      </c>
      <c r="S73" s="843"/>
      <c r="T73" s="843"/>
      <c r="U73" s="843"/>
      <c r="V73" s="843"/>
      <c r="W73" s="843"/>
      <c r="X73" s="843"/>
      <c r="Y73" s="843"/>
      <c r="Z73" s="843"/>
      <c r="AA73" s="843"/>
      <c r="AB73" s="843"/>
      <c r="AC73" s="843"/>
      <c r="AD73" s="843"/>
      <c r="AE73" s="843"/>
      <c r="AF73" s="843"/>
      <c r="AG73" s="843"/>
      <c r="AH73" s="843"/>
      <c r="AI73" s="843"/>
      <c r="AJ73" s="843"/>
      <c r="AK73" s="843"/>
      <c r="AL73" s="843"/>
      <c r="AM73" s="843"/>
      <c r="AN73" s="843"/>
      <c r="AO73" s="843"/>
    </row>
    <row r="74" spans="2:41" ht="15" customHeight="1" x14ac:dyDescent="0.25">
      <c r="B74" s="835" t="s">
        <v>53</v>
      </c>
      <c r="C74" s="835"/>
      <c r="D74" s="835"/>
      <c r="E74" s="835"/>
      <c r="F74" s="835"/>
      <c r="G74" s="310">
        <v>0</v>
      </c>
      <c r="H74" s="378"/>
      <c r="R74" s="836" t="s">
        <v>2</v>
      </c>
      <c r="S74" s="836"/>
      <c r="T74" s="836"/>
      <c r="U74" s="836"/>
      <c r="V74" s="83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7" t="s">
        <v>384</v>
      </c>
      <c r="AO74" s="837"/>
    </row>
    <row r="75" spans="2:41" ht="15" customHeight="1" x14ac:dyDescent="0.25">
      <c r="B75" s="835" t="s">
        <v>55</v>
      </c>
      <c r="C75" s="835"/>
      <c r="D75" s="835"/>
      <c r="E75" s="835"/>
      <c r="F75" s="835"/>
      <c r="G75" s="310">
        <v>0</v>
      </c>
      <c r="H75" s="378"/>
      <c r="R75" s="835" t="s">
        <v>421</v>
      </c>
      <c r="S75" s="835"/>
      <c r="T75" s="835"/>
      <c r="U75" s="835"/>
      <c r="V75" s="83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1">
        <f t="shared" ref="AN75:AN90" si="35">AJ75-AM75</f>
        <v>0</v>
      </c>
      <c r="AO75" s="821"/>
    </row>
    <row r="76" spans="2:41" ht="15" customHeight="1" x14ac:dyDescent="0.25">
      <c r="B76" s="835" t="s">
        <v>5</v>
      </c>
      <c r="C76" s="835"/>
      <c r="D76" s="835"/>
      <c r="E76" s="835"/>
      <c r="F76" s="835"/>
      <c r="G76" s="310">
        <v>30</v>
      </c>
      <c r="H76" s="378">
        <v>50</v>
      </c>
      <c r="R76" s="835" t="s">
        <v>422</v>
      </c>
      <c r="S76" s="835"/>
      <c r="T76" s="835"/>
      <c r="U76" s="835"/>
      <c r="V76" s="83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1">
        <f t="shared" si="35"/>
        <v>6</v>
      </c>
      <c r="AO76" s="821"/>
    </row>
    <row r="77" spans="2:41" ht="15" customHeight="1" x14ac:dyDescent="0.25">
      <c r="B77" s="835" t="s">
        <v>4</v>
      </c>
      <c r="C77" s="835"/>
      <c r="D77" s="835"/>
      <c r="E77" s="835"/>
      <c r="F77" s="835"/>
      <c r="G77" s="310">
        <v>0</v>
      </c>
      <c r="H77" s="378"/>
      <c r="R77" s="835" t="s">
        <v>423</v>
      </c>
      <c r="S77" s="835"/>
      <c r="T77" s="835"/>
      <c r="U77" s="835"/>
      <c r="V77" s="83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1">
        <f>AJ77-AM77</f>
        <v>0</v>
      </c>
      <c r="AO77" s="821"/>
    </row>
    <row r="78" spans="2:41" ht="15" customHeight="1" x14ac:dyDescent="0.25">
      <c r="B78" s="835" t="s">
        <v>12</v>
      </c>
      <c r="C78" s="835"/>
      <c r="D78" s="835"/>
      <c r="E78" s="835"/>
      <c r="F78" s="835"/>
      <c r="G78" s="310">
        <v>0</v>
      </c>
      <c r="H78" s="378">
        <v>60</v>
      </c>
      <c r="R78" s="835" t="s">
        <v>424</v>
      </c>
      <c r="S78" s="835"/>
      <c r="T78" s="835"/>
      <c r="U78" s="835"/>
      <c r="V78" s="83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1">
        <f t="shared" si="35"/>
        <v>0</v>
      </c>
      <c r="AO78" s="821"/>
    </row>
    <row r="79" spans="2:41" x14ac:dyDescent="0.25">
      <c r="B79" s="835" t="s">
        <v>204</v>
      </c>
      <c r="C79" s="835"/>
      <c r="D79" s="835"/>
      <c r="E79" s="835"/>
      <c r="F79" s="835"/>
      <c r="G79" s="310">
        <v>200</v>
      </c>
      <c r="H79" s="378">
        <v>300</v>
      </c>
      <c r="R79" s="835" t="s">
        <v>425</v>
      </c>
      <c r="S79" s="835"/>
      <c r="T79" s="835"/>
      <c r="U79" s="835"/>
      <c r="V79" s="83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1">
        <f t="shared" si="35"/>
        <v>0</v>
      </c>
      <c r="AO79" s="821"/>
    </row>
    <row r="80" spans="2:41" ht="15" customHeight="1" x14ac:dyDescent="0.25">
      <c r="B80" s="835" t="s">
        <v>52</v>
      </c>
      <c r="C80" s="835"/>
      <c r="D80" s="835"/>
      <c r="E80" s="835"/>
      <c r="F80" s="835"/>
      <c r="G80" s="310">
        <v>15</v>
      </c>
      <c r="H80" s="378">
        <v>15</v>
      </c>
      <c r="R80" s="835" t="s">
        <v>426</v>
      </c>
      <c r="S80" s="835"/>
      <c r="T80" s="835"/>
      <c r="U80" s="835"/>
      <c r="V80" s="83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1">
        <f t="shared" si="35"/>
        <v>0</v>
      </c>
      <c r="AO80" s="821"/>
    </row>
    <row r="81" spans="2:41" ht="15" customHeight="1" x14ac:dyDescent="0.25">
      <c r="B81" s="835" t="s">
        <v>99</v>
      </c>
      <c r="C81" s="835"/>
      <c r="D81" s="835"/>
      <c r="E81" s="835"/>
      <c r="F81" s="835"/>
      <c r="G81" s="310">
        <v>0</v>
      </c>
      <c r="H81" s="378"/>
      <c r="R81" s="835" t="s">
        <v>427</v>
      </c>
      <c r="S81" s="835"/>
      <c r="T81" s="835"/>
      <c r="U81" s="835"/>
      <c r="V81" s="83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1">
        <f t="shared" si="35"/>
        <v>0</v>
      </c>
      <c r="AO81" s="821"/>
    </row>
    <row r="82" spans="2:41" ht="15" customHeight="1" x14ac:dyDescent="0.25">
      <c r="B82" s="835" t="s">
        <v>100</v>
      </c>
      <c r="C82" s="835"/>
      <c r="D82" s="835"/>
      <c r="E82" s="835"/>
      <c r="F82" s="835"/>
      <c r="G82" s="310">
        <v>0</v>
      </c>
      <c r="H82" s="378"/>
      <c r="R82" s="835" t="s">
        <v>428</v>
      </c>
      <c r="S82" s="835"/>
      <c r="T82" s="835"/>
      <c r="U82" s="835"/>
      <c r="V82" s="83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1">
        <f t="shared" si="35"/>
        <v>0</v>
      </c>
      <c r="AO82" s="821"/>
    </row>
    <row r="83" spans="2:41" ht="15" customHeight="1" x14ac:dyDescent="0.25">
      <c r="B83" s="835" t="s">
        <v>98</v>
      </c>
      <c r="C83" s="835"/>
      <c r="D83" s="835"/>
      <c r="E83" s="835"/>
      <c r="F83" s="835"/>
      <c r="G83" s="310">
        <v>0</v>
      </c>
      <c r="H83" s="378"/>
      <c r="R83" s="835" t="s">
        <v>429</v>
      </c>
      <c r="S83" s="835"/>
      <c r="T83" s="835"/>
      <c r="U83" s="835"/>
      <c r="V83" s="83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1">
        <f t="shared" si="35"/>
        <v>0</v>
      </c>
      <c r="AO83" s="821"/>
    </row>
    <row r="84" spans="2:41" ht="15" customHeight="1" x14ac:dyDescent="0.25">
      <c r="B84" s="835" t="s">
        <v>101</v>
      </c>
      <c r="C84" s="835"/>
      <c r="D84" s="835"/>
      <c r="E84" s="835"/>
      <c r="F84" s="835"/>
      <c r="G84" s="310">
        <v>0</v>
      </c>
      <c r="H84" s="378"/>
      <c r="R84" s="835" t="s">
        <v>430</v>
      </c>
      <c r="S84" s="835"/>
      <c r="T84" s="835"/>
      <c r="U84" s="835"/>
      <c r="V84" s="83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1">
        <f t="shared" si="35"/>
        <v>0</v>
      </c>
      <c r="AO84" s="821"/>
    </row>
    <row r="85" spans="2:41" x14ac:dyDescent="0.25">
      <c r="B85" s="835" t="s">
        <v>11</v>
      </c>
      <c r="C85" s="835"/>
      <c r="D85" s="835"/>
      <c r="E85" s="835"/>
      <c r="F85" s="835"/>
      <c r="G85" s="310">
        <v>30</v>
      </c>
      <c r="H85" s="378">
        <v>50</v>
      </c>
      <c r="R85" s="835" t="s">
        <v>431</v>
      </c>
      <c r="S85" s="835"/>
      <c r="T85" s="835"/>
      <c r="U85" s="835"/>
      <c r="V85" s="83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1">
        <f t="shared" si="35"/>
        <v>0</v>
      </c>
      <c r="AO85" s="821"/>
    </row>
    <row r="86" spans="2:41" ht="15" customHeight="1" x14ac:dyDescent="0.25">
      <c r="B86" s="835" t="s">
        <v>10</v>
      </c>
      <c r="C86" s="835"/>
      <c r="D86" s="835"/>
      <c r="E86" s="835"/>
      <c r="F86" s="835"/>
      <c r="G86" s="310">
        <v>20</v>
      </c>
      <c r="H86" s="378">
        <v>40</v>
      </c>
      <c r="R86" s="835" t="s">
        <v>432</v>
      </c>
      <c r="S86" s="835"/>
      <c r="T86" s="835"/>
      <c r="U86" s="835"/>
      <c r="V86" s="83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1">
        <f t="shared" si="35"/>
        <v>0</v>
      </c>
      <c r="AO86" s="821"/>
    </row>
    <row r="87" spans="2:41" ht="15" customHeight="1" x14ac:dyDescent="0.25">
      <c r="B87" s="835" t="s">
        <v>9</v>
      </c>
      <c r="C87" s="835"/>
      <c r="D87" s="835"/>
      <c r="E87" s="835"/>
      <c r="F87" s="835"/>
      <c r="G87" s="310">
        <v>30</v>
      </c>
      <c r="H87" s="378">
        <v>70</v>
      </c>
      <c r="R87" s="835" t="s">
        <v>433</v>
      </c>
      <c r="S87" s="835"/>
      <c r="T87" s="835"/>
      <c r="U87" s="835"/>
      <c r="V87" s="83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1">
        <f t="shared" si="35"/>
        <v>0</v>
      </c>
      <c r="AO87" s="821"/>
    </row>
    <row r="88" spans="2:41" x14ac:dyDescent="0.25">
      <c r="B88" s="835" t="s">
        <v>8</v>
      </c>
      <c r="C88" s="835"/>
      <c r="D88" s="835"/>
      <c r="E88" s="835"/>
      <c r="F88" s="835"/>
      <c r="G88" s="310">
        <v>0</v>
      </c>
      <c r="H88" s="378"/>
      <c r="R88" s="835" t="s">
        <v>434</v>
      </c>
      <c r="S88" s="835"/>
      <c r="T88" s="835"/>
      <c r="U88" s="835"/>
      <c r="V88" s="83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1">
        <f t="shared" si="35"/>
        <v>0</v>
      </c>
      <c r="AO88" s="821"/>
    </row>
    <row r="89" spans="2:41" x14ac:dyDescent="0.25">
      <c r="B89" s="835" t="s">
        <v>57</v>
      </c>
      <c r="C89" s="835"/>
      <c r="D89" s="835"/>
      <c r="E89" s="835"/>
      <c r="F89" s="835"/>
      <c r="G89" s="310">
        <v>30</v>
      </c>
      <c r="H89" s="378">
        <v>60</v>
      </c>
      <c r="R89" s="835" t="s">
        <v>435</v>
      </c>
      <c r="S89" s="835"/>
      <c r="T89" s="835"/>
      <c r="U89" s="835"/>
      <c r="V89" s="83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1">
        <f t="shared" si="35"/>
        <v>0</v>
      </c>
      <c r="AO89" s="821"/>
    </row>
    <row r="90" spans="2:41" x14ac:dyDescent="0.25">
      <c r="B90" s="835" t="s">
        <v>51</v>
      </c>
      <c r="C90" s="835"/>
      <c r="D90" s="835"/>
      <c r="E90" s="835"/>
      <c r="F90" s="835"/>
      <c r="G90" s="310">
        <v>0</v>
      </c>
      <c r="R90" s="835" t="s">
        <v>436</v>
      </c>
      <c r="S90" s="835"/>
      <c r="T90" s="835"/>
      <c r="U90" s="835"/>
      <c r="V90" s="83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1">
        <f t="shared" si="35"/>
        <v>0</v>
      </c>
      <c r="AO90" s="821"/>
    </row>
    <row r="91" spans="2:41" x14ac:dyDescent="0.25">
      <c r="R91" s="835" t="s">
        <v>437</v>
      </c>
      <c r="S91" s="835"/>
      <c r="T91" s="835"/>
      <c r="U91" s="835"/>
      <c r="V91" s="83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1">
        <f t="shared" ref="AN91:AN104" si="42">AJ91-AM91</f>
        <v>0</v>
      </c>
      <c r="AO91" s="821"/>
    </row>
    <row r="92" spans="2:41" x14ac:dyDescent="0.25">
      <c r="R92" s="835" t="s">
        <v>438</v>
      </c>
      <c r="S92" s="835"/>
      <c r="T92" s="835"/>
      <c r="U92" s="835"/>
      <c r="V92" s="83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1">
        <f t="shared" si="42"/>
        <v>0</v>
      </c>
      <c r="AO92" s="821"/>
    </row>
    <row r="93" spans="2:41" x14ac:dyDescent="0.25">
      <c r="R93" s="835" t="s">
        <v>439</v>
      </c>
      <c r="S93" s="835"/>
      <c r="T93" s="835"/>
      <c r="U93" s="835"/>
      <c r="V93" s="83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1">
        <f t="shared" si="42"/>
        <v>0</v>
      </c>
      <c r="AO93" s="821"/>
    </row>
    <row r="94" spans="2:41" x14ac:dyDescent="0.25">
      <c r="R94" s="835" t="s">
        <v>440</v>
      </c>
      <c r="S94" s="835"/>
      <c r="T94" s="835"/>
      <c r="U94" s="835"/>
      <c r="V94" s="83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1">
        <f t="shared" si="42"/>
        <v>0</v>
      </c>
      <c r="AO94" s="821"/>
    </row>
    <row r="95" spans="2:41" x14ac:dyDescent="0.25">
      <c r="R95" s="835" t="s">
        <v>441</v>
      </c>
      <c r="S95" s="835"/>
      <c r="T95" s="835"/>
      <c r="U95" s="835"/>
      <c r="V95" s="83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1">
        <f t="shared" si="42"/>
        <v>0</v>
      </c>
      <c r="AO95" s="821"/>
    </row>
    <row r="96" spans="2:41" x14ac:dyDescent="0.25">
      <c r="R96" s="835" t="s">
        <v>442</v>
      </c>
      <c r="S96" s="835"/>
      <c r="T96" s="835"/>
      <c r="U96" s="835"/>
      <c r="V96" s="83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1">
        <f t="shared" si="42"/>
        <v>0</v>
      </c>
      <c r="AO96" s="821"/>
    </row>
    <row r="97" spans="18:41" x14ac:dyDescent="0.25">
      <c r="R97" s="835" t="s">
        <v>443</v>
      </c>
      <c r="S97" s="835"/>
      <c r="T97" s="835"/>
      <c r="U97" s="835"/>
      <c r="V97" s="83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1">
        <f t="shared" ref="AN97" si="49">AJ97-AM97</f>
        <v>7.7899999999999991</v>
      </c>
      <c r="AO97" s="821"/>
    </row>
    <row r="98" spans="18:41" x14ac:dyDescent="0.25">
      <c r="R98" s="835" t="s">
        <v>616</v>
      </c>
      <c r="S98" s="835"/>
      <c r="T98" s="835"/>
      <c r="U98" s="835"/>
      <c r="V98" s="83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1">
        <f t="shared" si="42"/>
        <v>32.300000000000011</v>
      </c>
      <c r="AO98" s="821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1">
        <f t="shared" si="42"/>
        <v>0</v>
      </c>
      <c r="AO99" s="821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1">
        <f t="shared" si="42"/>
        <v>0</v>
      </c>
      <c r="AO100" s="821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1">
        <f t="shared" si="42"/>
        <v>0</v>
      </c>
      <c r="AO101" s="842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1">
        <f t="shared" ref="AN102:AN103" si="56">AJ102-AM102</f>
        <v>0</v>
      </c>
      <c r="AO102" s="842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1">
        <f t="shared" si="56"/>
        <v>0</v>
      </c>
      <c r="AO103" s="842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1">
        <f t="shared" si="42"/>
        <v>0</v>
      </c>
      <c r="AO104" s="84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8" t="s">
        <v>444</v>
      </c>
      <c r="S107" s="839"/>
      <c r="T107" s="839"/>
      <c r="U107" s="839"/>
      <c r="V107" s="839"/>
      <c r="W107" s="839"/>
      <c r="X107" s="839"/>
      <c r="Y107" s="839"/>
      <c r="Z107" s="839"/>
      <c r="AA107" s="839"/>
      <c r="AB107" s="839"/>
      <c r="AC107" s="839"/>
      <c r="AD107" s="839"/>
      <c r="AE107" s="839"/>
      <c r="AF107" s="839"/>
      <c r="AG107" s="839"/>
      <c r="AH107" s="839"/>
      <c r="AI107" s="839"/>
      <c r="AJ107" s="839"/>
      <c r="AK107" s="839"/>
      <c r="AL107" s="839"/>
      <c r="AM107" s="839"/>
      <c r="AN107" s="839"/>
      <c r="AO107" s="840"/>
    </row>
    <row r="108" spans="18:41" ht="18.75" x14ac:dyDescent="0.25">
      <c r="R108" s="836" t="s">
        <v>2</v>
      </c>
      <c r="S108" s="836"/>
      <c r="T108" s="836"/>
      <c r="U108" s="836"/>
      <c r="V108" s="83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7" t="s">
        <v>384</v>
      </c>
      <c r="AO108" s="837"/>
    </row>
    <row r="109" spans="18:41" x14ac:dyDescent="0.25">
      <c r="R109" s="835" t="s">
        <v>445</v>
      </c>
      <c r="S109" s="835"/>
      <c r="T109" s="835"/>
      <c r="U109" s="835"/>
      <c r="V109" s="83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1">
        <f t="shared" ref="AN109:AN121" si="63">AJ109-AM109</f>
        <v>25</v>
      </c>
      <c r="AO109" s="821"/>
    </row>
    <row r="110" spans="18:41" x14ac:dyDescent="0.25">
      <c r="R110" s="835" t="s">
        <v>446</v>
      </c>
      <c r="S110" s="835"/>
      <c r="T110" s="835"/>
      <c r="U110" s="835"/>
      <c r="V110" s="83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1">
        <f t="shared" si="63"/>
        <v>15</v>
      </c>
      <c r="AO110" s="821"/>
    </row>
    <row r="111" spans="18:41" x14ac:dyDescent="0.25">
      <c r="R111" s="835" t="s">
        <v>722</v>
      </c>
      <c r="S111" s="835"/>
      <c r="T111" s="835"/>
      <c r="U111" s="835"/>
      <c r="V111" s="83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1">
        <f t="shared" ref="AN111" si="70">AJ111-AM111</f>
        <v>0</v>
      </c>
      <c r="AO111" s="821"/>
    </row>
    <row r="112" spans="18:41" x14ac:dyDescent="0.25">
      <c r="R112" s="835" t="s">
        <v>447</v>
      </c>
      <c r="S112" s="835"/>
      <c r="T112" s="835"/>
      <c r="U112" s="835"/>
      <c r="V112" s="83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1">
        <f t="shared" si="63"/>
        <v>20</v>
      </c>
      <c r="AO112" s="821"/>
    </row>
    <row r="113" spans="18:41" x14ac:dyDescent="0.25">
      <c r="R113" s="835" t="s">
        <v>448</v>
      </c>
      <c r="S113" s="835"/>
      <c r="T113" s="835"/>
      <c r="U113" s="835"/>
      <c r="V113" s="83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1">
        <f t="shared" si="63"/>
        <v>0</v>
      </c>
      <c r="AO113" s="821"/>
    </row>
    <row r="114" spans="18:41" x14ac:dyDescent="0.25">
      <c r="R114" s="835" t="s">
        <v>449</v>
      </c>
      <c r="S114" s="835"/>
      <c r="T114" s="835"/>
      <c r="U114" s="835"/>
      <c r="V114" s="83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1">
        <f t="shared" si="63"/>
        <v>20</v>
      </c>
      <c r="AO114" s="821"/>
    </row>
    <row r="115" spans="18:41" x14ac:dyDescent="0.25">
      <c r="R115" s="835" t="s">
        <v>450</v>
      </c>
      <c r="S115" s="835"/>
      <c r="T115" s="835"/>
      <c r="U115" s="835"/>
      <c r="V115" s="83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1">
        <f t="shared" si="63"/>
        <v>0</v>
      </c>
      <c r="AO115" s="821"/>
    </row>
    <row r="116" spans="18:41" x14ac:dyDescent="0.25">
      <c r="R116" s="835" t="s">
        <v>721</v>
      </c>
      <c r="S116" s="835"/>
      <c r="T116" s="835"/>
      <c r="U116" s="835"/>
      <c r="V116" s="83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1">
        <f t="shared" si="63"/>
        <v>13.329999999999998</v>
      </c>
      <c r="AO116" s="821"/>
    </row>
    <row r="117" spans="18:41" x14ac:dyDescent="0.25">
      <c r="R117" s="835" t="s">
        <v>452</v>
      </c>
      <c r="S117" s="835"/>
      <c r="T117" s="835"/>
      <c r="U117" s="835"/>
      <c r="V117" s="83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1">
        <f t="shared" si="63"/>
        <v>0</v>
      </c>
      <c r="AO117" s="821"/>
    </row>
    <row r="118" spans="18:41" ht="14.25" customHeight="1" x14ac:dyDescent="0.25">
      <c r="R118" s="835" t="s">
        <v>476</v>
      </c>
      <c r="S118" s="835"/>
      <c r="T118" s="835"/>
      <c r="U118" s="835"/>
      <c r="V118" s="83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1">
        <f t="shared" si="63"/>
        <v>0</v>
      </c>
      <c r="AO118" s="821"/>
    </row>
    <row r="119" spans="18:41" ht="14.25" customHeight="1" x14ac:dyDescent="0.25">
      <c r="R119" s="835" t="s">
        <v>705</v>
      </c>
      <c r="S119" s="835"/>
      <c r="T119" s="835"/>
      <c r="U119" s="835"/>
      <c r="V119" s="83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1">
        <f t="shared" ref="AN119" si="73">AJ119-AM119</f>
        <v>0</v>
      </c>
      <c r="AO119" s="821"/>
    </row>
    <row r="120" spans="18:41" x14ac:dyDescent="0.25">
      <c r="R120" s="835" t="s">
        <v>477</v>
      </c>
      <c r="S120" s="835"/>
      <c r="T120" s="835"/>
      <c r="U120" s="835"/>
      <c r="V120" s="83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1">
        <f t="shared" si="63"/>
        <v>0</v>
      </c>
      <c r="AO120" s="821"/>
    </row>
    <row r="121" spans="18:41" x14ac:dyDescent="0.25">
      <c r="R121" s="835" t="s">
        <v>495</v>
      </c>
      <c r="S121" s="835"/>
      <c r="T121" s="835"/>
      <c r="U121" s="835"/>
      <c r="V121" s="83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1">
        <f t="shared" si="63"/>
        <v>0</v>
      </c>
      <c r="AO121" s="82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8" t="s">
        <v>453</v>
      </c>
      <c r="S124" s="839"/>
      <c r="T124" s="839"/>
      <c r="U124" s="839"/>
      <c r="V124" s="839"/>
      <c r="W124" s="839"/>
      <c r="X124" s="839"/>
      <c r="Y124" s="839"/>
      <c r="Z124" s="839"/>
      <c r="AA124" s="839"/>
      <c r="AB124" s="839"/>
      <c r="AC124" s="839"/>
      <c r="AD124" s="839"/>
      <c r="AE124" s="839"/>
      <c r="AF124" s="839"/>
      <c r="AG124" s="839"/>
      <c r="AH124" s="839"/>
      <c r="AI124" s="839"/>
      <c r="AJ124" s="839"/>
      <c r="AK124" s="839"/>
      <c r="AL124" s="839"/>
      <c r="AM124" s="839"/>
      <c r="AN124" s="839"/>
      <c r="AO124" s="840"/>
    </row>
    <row r="125" spans="18:41" ht="18.75" x14ac:dyDescent="0.25">
      <c r="R125" s="836" t="s">
        <v>2</v>
      </c>
      <c r="S125" s="836"/>
      <c r="T125" s="836"/>
      <c r="U125" s="836"/>
      <c r="V125" s="83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7" t="s">
        <v>384</v>
      </c>
      <c r="AO125" s="837"/>
    </row>
    <row r="126" spans="18:41" x14ac:dyDescent="0.25">
      <c r="R126" s="835" t="s">
        <v>454</v>
      </c>
      <c r="S126" s="835"/>
      <c r="T126" s="835"/>
      <c r="U126" s="835"/>
      <c r="V126" s="83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1">
        <f t="shared" ref="AN126:AN147" si="80">AJ126-AM126</f>
        <v>0</v>
      </c>
      <c r="AO126" s="821"/>
    </row>
    <row r="127" spans="18:41" x14ac:dyDescent="0.25">
      <c r="R127" s="835" t="s">
        <v>455</v>
      </c>
      <c r="S127" s="835"/>
      <c r="T127" s="835"/>
      <c r="U127" s="835"/>
      <c r="V127" s="83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1">
        <f t="shared" si="80"/>
        <v>0</v>
      </c>
      <c r="AO127" s="821"/>
    </row>
    <row r="128" spans="18:41" x14ac:dyDescent="0.25">
      <c r="R128" s="835" t="s">
        <v>456</v>
      </c>
      <c r="S128" s="835"/>
      <c r="T128" s="835"/>
      <c r="U128" s="835"/>
      <c r="V128" s="83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1">
        <f t="shared" si="80"/>
        <v>7.98</v>
      </c>
      <c r="AO128" s="821"/>
    </row>
    <row r="129" spans="18:41" x14ac:dyDescent="0.25">
      <c r="R129" s="835" t="s">
        <v>457</v>
      </c>
      <c r="S129" s="835"/>
      <c r="T129" s="835"/>
      <c r="U129" s="835"/>
      <c r="V129" s="83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1">
        <f t="shared" si="80"/>
        <v>0</v>
      </c>
      <c r="AO129" s="821"/>
    </row>
    <row r="130" spans="18:41" x14ac:dyDescent="0.25">
      <c r="R130" s="835" t="s">
        <v>474</v>
      </c>
      <c r="S130" s="835"/>
      <c r="T130" s="835"/>
      <c r="U130" s="835"/>
      <c r="V130" s="83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1">
        <f t="shared" si="80"/>
        <v>7</v>
      </c>
      <c r="AO130" s="821"/>
    </row>
    <row r="131" spans="18:41" x14ac:dyDescent="0.25">
      <c r="R131" s="835" t="s">
        <v>486</v>
      </c>
      <c r="S131" s="835"/>
      <c r="T131" s="835"/>
      <c r="U131" s="835"/>
      <c r="V131" s="83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1">
        <f t="shared" si="80"/>
        <v>0</v>
      </c>
      <c r="AO131" s="821"/>
    </row>
    <row r="132" spans="18:41" x14ac:dyDescent="0.25">
      <c r="R132" s="835" t="s">
        <v>487</v>
      </c>
      <c r="S132" s="835"/>
      <c r="T132" s="835"/>
      <c r="U132" s="835"/>
      <c r="V132" s="83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1">
        <f t="shared" si="80"/>
        <v>0</v>
      </c>
      <c r="AO132" s="821"/>
    </row>
    <row r="133" spans="18:41" x14ac:dyDescent="0.25">
      <c r="R133" s="835" t="s">
        <v>488</v>
      </c>
      <c r="S133" s="835"/>
      <c r="T133" s="835"/>
      <c r="U133" s="835"/>
      <c r="V133" s="83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1">
        <f t="shared" si="80"/>
        <v>0</v>
      </c>
      <c r="AO133" s="821"/>
    </row>
    <row r="134" spans="18:41" x14ac:dyDescent="0.25">
      <c r="R134" s="835" t="s">
        <v>489</v>
      </c>
      <c r="S134" s="835"/>
      <c r="T134" s="835"/>
      <c r="U134" s="835"/>
      <c r="V134" s="83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1">
        <f t="shared" si="80"/>
        <v>1.62</v>
      </c>
      <c r="AO134" s="821"/>
    </row>
    <row r="135" spans="18:41" x14ac:dyDescent="0.25">
      <c r="R135" s="835" t="s">
        <v>490</v>
      </c>
      <c r="S135" s="835"/>
      <c r="T135" s="835"/>
      <c r="U135" s="835"/>
      <c r="V135" s="83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1">
        <f t="shared" si="80"/>
        <v>0.29000000000000004</v>
      </c>
      <c r="AO135" s="821"/>
    </row>
    <row r="136" spans="18:41" x14ac:dyDescent="0.25">
      <c r="R136" s="835" t="s">
        <v>491</v>
      </c>
      <c r="S136" s="835"/>
      <c r="T136" s="835"/>
      <c r="U136" s="835"/>
      <c r="V136" s="83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1">
        <f t="shared" si="80"/>
        <v>0</v>
      </c>
      <c r="AO136" s="821"/>
    </row>
    <row r="137" spans="18:41" x14ac:dyDescent="0.25">
      <c r="R137" s="835" t="s">
        <v>492</v>
      </c>
      <c r="S137" s="835"/>
      <c r="T137" s="835"/>
      <c r="U137" s="835"/>
      <c r="V137" s="83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1">
        <f t="shared" si="80"/>
        <v>0</v>
      </c>
      <c r="AO137" s="821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1">
        <f t="shared" ref="AN138" si="83">AJ138-AM138</f>
        <v>0</v>
      </c>
      <c r="AO138" s="821"/>
    </row>
    <row r="139" spans="18:41" x14ac:dyDescent="0.25">
      <c r="R139" s="835" t="s">
        <v>703</v>
      </c>
      <c r="S139" s="835"/>
      <c r="T139" s="835"/>
      <c r="U139" s="835"/>
      <c r="V139" s="83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1">
        <f t="shared" ref="AN139:AN140" si="84">AJ139-AM139</f>
        <v>0</v>
      </c>
      <c r="AO139" s="821"/>
    </row>
    <row r="140" spans="18:41" x14ac:dyDescent="0.25">
      <c r="R140" s="835" t="s">
        <v>704</v>
      </c>
      <c r="S140" s="835"/>
      <c r="T140" s="835"/>
      <c r="U140" s="835"/>
      <c r="V140" s="83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1">
        <f t="shared" si="84"/>
        <v>0</v>
      </c>
      <c r="AO140" s="821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1">
        <f t="shared" si="80"/>
        <v>0</v>
      </c>
      <c r="AO141" s="821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1">
        <f t="shared" ref="AN142:AN146" si="91">AJ142-AM142</f>
        <v>0</v>
      </c>
      <c r="AO142" s="821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1">
        <f t="shared" si="91"/>
        <v>3.6899999999999995</v>
      </c>
      <c r="AO143" s="821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1">
        <f t="shared" si="91"/>
        <v>0</v>
      </c>
      <c r="AO144" s="821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1">
        <f t="shared" si="91"/>
        <v>0</v>
      </c>
      <c r="AO145" s="821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1">
        <f t="shared" si="91"/>
        <v>0</v>
      </c>
      <c r="AO146" s="821"/>
    </row>
    <row r="147" spans="18:41" x14ac:dyDescent="0.25">
      <c r="R147" s="835" t="s">
        <v>493</v>
      </c>
      <c r="S147" s="835"/>
      <c r="T147" s="835"/>
      <c r="U147" s="835"/>
      <c r="V147" s="83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1">
        <f t="shared" si="80"/>
        <v>0</v>
      </c>
      <c r="AO147" s="82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8" t="s">
        <v>639</v>
      </c>
      <c r="S150" s="839"/>
      <c r="T150" s="839"/>
      <c r="U150" s="839"/>
      <c r="V150" s="839"/>
      <c r="W150" s="839"/>
      <c r="X150" s="839"/>
      <c r="Y150" s="839"/>
      <c r="Z150" s="839"/>
      <c r="AA150" s="839"/>
      <c r="AB150" s="839"/>
      <c r="AC150" s="839"/>
      <c r="AD150" s="839"/>
      <c r="AE150" s="839"/>
      <c r="AF150" s="839"/>
      <c r="AG150" s="839"/>
      <c r="AH150" s="839"/>
      <c r="AI150" s="839"/>
      <c r="AJ150" s="839"/>
      <c r="AK150" s="839"/>
      <c r="AL150" s="839"/>
      <c r="AM150" s="839"/>
      <c r="AN150" s="839"/>
      <c r="AO150" s="840"/>
    </row>
    <row r="151" spans="18:41" ht="18.75" x14ac:dyDescent="0.25">
      <c r="R151" s="836" t="s">
        <v>2</v>
      </c>
      <c r="S151" s="836"/>
      <c r="T151" s="836"/>
      <c r="U151" s="836"/>
      <c r="V151" s="83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7" t="s">
        <v>384</v>
      </c>
      <c r="AO151" s="837"/>
    </row>
    <row r="152" spans="18:41" x14ac:dyDescent="0.25">
      <c r="R152" s="835" t="s">
        <v>640</v>
      </c>
      <c r="S152" s="835"/>
      <c r="T152" s="835"/>
      <c r="U152" s="835"/>
      <c r="V152" s="83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1">
        <f t="shared" ref="AN152:AN210" si="98">AJ152-AM152</f>
        <v>0</v>
      </c>
      <c r="AO152" s="821"/>
    </row>
    <row r="153" spans="18:41" x14ac:dyDescent="0.25">
      <c r="R153" s="835" t="s">
        <v>641</v>
      </c>
      <c r="S153" s="835"/>
      <c r="T153" s="835"/>
      <c r="U153" s="835"/>
      <c r="V153" s="83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1">
        <f t="shared" si="98"/>
        <v>0</v>
      </c>
      <c r="AO153" s="821"/>
    </row>
    <row r="154" spans="18:41" ht="17.25" customHeight="1" x14ac:dyDescent="0.25">
      <c r="R154" s="835" t="s">
        <v>642</v>
      </c>
      <c r="S154" s="835"/>
      <c r="T154" s="835"/>
      <c r="U154" s="835"/>
      <c r="V154" s="83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1">
        <f t="shared" si="98"/>
        <v>0</v>
      </c>
      <c r="AO154" s="821"/>
    </row>
    <row r="155" spans="18:41" x14ac:dyDescent="0.25">
      <c r="R155" s="844" t="s">
        <v>643</v>
      </c>
      <c r="S155" s="844"/>
      <c r="T155" s="844"/>
      <c r="U155" s="844"/>
      <c r="V155" s="84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1">
        <f t="shared" si="98"/>
        <v>16</v>
      </c>
      <c r="AO155" s="821"/>
    </row>
    <row r="156" spans="18:41" x14ac:dyDescent="0.25">
      <c r="R156" s="835" t="s">
        <v>644</v>
      </c>
      <c r="S156" s="835"/>
      <c r="T156" s="835"/>
      <c r="U156" s="835"/>
      <c r="V156" s="83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1">
        <f t="shared" si="98"/>
        <v>0</v>
      </c>
      <c r="AO156" s="821"/>
    </row>
    <row r="157" spans="18:41" x14ac:dyDescent="0.25">
      <c r="R157" s="835" t="s">
        <v>645</v>
      </c>
      <c r="S157" s="835"/>
      <c r="T157" s="835"/>
      <c r="U157" s="835"/>
      <c r="V157" s="83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1">
        <f t="shared" si="98"/>
        <v>0</v>
      </c>
      <c r="AO157" s="821"/>
    </row>
    <row r="158" spans="18:41" x14ac:dyDescent="0.25">
      <c r="R158" s="835" t="s">
        <v>646</v>
      </c>
      <c r="S158" s="835"/>
      <c r="T158" s="835"/>
      <c r="U158" s="835"/>
      <c r="V158" s="83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1">
        <f t="shared" si="98"/>
        <v>0</v>
      </c>
      <c r="AO158" s="821"/>
    </row>
    <row r="159" spans="18:41" x14ac:dyDescent="0.25">
      <c r="R159" s="835" t="s">
        <v>647</v>
      </c>
      <c r="S159" s="835"/>
      <c r="T159" s="835"/>
      <c r="U159" s="835"/>
      <c r="V159" s="83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1">
        <f t="shared" si="98"/>
        <v>0</v>
      </c>
      <c r="AO159" s="821"/>
    </row>
    <row r="160" spans="18:41" x14ac:dyDescent="0.25">
      <c r="R160" s="844" t="s">
        <v>648</v>
      </c>
      <c r="S160" s="844"/>
      <c r="T160" s="844"/>
      <c r="U160" s="844"/>
      <c r="V160" s="84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1">
        <f t="shared" si="98"/>
        <v>7.5</v>
      </c>
      <c r="AO160" s="821"/>
    </row>
    <row r="161" spans="18:41" ht="18" customHeight="1" x14ac:dyDescent="0.25">
      <c r="R161" s="835" t="s">
        <v>649</v>
      </c>
      <c r="S161" s="835"/>
      <c r="T161" s="835"/>
      <c r="U161" s="835"/>
      <c r="V161" s="83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1">
        <f t="shared" si="98"/>
        <v>1.7699999999999996</v>
      </c>
      <c r="AO161" s="821"/>
    </row>
    <row r="162" spans="18:41" ht="17.25" customHeight="1" x14ac:dyDescent="0.25">
      <c r="R162" s="844" t="s">
        <v>650</v>
      </c>
      <c r="S162" s="844"/>
      <c r="T162" s="844"/>
      <c r="U162" s="844"/>
      <c r="V162" s="84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1">
        <f t="shared" si="98"/>
        <v>2.8599999999999994</v>
      </c>
      <c r="AO162" s="821"/>
    </row>
    <row r="163" spans="18:41" x14ac:dyDescent="0.25">
      <c r="R163" s="835" t="s">
        <v>651</v>
      </c>
      <c r="S163" s="835"/>
      <c r="T163" s="835"/>
      <c r="U163" s="835"/>
      <c r="V163" s="83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1">
        <f t="shared" si="98"/>
        <v>0</v>
      </c>
      <c r="AO163" s="821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1">
        <f t="shared" si="98"/>
        <v>0</v>
      </c>
      <c r="AO164" s="821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1">
        <f t="shared" si="98"/>
        <v>0</v>
      </c>
      <c r="AO165" s="821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1">
        <f t="shared" ref="AN166:AN209" si="105">AJ166-AM166</f>
        <v>36.960000000000008</v>
      </c>
      <c r="AO166" s="821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1">
        <f t="shared" si="105"/>
        <v>0</v>
      </c>
      <c r="AO167" s="821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1">
        <f t="shared" si="105"/>
        <v>0</v>
      </c>
      <c r="AO168" s="821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1">
        <f t="shared" si="105"/>
        <v>0</v>
      </c>
      <c r="AO169" s="821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1">
        <f t="shared" si="105"/>
        <v>0</v>
      </c>
      <c r="AO170" s="821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1">
        <f t="shared" si="105"/>
        <v>0</v>
      </c>
      <c r="AO171" s="821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1">
        <f t="shared" si="105"/>
        <v>0</v>
      </c>
      <c r="AO172" s="821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1">
        <f t="shared" si="105"/>
        <v>0</v>
      </c>
      <c r="AO173" s="821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1">
        <f t="shared" si="105"/>
        <v>0</v>
      </c>
      <c r="AO174" s="821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1">
        <f t="shared" si="105"/>
        <v>0</v>
      </c>
      <c r="AO175" s="821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1">
        <f t="shared" si="105"/>
        <v>0</v>
      </c>
      <c r="AO176" s="821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1">
        <f t="shared" si="105"/>
        <v>0</v>
      </c>
      <c r="AO177" s="821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1">
        <f t="shared" si="105"/>
        <v>0</v>
      </c>
      <c r="AO178" s="821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1">
        <f t="shared" si="105"/>
        <v>0</v>
      </c>
      <c r="AO179" s="821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1">
        <f t="shared" si="105"/>
        <v>0</v>
      </c>
      <c r="AO180" s="821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1">
        <f t="shared" si="105"/>
        <v>0</v>
      </c>
      <c r="AO181" s="821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1">
        <f t="shared" si="105"/>
        <v>0</v>
      </c>
      <c r="AO182" s="821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1">
        <f t="shared" si="105"/>
        <v>0</v>
      </c>
      <c r="AO183" s="821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1">
        <f t="shared" ref="AN184:AN189" si="112">AJ184-AM184</f>
        <v>20</v>
      </c>
      <c r="AO184" s="821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1">
        <f t="shared" si="112"/>
        <v>0</v>
      </c>
      <c r="AO185" s="821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1">
        <f t="shared" si="112"/>
        <v>0</v>
      </c>
      <c r="AO186" s="821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1">
        <f t="shared" si="112"/>
        <v>5.32</v>
      </c>
      <c r="AO187" s="821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1">
        <f t="shared" si="112"/>
        <v>0</v>
      </c>
      <c r="AO188" s="821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1">
        <f t="shared" si="112"/>
        <v>0</v>
      </c>
      <c r="AO189" s="821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1">
        <f t="shared" si="105"/>
        <v>0</v>
      </c>
      <c r="AO190" s="821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1">
        <f t="shared" si="105"/>
        <v>0</v>
      </c>
      <c r="AO191" s="821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1">
        <f t="shared" si="105"/>
        <v>0</v>
      </c>
      <c r="AO192" s="821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1">
        <f t="shared" si="105"/>
        <v>0</v>
      </c>
      <c r="AO193" s="821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1">
        <f t="shared" si="105"/>
        <v>0</v>
      </c>
      <c r="AO194" s="821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1">
        <f t="shared" ref="AN195:AN208" si="119">AJ195-AM195</f>
        <v>0</v>
      </c>
      <c r="AO195" s="821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1">
        <f t="shared" si="119"/>
        <v>0</v>
      </c>
      <c r="AO196" s="821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1">
        <f t="shared" si="119"/>
        <v>0</v>
      </c>
      <c r="AO197" s="821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1">
        <f t="shared" si="119"/>
        <v>0</v>
      </c>
      <c r="AO198" s="821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1">
        <f t="shared" si="119"/>
        <v>10.799999999999997</v>
      </c>
      <c r="AO199" s="821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1">
        <f t="shared" si="119"/>
        <v>0</v>
      </c>
      <c r="AO200" s="821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1">
        <f t="shared" si="119"/>
        <v>0</v>
      </c>
      <c r="AO201" s="821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1">
        <f t="shared" si="119"/>
        <v>0</v>
      </c>
      <c r="AO202" s="821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1">
        <f t="shared" si="119"/>
        <v>0</v>
      </c>
      <c r="AO203" s="821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1">
        <f t="shared" si="119"/>
        <v>0</v>
      </c>
      <c r="AO204" s="821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1">
        <f t="shared" si="119"/>
        <v>0</v>
      </c>
      <c r="AO205" s="821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1">
        <f t="shared" si="119"/>
        <v>0</v>
      </c>
      <c r="AO206" s="821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1">
        <f t="shared" si="119"/>
        <v>0</v>
      </c>
      <c r="AO207" s="821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1">
        <f t="shared" si="119"/>
        <v>0</v>
      </c>
      <c r="AO208" s="821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1">
        <f t="shared" si="105"/>
        <v>0</v>
      </c>
      <c r="AO209" s="821"/>
    </row>
    <row r="210" spans="18:41" x14ac:dyDescent="0.25">
      <c r="R210" s="835"/>
      <c r="S210" s="835"/>
      <c r="T210" s="835"/>
      <c r="U210" s="835"/>
      <c r="V210" s="83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1">
        <f t="shared" si="98"/>
        <v>0</v>
      </c>
      <c r="AO210" s="82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656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2</v>
      </c>
      <c r="S229" s="590" t="s">
        <v>942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112.5</v>
      </c>
      <c r="S230" s="590" t="s">
        <v>931</v>
      </c>
      <c r="V230" s="605"/>
      <c r="Y230" s="411" t="s">
        <v>935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7</v>
      </c>
      <c r="S233" s="592" t="s">
        <v>296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1</v>
      </c>
      <c r="S234" s="592" t="s">
        <v>940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866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123.5</v>
      </c>
      <c r="R236" s="82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115</v>
      </c>
      <c r="R237" s="82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2">
        <v>84</v>
      </c>
      <c r="R238" s="822"/>
      <c r="S238" s="609" t="s">
        <v>824</v>
      </c>
      <c r="W238" s="431"/>
      <c r="X238" s="431"/>
      <c r="Y238" s="845"/>
      <c r="Z238" s="845"/>
      <c r="AA238" s="845"/>
      <c r="AB238" s="318"/>
      <c r="AC238" s="318"/>
      <c r="AL238" s="330"/>
      <c r="AM238" s="330"/>
    </row>
    <row r="239" spans="17:41" ht="23.25" customHeight="1" x14ac:dyDescent="0.25">
      <c r="Q239" s="822">
        <v>0</v>
      </c>
      <c r="R239" s="822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882</v>
      </c>
      <c r="Y241" s="651"/>
      <c r="Z241" s="652"/>
      <c r="AA241" s="627" t="s">
        <v>881</v>
      </c>
      <c r="AB241" s="627" t="s">
        <v>191</v>
      </c>
      <c r="AC241" s="318"/>
    </row>
    <row r="242" spans="17:31" x14ac:dyDescent="0.25">
      <c r="X242" s="832" t="s">
        <v>883</v>
      </c>
      <c r="Y242" s="833"/>
      <c r="Z242" s="834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32" t="s">
        <v>884</v>
      </c>
      <c r="Y243" s="833"/>
      <c r="Z243" s="834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32" t="s">
        <v>917</v>
      </c>
      <c r="Y244" s="833"/>
      <c r="Z244" s="834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32" t="s">
        <v>909</v>
      </c>
      <c r="Y245" s="833"/>
      <c r="Z245" s="834"/>
      <c r="AA245" s="632">
        <v>1</v>
      </c>
      <c r="AB245" s="625" t="s">
        <v>902</v>
      </c>
    </row>
  </sheetData>
  <mergeCells count="486"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92" activePane="bottomLeft" state="frozen"/>
      <selection pane="bottomLeft" activeCell="L702" sqref="L70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9" t="s">
        <v>601</v>
      </c>
      <c r="F1" s="84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0" t="s">
        <v>196</v>
      </c>
      <c r="Q39" s="851"/>
      <c r="R39" s="851"/>
      <c r="S39" s="851"/>
      <c r="T39" s="851"/>
      <c r="U39" s="851"/>
      <c r="V39" s="85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941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43" activePane="bottomLeft" state="frozen"/>
      <selection pane="bottomLeft" activeCell="G559" sqref="G55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936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937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939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939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2"/>
  <sheetViews>
    <sheetView zoomScale="80" zoomScaleNormal="8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L67" sqref="L6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1" t="s">
        <v>356</v>
      </c>
      <c r="B1" s="862" t="s">
        <v>191</v>
      </c>
      <c r="C1" s="862" t="s">
        <v>352</v>
      </c>
      <c r="D1" s="863" t="s">
        <v>354</v>
      </c>
      <c r="E1" s="864"/>
      <c r="F1" s="864"/>
      <c r="G1" s="865"/>
      <c r="H1" s="899" t="s">
        <v>192</v>
      </c>
      <c r="I1" s="899" t="s">
        <v>303</v>
      </c>
      <c r="J1" s="89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1"/>
      <c r="B2" s="862"/>
      <c r="C2" s="862"/>
      <c r="D2" s="575" t="s">
        <v>353</v>
      </c>
      <c r="E2" s="574" t="s">
        <v>297</v>
      </c>
      <c r="F2" s="575" t="s">
        <v>192</v>
      </c>
      <c r="G2" s="571" t="s">
        <v>771</v>
      </c>
      <c r="H2" s="900"/>
      <c r="I2" s="900"/>
      <c r="J2" s="900"/>
      <c r="K2" s="573"/>
      <c r="L2" s="570">
        <f ca="1">TODAY()</f>
        <v>45451</v>
      </c>
      <c r="M2" s="569">
        <v>15</v>
      </c>
    </row>
    <row r="3" spans="1:13" s="487" customFormat="1" x14ac:dyDescent="0.25">
      <c r="A3" s="866" t="s">
        <v>278</v>
      </c>
      <c r="B3" s="867" t="s">
        <v>502</v>
      </c>
      <c r="C3" s="870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904">
        <f>SUM(F3:F5)</f>
        <v>1167</v>
      </c>
      <c r="I3" s="907">
        <f>439.25+297+'DETALLE DE CREDITOS'!F52+'DETALLE DE CREDITOS'!F185</f>
        <v>910.25</v>
      </c>
      <c r="J3" s="901">
        <f>H3-I3</f>
        <v>256.75</v>
      </c>
      <c r="K3" s="897" t="s">
        <v>496</v>
      </c>
    </row>
    <row r="4" spans="1:13" s="364" customFormat="1" x14ac:dyDescent="0.25">
      <c r="A4" s="866"/>
      <c r="B4" s="868"/>
      <c r="C4" s="868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5"/>
      <c r="I4" s="908"/>
      <c r="J4" s="902"/>
      <c r="K4" s="897"/>
    </row>
    <row r="5" spans="1:13" s="364" customFormat="1" x14ac:dyDescent="0.25">
      <c r="A5" s="866"/>
      <c r="B5" s="869"/>
      <c r="C5" s="869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6"/>
      <c r="I5" s="909"/>
      <c r="J5" s="903"/>
      <c r="K5" s="897"/>
    </row>
    <row r="6" spans="1:13" x14ac:dyDescent="0.25">
      <c r="A6" s="874" t="s">
        <v>357</v>
      </c>
      <c r="B6" s="874" t="s">
        <v>292</v>
      </c>
      <c r="C6" s="876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79">
        <f>'DETALLE DE CREDITOS'!F222</f>
        <v>110</v>
      </c>
      <c r="J6" s="895">
        <f>H6-I6</f>
        <v>374</v>
      </c>
      <c r="K6" s="892" t="s">
        <v>496</v>
      </c>
      <c r="M6" s="564"/>
    </row>
    <row r="7" spans="1:13" x14ac:dyDescent="0.25">
      <c r="A7" s="875"/>
      <c r="B7" s="875"/>
      <c r="C7" s="877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8"/>
      <c r="I7" s="880"/>
      <c r="J7" s="896"/>
      <c r="K7" s="893"/>
      <c r="M7" s="564"/>
    </row>
    <row r="8" spans="1:13" x14ac:dyDescent="0.25">
      <c r="A8" s="875"/>
      <c r="B8" s="875"/>
      <c r="C8" s="877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8"/>
      <c r="I8" s="880"/>
      <c r="J8" s="896"/>
      <c r="K8" s="893"/>
    </row>
    <row r="9" spans="1:13" x14ac:dyDescent="0.25">
      <c r="A9" s="875"/>
      <c r="B9" s="875"/>
      <c r="C9" s="877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8"/>
      <c r="I9" s="880"/>
      <c r="J9" s="896"/>
      <c r="K9" s="893"/>
    </row>
    <row r="10" spans="1:13" x14ac:dyDescent="0.25">
      <c r="A10" s="875"/>
      <c r="B10" s="875"/>
      <c r="C10" s="877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8"/>
      <c r="I10" s="880"/>
      <c r="J10" s="896"/>
      <c r="K10" s="893"/>
    </row>
    <row r="11" spans="1:13" x14ac:dyDescent="0.25">
      <c r="A11" s="881"/>
      <c r="B11" s="882" t="s">
        <v>278</v>
      </c>
      <c r="C11" s="88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8">
        <f>SUM(F11:F41)</f>
        <v>1803</v>
      </c>
      <c r="I11" s="737">
        <v>1080</v>
      </c>
      <c r="J11" s="894">
        <f>H11-I11</f>
        <v>723</v>
      </c>
      <c r="K11" s="849" t="s">
        <v>496</v>
      </c>
    </row>
    <row r="12" spans="1:13" x14ac:dyDescent="0.25">
      <c r="A12" s="881"/>
      <c r="B12" s="882"/>
      <c r="C12" s="88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8"/>
      <c r="I12" s="737"/>
      <c r="J12" s="894"/>
      <c r="K12" s="849"/>
    </row>
    <row r="13" spans="1:13" x14ac:dyDescent="0.25">
      <c r="A13" s="881"/>
      <c r="B13" s="882"/>
      <c r="C13" s="88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8"/>
      <c r="I13" s="737"/>
      <c r="J13" s="894"/>
      <c r="K13" s="849"/>
    </row>
    <row r="14" spans="1:13" x14ac:dyDescent="0.25">
      <c r="A14" s="881"/>
      <c r="B14" s="882"/>
      <c r="C14" s="88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8"/>
      <c r="I14" s="737"/>
      <c r="J14" s="894"/>
      <c r="K14" s="849"/>
    </row>
    <row r="15" spans="1:13" x14ac:dyDescent="0.25">
      <c r="A15" s="881"/>
      <c r="B15" s="882"/>
      <c r="C15" s="88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8"/>
      <c r="I15" s="737"/>
      <c r="J15" s="894"/>
      <c r="K15" s="849"/>
    </row>
    <row r="16" spans="1:13" x14ac:dyDescent="0.25">
      <c r="A16" s="881"/>
      <c r="B16" s="882"/>
      <c r="C16" s="88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8"/>
      <c r="I16" s="737"/>
      <c r="J16" s="894"/>
      <c r="K16" s="849"/>
    </row>
    <row r="17" spans="1:11" x14ac:dyDescent="0.25">
      <c r="A17" s="881"/>
      <c r="B17" s="882"/>
      <c r="C17" s="88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8"/>
      <c r="I17" s="737"/>
      <c r="J17" s="894"/>
      <c r="K17" s="849"/>
    </row>
    <row r="18" spans="1:11" x14ac:dyDescent="0.25">
      <c r="A18" s="881"/>
      <c r="B18" s="882"/>
      <c r="C18" s="883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8"/>
      <c r="I18" s="737"/>
      <c r="J18" s="894"/>
      <c r="K18" s="849"/>
    </row>
    <row r="19" spans="1:11" x14ac:dyDescent="0.25">
      <c r="A19" s="881"/>
      <c r="B19" s="882"/>
      <c r="C19" s="88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8"/>
      <c r="I19" s="737"/>
      <c r="J19" s="894"/>
      <c r="K19" s="849"/>
    </row>
    <row r="20" spans="1:11" x14ac:dyDescent="0.25">
      <c r="A20" s="881"/>
      <c r="B20" s="882"/>
      <c r="C20" s="883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8"/>
      <c r="I20" s="737"/>
      <c r="J20" s="894"/>
      <c r="K20" s="849"/>
    </row>
    <row r="21" spans="1:11" x14ac:dyDescent="0.25">
      <c r="A21" s="881"/>
      <c r="B21" s="882"/>
      <c r="C21" s="883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8"/>
      <c r="I21" s="737"/>
      <c r="J21" s="894"/>
      <c r="K21" s="849"/>
    </row>
    <row r="22" spans="1:11" x14ac:dyDescent="0.25">
      <c r="A22" s="881"/>
      <c r="B22" s="882"/>
      <c r="C22" s="883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8"/>
      <c r="I22" s="737"/>
      <c r="J22" s="894"/>
      <c r="K22" s="849"/>
    </row>
    <row r="23" spans="1:11" x14ac:dyDescent="0.25">
      <c r="A23" s="881"/>
      <c r="B23" s="882"/>
      <c r="C23" s="883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8"/>
      <c r="I23" s="737"/>
      <c r="J23" s="894"/>
      <c r="K23" s="849"/>
    </row>
    <row r="24" spans="1:11" x14ac:dyDescent="0.25">
      <c r="A24" s="881"/>
      <c r="B24" s="882"/>
      <c r="C24" s="883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8"/>
      <c r="I24" s="737"/>
      <c r="J24" s="894"/>
      <c r="K24" s="849"/>
    </row>
    <row r="25" spans="1:11" x14ac:dyDescent="0.25">
      <c r="A25" s="881"/>
      <c r="B25" s="882"/>
      <c r="C25" s="883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8"/>
      <c r="I25" s="737"/>
      <c r="J25" s="894"/>
      <c r="K25" s="849"/>
    </row>
    <row r="26" spans="1:11" x14ac:dyDescent="0.25">
      <c r="A26" s="881"/>
      <c r="B26" s="882"/>
      <c r="C26" s="883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8"/>
      <c r="I26" s="737"/>
      <c r="J26" s="894"/>
      <c r="K26" s="849"/>
    </row>
    <row r="27" spans="1:11" x14ac:dyDescent="0.25">
      <c r="A27" s="881"/>
      <c r="B27" s="882"/>
      <c r="C27" s="883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8"/>
      <c r="I27" s="737"/>
      <c r="J27" s="894"/>
      <c r="K27" s="849"/>
    </row>
    <row r="28" spans="1:11" ht="14.25" customHeight="1" x14ac:dyDescent="0.25">
      <c r="A28" s="881"/>
      <c r="B28" s="882"/>
      <c r="C28" s="883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8"/>
      <c r="I28" s="737"/>
      <c r="J28" s="894"/>
      <c r="K28" s="849"/>
    </row>
    <row r="29" spans="1:11" ht="14.25" customHeight="1" x14ac:dyDescent="0.25">
      <c r="A29" s="881"/>
      <c r="B29" s="882"/>
      <c r="C29" s="883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8"/>
      <c r="I29" s="737"/>
      <c r="J29" s="894"/>
      <c r="K29" s="849"/>
    </row>
    <row r="30" spans="1:11" ht="14.25" customHeight="1" x14ac:dyDescent="0.25">
      <c r="A30" s="881"/>
      <c r="B30" s="882"/>
      <c r="C30" s="883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8"/>
      <c r="I30" s="737"/>
      <c r="J30" s="894"/>
      <c r="K30" s="849"/>
    </row>
    <row r="31" spans="1:11" ht="14.25" customHeight="1" x14ac:dyDescent="0.25">
      <c r="A31" s="881"/>
      <c r="B31" s="882"/>
      <c r="C31" s="883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8"/>
      <c r="I31" s="737"/>
      <c r="J31" s="894"/>
      <c r="K31" s="849"/>
    </row>
    <row r="32" spans="1:11" x14ac:dyDescent="0.25">
      <c r="A32" s="881"/>
      <c r="B32" s="882"/>
      <c r="C32" s="883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8"/>
      <c r="I32" s="737"/>
      <c r="J32" s="894"/>
      <c r="K32" s="849"/>
    </row>
    <row r="33" spans="1:11" x14ac:dyDescent="0.25">
      <c r="A33" s="881"/>
      <c r="B33" s="882"/>
      <c r="C33" s="883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8"/>
      <c r="I33" s="737"/>
      <c r="J33" s="894"/>
      <c r="K33" s="849"/>
    </row>
    <row r="34" spans="1:11" x14ac:dyDescent="0.25">
      <c r="A34" s="881"/>
      <c r="B34" s="882"/>
      <c r="C34" s="883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8"/>
      <c r="I34" s="737"/>
      <c r="J34" s="894"/>
      <c r="K34" s="849"/>
    </row>
    <row r="35" spans="1:11" ht="15.75" customHeight="1" x14ac:dyDescent="0.25">
      <c r="A35" s="881"/>
      <c r="B35" s="882"/>
      <c r="C35" s="883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8"/>
      <c r="I35" s="737"/>
      <c r="J35" s="894"/>
      <c r="K35" s="849"/>
    </row>
    <row r="36" spans="1:11" ht="15.75" customHeight="1" x14ac:dyDescent="0.25">
      <c r="A36" s="881"/>
      <c r="B36" s="882"/>
      <c r="C36" s="883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8"/>
      <c r="I36" s="737"/>
      <c r="J36" s="894"/>
      <c r="K36" s="849"/>
    </row>
    <row r="37" spans="1:11" ht="15.75" customHeight="1" x14ac:dyDescent="0.25">
      <c r="A37" s="881"/>
      <c r="B37" s="882"/>
      <c r="C37" s="883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98"/>
      <c r="I37" s="737"/>
      <c r="J37" s="894"/>
      <c r="K37" s="849"/>
    </row>
    <row r="38" spans="1:11" x14ac:dyDescent="0.25">
      <c r="A38" s="881"/>
      <c r="B38" s="882"/>
      <c r="C38" s="883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8"/>
      <c r="I38" s="737"/>
      <c r="J38" s="894"/>
      <c r="K38" s="849"/>
    </row>
    <row r="39" spans="1:11" x14ac:dyDescent="0.25">
      <c r="A39" s="881"/>
      <c r="B39" s="882"/>
      <c r="C39" s="883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8"/>
      <c r="I39" s="737"/>
      <c r="J39" s="894"/>
      <c r="K39" s="849"/>
    </row>
    <row r="40" spans="1:11" x14ac:dyDescent="0.25">
      <c r="A40" s="881"/>
      <c r="B40" s="882"/>
      <c r="C40" s="883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8"/>
      <c r="I40" s="737"/>
      <c r="J40" s="894"/>
      <c r="K40" s="849"/>
    </row>
    <row r="41" spans="1:11" x14ac:dyDescent="0.25">
      <c r="A41" s="881"/>
      <c r="B41" s="882"/>
      <c r="C41" s="883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8"/>
      <c r="I41" s="737"/>
      <c r="J41" s="894"/>
      <c r="K41" s="84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84" t="s">
        <v>357</v>
      </c>
      <c r="B43" s="884" t="s">
        <v>357</v>
      </c>
      <c r="C43" s="884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1">
        <f>SUM(F43:F53)</f>
        <v>2259</v>
      </c>
      <c r="I43" s="871">
        <f>+'DETALLE DE CREDITOS'!F391</f>
        <v>200</v>
      </c>
      <c r="J43" s="890">
        <f>+H43-I43</f>
        <v>2059</v>
      </c>
      <c r="K43" s="887" t="s">
        <v>496</v>
      </c>
    </row>
    <row r="44" spans="1:11" x14ac:dyDescent="0.25">
      <c r="A44" s="885"/>
      <c r="B44" s="885"/>
      <c r="C44" s="885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2"/>
      <c r="I44" s="872"/>
      <c r="J44" s="891"/>
      <c r="K44" s="888"/>
    </row>
    <row r="45" spans="1:11" x14ac:dyDescent="0.25">
      <c r="A45" s="885"/>
      <c r="B45" s="885"/>
      <c r="C45" s="885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2"/>
      <c r="I45" s="872"/>
      <c r="J45" s="891"/>
      <c r="K45" s="888"/>
    </row>
    <row r="46" spans="1:11" x14ac:dyDescent="0.25">
      <c r="A46" s="885"/>
      <c r="B46" s="885"/>
      <c r="C46" s="885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2"/>
      <c r="I46" s="872"/>
      <c r="J46" s="891"/>
      <c r="K46" s="888"/>
    </row>
    <row r="47" spans="1:11" x14ac:dyDescent="0.25">
      <c r="A47" s="885"/>
      <c r="B47" s="885"/>
      <c r="C47" s="885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2"/>
      <c r="I47" s="872"/>
      <c r="J47" s="891"/>
      <c r="K47" s="888"/>
    </row>
    <row r="48" spans="1:11" x14ac:dyDescent="0.25">
      <c r="A48" s="885"/>
      <c r="B48" s="885"/>
      <c r="C48" s="885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2"/>
      <c r="I48" s="872"/>
      <c r="J48" s="891"/>
      <c r="K48" s="888"/>
    </row>
    <row r="49" spans="1:12" x14ac:dyDescent="0.25">
      <c r="A49" s="885"/>
      <c r="B49" s="885"/>
      <c r="C49" s="885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2"/>
      <c r="I49" s="872"/>
      <c r="J49" s="891"/>
      <c r="K49" s="888"/>
    </row>
    <row r="50" spans="1:12" x14ac:dyDescent="0.25">
      <c r="A50" s="885"/>
      <c r="B50" s="885"/>
      <c r="C50" s="885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2"/>
      <c r="I50" s="872"/>
      <c r="J50" s="891"/>
      <c r="K50" s="888"/>
    </row>
    <row r="51" spans="1:12" x14ac:dyDescent="0.25">
      <c r="A51" s="885"/>
      <c r="B51" s="885"/>
      <c r="C51" s="885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2"/>
      <c r="I51" s="872"/>
      <c r="J51" s="891"/>
      <c r="K51" s="888"/>
    </row>
    <row r="52" spans="1:12" x14ac:dyDescent="0.25">
      <c r="A52" s="885"/>
      <c r="B52" s="885"/>
      <c r="C52" s="885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2"/>
      <c r="I52" s="872"/>
      <c r="J52" s="891"/>
      <c r="K52" s="888"/>
    </row>
    <row r="53" spans="1:12" x14ac:dyDescent="0.25">
      <c r="A53" s="886"/>
      <c r="B53" s="886"/>
      <c r="C53" s="886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3"/>
      <c r="I53" s="873"/>
      <c r="J53" s="657"/>
      <c r="K53" s="889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858" t="s">
        <v>509</v>
      </c>
      <c r="B56" s="858" t="str">
        <f>+'DETALLE DE CREDITOS'!B497</f>
        <v>FERREMATERIALES A Y G</v>
      </c>
      <c r="C56" s="858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4" ca="1" si="4">IF(E56="","",IF(E56+$M$2&lt;$L$2,"VENCIDA","VIGENTE"))</f>
        <v>VENCIDA</v>
      </c>
      <c r="H56" s="887">
        <f>+'DETALLE DE CREDITOS'!F497+F59+F56+F57</f>
        <v>539</v>
      </c>
      <c r="I56" s="887"/>
      <c r="J56" s="910">
        <f>H56-I58</f>
        <v>539</v>
      </c>
      <c r="K56" s="871" t="s">
        <v>496</v>
      </c>
    </row>
    <row r="57" spans="1:12" ht="28.5" customHeight="1" x14ac:dyDescent="0.25">
      <c r="A57" s="859"/>
      <c r="B57" s="859"/>
      <c r="C57" s="859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VIGENTE</v>
      </c>
      <c r="H57" s="888"/>
      <c r="I57" s="888"/>
      <c r="J57" s="911"/>
      <c r="K57" s="872"/>
    </row>
    <row r="58" spans="1:12" ht="29.25" customHeight="1" x14ac:dyDescent="0.25">
      <c r="A58" s="859"/>
      <c r="B58" s="859"/>
      <c r="C58" s="859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88"/>
      <c r="I58" s="888"/>
      <c r="J58" s="911"/>
      <c r="K58" s="872"/>
    </row>
    <row r="59" spans="1:12" ht="29.25" customHeight="1" x14ac:dyDescent="0.25">
      <c r="A59" s="860"/>
      <c r="B59" s="860"/>
      <c r="C59" s="860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89"/>
      <c r="I59" s="889"/>
      <c r="J59" s="912"/>
      <c r="K59" s="873"/>
    </row>
    <row r="60" spans="1:12" ht="33" customHeight="1" x14ac:dyDescent="0.25">
      <c r="A60" s="858" t="s">
        <v>856</v>
      </c>
      <c r="B60" s="858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VIGENTE</v>
      </c>
      <c r="H60" s="887">
        <f>+F60+F61</f>
        <v>106</v>
      </c>
      <c r="I60" s="887">
        <v>53</v>
      </c>
      <c r="J60" s="910">
        <f t="shared" ref="J60:J116" si="5">H60-I60</f>
        <v>53</v>
      </c>
      <c r="K60" s="638" t="s">
        <v>496</v>
      </c>
      <c r="L60" t="s">
        <v>913</v>
      </c>
    </row>
    <row r="61" spans="1:12" ht="32.25" customHeight="1" x14ac:dyDescent="0.25">
      <c r="A61" s="860"/>
      <c r="B61" s="860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VIGENTE</v>
      </c>
      <c r="H61" s="889"/>
      <c r="I61" s="889"/>
      <c r="J61" s="912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VIGENTE</v>
      </c>
      <c r="H62" s="601">
        <f t="shared" ref="H62:H66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540" t="s">
        <v>838</v>
      </c>
      <c r="B63" s="540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t="shared" ca="1" si="4"/>
        <v>VIGENTE</v>
      </c>
      <c r="H63" s="601">
        <f t="shared" si="6"/>
        <v>24</v>
      </c>
      <c r="I63" s="31"/>
      <c r="J63" s="602">
        <f t="shared" si="5"/>
        <v>24</v>
      </c>
      <c r="K63" s="549" t="s">
        <v>496</v>
      </c>
    </row>
    <row r="64" spans="1:12" ht="34.5" customHeight="1" x14ac:dyDescent="0.25">
      <c r="A64" s="540" t="s">
        <v>838</v>
      </c>
      <c r="B64" s="540" t="str">
        <f>+'DETALLE DE CREDITOS'!B544</f>
        <v xml:space="preserve">MIRIAN FRANCO </v>
      </c>
      <c r="C64" s="540"/>
      <c r="D64" s="540">
        <f>+'DETALLE DE CREDITOS'!D544</f>
        <v>10200</v>
      </c>
      <c r="E64" s="553">
        <f>+'DETALLE DE CREDITOS'!E544</f>
        <v>45443</v>
      </c>
      <c r="F64" s="540">
        <f>+'DETALLE DE CREDITOS'!F544</f>
        <v>152</v>
      </c>
      <c r="G64" s="613" t="str">
        <f t="shared" ca="1" si="4"/>
        <v>VIGENTE</v>
      </c>
      <c r="H64" s="601">
        <f t="shared" si="6"/>
        <v>152</v>
      </c>
      <c r="I64" s="31"/>
      <c r="J64" s="602">
        <f t="shared" si="5"/>
        <v>152</v>
      </c>
      <c r="K64" s="549" t="s">
        <v>496</v>
      </c>
    </row>
    <row r="65" spans="1:11" ht="34.5" customHeight="1" x14ac:dyDescent="0.25">
      <c r="A65" s="540" t="s">
        <v>933</v>
      </c>
      <c r="B65" s="540" t="str">
        <f>+'DETALLE DE CREDITOS'!B546</f>
        <v>CARLOS QUINTERO</v>
      </c>
      <c r="C65" s="540"/>
      <c r="D65" s="540">
        <f>+'DETALLE DE CREDITOS'!D546</f>
        <v>10277</v>
      </c>
      <c r="E65" s="553">
        <f>+'DETALLE DE CREDITOS'!E546</f>
        <v>45447</v>
      </c>
      <c r="F65" s="540">
        <f>+'DETALLE DE CREDITOS'!F546</f>
        <v>97</v>
      </c>
      <c r="G65" s="613" t="str">
        <f t="shared" ca="1" si="4"/>
        <v>VIGENTE</v>
      </c>
      <c r="H65" s="601">
        <f t="shared" si="6"/>
        <v>97</v>
      </c>
      <c r="I65" s="31"/>
      <c r="J65" s="602">
        <f t="shared" si="5"/>
        <v>97</v>
      </c>
      <c r="K65" s="549" t="s">
        <v>496</v>
      </c>
    </row>
    <row r="66" spans="1:11" ht="33.75" customHeight="1" x14ac:dyDescent="0.25">
      <c r="A66" s="540" t="s">
        <v>509</v>
      </c>
      <c r="B66" s="540" t="str">
        <f>+'DETALLE DE CREDITOS'!B548</f>
        <v>OILUB</v>
      </c>
      <c r="C66" s="540"/>
      <c r="D66" s="540">
        <f>+'DETALLE DE CREDITOS'!D548</f>
        <v>10290</v>
      </c>
      <c r="E66" s="553">
        <f>+'DETALLE DE CREDITOS'!E548</f>
        <v>45448</v>
      </c>
      <c r="F66" s="540">
        <f>+'DETALLE DE CREDITOS'!F548</f>
        <v>26</v>
      </c>
      <c r="G66" s="613" t="str">
        <f t="shared" ca="1" si="4"/>
        <v>VIGENTE</v>
      </c>
      <c r="H66" s="601">
        <f t="shared" si="6"/>
        <v>26</v>
      </c>
      <c r="I66" s="31"/>
      <c r="J66" s="602">
        <f t="shared" si="5"/>
        <v>26</v>
      </c>
      <c r="K66" s="549" t="s">
        <v>496</v>
      </c>
    </row>
    <row r="67" spans="1:11" ht="32.25" customHeight="1" x14ac:dyDescent="0.25">
      <c r="A67" s="540" t="str">
        <f>+'DETALLE DE CREDITOS'!H557</f>
        <v>SRA JAQUE</v>
      </c>
      <c r="B67" s="540" t="str">
        <f>+'DETALLE DE CREDITOS'!B557</f>
        <v>ANA REYES</v>
      </c>
      <c r="C67" s="540"/>
      <c r="D67" s="540">
        <f>+'DETALLE DE CREDITOS'!D557</f>
        <v>10359</v>
      </c>
      <c r="E67" s="553">
        <f>+'DETALLE DE CREDITOS'!E557</f>
        <v>45451</v>
      </c>
      <c r="F67" s="540">
        <f>+'DETALLE DE CREDITOS'!F557</f>
        <v>108</v>
      </c>
      <c r="G67" s="613" t="str">
        <f t="shared" ca="1" si="4"/>
        <v>VIGENTE</v>
      </c>
      <c r="H67" s="601">
        <f>+F67</f>
        <v>108</v>
      </c>
      <c r="I67" s="640">
        <v>70</v>
      </c>
      <c r="J67" s="602">
        <f t="shared" si="5"/>
        <v>38</v>
      </c>
      <c r="K67" s="549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613" t="str">
        <f t="shared" si="4"/>
        <v/>
      </c>
      <c r="H68" s="601"/>
      <c r="I68" s="31"/>
      <c r="J68" s="602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ref="G95:G158" si="7">IF(E95="","",IF(E95+$M$2&lt;$L$2,"VENCIDA","VIGENTE"))</f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ref="J117:J180" si="8">H117-I117</f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7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ref="G159:G222" si="9">IF(E159="","",IF(E159+$M$2&lt;$L$2,"VENCIDA","VIGENTE"))</f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ref="J181:J244" si="10">H181-I181</f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9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ref="G223:G286" si="11">IF(E223="","",IF(E223+$M$2&lt;$L$2,"VENCIDA","VIGENTE"))</f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ref="J245:J308" si="12">H245-I245</f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1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ref="G287:G350" si="13">IF(E287="","",IF(E287+$M$2&lt;$L$2,"VENCIDA","VIGENTE"))</f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ref="J309:J372" si="14">H309-I309</f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3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ref="G351:G414" si="15">IF(E351="","",IF(E351+$M$2&lt;$L$2,"VENCIDA","VIGENTE"))</f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ref="J373:J436" si="16">H373-I373</f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5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ref="G415:G478" si="17">IF(E415="","",IF(E415+$M$2&lt;$L$2,"VENCIDA","VIGENTE"))</f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ref="J437:J500" si="18">H437-I437</f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7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ref="G479:G542" si="19">IF(E479="","",IF(E479+$M$2&lt;$L$2,"VENCIDA","VIGENTE"))</f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ref="J501:J564" si="20">H501-I501</f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9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ref="G543:G606" si="21">IF(E543="","",IF(E543+$M$2&lt;$L$2,"VENCIDA","VIGENTE"))</f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ref="J565:J628" si="22">H565-I565</f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1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ref="G607:G670" si="23">IF(E607="","",IF(E607+$M$2&lt;$L$2,"VENCIDA","VIGENTE"))</f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ref="J629:J692" si="24">H629-I629</f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3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ref="G671:G702" si="25">IF(E671="","",IF(E671+$M$2&lt;$L$2,"VENCIDA","VIGENTE"))</f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ref="J693:J702" si="26">H693-I693</f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5"/>
        <v/>
      </c>
      <c r="H702" s="601"/>
      <c r="I702" s="31"/>
      <c r="J702" s="602">
        <f t="shared" si="26"/>
        <v>0</v>
      </c>
      <c r="K702" s="549"/>
    </row>
  </sheetData>
  <autoFilter ref="B1:B59"/>
  <sortState ref="A1:M715">
    <sortCondition ref="E11:E37"/>
  </sortState>
  <mergeCells count="47">
    <mergeCell ref="A60:A61"/>
    <mergeCell ref="H60:H61"/>
    <mergeCell ref="I60:I61"/>
    <mergeCell ref="J60:J61"/>
    <mergeCell ref="H56:H59"/>
    <mergeCell ref="I56:I59"/>
    <mergeCell ref="J56:J59"/>
    <mergeCell ref="K56:K59"/>
    <mergeCell ref="B60:B61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K43:K53"/>
    <mergeCell ref="J43:J53"/>
    <mergeCell ref="K6:K10"/>
    <mergeCell ref="J11:J41"/>
    <mergeCell ref="K11:K41"/>
    <mergeCell ref="J6:J10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D1:G1"/>
    <mergeCell ref="A3:A5"/>
    <mergeCell ref="B3:B5"/>
    <mergeCell ref="C3:C5"/>
    <mergeCell ref="H43:H53"/>
    <mergeCell ref="B56:B59"/>
    <mergeCell ref="A56:A59"/>
    <mergeCell ref="A1:A2"/>
    <mergeCell ref="B1:B2"/>
    <mergeCell ref="C1:C2"/>
    <mergeCell ref="C56:C59"/>
  </mergeCells>
  <conditionalFormatting sqref="G3:G70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9" t="s">
        <v>304</v>
      </c>
      <c r="D2" s="919"/>
      <c r="E2" s="919"/>
      <c r="F2" s="919"/>
      <c r="G2" s="286"/>
      <c r="H2" s="286"/>
    </row>
    <row r="3" spans="1:8" hidden="1" x14ac:dyDescent="0.25">
      <c r="A3" s="286"/>
      <c r="B3" s="285" t="s">
        <v>297</v>
      </c>
      <c r="C3" s="921">
        <v>44830</v>
      </c>
      <c r="D3" s="919"/>
      <c r="E3" s="919"/>
      <c r="F3" s="9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0" t="s">
        <v>2</v>
      </c>
      <c r="D5" s="920"/>
      <c r="E5" s="920"/>
      <c r="F5" s="92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0" t="s">
        <v>305</v>
      </c>
      <c r="D6" s="920"/>
      <c r="E6" s="920"/>
      <c r="F6" s="920"/>
      <c r="G6" s="287">
        <v>80</v>
      </c>
      <c r="H6" s="287">
        <f>G6*B6</f>
        <v>80</v>
      </c>
    </row>
    <row r="7" spans="1:8" hidden="1" x14ac:dyDescent="0.25">
      <c r="A7" s="286"/>
      <c r="B7" s="287"/>
      <c r="C7" s="920"/>
      <c r="D7" s="920"/>
      <c r="E7" s="920"/>
      <c r="F7" s="92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0"/>
      <c r="D8" s="920"/>
      <c r="E8" s="920"/>
      <c r="F8" s="920"/>
      <c r="G8" s="287"/>
      <c r="H8" s="287">
        <f t="shared" si="0"/>
        <v>0</v>
      </c>
    </row>
    <row r="9" spans="1:8" hidden="1" x14ac:dyDescent="0.25">
      <c r="A9" s="286"/>
      <c r="B9" s="287"/>
      <c r="C9" s="920"/>
      <c r="D9" s="920"/>
      <c r="E9" s="920"/>
      <c r="F9" s="920"/>
      <c r="G9" s="287"/>
      <c r="H9" s="287">
        <f t="shared" si="0"/>
        <v>0</v>
      </c>
    </row>
    <row r="10" spans="1:8" hidden="1" x14ac:dyDescent="0.25">
      <c r="A10" s="286"/>
      <c r="B10" s="287"/>
      <c r="C10" s="920"/>
      <c r="D10" s="920"/>
      <c r="E10" s="920"/>
      <c r="F10" s="920"/>
      <c r="G10" s="287"/>
      <c r="H10" s="287">
        <f t="shared" si="0"/>
        <v>0</v>
      </c>
    </row>
    <row r="11" spans="1:8" hidden="1" x14ac:dyDescent="0.25">
      <c r="A11" s="286"/>
      <c r="B11" s="287"/>
      <c r="C11" s="920"/>
      <c r="D11" s="920"/>
      <c r="E11" s="920"/>
      <c r="F11" s="920"/>
      <c r="G11" s="287"/>
      <c r="H11" s="287">
        <f t="shared" si="0"/>
        <v>0</v>
      </c>
    </row>
    <row r="12" spans="1:8" hidden="1" x14ac:dyDescent="0.25">
      <c r="A12" s="286"/>
      <c r="B12" s="287"/>
      <c r="C12" s="920"/>
      <c r="D12" s="920"/>
      <c r="E12" s="920"/>
      <c r="F12" s="920"/>
      <c r="G12" s="287"/>
      <c r="H12" s="287">
        <f t="shared" si="0"/>
        <v>0</v>
      </c>
    </row>
    <row r="13" spans="1:8" hidden="1" x14ac:dyDescent="0.25">
      <c r="A13" s="286"/>
      <c r="B13" s="287"/>
      <c r="C13" s="920"/>
      <c r="D13" s="920"/>
      <c r="E13" s="920"/>
      <c r="F13" s="920"/>
      <c r="G13" s="287"/>
      <c r="H13" s="287">
        <f t="shared" si="0"/>
        <v>0</v>
      </c>
    </row>
    <row r="14" spans="1:8" hidden="1" x14ac:dyDescent="0.25">
      <c r="A14" s="286"/>
      <c r="B14" s="287"/>
      <c r="C14" s="920"/>
      <c r="D14" s="920"/>
      <c r="E14" s="920"/>
      <c r="F14" s="920"/>
      <c r="G14" s="287"/>
      <c r="H14" s="287">
        <f t="shared" si="0"/>
        <v>0</v>
      </c>
    </row>
    <row r="15" spans="1:8" hidden="1" x14ac:dyDescent="0.25">
      <c r="A15" s="286"/>
      <c r="B15" s="287"/>
      <c r="C15" s="920"/>
      <c r="D15" s="920"/>
      <c r="E15" s="920"/>
      <c r="F15" s="92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9" t="s">
        <v>291</v>
      </c>
      <c r="D18" s="919"/>
      <c r="E18" s="919"/>
      <c r="F18" s="919"/>
      <c r="G18" s="286"/>
      <c r="H18" s="286"/>
    </row>
    <row r="19" spans="1:8" hidden="1" x14ac:dyDescent="0.25">
      <c r="A19" s="286"/>
      <c r="B19" s="285" t="s">
        <v>297</v>
      </c>
      <c r="C19" s="921">
        <v>44855</v>
      </c>
      <c r="D19" s="919"/>
      <c r="E19" s="919"/>
      <c r="F19" s="9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0" t="s">
        <v>2</v>
      </c>
      <c r="D21" s="920"/>
      <c r="E21" s="920"/>
      <c r="F21" s="92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0" t="s">
        <v>309</v>
      </c>
      <c r="D22" s="920"/>
      <c r="E22" s="920"/>
      <c r="F22" s="92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0"/>
      <c r="D23" s="920"/>
      <c r="E23" s="920"/>
      <c r="F23" s="92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0"/>
      <c r="D24" s="920"/>
      <c r="E24" s="920"/>
      <c r="F24" s="920"/>
      <c r="G24" s="287"/>
      <c r="H24" s="287">
        <f t="shared" si="1"/>
        <v>0</v>
      </c>
    </row>
    <row r="25" spans="1:8" hidden="1" x14ac:dyDescent="0.25">
      <c r="A25" s="286"/>
      <c r="B25" s="287"/>
      <c r="C25" s="920"/>
      <c r="D25" s="920"/>
      <c r="E25" s="920"/>
      <c r="F25" s="920"/>
      <c r="G25" s="287"/>
      <c r="H25" s="287">
        <f t="shared" si="1"/>
        <v>0</v>
      </c>
    </row>
    <row r="26" spans="1:8" hidden="1" x14ac:dyDescent="0.25">
      <c r="A26" s="286"/>
      <c r="B26" s="287"/>
      <c r="C26" s="920"/>
      <c r="D26" s="920"/>
      <c r="E26" s="920"/>
      <c r="F26" s="920"/>
      <c r="G26" s="287"/>
      <c r="H26" s="287">
        <f t="shared" si="1"/>
        <v>0</v>
      </c>
    </row>
    <row r="27" spans="1:8" hidden="1" x14ac:dyDescent="0.25">
      <c r="A27" s="286"/>
      <c r="B27" s="287"/>
      <c r="C27" s="920"/>
      <c r="D27" s="920"/>
      <c r="E27" s="920"/>
      <c r="F27" s="920"/>
      <c r="G27" s="287"/>
      <c r="H27" s="287">
        <f t="shared" si="1"/>
        <v>0</v>
      </c>
    </row>
    <row r="28" spans="1:8" hidden="1" x14ac:dyDescent="0.25">
      <c r="A28" s="286"/>
      <c r="B28" s="287"/>
      <c r="C28" s="920"/>
      <c r="D28" s="920"/>
      <c r="E28" s="920"/>
      <c r="F28" s="920"/>
      <c r="G28" s="287"/>
      <c r="H28" s="287">
        <f t="shared" si="1"/>
        <v>0</v>
      </c>
    </row>
    <row r="29" spans="1:8" hidden="1" x14ac:dyDescent="0.25">
      <c r="A29" s="286"/>
      <c r="B29" s="287"/>
      <c r="C29" s="920"/>
      <c r="D29" s="920"/>
      <c r="E29" s="920"/>
      <c r="F29" s="920"/>
      <c r="G29" s="287"/>
      <c r="H29" s="287">
        <f t="shared" si="1"/>
        <v>0</v>
      </c>
    </row>
    <row r="30" spans="1:8" hidden="1" x14ac:dyDescent="0.25">
      <c r="A30" s="286"/>
      <c r="B30" s="287"/>
      <c r="C30" s="920"/>
      <c r="D30" s="920"/>
      <c r="E30" s="920"/>
      <c r="F30" s="920"/>
      <c r="G30" s="287"/>
      <c r="H30" s="287">
        <f t="shared" si="1"/>
        <v>0</v>
      </c>
    </row>
    <row r="31" spans="1:8" hidden="1" x14ac:dyDescent="0.25">
      <c r="A31" s="286"/>
      <c r="B31" s="287"/>
      <c r="C31" s="920"/>
      <c r="D31" s="920"/>
      <c r="E31" s="920"/>
      <c r="F31" s="92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9" t="s">
        <v>292</v>
      </c>
      <c r="D34" s="919"/>
      <c r="E34" s="919"/>
      <c r="F34" s="919"/>
      <c r="G34" s="286"/>
      <c r="H34" s="286"/>
    </row>
    <row r="35" spans="1:8" x14ac:dyDescent="0.25">
      <c r="A35" s="286"/>
      <c r="B35" s="285" t="s">
        <v>297</v>
      </c>
      <c r="C35" s="921"/>
      <c r="D35" s="919"/>
      <c r="E35" s="919"/>
      <c r="F35" s="9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0" t="s">
        <v>2</v>
      </c>
      <c r="D37" s="920"/>
      <c r="E37" s="920"/>
      <c r="F37" s="92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0" t="s">
        <v>308</v>
      </c>
      <c r="D38" s="920"/>
      <c r="E38" s="920"/>
      <c r="F38" s="920"/>
      <c r="G38" s="287">
        <v>130</v>
      </c>
      <c r="H38" s="287">
        <f>G38*B38</f>
        <v>260</v>
      </c>
    </row>
    <row r="39" spans="1:8" x14ac:dyDescent="0.25">
      <c r="A39" s="286"/>
      <c r="B39" s="287"/>
      <c r="C39" s="920"/>
      <c r="D39" s="920"/>
      <c r="E39" s="920"/>
      <c r="F39" s="920"/>
      <c r="G39" s="287"/>
      <c r="H39" s="287">
        <f t="shared" ref="H39:H47" si="2">G39*B39</f>
        <v>0</v>
      </c>
    </row>
    <row r="40" spans="1:8" x14ac:dyDescent="0.25">
      <c r="A40" s="286"/>
      <c r="B40" s="287"/>
      <c r="C40" s="920"/>
      <c r="D40" s="920"/>
      <c r="E40" s="920"/>
      <c r="F40" s="920"/>
      <c r="G40" s="287"/>
      <c r="H40" s="287">
        <f t="shared" si="2"/>
        <v>0</v>
      </c>
    </row>
    <row r="41" spans="1:8" x14ac:dyDescent="0.25">
      <c r="A41" s="286"/>
      <c r="B41" s="287"/>
      <c r="C41" s="920"/>
      <c r="D41" s="920"/>
      <c r="E41" s="920"/>
      <c r="F41" s="920"/>
      <c r="G41" s="287"/>
      <c r="H41" s="287">
        <f t="shared" si="2"/>
        <v>0</v>
      </c>
    </row>
    <row r="42" spans="1:8" x14ac:dyDescent="0.25">
      <c r="A42" s="286"/>
      <c r="B42" s="287"/>
      <c r="C42" s="920"/>
      <c r="D42" s="920"/>
      <c r="E42" s="920"/>
      <c r="F42" s="920"/>
      <c r="G42" s="287"/>
      <c r="H42" s="287">
        <f t="shared" si="2"/>
        <v>0</v>
      </c>
    </row>
    <row r="43" spans="1:8" x14ac:dyDescent="0.25">
      <c r="A43" s="286"/>
      <c r="B43" s="287"/>
      <c r="C43" s="920"/>
      <c r="D43" s="920"/>
      <c r="E43" s="920"/>
      <c r="F43" s="920"/>
      <c r="G43" s="287"/>
      <c r="H43" s="287">
        <f t="shared" si="2"/>
        <v>0</v>
      </c>
    </row>
    <row r="44" spans="1:8" x14ac:dyDescent="0.25">
      <c r="A44" s="286"/>
      <c r="B44" s="287"/>
      <c r="C44" s="920"/>
      <c r="D44" s="920"/>
      <c r="E44" s="920"/>
      <c r="F44" s="920"/>
      <c r="G44" s="287"/>
      <c r="H44" s="287">
        <f t="shared" si="2"/>
        <v>0</v>
      </c>
    </row>
    <row r="45" spans="1:8" x14ac:dyDescent="0.25">
      <c r="A45" s="286"/>
      <c r="B45" s="287"/>
      <c r="C45" s="920"/>
      <c r="D45" s="920"/>
      <c r="E45" s="920"/>
      <c r="F45" s="920"/>
      <c r="G45" s="287"/>
      <c r="H45" s="287">
        <f t="shared" si="2"/>
        <v>0</v>
      </c>
    </row>
    <row r="46" spans="1:8" x14ac:dyDescent="0.25">
      <c r="A46" s="286"/>
      <c r="B46" s="287"/>
      <c r="C46" s="920"/>
      <c r="D46" s="920"/>
      <c r="E46" s="920"/>
      <c r="F46" s="920"/>
      <c r="G46" s="287"/>
      <c r="H46" s="287">
        <f t="shared" si="2"/>
        <v>0</v>
      </c>
    </row>
    <row r="47" spans="1:8" x14ac:dyDescent="0.25">
      <c r="A47" s="286"/>
      <c r="B47" s="287"/>
      <c r="C47" s="920"/>
      <c r="D47" s="920"/>
      <c r="E47" s="920"/>
      <c r="F47" s="92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7" t="s">
        <v>292</v>
      </c>
      <c r="D50" s="917"/>
      <c r="E50" s="917"/>
      <c r="F50" s="917"/>
      <c r="G50" s="289"/>
      <c r="H50" s="289"/>
    </row>
    <row r="51" spans="1:8" x14ac:dyDescent="0.25">
      <c r="A51" s="289"/>
      <c r="B51" s="314" t="s">
        <v>297</v>
      </c>
      <c r="C51" s="918">
        <v>44841</v>
      </c>
      <c r="D51" s="917"/>
      <c r="E51" s="917"/>
      <c r="F51" s="9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6" t="s">
        <v>2</v>
      </c>
      <c r="D53" s="916"/>
      <c r="E53" s="916"/>
      <c r="F53" s="91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6" t="s">
        <v>308</v>
      </c>
      <c r="D54" s="916"/>
      <c r="E54" s="916"/>
      <c r="F54" s="91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6" t="s">
        <v>302</v>
      </c>
      <c r="D55" s="916"/>
      <c r="E55" s="916"/>
      <c r="F55" s="91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6"/>
      <c r="D56" s="916"/>
      <c r="E56" s="916"/>
      <c r="F56" s="916"/>
      <c r="G56" s="313"/>
      <c r="H56" s="313">
        <f t="shared" si="3"/>
        <v>0</v>
      </c>
    </row>
    <row r="57" spans="1:8" x14ac:dyDescent="0.25">
      <c r="A57" s="289"/>
      <c r="B57" s="313"/>
      <c r="C57" s="916"/>
      <c r="D57" s="916"/>
      <c r="E57" s="916"/>
      <c r="F57" s="916"/>
      <c r="G57" s="313"/>
      <c r="H57" s="313">
        <f t="shared" si="3"/>
        <v>0</v>
      </c>
    </row>
    <row r="58" spans="1:8" x14ac:dyDescent="0.25">
      <c r="A58" s="289"/>
      <c r="B58" s="313"/>
      <c r="C58" s="916"/>
      <c r="D58" s="916"/>
      <c r="E58" s="916"/>
      <c r="F58" s="916"/>
      <c r="G58" s="313"/>
      <c r="H58" s="313">
        <f t="shared" si="3"/>
        <v>0</v>
      </c>
    </row>
    <row r="59" spans="1:8" x14ac:dyDescent="0.25">
      <c r="A59" s="289"/>
      <c r="B59" s="313"/>
      <c r="C59" s="916"/>
      <c r="D59" s="916"/>
      <c r="E59" s="916"/>
      <c r="F59" s="916"/>
      <c r="G59" s="313"/>
      <c r="H59" s="313">
        <f t="shared" si="3"/>
        <v>0</v>
      </c>
    </row>
    <row r="60" spans="1:8" x14ac:dyDescent="0.25">
      <c r="A60" s="289"/>
      <c r="B60" s="313"/>
      <c r="C60" s="916"/>
      <c r="D60" s="916"/>
      <c r="E60" s="916"/>
      <c r="F60" s="916"/>
      <c r="G60" s="313"/>
      <c r="H60" s="313">
        <f t="shared" si="3"/>
        <v>0</v>
      </c>
    </row>
    <row r="61" spans="1:8" x14ac:dyDescent="0.25">
      <c r="A61" s="289"/>
      <c r="B61" s="313"/>
      <c r="C61" s="916"/>
      <c r="D61" s="916"/>
      <c r="E61" s="916"/>
      <c r="F61" s="916"/>
      <c r="G61" s="313"/>
      <c r="H61" s="313">
        <f t="shared" si="3"/>
        <v>0</v>
      </c>
    </row>
    <row r="62" spans="1:8" x14ac:dyDescent="0.25">
      <c r="A62" s="289"/>
      <c r="B62" s="313"/>
      <c r="C62" s="916"/>
      <c r="D62" s="916"/>
      <c r="E62" s="916"/>
      <c r="F62" s="916"/>
      <c r="G62" s="313"/>
      <c r="H62" s="313">
        <f t="shared" si="3"/>
        <v>0</v>
      </c>
    </row>
    <row r="63" spans="1:8" x14ac:dyDescent="0.25">
      <c r="A63" s="289"/>
      <c r="B63" s="313"/>
      <c r="C63" s="916"/>
      <c r="D63" s="916"/>
      <c r="E63" s="916"/>
      <c r="F63" s="91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9" t="s">
        <v>311</v>
      </c>
      <c r="D66" s="919"/>
      <c r="E66" s="919"/>
      <c r="F66" s="919"/>
      <c r="G66" s="286"/>
      <c r="H66" s="286"/>
    </row>
    <row r="67" spans="1:8" x14ac:dyDescent="0.25">
      <c r="A67" s="286"/>
      <c r="B67" s="285" t="s">
        <v>297</v>
      </c>
      <c r="C67" s="921">
        <v>44823</v>
      </c>
      <c r="D67" s="919"/>
      <c r="E67" s="919"/>
      <c r="F67" s="9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0" t="s">
        <v>2</v>
      </c>
      <c r="D69" s="920"/>
      <c r="E69" s="920"/>
      <c r="F69" s="92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0" t="s">
        <v>312</v>
      </c>
      <c r="D70" s="920"/>
      <c r="E70" s="920"/>
      <c r="F70" s="92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0" t="s">
        <v>302</v>
      </c>
      <c r="D71" s="920"/>
      <c r="E71" s="920"/>
      <c r="F71" s="92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0" t="s">
        <v>313</v>
      </c>
      <c r="D72" s="920"/>
      <c r="E72" s="920"/>
      <c r="F72" s="92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0" t="s">
        <v>301</v>
      </c>
      <c r="D73" s="920"/>
      <c r="E73" s="920"/>
      <c r="F73" s="92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0"/>
      <c r="D74" s="920"/>
      <c r="E74" s="920"/>
      <c r="F74" s="920"/>
      <c r="G74" s="287"/>
      <c r="H74" s="287">
        <f t="shared" si="4"/>
        <v>0</v>
      </c>
    </row>
    <row r="75" spans="1:8" x14ac:dyDescent="0.25">
      <c r="A75" s="286"/>
      <c r="B75" s="287"/>
      <c r="C75" s="920"/>
      <c r="D75" s="920"/>
      <c r="E75" s="920"/>
      <c r="F75" s="920"/>
      <c r="G75" s="287"/>
      <c r="H75" s="287">
        <f t="shared" si="4"/>
        <v>0</v>
      </c>
    </row>
    <row r="76" spans="1:8" x14ac:dyDescent="0.25">
      <c r="A76" s="286"/>
      <c r="B76" s="287"/>
      <c r="C76" s="920"/>
      <c r="D76" s="920"/>
      <c r="E76" s="920"/>
      <c r="F76" s="920"/>
      <c r="G76" s="287"/>
      <c r="H76" s="287">
        <f t="shared" si="4"/>
        <v>0</v>
      </c>
    </row>
    <row r="77" spans="1:8" x14ac:dyDescent="0.25">
      <c r="A77" s="286"/>
      <c r="B77" s="287"/>
      <c r="C77" s="920"/>
      <c r="D77" s="920"/>
      <c r="E77" s="920"/>
      <c r="F77" s="920"/>
      <c r="G77" s="287"/>
      <c r="H77" s="287">
        <f t="shared" si="4"/>
        <v>0</v>
      </c>
    </row>
    <row r="78" spans="1:8" x14ac:dyDescent="0.25">
      <c r="A78" s="286"/>
      <c r="B78" s="287"/>
      <c r="C78" s="920"/>
      <c r="D78" s="920"/>
      <c r="E78" s="920"/>
      <c r="F78" s="920"/>
      <c r="G78" s="287"/>
      <c r="H78" s="287">
        <f t="shared" si="4"/>
        <v>0</v>
      </c>
    </row>
    <row r="79" spans="1:8" x14ac:dyDescent="0.25">
      <c r="A79" s="286"/>
      <c r="B79" s="287"/>
      <c r="C79" s="920"/>
      <c r="D79" s="920"/>
      <c r="E79" s="920"/>
      <c r="F79" s="92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9" t="s">
        <v>311</v>
      </c>
      <c r="D82" s="919"/>
      <c r="E82" s="919"/>
      <c r="F82" s="919"/>
      <c r="G82" s="286"/>
      <c r="H82" s="286"/>
    </row>
    <row r="83" spans="1:8" x14ac:dyDescent="0.25">
      <c r="A83" s="286"/>
      <c r="B83" s="285" t="s">
        <v>297</v>
      </c>
      <c r="C83" s="921">
        <v>44828</v>
      </c>
      <c r="D83" s="919"/>
      <c r="E83" s="919"/>
      <c r="F83" s="9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0" t="s">
        <v>2</v>
      </c>
      <c r="D85" s="920"/>
      <c r="E85" s="920"/>
      <c r="F85" s="92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0" t="s">
        <v>302</v>
      </c>
      <c r="D86" s="920"/>
      <c r="E86" s="920"/>
      <c r="F86" s="92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0" t="s">
        <v>314</v>
      </c>
      <c r="D87" s="920"/>
      <c r="E87" s="920"/>
      <c r="F87" s="92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0" t="s">
        <v>307</v>
      </c>
      <c r="D88" s="920"/>
      <c r="E88" s="920"/>
      <c r="F88" s="92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0" t="s">
        <v>306</v>
      </c>
      <c r="D89" s="920"/>
      <c r="E89" s="920"/>
      <c r="F89" s="92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0"/>
      <c r="D90" s="920"/>
      <c r="E90" s="920"/>
      <c r="F90" s="920"/>
      <c r="G90" s="287"/>
      <c r="H90" s="287">
        <f t="shared" si="5"/>
        <v>0</v>
      </c>
    </row>
    <row r="91" spans="1:8" x14ac:dyDescent="0.25">
      <c r="A91" s="286"/>
      <c r="B91" s="287"/>
      <c r="C91" s="920"/>
      <c r="D91" s="920"/>
      <c r="E91" s="920"/>
      <c r="F91" s="920"/>
      <c r="G91" s="287"/>
      <c r="H91" s="287">
        <f t="shared" si="5"/>
        <v>0</v>
      </c>
    </row>
    <row r="92" spans="1:8" x14ac:dyDescent="0.25">
      <c r="A92" s="286"/>
      <c r="B92" s="287"/>
      <c r="C92" s="920"/>
      <c r="D92" s="920"/>
      <c r="E92" s="920"/>
      <c r="F92" s="920"/>
      <c r="G92" s="287"/>
      <c r="H92" s="287">
        <f t="shared" si="5"/>
        <v>0</v>
      </c>
    </row>
    <row r="93" spans="1:8" x14ac:dyDescent="0.25">
      <c r="A93" s="286"/>
      <c r="B93" s="287"/>
      <c r="C93" s="920"/>
      <c r="D93" s="920"/>
      <c r="E93" s="920"/>
      <c r="F93" s="920"/>
      <c r="G93" s="287"/>
      <c r="H93" s="287">
        <f t="shared" si="5"/>
        <v>0</v>
      </c>
    </row>
    <row r="94" spans="1:8" x14ac:dyDescent="0.25">
      <c r="A94" s="286"/>
      <c r="B94" s="287"/>
      <c r="C94" s="920"/>
      <c r="D94" s="920"/>
      <c r="E94" s="920"/>
      <c r="F94" s="920"/>
      <c r="G94" s="287"/>
      <c r="H94" s="287">
        <f t="shared" si="5"/>
        <v>0</v>
      </c>
    </row>
    <row r="95" spans="1:8" x14ac:dyDescent="0.25">
      <c r="A95" s="286"/>
      <c r="B95" s="287"/>
      <c r="C95" s="920"/>
      <c r="D95" s="920"/>
      <c r="E95" s="920"/>
      <c r="F95" s="92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7" t="s">
        <v>311</v>
      </c>
      <c r="D98" s="917"/>
      <c r="E98" s="917"/>
      <c r="F98" s="917"/>
      <c r="G98" s="289"/>
      <c r="H98" s="289"/>
    </row>
    <row r="99" spans="1:8" x14ac:dyDescent="0.25">
      <c r="A99" s="289"/>
      <c r="B99" s="290" t="s">
        <v>297</v>
      </c>
      <c r="C99" s="918">
        <v>44802</v>
      </c>
      <c r="D99" s="917"/>
      <c r="E99" s="917"/>
      <c r="F99" s="9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6" t="s">
        <v>2</v>
      </c>
      <c r="D101" s="916"/>
      <c r="E101" s="916"/>
      <c r="F101" s="91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6" t="s">
        <v>302</v>
      </c>
      <c r="D102" s="916"/>
      <c r="E102" s="916"/>
      <c r="F102" s="91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6" t="s">
        <v>307</v>
      </c>
      <c r="D103" s="916"/>
      <c r="E103" s="916"/>
      <c r="F103" s="91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6" t="s">
        <v>312</v>
      </c>
      <c r="D104" s="916"/>
      <c r="E104" s="916"/>
      <c r="F104" s="91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6" t="s">
        <v>315</v>
      </c>
      <c r="D105" s="916"/>
      <c r="E105" s="916"/>
      <c r="F105" s="91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6" t="s">
        <v>313</v>
      </c>
      <c r="D106" s="916"/>
      <c r="E106" s="916"/>
      <c r="F106" s="91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6"/>
      <c r="D107" s="916"/>
      <c r="E107" s="916"/>
      <c r="F107" s="916"/>
      <c r="G107" s="291"/>
      <c r="H107" s="291">
        <f t="shared" si="6"/>
        <v>0</v>
      </c>
    </row>
    <row r="108" spans="1:8" x14ac:dyDescent="0.25">
      <c r="A108" s="289"/>
      <c r="B108" s="291"/>
      <c r="C108" s="916"/>
      <c r="D108" s="916"/>
      <c r="E108" s="916"/>
      <c r="F108" s="916"/>
      <c r="G108" s="291"/>
      <c r="H108" s="291">
        <f t="shared" si="6"/>
        <v>0</v>
      </c>
    </row>
    <row r="109" spans="1:8" x14ac:dyDescent="0.25">
      <c r="A109" s="289"/>
      <c r="B109" s="291"/>
      <c r="C109" s="916"/>
      <c r="D109" s="916"/>
      <c r="E109" s="916"/>
      <c r="F109" s="916"/>
      <c r="G109" s="291"/>
      <c r="H109" s="291">
        <f t="shared" si="6"/>
        <v>0</v>
      </c>
    </row>
    <row r="110" spans="1:8" x14ac:dyDescent="0.25">
      <c r="A110" s="289"/>
      <c r="B110" s="291"/>
      <c r="C110" s="916"/>
      <c r="D110" s="916"/>
      <c r="E110" s="916"/>
      <c r="F110" s="916"/>
      <c r="G110" s="291"/>
      <c r="H110" s="291">
        <f t="shared" si="6"/>
        <v>0</v>
      </c>
    </row>
    <row r="111" spans="1:8" x14ac:dyDescent="0.25">
      <c r="A111" s="289"/>
      <c r="B111" s="291"/>
      <c r="C111" s="916"/>
      <c r="D111" s="916"/>
      <c r="E111" s="916"/>
      <c r="F111" s="91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2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3">
        <v>45012</v>
      </c>
      <c r="D130" s="914"/>
      <c r="E130" s="914"/>
      <c r="F130" s="915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2024-06-08T18:59:30Z</cp:lastPrinted>
  <dcterms:created xsi:type="dcterms:W3CDTF">2022-05-21T14:50:08Z</dcterms:created>
  <dcterms:modified xsi:type="dcterms:W3CDTF">2024-06-08T19:00:03Z</dcterms:modified>
</cp:coreProperties>
</file>