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CREDITOS!$B$1:$B$78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1" i="8" l="1"/>
  <c r="I49" i="20"/>
  <c r="H49" i="20"/>
  <c r="F49" i="20"/>
  <c r="E49" i="20"/>
  <c r="D49" i="20"/>
  <c r="B49" i="20"/>
  <c r="I42" i="20" l="1"/>
  <c r="F570" i="8"/>
  <c r="I41" i="20"/>
  <c r="D44" i="20"/>
  <c r="F44" i="20"/>
  <c r="E44" i="20"/>
  <c r="E47" i="20" l="1"/>
  <c r="F47" i="20"/>
  <c r="D47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G725" i="20"/>
  <c r="J725" i="20"/>
  <c r="G726" i="20"/>
  <c r="J726" i="20"/>
  <c r="E42" i="20" l="1"/>
  <c r="F42" i="20"/>
  <c r="D4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8" i="20" l="1"/>
  <c r="F48" i="20"/>
  <c r="H47" i="20" s="1"/>
  <c r="D48" i="20"/>
  <c r="F558" i="8" l="1"/>
  <c r="E35" i="20" l="1"/>
  <c r="F35" i="20"/>
  <c r="D35" i="20"/>
  <c r="E46" i="20"/>
  <c r="F46" i="20"/>
  <c r="H46" i="20" s="1"/>
  <c r="D46" i="20"/>
  <c r="F553" i="8" l="1"/>
  <c r="E45" i="20"/>
  <c r="F45" i="20"/>
  <c r="H44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3" i="20" l="1"/>
  <c r="F43" i="20"/>
  <c r="H42" i="20" s="1"/>
  <c r="D43" i="20"/>
  <c r="F550" i="8" l="1"/>
  <c r="F538" i="8" l="1"/>
  <c r="E41" i="20" l="1"/>
  <c r="F41" i="20"/>
  <c r="H41" i="20" s="1"/>
  <c r="D41" i="20"/>
  <c r="F531" i="8" l="1"/>
  <c r="F530" i="8" l="1"/>
  <c r="F528" i="8" l="1"/>
  <c r="E40" i="20"/>
  <c r="F40" i="20"/>
  <c r="H40" i="20" s="1"/>
  <c r="D40" i="20"/>
  <c r="F526" i="8" l="1"/>
  <c r="I37" i="20"/>
  <c r="J40" i="20" l="1"/>
  <c r="J41" i="20"/>
  <c r="J42" i="20"/>
  <c r="J44" i="20"/>
  <c r="J46" i="20"/>
  <c r="J47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I39" i="20"/>
  <c r="E39" i="20"/>
  <c r="F39" i="20"/>
  <c r="H39" i="20" s="1"/>
  <c r="D39" i="20"/>
  <c r="J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L2" i="20"/>
  <c r="E38" i="20"/>
  <c r="F38" i="20"/>
  <c r="H38" i="20" s="1"/>
  <c r="J38" i="20" s="1"/>
  <c r="D38" i="20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4" i="20" l="1"/>
  <c r="G49" i="20"/>
  <c r="G47" i="20"/>
  <c r="H37" i="20"/>
  <c r="J37" i="20" s="1"/>
  <c r="H32" i="20"/>
  <c r="J32" i="20" s="1"/>
  <c r="G48" i="20"/>
  <c r="G42" i="20"/>
  <c r="H35" i="20"/>
  <c r="J35" i="20" s="1"/>
  <c r="G35" i="20"/>
  <c r="G36" i="20"/>
  <c r="G39" i="20"/>
  <c r="G46" i="20"/>
  <c r="G45" i="20"/>
  <c r="G43" i="20"/>
  <c r="G41" i="20"/>
  <c r="G40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<sst xmlns="http://schemas.openxmlformats.org/spreadsheetml/2006/main" count="4235" uniqueCount="827">
  <si>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</si>
  <si>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</si>
  <si>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</si>
  <si>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</si>
  <si>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</si>
  <si>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</si>
  <si>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</si>
  <si>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</si>
  <si>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</si>
  <si>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</si>
  <si>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</si>
  <si>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</si>
  <si>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</si>
  <si>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</si>
  <si>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</si>
  <si>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</si>
  <si>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</si>
  <si>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</si>
  <si>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</si>
  <si>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</si>
  <si>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</si>
  <si>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</si>
  <si>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</si>
  <si>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</si>
  <si>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</si>
  <si>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</si>
  <si>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</si>
  <si>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</si>
  <si>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</si>
  <si>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</si>
  <si>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</si>
  <si>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</si>
  <si>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</si>
  <si>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</si>
  <si>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</si>
  <si>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</si>
  <si>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</si>
  <si>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</si>
  <si>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</si>
  <si>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</si>
  <si>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</si>
  <si>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</si>
  <si>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</si>
  <si>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</si>
  <si>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</si>
  <si>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</si>
  <si>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</si>
  <si>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</si>
  <si>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</si>
  <si>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</si>
  <si>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</si>
  <si>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</si>
  <si>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</si>
  <si>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</si>
  <si>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</si>
  <si>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</si>
  <si>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</si>
  <si>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</si>
  <si>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</si>
  <si>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</si>
  <si>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</si>
  <si>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</si>
  <si>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</si>
  <si>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</si>
  <si>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</si>
  <si>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</si>
  <si>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</si>
  <si>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</si>
  <si>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</si>
  <si>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</si>
  <si>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</si>
  <si>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</si>
  <si>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</si>
  <si>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</si>
  <si>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</si>
  <si>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</si>
  <si>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</si>
  <si>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</si>
  <si>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</si>
  <si>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</si>
  <si>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</si>
  <si>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</si>
  <si>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</si>
  <si>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</si>
  <si>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</si>
  <si>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</si>
  <si>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</si>
  <si>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</si>
  <si>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</si>
  <si>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</si>
  <si>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</si>
  <si>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</si>
  <si>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</si>
  <si>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</si>
  <si>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</si>
  <si>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</si>
  <si>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</si>
  <si>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</si>
  <si>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</si>
  <si>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</si>
  <si>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</si>
  <si>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</si>
  <si>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</si>
  <si>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</si>
  <si>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</si>
  <si>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</si>
  <si>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</si>
  <si>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</si>
  <si>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</si>
  <si>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</si>
  <si>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</si>
  <si>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</si>
  <si>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</si>
  <si>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</si>
  <si>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</si>
  <si>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</si>
  <si>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</si>
  <si>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</si>
  <si>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</si>
  <si>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</si>
  <si>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</si>
  <si>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</si>
  <si>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</si>
  <si>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</si>
  <si>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</si>
  <si>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</si>
  <si>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</si>
  <si>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</si>
  <si>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</si>
  <si>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</si>
  <si>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</si>
  <si>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</si>
  <si>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</si>
  <si>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</si>
  <si>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</si>
  <si>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</si>
  <si>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</si>
  <si>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</si>
  <si>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</si>
  <si>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</si>
  <si>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</si>
  <si>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</si>
  <si>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</si>
  <si>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</si>
  <si>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</si>
  <si>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</si>
  <si>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</si>
  <si>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</si>
  <si>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</si>
  <si>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</si>
  <si>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</si>
  <si>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</si>
  <si>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</si>
  <si>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</si>
  <si>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</si>
  <si>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</si>
  <si>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</si>
  <si>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</si>
  <si>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</si>
  <si>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</si>
  <si>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</si>
  <si>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</si>
  <si>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</si>
  <si>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</si>
  <si>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</si>
  <si>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</si>
  <si>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</si>
  <si>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</si>
  <si>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</si>
  <si>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</si>
  <si>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</si>
  <si>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</si>
  <si>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</si>
  <si>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</si>
  <si>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</si>
  <si>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</si>
  <si>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</si>
  <si>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</si>
  <si>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</si>
  <si>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</si>
  <si>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</si>
  <si>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</si>
  <si>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</si>
  <si>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</si>
  <si>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</si>
  <si>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</si>
  <si>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</si>
  <si>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</si>
  <si>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</si>
  <si>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</si>
  <si>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</si>
  <si>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</si>
  <si>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</si>
  <si>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</si>
  <si>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</si>
  <si>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</si>
  <si>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</si>
  <si>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</si>
  <si>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</si>
  <si>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</si>
  <si>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</si>
  <si>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</si>
  <si>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</si>
  <si>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</si>
  <si>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</si>
  <si>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</si>
  <si>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</si>
  <si>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</si>
  <si>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</si>
  <si>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</si>
  <si>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</si>
  <si>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</si>
  <si>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</si>
  <si>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</si>
  <si>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</si>
  <si>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</si>
  <si>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</si>
  <si>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</si>
  <si>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</si>
  <si>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</si>
  <si>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</si>
  <si>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</si>
  <si>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</si>
  <si>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</si>
  <si>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</si>
  <si>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</si>
  <si>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</si>
  <si>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</si>
  <si>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</si>
  <si>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</si>
  <si>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</si>
  <si>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</si>
  <si>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</si>
  <si>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</si>
  <si>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</si>
  <si>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</si>
  <si>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</si>
  <si>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</si>
  <si>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</si>
  <si>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</si>
  <si>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</si>
  <si>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</si>
  <si>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</si>
  <si>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</si>
  <si>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</si>
  <si>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</si>
  <si>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</si>
  <si>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</si>
  <si>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</si>
  <si>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</si>
  <si>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</si>
  <si>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</si>
  <si>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</si>
  <si>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</si>
  <si>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</si>
  <si>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</si>
  <si>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</si>
  <si>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</si>
  <si>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</si>
  <si>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</si>
  <si>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</si>
  <si>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</si>
  <si>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</si>
  <si>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</si>
  <si>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</si>
  <si>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</si>
  <si>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</si>
  <si>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</si>
  <si>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</si>
  <si>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</si>
  <si>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</si>
  <si>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</si>
  <si>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</si>
  <si>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</si>
  <si>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</si>
  <si>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</si>
  <si>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</si>
  <si>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</si>
  <si>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</si>
  <si>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</si>
  <si>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</si>
  <si>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</si>
  <si>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</si>
  <si>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</si>
  <si>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</si>
  <si>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</si>
  <si>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</si>
  <si>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</si>
  <si>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</si>
  <si>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</si>
  <si>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</si>
  <si>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</si>
  <si>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</si>
  <si>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</si>
  <si>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</si>
  <si>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</si>
  <si>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</si>
  <si>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</si>
  <si>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</si>
  <si>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</si>
  <si>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</si>
  <si>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</si>
  <si>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</si>
  <si>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</si>
  <si>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</si>
  <si>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</si>
  <si>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</si>
  <si>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</si>
  <si>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</si>
  <si>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</si>
  <si>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</si>
  <si>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</si>
  <si>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</si>
  <si>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</si>
  <si>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</si>
  <si>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</si>
  <si>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</si>
  <si>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</si>
  <si>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</si>
  <si>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</si>
  <si>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</si>
  <si>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</si>
  <si>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</si>
  <si>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</si>
  <si>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</si>
  <si>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</si>
  <si>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</si>
  <si>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</si>
  <si>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</si>
  <si>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</si>
  <si>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</si>
  <si>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</si>
  <si>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</si>
  <si>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</si>
  <si>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</si>
  <si>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</si>
  <si>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</si>
  <si>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</si>
  <si>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</si>
  <si>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</si>
  <si>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</si>
  <si>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</si>
  <si>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</si>
  <si>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</si>
  <si>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</si>
  <si>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</si>
  <si>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</si>
  <si>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</si>
  <si>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</si>
  <si>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</si>
  <si>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</si>
  <si>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</si>
  <si>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</si>
  <si>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</si>
  <si>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</si>
  <si>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</si>
  <si>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</si>
  <si>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</si>
  <si>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</si>
  <si>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</si>
  <si>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</si>
  <si>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</si>
  <si>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</si>
  <si>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</si>
  <si>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</si>
  <si>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</si>
  <si>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</si>
  <si>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</si>
  <si>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</si>
  <si>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</si>
  <si>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</si>
  <si>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</si>
  <si>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</si>
  <si>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</si>
  <si>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</si>
  <si>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</si>
  <si>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</si>
  <si>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</si>
  <si>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</si>
  <si>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</si>
  <si>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</si>
  <si>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</si>
  <si>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</si>
  <si>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</si>
  <si>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</si>
  <si>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</si>
  <si>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</si>
  <si>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</si>
  <si>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</si>
  <si>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</si>
  <si>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</si>
  <si>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</si>
  <si>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</si>
  <si>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</si>
  <si>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</si>
  <si>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</si>
  <si>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</si>
  <si>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</si>
  <si>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</si>
  <si>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</si>
  <si>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</si>
  <si>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</si>
  <si>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</si>
  <si>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</si>
  <si>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</si>
  <si>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</si>
  <si>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</si>
  <si>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</si>
  <si>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</si>
  <si>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</si>
  <si>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</si>
  <si>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</si>
  <si>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</si>
  <si>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</si>
  <si>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</si>
  <si>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</si>
  <si>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</si>
  <si>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</si>
  <si>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</si>
  <si>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</si>
  <si>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</si>
  <si>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</si>
  <si>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</si>
  <si>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</si>
  <si>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</si>
  <si>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</si>
  <si>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</si>
  <si>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</si>
  <si>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</si>
  <si>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</si>
  <si>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</si>
  <si>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</si>
  <si>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</si>
  <si>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</si>
  <si>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</si>
  <si>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</si>
  <si>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</si>
  <si>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</si>
  <si>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</si>
  <si>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</si>
  <si>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</si>
  <si>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</si>
  <si>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</si>
  <si>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</si>
  <si>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</si>
  <si>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</si>
  <si>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</si>
  <si>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</si>
  <si>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</si>
  <si>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</si>
  <si>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</si>
  <si>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</si>
  <si>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</si>
  <si>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</si>
  <si>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</si>
  <si>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</si>
  <si>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</si>
  <si>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</si>
  <si>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</si>
  <si>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</si>
  <si>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</si>
  <si>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</si>
  <si>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</si>
  <si>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</si>
  <si>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</si>
  <si>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</si>
  <si>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</si>
  <si>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</si>
  <si>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</si>
  <si>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</si>
  <si>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</si>
  <si>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</si>
  <si>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</si>
  <si>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</si>
  <si>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</si>
  <si>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</si>
  <si>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</si>
  <si>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</si>
  <si>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</si>
  <si>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</si>
  <si>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</si>
  <si>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</si>
  <si>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</si>
  <si>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</si>
  <si>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</si>
  <si>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</si>
  <si>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</si>
  <si>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</si>
  <si>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</si>
  <si>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</si>
  <si>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</si>
  <si>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</si>
  <si>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</si>
  <si>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</si>
  <si>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</si>
  <si>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</si>
  <si>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</si>
  <si>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</si>
  <si>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</si>
  <si>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</si>
  <si>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</si>
  <si>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</si>
  <si>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</si>
  <si>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</si>
  <si>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</si>
  <si>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</si>
  <si>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</si>
  <si>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</si>
  <si>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</si>
  <si>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</si>
  <si>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</si>
  <si>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</si>
  <si>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</si>
  <si>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</si>
  <si>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</si>
  <si>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</si>
  <si>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</si>
  <si>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</si>
  <si>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</si>
  <si>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</si>
  <si>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</si>
  <si>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</si>
  <si>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</si>
  <si>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</si>
  <si>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</si>
  <si>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</si>
  <si>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</si>
  <si>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</si>
  <si>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</si>
  <si>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</si>
  <si>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</si>
  <si>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</si>
  <si>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</si>
  <si>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</si>
  <si>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</si>
  <si>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</si>
  <si>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</si>
  <si>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</si>
  <si>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</si>
  <si>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</si>
  <si>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</si>
  <si>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</si>
  <si>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</si>
  <si>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</si>
  <si>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</si>
  <si>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</si>
  <si>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</si>
  <si>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</si>
  <si>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</si>
  <si>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</si>
  <si>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</si>
  <si>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</si>
  <si>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</si>
  <si>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</si>
  <si>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</si>
  <si>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</si>
  <si>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</si>
  <si>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</si>
  <si>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</si>
  <si>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</si>
  <si>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</si>
  <si>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</si>
  <si>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</si>
  <si>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</si>
  <si>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</si>
  <si>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</si>
  <si>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</si>
  <si>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</si>
  <si>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</si>
  <si>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</si>
  <si>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</si>
  <si>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</si>
  <si>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</si>
  <si>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</si>
  <si>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</si>
  <si>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</si>
  <si>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</si>
  <si>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</si>
  <si>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</si>
  <si>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</si>
  <si>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</si>
  <si>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</si>
  <si>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</si>
  <si>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</si>
  <si>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</si>
  <si>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</si>
  <si>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</si>
  <si>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</si>
  <si>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</si>
  <si>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</si>
  <si>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</si>
  <si>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</si>
  <si>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</si>
  <si>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</si>
  <si>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</si>
  <si>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</si>
  <si>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</si>
  <si>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</si>
  <si>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</si>
  <si>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</si>
  <si>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</si>
  <si>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</si>
  <si>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</si>
  <si>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</si>
  <si>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</si>
  <si>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</si>
  <si>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</si>
  <si>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</si>
  <si>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</si>
  <si>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</si>
  <si>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</si>
  <si>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</si>
  <si>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</si>
  <si>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</si>
  <si>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</si>
  <si>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</si>
  <si>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</si>
  <si>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</si>
  <si>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</si>
  <si>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</si>
  <si>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</si>
  <si>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</si>
  <si>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</si>
  <si>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</si>
  <si>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</si>
  <si>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</si>
  <si>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</si>
  <si>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</si>
  <si>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</si>
  <si>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</si>
  <si>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</si>
  <si>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</si>
  <si>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</si>
  <si>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</si>
  <si>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</si>
  <si>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</si>
  <si>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</si>
  <si>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</si>
  <si>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</si>
  <si>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</si>
  <si>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</si>
  <si>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</si>
  <si>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</si>
  <si>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</si>
  <si>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</si>
  <si>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</si>
  <si>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</si>
  <si>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</si>
  <si>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</si>
  <si>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</si>
  <si>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</si>
  <si>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</si>
  <si>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</si>
  <si>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</si>
  <si>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</si>
  <si>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</si>
  <si>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</si>
  <si>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</si>
  <si>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</si>
  <si>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</si>
  <si>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</si>
  <si>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</si>
  <si>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</si>
  <si>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</si>
  <si>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</si>
  <si>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</si>
  <si>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</si>
  <si>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</si>
  <si>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</si>
  <si>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</si>
  <si>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</si>
  <si>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</si>
  <si>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</si>
  <si>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</si>
  <si>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</si>
  <si>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</si>
  <si>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</si>
  <si>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</si>
  <si>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</si>
  <si>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</si>
  <si>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</si>
  <si>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</si>
  <si>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</si>
  <si>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</si>
  <si>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</si>
  <si>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</si>
  <si>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</si>
  <si>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</si>
  <si>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</si>
  <si>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</si>
  <si>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</si>
  <si>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</si>
  <si>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</si>
  <si>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</si>
  <si>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</si>
  <si>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</si>
  <si>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</si>
  <si>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</si>
  <si>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</si>
  <si>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</si>
  <si>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</si>
  <si>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</si>
  <si>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</si>
  <si>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</si>
  <si>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</si>
  <si>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</si>
  <si>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</si>
  <si>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</si>
  <si>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</si>
  <si>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</si>
  <si>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</si>
  <si>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</si>
  <si>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</si>
  <si>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</si>
  <si>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</si>
  <si>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</si>
  <si>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</si>
  <si>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</si>
  <si>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</si>
  <si>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</si>
  <si>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</si>
  <si>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</si>
  <si>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</si>
  <si>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</si>
  <si>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</si>
  <si>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</si>
  <si>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</si>
  <si>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</si>
  <si>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</si>
  <si>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</si>
  <si>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</si>
  <si>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</si>
  <si>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</si>
  <si>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</si>
  <si>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</si>
  <si>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</si>
  <si>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</si>
  <si>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</si>
  <si>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</si>
  <si>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</si>
  <si>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</si>
  <si>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</si>
  <si>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</si>
  <si>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</si>
  <si>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</si>
  <si>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</si>
  <si>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</si>
  <si>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</si>
  <si>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</si>
  <si>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</si>
  <si>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</si>
  <si>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</si>
  <si>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</si>
  <si>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</si>
  <si>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</si>
  <si>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</si>
  <si>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</si>
  <si>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</si>
  <si>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</si>
  <si>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</si>
  <si>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</si>
  <si>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</si>
  <si>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</si>
  <si>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</si>
  <si>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</si>
  <si>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</si>
  <si>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</si>
  <si>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</si>
  <si>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</si>
  <si>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</si>
  <si>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</si>
  <si>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</si>
  <si>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</si>
  <si>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</si>
  <si>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</si>
  <si>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</si>
  <si>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</si>
  <si>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</si>
  <si>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</si>
  <si>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</si>
  <si>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</si>
  <si>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</si>
  <si>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</si>
  <si>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</si>
  <si>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</si>
  <si>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</si>
  <si>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</si>
  <si>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</si>
  <si>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</si>
  <si>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</si>
  <si>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</si>
  <si>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</si>
  <si>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</si>
  <si>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</si>
  <si>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</si>
  <si>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</si>
  <si>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</si>
  <si>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</si>
  <si>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</si>
  <si>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</si>
  <si>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</si>
  <si>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</si>
  <si>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</si>
  <si>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</si>
  <si>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</si>
  <si>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</si>
  <si>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</si>
  <si>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</si>
  <si>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</si>
  <si>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</si>
  <si>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>ENTREGADO PARCIAL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</si>
  <si>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</si>
  <si>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</si>
  <si>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</si>
  <si>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</si>
  <si>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</si>
  <si>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</si>
  <si>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</si>
  <si>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</si>
  <si>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</si>
  <si>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ANA NOMINA</t>
  </si>
  <si>
    <t>MIGUEL CORZO 6$</t>
  </si>
  <si>
    <t xml:space="preserve">SOBRANTE DIA 29/01 </t>
  </si>
  <si>
    <t>SOBRANTE DIA 23/01</t>
  </si>
  <si>
    <t>ABONO DOUGLAS</t>
  </si>
  <si>
    <t>DOUGLAS BS EFECTIVO</t>
  </si>
  <si>
    <t>CAMBIO BINANCE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</si>
</sst>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3" t="s">
        <v>584</v>
      </c>
      <c r="R4" s="614"/>
      <c r="S4" s="61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789</v>
      </c>
      <c r="P5" s="602" t="s">
        <v>790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345</v>
      </c>
      <c r="E91" s="620"/>
      <c r="F91" s="620"/>
      <c r="G91" s="620"/>
      <c r="H91" s="62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804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803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1" t="s">
        <v>80</v>
      </c>
      <c r="S2" s="801"/>
      <c r="T2" s="801"/>
      <c r="U2" s="801"/>
      <c r="V2" s="801"/>
      <c r="W2" s="801"/>
      <c r="X2" s="801"/>
      <c r="Y2" s="801"/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7" t="s">
        <v>49</v>
      </c>
      <c r="S4" s="797"/>
      <c r="T4" s="797"/>
      <c r="U4" s="797"/>
      <c r="V4" s="7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7" t="s">
        <v>56</v>
      </c>
      <c r="S5" s="797"/>
      <c r="T5" s="797"/>
      <c r="U5" s="797"/>
      <c r="V5" s="7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8">
        <f t="shared" ref="AN5:AN19" si="11">AJ5-AM5</f>
        <v>0</v>
      </c>
      <c r="AO5" s="799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7" t="s">
        <v>50</v>
      </c>
      <c r="S6" s="797"/>
      <c r="T6" s="797"/>
      <c r="U6" s="797"/>
      <c r="V6" s="7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8">
        <f t="shared" si="11"/>
        <v>2.41</v>
      </c>
      <c r="AO6" s="799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7" t="s">
        <v>7</v>
      </c>
      <c r="S7" s="797"/>
      <c r="T7" s="797"/>
      <c r="U7" s="797"/>
      <c r="V7" s="7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8">
        <f t="shared" si="11"/>
        <v>44.84</v>
      </c>
      <c r="AO7" s="799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7" t="s">
        <v>6</v>
      </c>
      <c r="S8" s="797"/>
      <c r="T8" s="797"/>
      <c r="U8" s="797"/>
      <c r="V8" s="7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8">
        <f t="shared" si="11"/>
        <v>7.5370370370370381</v>
      </c>
      <c r="AO8" s="799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7" t="s">
        <v>232</v>
      </c>
      <c r="S9" s="797"/>
      <c r="T9" s="797"/>
      <c r="U9" s="797"/>
      <c r="V9" s="7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8">
        <f t="shared" si="11"/>
        <v>0</v>
      </c>
      <c r="AO9" s="799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7" t="s">
        <v>53</v>
      </c>
      <c r="S10" s="797"/>
      <c r="T10" s="797"/>
      <c r="U10" s="797"/>
      <c r="V10" s="7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8">
        <f t="shared" si="11"/>
        <v>0</v>
      </c>
      <c r="AO10" s="799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7" t="s">
        <v>55</v>
      </c>
      <c r="S11" s="797"/>
      <c r="T11" s="797"/>
      <c r="U11" s="797"/>
      <c r="V11" s="7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8">
        <f t="shared" si="11"/>
        <v>12.481481481481485</v>
      </c>
      <c r="AO11" s="799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7" t="s">
        <v>5</v>
      </c>
      <c r="S12" s="797"/>
      <c r="T12" s="797"/>
      <c r="U12" s="797"/>
      <c r="V12" s="7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8">
        <f t="shared" si="11"/>
        <v>8.6899999999999977</v>
      </c>
      <c r="AO12" s="799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7" t="s">
        <v>4</v>
      </c>
      <c r="S13" s="797"/>
      <c r="T13" s="797"/>
      <c r="U13" s="797"/>
      <c r="V13" s="7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8">
        <f t="shared" si="11"/>
        <v>36.079999999999984</v>
      </c>
      <c r="AO13" s="799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7" t="s">
        <v>12</v>
      </c>
      <c r="S14" s="797"/>
      <c r="T14" s="797"/>
      <c r="U14" s="797"/>
      <c r="V14" s="7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8">
        <f t="shared" si="11"/>
        <v>47.400000000000006</v>
      </c>
      <c r="AO14" s="799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7" t="s">
        <v>204</v>
      </c>
      <c r="S15" s="797"/>
      <c r="T15" s="797"/>
      <c r="U15" s="797"/>
      <c r="V15" s="7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8">
        <f t="shared" si="11"/>
        <v>103.70000000000005</v>
      </c>
      <c r="AO15" s="799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7" t="s">
        <v>52</v>
      </c>
      <c r="S16" s="797"/>
      <c r="T16" s="797"/>
      <c r="U16" s="797"/>
      <c r="V16" s="7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8">
        <f t="shared" si="11"/>
        <v>0</v>
      </c>
      <c r="AO16" s="799"/>
    </row>
    <row r="17" spans="2:41" ht="20.100000000000001" customHeight="1" x14ac:dyDescent="0.25">
      <c r="B17" s="797" t="s">
        <v>367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7" t="s">
        <v>367</v>
      </c>
      <c r="S17" s="797"/>
      <c r="T17" s="797"/>
      <c r="U17" s="797"/>
      <c r="V17" s="7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8">
        <f t="shared" si="11"/>
        <v>25.915000000000006</v>
      </c>
      <c r="AO17" s="799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7" t="s">
        <v>99</v>
      </c>
      <c r="S18" s="797"/>
      <c r="T18" s="797"/>
      <c r="U18" s="797"/>
      <c r="V18" s="7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8">
        <f t="shared" si="11"/>
        <v>0</v>
      </c>
      <c r="AO18" s="799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7" t="s">
        <v>100</v>
      </c>
      <c r="S19" s="797"/>
      <c r="T19" s="797"/>
      <c r="U19" s="797"/>
      <c r="V19" s="7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8">
        <f t="shared" si="11"/>
        <v>0</v>
      </c>
      <c r="AO19" s="799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7" t="s">
        <v>98</v>
      </c>
      <c r="S20" s="797"/>
      <c r="T20" s="797"/>
      <c r="U20" s="797"/>
      <c r="V20" s="7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8">
        <f t="shared" ref="AN20:AN28" si="18">AJ20-AM20</f>
        <v>0</v>
      </c>
      <c r="AO20" s="799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7" t="s">
        <v>101</v>
      </c>
      <c r="S21" s="797"/>
      <c r="T21" s="797"/>
      <c r="U21" s="797"/>
      <c r="V21" s="7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8">
        <f t="shared" si="18"/>
        <v>0</v>
      </c>
      <c r="AO21" s="799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7" t="s">
        <v>11</v>
      </c>
      <c r="S22" s="797"/>
      <c r="T22" s="797"/>
      <c r="U22" s="797"/>
      <c r="V22" s="7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8">
        <f t="shared" si="18"/>
        <v>119.79000000000002</v>
      </c>
      <c r="AO22" s="799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7" t="s">
        <v>10</v>
      </c>
      <c r="S23" s="797"/>
      <c r="T23" s="797"/>
      <c r="U23" s="797"/>
      <c r="V23" s="7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8">
        <f t="shared" si="18"/>
        <v>30.550000000000011</v>
      </c>
      <c r="AO23" s="799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7" t="s">
        <v>9</v>
      </c>
      <c r="S24" s="797"/>
      <c r="T24" s="797"/>
      <c r="U24" s="797"/>
      <c r="V24" s="7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8">
        <f t="shared" si="18"/>
        <v>33.690000000000026</v>
      </c>
      <c r="AO24" s="799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7" t="s">
        <v>8</v>
      </c>
      <c r="S25" s="797"/>
      <c r="T25" s="797"/>
      <c r="U25" s="797"/>
      <c r="V25" s="7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8">
        <f t="shared" si="18"/>
        <v>15.329999999999998</v>
      </c>
      <c r="AO25" s="799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7" t="s">
        <v>57</v>
      </c>
      <c r="S26" s="797"/>
      <c r="T26" s="797"/>
      <c r="U26" s="797"/>
      <c r="V26" s="7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8">
        <f t="shared" si="18"/>
        <v>17.899999999999999</v>
      </c>
      <c r="AO26" s="799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7" t="s">
        <v>51</v>
      </c>
      <c r="S27" s="797"/>
      <c r="T27" s="797"/>
      <c r="U27" s="797"/>
      <c r="V27" s="7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8">
        <f t="shared" si="18"/>
        <v>0</v>
      </c>
      <c r="AO27" s="7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7" t="s">
        <v>285</v>
      </c>
      <c r="S28" s="797"/>
      <c r="T28" s="797"/>
      <c r="U28" s="797"/>
      <c r="V28" s="7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8">
        <f t="shared" si="18"/>
        <v>0</v>
      </c>
      <c r="AO28" s="7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1" t="s">
        <v>82</v>
      </c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1"/>
      <c r="AE31" s="801"/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7" t="s">
        <v>385</v>
      </c>
      <c r="S33" s="797"/>
      <c r="T33" s="797"/>
      <c r="U33" s="797"/>
      <c r="V33" s="7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7" t="s">
        <v>308</v>
      </c>
      <c r="S34" s="797"/>
      <c r="T34" s="797"/>
      <c r="U34" s="797"/>
      <c r="V34" s="7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7" t="s">
        <v>386</v>
      </c>
      <c r="S35" s="797"/>
      <c r="T35" s="797"/>
      <c r="U35" s="797"/>
      <c r="V35" s="7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387</v>
      </c>
      <c r="S36" s="797"/>
      <c r="T36" s="797"/>
      <c r="U36" s="797"/>
      <c r="V36" s="7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388</v>
      </c>
      <c r="S37" s="797"/>
      <c r="T37" s="797"/>
      <c r="U37" s="797"/>
      <c r="V37" s="7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389</v>
      </c>
      <c r="S38" s="797"/>
      <c r="T38" s="797"/>
      <c r="U38" s="797"/>
      <c r="V38" s="7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390</v>
      </c>
      <c r="S39" s="797"/>
      <c r="T39" s="797"/>
      <c r="U39" s="797"/>
      <c r="V39" s="7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391</v>
      </c>
      <c r="S40" s="797"/>
      <c r="T40" s="797"/>
      <c r="U40" s="797"/>
      <c r="V40" s="7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392</v>
      </c>
      <c r="S41" s="797"/>
      <c r="T41" s="797"/>
      <c r="U41" s="797"/>
      <c r="V41" s="7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393</v>
      </c>
      <c r="S42" s="797"/>
      <c r="T42" s="797"/>
      <c r="U42" s="797"/>
      <c r="V42" s="7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7" t="s">
        <v>480</v>
      </c>
      <c r="S43" s="797"/>
      <c r="T43" s="797"/>
      <c r="U43" s="797"/>
      <c r="V43" s="7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394</v>
      </c>
      <c r="S44" s="797"/>
      <c r="T44" s="797"/>
      <c r="U44" s="797"/>
      <c r="V44" s="7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395</v>
      </c>
      <c r="S45" s="797"/>
      <c r="T45" s="797"/>
      <c r="U45" s="797"/>
      <c r="V45" s="7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396</v>
      </c>
      <c r="S46" s="797"/>
      <c r="T46" s="797"/>
      <c r="U46" s="797"/>
      <c r="V46" s="7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397</v>
      </c>
      <c r="S47" s="797"/>
      <c r="T47" s="797"/>
      <c r="U47" s="797"/>
      <c r="V47" s="7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398</v>
      </c>
      <c r="S48" s="797"/>
      <c r="T48" s="797"/>
      <c r="U48" s="797"/>
      <c r="V48" s="7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399</v>
      </c>
      <c r="S49" s="797"/>
      <c r="T49" s="797"/>
      <c r="U49" s="797"/>
      <c r="V49" s="7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400</v>
      </c>
      <c r="S50" s="797"/>
      <c r="T50" s="797"/>
      <c r="U50" s="797"/>
      <c r="V50" s="7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401</v>
      </c>
      <c r="S51" s="797"/>
      <c r="T51" s="797"/>
      <c r="U51" s="797"/>
      <c r="V51" s="7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402</v>
      </c>
      <c r="S52" s="797"/>
      <c r="T52" s="797"/>
      <c r="U52" s="797"/>
      <c r="V52" s="7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403</v>
      </c>
      <c r="S53" s="797"/>
      <c r="T53" s="797"/>
      <c r="U53" s="797"/>
      <c r="V53" s="7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404</v>
      </c>
      <c r="S54" s="797"/>
      <c r="T54" s="797"/>
      <c r="U54" s="797"/>
      <c r="V54" s="7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405</v>
      </c>
      <c r="S55" s="797"/>
      <c r="T55" s="797"/>
      <c r="U55" s="797"/>
      <c r="V55" s="7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406</v>
      </c>
      <c r="S56" s="797"/>
      <c r="T56" s="797"/>
      <c r="U56" s="797"/>
      <c r="V56" s="7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407</v>
      </c>
      <c r="S57" s="797"/>
      <c r="T57" s="797"/>
      <c r="U57" s="797"/>
      <c r="V57" s="7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408</v>
      </c>
      <c r="S58" s="797"/>
      <c r="T58" s="797"/>
      <c r="U58" s="797"/>
      <c r="V58" s="7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409</v>
      </c>
      <c r="S59" s="797"/>
      <c r="T59" s="797"/>
      <c r="U59" s="797"/>
      <c r="V59" s="7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410</v>
      </c>
      <c r="S60" s="797"/>
      <c r="T60" s="797"/>
      <c r="U60" s="797"/>
      <c r="V60" s="7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411</v>
      </c>
      <c r="S61" s="797"/>
      <c r="T61" s="797"/>
      <c r="U61" s="797"/>
      <c r="V61" s="7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412</v>
      </c>
      <c r="S62" s="797"/>
      <c r="T62" s="797"/>
      <c r="U62" s="797"/>
      <c r="V62" s="7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413</v>
      </c>
      <c r="S63" s="797"/>
      <c r="T63" s="797"/>
      <c r="U63" s="797"/>
      <c r="V63" s="7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3">
        <f t="shared" si="28"/>
        <v>0</v>
      </c>
      <c r="AO63" s="793"/>
    </row>
    <row r="64" spans="2:41" x14ac:dyDescent="0.25">
      <c r="R64" s="797" t="s">
        <v>414</v>
      </c>
      <c r="S64" s="797"/>
      <c r="T64" s="797"/>
      <c r="U64" s="797"/>
      <c r="V64" s="7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3">
        <f t="shared" si="28"/>
        <v>0</v>
      </c>
      <c r="AO64" s="793"/>
    </row>
    <row r="65" spans="2:41" x14ac:dyDescent="0.25">
      <c r="R65" s="797" t="s">
        <v>415</v>
      </c>
      <c r="S65" s="797"/>
      <c r="T65" s="797"/>
      <c r="U65" s="797"/>
      <c r="V65" s="7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3">
        <f t="shared" si="28"/>
        <v>0</v>
      </c>
      <c r="AO65" s="793"/>
    </row>
    <row r="66" spans="2:41" ht="18.75" x14ac:dyDescent="0.25">
      <c r="B66" s="800" t="s">
        <v>2</v>
      </c>
      <c r="C66" s="800"/>
      <c r="D66" s="800"/>
      <c r="E66" s="800"/>
      <c r="F66" s="800"/>
      <c r="R66" s="797" t="s">
        <v>416</v>
      </c>
      <c r="S66" s="797"/>
      <c r="T66" s="797"/>
      <c r="U66" s="797"/>
      <c r="V66" s="7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3">
        <f t="shared" si="28"/>
        <v>0</v>
      </c>
      <c r="AO66" s="793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78">
        <v>50</v>
      </c>
      <c r="R67" s="797" t="s">
        <v>417</v>
      </c>
      <c r="S67" s="797"/>
      <c r="T67" s="797"/>
      <c r="U67" s="797"/>
      <c r="V67" s="7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3">
        <f t="shared" si="28"/>
        <v>3.45</v>
      </c>
      <c r="AO67" s="793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78"/>
      <c r="R68" s="797" t="s">
        <v>345</v>
      </c>
      <c r="S68" s="797"/>
      <c r="T68" s="797"/>
      <c r="U68" s="797"/>
      <c r="V68" s="7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3">
        <f t="shared" si="28"/>
        <v>0</v>
      </c>
      <c r="AO68" s="793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78"/>
      <c r="R69" s="797" t="s">
        <v>418</v>
      </c>
      <c r="S69" s="797"/>
      <c r="T69" s="797"/>
      <c r="U69" s="797"/>
      <c r="V69" s="7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3">
        <f t="shared" si="28"/>
        <v>0</v>
      </c>
      <c r="AO69" s="793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78">
        <v>20</v>
      </c>
      <c r="R70" s="797" t="s">
        <v>419</v>
      </c>
      <c r="S70" s="797"/>
      <c r="T70" s="797"/>
      <c r="U70" s="797"/>
      <c r="V70" s="7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78"/>
      <c r="R73" s="801" t="s">
        <v>420</v>
      </c>
      <c r="S73" s="801"/>
      <c r="T73" s="801"/>
      <c r="U73" s="801"/>
      <c r="V73" s="801"/>
      <c r="W73" s="801"/>
      <c r="X73" s="801"/>
      <c r="Y73" s="801"/>
      <c r="Z73" s="801"/>
      <c r="AA73" s="801"/>
      <c r="AB73" s="801"/>
      <c r="AC73" s="801"/>
      <c r="AD73" s="801"/>
      <c r="AE73" s="801"/>
      <c r="AF73" s="801"/>
      <c r="AG73" s="801"/>
      <c r="AH73" s="801"/>
      <c r="AI73" s="801"/>
      <c r="AJ73" s="801"/>
      <c r="AK73" s="801"/>
      <c r="AL73" s="801"/>
      <c r="AM73" s="801"/>
      <c r="AN73" s="801"/>
      <c r="AO73" s="801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78"/>
      <c r="R75" s="797" t="s">
        <v>421</v>
      </c>
      <c r="S75" s="797"/>
      <c r="T75" s="797"/>
      <c r="U75" s="797"/>
      <c r="V75" s="7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78">
        <v>50</v>
      </c>
      <c r="R76" s="797" t="s">
        <v>422</v>
      </c>
      <c r="S76" s="797"/>
      <c r="T76" s="797"/>
      <c r="U76" s="797"/>
      <c r="V76" s="7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78"/>
      <c r="R77" s="797" t="s">
        <v>423</v>
      </c>
      <c r="S77" s="797"/>
      <c r="T77" s="797"/>
      <c r="U77" s="797"/>
      <c r="V77" s="7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78">
        <v>60</v>
      </c>
      <c r="R78" s="797" t="s">
        <v>424</v>
      </c>
      <c r="S78" s="797"/>
      <c r="T78" s="797"/>
      <c r="U78" s="797"/>
      <c r="V78" s="7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3">
        <f t="shared" si="35"/>
        <v>0</v>
      </c>
      <c r="AO78" s="793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78">
        <v>300</v>
      </c>
      <c r="R79" s="797" t="s">
        <v>425</v>
      </c>
      <c r="S79" s="797"/>
      <c r="T79" s="797"/>
      <c r="U79" s="797"/>
      <c r="V79" s="7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78">
        <v>15</v>
      </c>
      <c r="R80" s="797" t="s">
        <v>426</v>
      </c>
      <c r="S80" s="797"/>
      <c r="T80" s="797"/>
      <c r="U80" s="797"/>
      <c r="V80" s="7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78"/>
      <c r="R81" s="797" t="s">
        <v>427</v>
      </c>
      <c r="S81" s="797"/>
      <c r="T81" s="797"/>
      <c r="U81" s="797"/>
      <c r="V81" s="7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78"/>
      <c r="R82" s="797" t="s">
        <v>428</v>
      </c>
      <c r="S82" s="797"/>
      <c r="T82" s="797"/>
      <c r="U82" s="797"/>
      <c r="V82" s="7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78"/>
      <c r="R83" s="797" t="s">
        <v>429</v>
      </c>
      <c r="S83" s="797"/>
      <c r="T83" s="797"/>
      <c r="U83" s="797"/>
      <c r="V83" s="7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78"/>
      <c r="R84" s="797" t="s">
        <v>430</v>
      </c>
      <c r="S84" s="797"/>
      <c r="T84" s="797"/>
      <c r="U84" s="797"/>
      <c r="V84" s="7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3">
        <f t="shared" si="35"/>
        <v>0</v>
      </c>
      <c r="AO84" s="793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78">
        <v>50</v>
      </c>
      <c r="R85" s="797" t="s">
        <v>431</v>
      </c>
      <c r="S85" s="797"/>
      <c r="T85" s="797"/>
      <c r="U85" s="797"/>
      <c r="V85" s="7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78">
        <v>40</v>
      </c>
      <c r="R86" s="797" t="s">
        <v>432</v>
      </c>
      <c r="S86" s="797"/>
      <c r="T86" s="797"/>
      <c r="U86" s="797"/>
      <c r="V86" s="7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78">
        <v>70</v>
      </c>
      <c r="R87" s="797" t="s">
        <v>433</v>
      </c>
      <c r="S87" s="797"/>
      <c r="T87" s="797"/>
      <c r="U87" s="797"/>
      <c r="V87" s="7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3">
        <f t="shared" si="35"/>
        <v>0</v>
      </c>
      <c r="AO87" s="793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78"/>
      <c r="R88" s="797" t="s">
        <v>434</v>
      </c>
      <c r="S88" s="797"/>
      <c r="T88" s="797"/>
      <c r="U88" s="797"/>
      <c r="V88" s="7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3">
        <f t="shared" si="35"/>
        <v>0</v>
      </c>
      <c r="AO88" s="793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78">
        <v>60</v>
      </c>
      <c r="R89" s="797" t="s">
        <v>435</v>
      </c>
      <c r="S89" s="797"/>
      <c r="T89" s="797"/>
      <c r="U89" s="797"/>
      <c r="V89" s="7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3">
        <f t="shared" si="35"/>
        <v>0</v>
      </c>
      <c r="AO89" s="793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436</v>
      </c>
      <c r="S90" s="797"/>
      <c r="T90" s="797"/>
      <c r="U90" s="797"/>
      <c r="V90" s="7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3">
        <f t="shared" si="35"/>
        <v>0</v>
      </c>
      <c r="AO90" s="793"/>
    </row>
    <row r="91" spans="2:41" x14ac:dyDescent="0.25">
      <c r="R91" s="797" t="s">
        <v>437</v>
      </c>
      <c r="S91" s="797"/>
      <c r="T91" s="797"/>
      <c r="U91" s="797"/>
      <c r="V91" s="7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797" t="s">
        <v>438</v>
      </c>
      <c r="S92" s="797"/>
      <c r="T92" s="797"/>
      <c r="U92" s="797"/>
      <c r="V92" s="7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3">
        <f t="shared" si="42"/>
        <v>0</v>
      </c>
      <c r="AO92" s="793"/>
    </row>
    <row r="93" spans="2:41" x14ac:dyDescent="0.25">
      <c r="R93" s="797" t="s">
        <v>439</v>
      </c>
      <c r="S93" s="797"/>
      <c r="T93" s="797"/>
      <c r="U93" s="797"/>
      <c r="V93" s="7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3">
        <f t="shared" si="42"/>
        <v>0</v>
      </c>
      <c r="AO93" s="793"/>
    </row>
    <row r="94" spans="2:41" x14ac:dyDescent="0.25">
      <c r="R94" s="797" t="s">
        <v>440</v>
      </c>
      <c r="S94" s="797"/>
      <c r="T94" s="797"/>
      <c r="U94" s="797"/>
      <c r="V94" s="7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3">
        <f t="shared" si="42"/>
        <v>0</v>
      </c>
      <c r="AO94" s="793"/>
    </row>
    <row r="95" spans="2:41" x14ac:dyDescent="0.25">
      <c r="R95" s="797" t="s">
        <v>441</v>
      </c>
      <c r="S95" s="797"/>
      <c r="T95" s="797"/>
      <c r="U95" s="797"/>
      <c r="V95" s="7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3">
        <f t="shared" si="42"/>
        <v>0</v>
      </c>
      <c r="AO95" s="793"/>
    </row>
    <row r="96" spans="2:41" x14ac:dyDescent="0.25">
      <c r="R96" s="797" t="s">
        <v>442</v>
      </c>
      <c r="S96" s="797"/>
      <c r="T96" s="797"/>
      <c r="U96" s="797"/>
      <c r="V96" s="7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3">
        <f t="shared" si="42"/>
        <v>0</v>
      </c>
      <c r="AO96" s="793"/>
    </row>
    <row r="97" spans="18:41" x14ac:dyDescent="0.25">
      <c r="R97" s="797" t="s">
        <v>443</v>
      </c>
      <c r="S97" s="797"/>
      <c r="T97" s="797"/>
      <c r="U97" s="797"/>
      <c r="V97" s="7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797" t="s">
        <v>616</v>
      </c>
      <c r="S98" s="797"/>
      <c r="T98" s="797"/>
      <c r="U98" s="797"/>
      <c r="V98" s="7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4" t="s">
        <v>484</v>
      </c>
      <c r="S99" s="795"/>
      <c r="T99" s="795"/>
      <c r="U99" s="795"/>
      <c r="V99" s="79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3">
        <f t="shared" si="42"/>
        <v>0</v>
      </c>
      <c r="AO99" s="793"/>
    </row>
    <row r="100" spans="18:41" x14ac:dyDescent="0.25">
      <c r="R100" s="794" t="s">
        <v>482</v>
      </c>
      <c r="S100" s="795"/>
      <c r="T100" s="795"/>
      <c r="U100" s="795"/>
      <c r="V100" s="79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3">
        <f t="shared" si="42"/>
        <v>0</v>
      </c>
      <c r="AO100" s="793"/>
    </row>
    <row r="101" spans="18:41" x14ac:dyDescent="0.25">
      <c r="R101" s="794" t="s">
        <v>483</v>
      </c>
      <c r="S101" s="795"/>
      <c r="T101" s="795"/>
      <c r="U101" s="795"/>
      <c r="V101" s="79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8">
        <f t="shared" si="42"/>
        <v>0</v>
      </c>
      <c r="AO101" s="799"/>
    </row>
    <row r="102" spans="18:41" x14ac:dyDescent="0.25">
      <c r="R102" s="794" t="s">
        <v>627</v>
      </c>
      <c r="S102" s="795"/>
      <c r="T102" s="795"/>
      <c r="U102" s="795"/>
      <c r="V102" s="79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8">
        <f t="shared" ref="AN102:AN103" si="56">AJ102-AM102</f>
        <v>0</v>
      </c>
      <c r="AO102" s="799"/>
    </row>
    <row r="103" spans="18:41" x14ac:dyDescent="0.25">
      <c r="R103" s="794" t="s">
        <v>628</v>
      </c>
      <c r="S103" s="795"/>
      <c r="T103" s="795"/>
      <c r="U103" s="795"/>
      <c r="V103" s="79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8">
        <f t="shared" si="56"/>
        <v>0</v>
      </c>
      <c r="AO103" s="799"/>
    </row>
    <row r="104" spans="18:41" x14ac:dyDescent="0.25">
      <c r="R104" s="794" t="s">
        <v>485</v>
      </c>
      <c r="S104" s="795"/>
      <c r="T104" s="795"/>
      <c r="U104" s="795"/>
      <c r="V104" s="79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8">
        <f t="shared" si="42"/>
        <v>0</v>
      </c>
      <c r="AO104" s="7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3" t="s">
        <v>444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797" t="s">
        <v>445</v>
      </c>
      <c r="S109" s="797"/>
      <c r="T109" s="797"/>
      <c r="U109" s="797"/>
      <c r="V109" s="7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797" t="s">
        <v>446</v>
      </c>
      <c r="S110" s="797"/>
      <c r="T110" s="797"/>
      <c r="U110" s="797"/>
      <c r="V110" s="7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3">
        <f t="shared" si="63"/>
        <v>15</v>
      </c>
      <c r="AO110" s="793"/>
    </row>
    <row r="111" spans="18:41" x14ac:dyDescent="0.25">
      <c r="R111" s="797" t="s">
        <v>722</v>
      </c>
      <c r="S111" s="797"/>
      <c r="T111" s="797"/>
      <c r="U111" s="797"/>
      <c r="V111" s="7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797" t="s">
        <v>447</v>
      </c>
      <c r="S112" s="797"/>
      <c r="T112" s="797"/>
      <c r="U112" s="797"/>
      <c r="V112" s="7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3">
        <f t="shared" si="63"/>
        <v>20</v>
      </c>
      <c r="AO112" s="793"/>
    </row>
    <row r="113" spans="18:41" x14ac:dyDescent="0.25">
      <c r="R113" s="797" t="s">
        <v>448</v>
      </c>
      <c r="S113" s="797"/>
      <c r="T113" s="797"/>
      <c r="U113" s="797"/>
      <c r="V113" s="7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3">
        <f t="shared" si="63"/>
        <v>0</v>
      </c>
      <c r="AO113" s="793"/>
    </row>
    <row r="114" spans="18:41" x14ac:dyDescent="0.25">
      <c r="R114" s="797" t="s">
        <v>449</v>
      </c>
      <c r="S114" s="797"/>
      <c r="T114" s="797"/>
      <c r="U114" s="797"/>
      <c r="V114" s="7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3">
        <f t="shared" si="63"/>
        <v>20</v>
      </c>
      <c r="AO114" s="793"/>
    </row>
    <row r="115" spans="18:41" x14ac:dyDescent="0.25">
      <c r="R115" s="797" t="s">
        <v>450</v>
      </c>
      <c r="S115" s="797"/>
      <c r="T115" s="797"/>
      <c r="U115" s="797"/>
      <c r="V115" s="7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3">
        <f t="shared" si="63"/>
        <v>0</v>
      </c>
      <c r="AO115" s="793"/>
    </row>
    <row r="116" spans="18:41" x14ac:dyDescent="0.25">
      <c r="R116" s="797" t="s">
        <v>721</v>
      </c>
      <c r="S116" s="797"/>
      <c r="T116" s="797"/>
      <c r="U116" s="797"/>
      <c r="V116" s="7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797" t="s">
        <v>452</v>
      </c>
      <c r="S117" s="797"/>
      <c r="T117" s="797"/>
      <c r="U117" s="797"/>
      <c r="V117" s="7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797" t="s">
        <v>476</v>
      </c>
      <c r="S118" s="797"/>
      <c r="T118" s="797"/>
      <c r="U118" s="797"/>
      <c r="V118" s="7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797" t="s">
        <v>705</v>
      </c>
      <c r="S119" s="797"/>
      <c r="T119" s="797"/>
      <c r="U119" s="797"/>
      <c r="V119" s="7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797" t="s">
        <v>477</v>
      </c>
      <c r="S120" s="797"/>
      <c r="T120" s="797"/>
      <c r="U120" s="797"/>
      <c r="V120" s="7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3">
        <f t="shared" si="63"/>
        <v>0</v>
      </c>
      <c r="AO120" s="793"/>
    </row>
    <row r="121" spans="18:41" x14ac:dyDescent="0.25">
      <c r="R121" s="797" t="s">
        <v>495</v>
      </c>
      <c r="S121" s="797"/>
      <c r="T121" s="797"/>
      <c r="U121" s="797"/>
      <c r="V121" s="7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3">
        <f t="shared" si="63"/>
        <v>0</v>
      </c>
      <c r="AO121" s="79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3" t="s">
        <v>453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797" t="s">
        <v>454</v>
      </c>
      <c r="S126" s="797"/>
      <c r="T126" s="797"/>
      <c r="U126" s="797"/>
      <c r="V126" s="7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797" t="s">
        <v>455</v>
      </c>
      <c r="S127" s="797"/>
      <c r="T127" s="797"/>
      <c r="U127" s="797"/>
      <c r="V127" s="7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3">
        <f t="shared" si="80"/>
        <v>0</v>
      </c>
      <c r="AO127" s="793"/>
    </row>
    <row r="128" spans="18:41" x14ac:dyDescent="0.25">
      <c r="R128" s="797" t="s">
        <v>456</v>
      </c>
      <c r="S128" s="797"/>
      <c r="T128" s="797"/>
      <c r="U128" s="797"/>
      <c r="V128" s="7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3">
        <f t="shared" si="80"/>
        <v>7.98</v>
      </c>
      <c r="AO128" s="793"/>
    </row>
    <row r="129" spans="18:41" x14ac:dyDescent="0.25">
      <c r="R129" s="797" t="s">
        <v>457</v>
      </c>
      <c r="S129" s="797"/>
      <c r="T129" s="797"/>
      <c r="U129" s="797"/>
      <c r="V129" s="7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3">
        <f t="shared" si="80"/>
        <v>0</v>
      </c>
      <c r="AO129" s="793"/>
    </row>
    <row r="130" spans="18:41" x14ac:dyDescent="0.25">
      <c r="R130" s="797" t="s">
        <v>474</v>
      </c>
      <c r="S130" s="797"/>
      <c r="T130" s="797"/>
      <c r="U130" s="797"/>
      <c r="V130" s="7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3">
        <f t="shared" si="80"/>
        <v>7</v>
      </c>
      <c r="AO130" s="793"/>
    </row>
    <row r="131" spans="18:41" x14ac:dyDescent="0.25">
      <c r="R131" s="797" t="s">
        <v>486</v>
      </c>
      <c r="S131" s="797"/>
      <c r="T131" s="797"/>
      <c r="U131" s="797"/>
      <c r="V131" s="7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3">
        <f t="shared" si="80"/>
        <v>0</v>
      </c>
      <c r="AO131" s="793"/>
    </row>
    <row r="132" spans="18:41" x14ac:dyDescent="0.25">
      <c r="R132" s="797" t="s">
        <v>487</v>
      </c>
      <c r="S132" s="797"/>
      <c r="T132" s="797"/>
      <c r="U132" s="797"/>
      <c r="V132" s="7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3">
        <f t="shared" si="80"/>
        <v>0</v>
      </c>
      <c r="AO132" s="793"/>
    </row>
    <row r="133" spans="18:41" x14ac:dyDescent="0.25">
      <c r="R133" s="797" t="s">
        <v>488</v>
      </c>
      <c r="S133" s="797"/>
      <c r="T133" s="797"/>
      <c r="U133" s="797"/>
      <c r="V133" s="7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3">
        <f t="shared" si="80"/>
        <v>0</v>
      </c>
      <c r="AO133" s="793"/>
    </row>
    <row r="134" spans="18:41" x14ac:dyDescent="0.25">
      <c r="R134" s="797" t="s">
        <v>489</v>
      </c>
      <c r="S134" s="797"/>
      <c r="T134" s="797"/>
      <c r="U134" s="797"/>
      <c r="V134" s="7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3">
        <f t="shared" si="80"/>
        <v>1.62</v>
      </c>
      <c r="AO134" s="793"/>
    </row>
    <row r="135" spans="18:41" x14ac:dyDescent="0.25">
      <c r="R135" s="797" t="s">
        <v>490</v>
      </c>
      <c r="S135" s="797"/>
      <c r="T135" s="797"/>
      <c r="U135" s="797"/>
      <c r="V135" s="7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797" t="s">
        <v>491</v>
      </c>
      <c r="S136" s="797"/>
      <c r="T136" s="797"/>
      <c r="U136" s="797"/>
      <c r="V136" s="7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3">
        <f t="shared" si="80"/>
        <v>0</v>
      </c>
      <c r="AO136" s="793"/>
    </row>
    <row r="137" spans="18:41" x14ac:dyDescent="0.25">
      <c r="R137" s="797" t="s">
        <v>492</v>
      </c>
      <c r="S137" s="797"/>
      <c r="T137" s="797"/>
      <c r="U137" s="797"/>
      <c r="V137" s="7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3">
        <f t="shared" si="80"/>
        <v>0</v>
      </c>
      <c r="AO137" s="793"/>
    </row>
    <row r="138" spans="18:41" x14ac:dyDescent="0.25">
      <c r="R138" s="794" t="s">
        <v>597</v>
      </c>
      <c r="S138" s="795"/>
      <c r="T138" s="795"/>
      <c r="U138" s="795"/>
      <c r="V138" s="79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797" t="s">
        <v>703</v>
      </c>
      <c r="S139" s="797"/>
      <c r="T139" s="797"/>
      <c r="U139" s="797"/>
      <c r="V139" s="7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797" t="s">
        <v>704</v>
      </c>
      <c r="S140" s="797"/>
      <c r="T140" s="797"/>
      <c r="U140" s="797"/>
      <c r="V140" s="7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3">
        <f t="shared" si="84"/>
        <v>0</v>
      </c>
      <c r="AO140" s="793"/>
    </row>
    <row r="141" spans="18:41" x14ac:dyDescent="0.25">
      <c r="R141" s="794" t="s">
        <v>566</v>
      </c>
      <c r="S141" s="795"/>
      <c r="T141" s="795"/>
      <c r="U141" s="795"/>
      <c r="V141" s="79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3">
        <f t="shared" si="80"/>
        <v>0</v>
      </c>
      <c r="AO141" s="793"/>
    </row>
    <row r="142" spans="18:41" x14ac:dyDescent="0.25">
      <c r="R142" s="794" t="s">
        <v>712</v>
      </c>
      <c r="S142" s="795"/>
      <c r="T142" s="795"/>
      <c r="U142" s="795"/>
      <c r="V142" s="79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4" t="s">
        <v>713</v>
      </c>
      <c r="S143" s="795"/>
      <c r="T143" s="795"/>
      <c r="U143" s="795"/>
      <c r="V143" s="79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4" t="s">
        <v>714</v>
      </c>
      <c r="S144" s="795"/>
      <c r="T144" s="795"/>
      <c r="U144" s="795"/>
      <c r="V144" s="79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3">
        <f t="shared" si="91"/>
        <v>0</v>
      </c>
      <c r="AO144" s="793"/>
    </row>
    <row r="145" spans="18:41" x14ac:dyDescent="0.25">
      <c r="R145" s="794" t="s">
        <v>715</v>
      </c>
      <c r="S145" s="795"/>
      <c r="T145" s="795"/>
      <c r="U145" s="795"/>
      <c r="V145" s="79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3">
        <f t="shared" si="91"/>
        <v>0</v>
      </c>
      <c r="AO145" s="793"/>
    </row>
    <row r="146" spans="18:41" x14ac:dyDescent="0.25">
      <c r="R146" s="794" t="s">
        <v>716</v>
      </c>
      <c r="S146" s="795"/>
      <c r="T146" s="795"/>
      <c r="U146" s="795"/>
      <c r="V146" s="79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3">
        <f t="shared" si="91"/>
        <v>0</v>
      </c>
      <c r="AO146" s="793"/>
    </row>
    <row r="147" spans="18:41" x14ac:dyDescent="0.25">
      <c r="R147" s="797" t="s">
        <v>493</v>
      </c>
      <c r="S147" s="797"/>
      <c r="T147" s="797"/>
      <c r="U147" s="797"/>
      <c r="V147" s="7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3">
        <f t="shared" si="80"/>
        <v>0</v>
      </c>
      <c r="AO147" s="79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3" t="s">
        <v>639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797" t="s">
        <v>640</v>
      </c>
      <c r="S152" s="797"/>
      <c r="T152" s="797"/>
      <c r="U152" s="797"/>
      <c r="V152" s="7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797" t="s">
        <v>641</v>
      </c>
      <c r="S153" s="797"/>
      <c r="T153" s="797"/>
      <c r="U153" s="797"/>
      <c r="V153" s="7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797" t="s">
        <v>642</v>
      </c>
      <c r="S154" s="797"/>
      <c r="T154" s="797"/>
      <c r="U154" s="797"/>
      <c r="V154" s="7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3">
        <f t="shared" si="98"/>
        <v>0</v>
      </c>
      <c r="AO154" s="793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3">
        <f t="shared" si="98"/>
        <v>16</v>
      </c>
      <c r="AO155" s="793"/>
    </row>
    <row r="156" spans="18:41" x14ac:dyDescent="0.25">
      <c r="R156" s="797" t="s">
        <v>644</v>
      </c>
      <c r="S156" s="797"/>
      <c r="T156" s="797"/>
      <c r="U156" s="797"/>
      <c r="V156" s="7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3">
        <f t="shared" si="98"/>
        <v>0</v>
      </c>
      <c r="AO156" s="793"/>
    </row>
    <row r="157" spans="18:41" x14ac:dyDescent="0.25">
      <c r="R157" s="797" t="s">
        <v>645</v>
      </c>
      <c r="S157" s="797"/>
      <c r="T157" s="797"/>
      <c r="U157" s="797"/>
      <c r="V157" s="7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3">
        <f t="shared" si="98"/>
        <v>0</v>
      </c>
      <c r="AO157" s="793"/>
    </row>
    <row r="158" spans="18:41" x14ac:dyDescent="0.25">
      <c r="R158" s="797" t="s">
        <v>646</v>
      </c>
      <c r="S158" s="797"/>
      <c r="T158" s="797"/>
      <c r="U158" s="797"/>
      <c r="V158" s="7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3">
        <f t="shared" si="98"/>
        <v>0</v>
      </c>
      <c r="AO158" s="793"/>
    </row>
    <row r="159" spans="18:41" x14ac:dyDescent="0.25">
      <c r="R159" s="797" t="s">
        <v>647</v>
      </c>
      <c r="S159" s="797"/>
      <c r="T159" s="797"/>
      <c r="U159" s="797"/>
      <c r="V159" s="7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3">
        <f t="shared" si="98"/>
        <v>0</v>
      </c>
      <c r="AO159" s="793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797" t="s">
        <v>649</v>
      </c>
      <c r="S161" s="797"/>
      <c r="T161" s="797"/>
      <c r="U161" s="797"/>
      <c r="V161" s="7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797" t="s">
        <v>651</v>
      </c>
      <c r="S163" s="797"/>
      <c r="T163" s="797"/>
      <c r="U163" s="797"/>
      <c r="V163" s="7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3">
        <f t="shared" si="98"/>
        <v>0</v>
      </c>
      <c r="AO163" s="793"/>
    </row>
    <row r="164" spans="18:41" x14ac:dyDescent="0.25">
      <c r="R164" s="634" t="s">
        <v>652</v>
      </c>
      <c r="S164" s="635"/>
      <c r="T164" s="635"/>
      <c r="U164" s="635"/>
      <c r="V164" s="6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3">
        <f t="shared" si="98"/>
        <v>0</v>
      </c>
      <c r="AO164" s="793"/>
    </row>
    <row r="165" spans="18:41" x14ac:dyDescent="0.25">
      <c r="R165" s="794" t="s">
        <v>653</v>
      </c>
      <c r="S165" s="795"/>
      <c r="T165" s="795"/>
      <c r="U165" s="795"/>
      <c r="V165" s="79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3">
        <f t="shared" si="98"/>
        <v>0</v>
      </c>
      <c r="AO165" s="793"/>
    </row>
    <row r="166" spans="18:41" x14ac:dyDescent="0.25">
      <c r="R166" s="634" t="s">
        <v>654</v>
      </c>
      <c r="S166" s="635"/>
      <c r="T166" s="635"/>
      <c r="U166" s="635"/>
      <c r="V166" s="6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4" t="s">
        <v>655</v>
      </c>
      <c r="S167" s="795"/>
      <c r="T167" s="795"/>
      <c r="U167" s="795"/>
      <c r="V167" s="79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3">
        <f t="shared" si="105"/>
        <v>0</v>
      </c>
      <c r="AO167" s="793"/>
    </row>
    <row r="168" spans="18:41" x14ac:dyDescent="0.25">
      <c r="R168" s="794" t="s">
        <v>656</v>
      </c>
      <c r="S168" s="795"/>
      <c r="T168" s="795"/>
      <c r="U168" s="795"/>
      <c r="V168" s="79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3">
        <f t="shared" si="105"/>
        <v>0</v>
      </c>
      <c r="AO168" s="793"/>
    </row>
    <row r="169" spans="18:41" x14ac:dyDescent="0.25">
      <c r="R169" s="794" t="s">
        <v>657</v>
      </c>
      <c r="S169" s="795"/>
      <c r="T169" s="795"/>
      <c r="U169" s="795"/>
      <c r="V169" s="79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3">
        <f t="shared" si="105"/>
        <v>0</v>
      </c>
      <c r="AO169" s="793"/>
    </row>
    <row r="170" spans="18:41" x14ac:dyDescent="0.25">
      <c r="R170" s="794" t="s">
        <v>658</v>
      </c>
      <c r="S170" s="795"/>
      <c r="T170" s="795"/>
      <c r="U170" s="795"/>
      <c r="V170" s="79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3">
        <f t="shared" si="105"/>
        <v>0</v>
      </c>
      <c r="AO170" s="793"/>
    </row>
    <row r="171" spans="18:41" x14ac:dyDescent="0.25">
      <c r="R171" s="794" t="s">
        <v>659</v>
      </c>
      <c r="S171" s="795"/>
      <c r="T171" s="795"/>
      <c r="U171" s="795"/>
      <c r="V171" s="79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3">
        <f t="shared" si="105"/>
        <v>0</v>
      </c>
      <c r="AO171" s="793"/>
    </row>
    <row r="172" spans="18:41" x14ac:dyDescent="0.25">
      <c r="R172" s="794" t="s">
        <v>660</v>
      </c>
      <c r="S172" s="795"/>
      <c r="T172" s="795"/>
      <c r="U172" s="795"/>
      <c r="V172" s="79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3">
        <f t="shared" si="105"/>
        <v>0</v>
      </c>
      <c r="AO172" s="793"/>
    </row>
    <row r="173" spans="18:41" x14ac:dyDescent="0.25">
      <c r="R173" s="794" t="s">
        <v>661</v>
      </c>
      <c r="S173" s="795"/>
      <c r="T173" s="795"/>
      <c r="U173" s="795"/>
      <c r="V173" s="79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3">
        <f t="shared" si="105"/>
        <v>0</v>
      </c>
      <c r="AO173" s="793"/>
    </row>
    <row r="174" spans="18:41" x14ac:dyDescent="0.25">
      <c r="R174" s="794" t="s">
        <v>662</v>
      </c>
      <c r="S174" s="795"/>
      <c r="T174" s="795"/>
      <c r="U174" s="795"/>
      <c r="V174" s="79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3">
        <f t="shared" si="105"/>
        <v>0</v>
      </c>
      <c r="AO174" s="793"/>
    </row>
    <row r="175" spans="18:41" x14ac:dyDescent="0.25">
      <c r="R175" s="794" t="s">
        <v>663</v>
      </c>
      <c r="S175" s="795"/>
      <c r="T175" s="795"/>
      <c r="U175" s="795"/>
      <c r="V175" s="79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3">
        <f t="shared" si="105"/>
        <v>0</v>
      </c>
      <c r="AO175" s="793"/>
    </row>
    <row r="176" spans="18:41" x14ac:dyDescent="0.25">
      <c r="R176" s="794" t="s">
        <v>664</v>
      </c>
      <c r="S176" s="795"/>
      <c r="T176" s="795"/>
      <c r="U176" s="795"/>
      <c r="V176" s="79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3">
        <f t="shared" si="105"/>
        <v>0</v>
      </c>
      <c r="AO176" s="793"/>
    </row>
    <row r="177" spans="18:41" x14ac:dyDescent="0.25">
      <c r="R177" s="794" t="s">
        <v>665</v>
      </c>
      <c r="S177" s="795"/>
      <c r="T177" s="795"/>
      <c r="U177" s="795"/>
      <c r="V177" s="79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3">
        <f t="shared" si="105"/>
        <v>0</v>
      </c>
      <c r="AO177" s="793"/>
    </row>
    <row r="178" spans="18:41" x14ac:dyDescent="0.25">
      <c r="R178" s="794" t="s">
        <v>666</v>
      </c>
      <c r="S178" s="795"/>
      <c r="T178" s="795"/>
      <c r="U178" s="795"/>
      <c r="V178" s="79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3">
        <f t="shared" si="105"/>
        <v>0</v>
      </c>
      <c r="AO178" s="793"/>
    </row>
    <row r="179" spans="18:41" x14ac:dyDescent="0.25">
      <c r="R179" s="794" t="s">
        <v>667</v>
      </c>
      <c r="S179" s="795"/>
      <c r="T179" s="795"/>
      <c r="U179" s="795"/>
      <c r="V179" s="79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3">
        <f t="shared" si="105"/>
        <v>0</v>
      </c>
      <c r="AO179" s="793"/>
    </row>
    <row r="180" spans="18:41" x14ac:dyDescent="0.25">
      <c r="R180" s="794" t="s">
        <v>668</v>
      </c>
      <c r="S180" s="795"/>
      <c r="T180" s="795"/>
      <c r="U180" s="795"/>
      <c r="V180" s="79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3">
        <f t="shared" si="105"/>
        <v>0</v>
      </c>
      <c r="AO180" s="793"/>
    </row>
    <row r="181" spans="18:41" x14ac:dyDescent="0.25">
      <c r="R181" s="794" t="s">
        <v>669</v>
      </c>
      <c r="S181" s="795"/>
      <c r="T181" s="795"/>
      <c r="U181" s="795"/>
      <c r="V181" s="79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3">
        <f t="shared" si="105"/>
        <v>0</v>
      </c>
      <c r="AO181" s="793"/>
    </row>
    <row r="182" spans="18:41" x14ac:dyDescent="0.25">
      <c r="R182" s="794" t="s">
        <v>670</v>
      </c>
      <c r="S182" s="795"/>
      <c r="T182" s="795"/>
      <c r="U182" s="795"/>
      <c r="V182" s="79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3">
        <f t="shared" si="105"/>
        <v>0</v>
      </c>
      <c r="AO182" s="793"/>
    </row>
    <row r="183" spans="18:41" x14ac:dyDescent="0.25">
      <c r="R183" s="794" t="s">
        <v>685</v>
      </c>
      <c r="S183" s="795"/>
      <c r="T183" s="795"/>
      <c r="U183" s="795"/>
      <c r="V183" s="79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3">
        <f t="shared" si="105"/>
        <v>0</v>
      </c>
      <c r="AO183" s="793"/>
    </row>
    <row r="184" spans="18:41" x14ac:dyDescent="0.25">
      <c r="R184" s="634" t="s">
        <v>671</v>
      </c>
      <c r="S184" s="635"/>
      <c r="T184" s="635"/>
      <c r="U184" s="635"/>
      <c r="V184" s="6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4" t="s">
        <v>672</v>
      </c>
      <c r="S185" s="795"/>
      <c r="T185" s="795"/>
      <c r="U185" s="795"/>
      <c r="V185" s="79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3">
        <f t="shared" si="112"/>
        <v>0</v>
      </c>
      <c r="AO185" s="793"/>
    </row>
    <row r="186" spans="18:41" x14ac:dyDescent="0.25">
      <c r="R186" s="794" t="s">
        <v>673</v>
      </c>
      <c r="S186" s="795"/>
      <c r="T186" s="795"/>
      <c r="U186" s="795"/>
      <c r="V186" s="79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3">
        <f t="shared" si="112"/>
        <v>0</v>
      </c>
      <c r="AO186" s="793"/>
    </row>
    <row r="187" spans="18:41" x14ac:dyDescent="0.25">
      <c r="R187" s="634" t="s">
        <v>674</v>
      </c>
      <c r="S187" s="635"/>
      <c r="T187" s="635"/>
      <c r="U187" s="635"/>
      <c r="V187" s="6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3">
        <f t="shared" si="112"/>
        <v>5.32</v>
      </c>
      <c r="AO187" s="793"/>
    </row>
    <row r="188" spans="18:41" x14ac:dyDescent="0.25">
      <c r="R188" s="794" t="s">
        <v>675</v>
      </c>
      <c r="S188" s="795"/>
      <c r="T188" s="795"/>
      <c r="U188" s="795"/>
      <c r="V188" s="79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3">
        <f t="shared" si="112"/>
        <v>0</v>
      </c>
      <c r="AO188" s="793"/>
    </row>
    <row r="189" spans="18:41" x14ac:dyDescent="0.25">
      <c r="R189" s="794" t="s">
        <v>676</v>
      </c>
      <c r="S189" s="795"/>
      <c r="T189" s="795"/>
      <c r="U189" s="795"/>
      <c r="V189" s="79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3">
        <f t="shared" si="112"/>
        <v>0</v>
      </c>
      <c r="AO189" s="793"/>
    </row>
    <row r="190" spans="18:41" x14ac:dyDescent="0.25">
      <c r="R190" s="794" t="s">
        <v>677</v>
      </c>
      <c r="S190" s="795"/>
      <c r="T190" s="795"/>
      <c r="U190" s="795"/>
      <c r="V190" s="79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3">
        <f t="shared" si="105"/>
        <v>0</v>
      </c>
      <c r="AO190" s="793"/>
    </row>
    <row r="191" spans="18:41" x14ac:dyDescent="0.25">
      <c r="R191" s="794" t="s">
        <v>678</v>
      </c>
      <c r="S191" s="795"/>
      <c r="T191" s="795"/>
      <c r="U191" s="795"/>
      <c r="V191" s="79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3">
        <f t="shared" si="105"/>
        <v>0</v>
      </c>
      <c r="AO191" s="793"/>
    </row>
    <row r="192" spans="18:41" x14ac:dyDescent="0.25">
      <c r="R192" s="794" t="s">
        <v>679</v>
      </c>
      <c r="S192" s="795"/>
      <c r="T192" s="795"/>
      <c r="U192" s="795"/>
      <c r="V192" s="79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3">
        <f t="shared" si="105"/>
        <v>0</v>
      </c>
      <c r="AO192" s="793"/>
    </row>
    <row r="193" spans="18:41" x14ac:dyDescent="0.25">
      <c r="R193" s="794" t="s">
        <v>680</v>
      </c>
      <c r="S193" s="795"/>
      <c r="T193" s="795"/>
      <c r="U193" s="795"/>
      <c r="V193" s="79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3">
        <f t="shared" si="105"/>
        <v>0</v>
      </c>
      <c r="AO193" s="793"/>
    </row>
    <row r="194" spans="18:41" x14ac:dyDescent="0.25">
      <c r="R194" s="794" t="s">
        <v>681</v>
      </c>
      <c r="S194" s="795"/>
      <c r="T194" s="795"/>
      <c r="U194" s="795"/>
      <c r="V194" s="79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3">
        <f t="shared" si="105"/>
        <v>0</v>
      </c>
      <c r="AO194" s="793"/>
    </row>
    <row r="195" spans="18:41" x14ac:dyDescent="0.25">
      <c r="R195" s="794" t="s">
        <v>682</v>
      </c>
      <c r="S195" s="795"/>
      <c r="T195" s="795"/>
      <c r="U195" s="795"/>
      <c r="V195" s="79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4" t="s">
        <v>683</v>
      </c>
      <c r="S196" s="795"/>
      <c r="T196" s="795"/>
      <c r="U196" s="795"/>
      <c r="V196" s="79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3">
        <f t="shared" si="119"/>
        <v>0</v>
      </c>
      <c r="AO196" s="793"/>
    </row>
    <row r="197" spans="18:41" x14ac:dyDescent="0.25">
      <c r="R197" s="794" t="s">
        <v>684</v>
      </c>
      <c r="S197" s="795"/>
      <c r="T197" s="795"/>
      <c r="U197" s="795"/>
      <c r="V197" s="79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3">
        <f t="shared" si="119"/>
        <v>0</v>
      </c>
      <c r="AO197" s="793"/>
    </row>
    <row r="198" spans="18:41" x14ac:dyDescent="0.25">
      <c r="R198" s="794" t="s">
        <v>645</v>
      </c>
      <c r="S198" s="795"/>
      <c r="T198" s="795"/>
      <c r="U198" s="795"/>
      <c r="V198" s="79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3">
        <f t="shared" si="119"/>
        <v>0</v>
      </c>
      <c r="AO198" s="793"/>
    </row>
    <row r="199" spans="18:41" x14ac:dyDescent="0.25">
      <c r="R199" s="794" t="s">
        <v>690</v>
      </c>
      <c r="S199" s="795"/>
      <c r="T199" s="795"/>
      <c r="U199" s="795"/>
      <c r="V199" s="79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34" t="s">
        <v>698</v>
      </c>
      <c r="S200" s="635"/>
      <c r="T200" s="635"/>
      <c r="U200" s="635"/>
      <c r="V200" s="6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3">
        <f t="shared" si="119"/>
        <v>0</v>
      </c>
      <c r="AO200" s="793"/>
    </row>
    <row r="201" spans="18:41" x14ac:dyDescent="0.25">
      <c r="R201" s="794" t="s">
        <v>710</v>
      </c>
      <c r="S201" s="795"/>
      <c r="T201" s="795"/>
      <c r="U201" s="795"/>
      <c r="V201" s="79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3">
        <f t="shared" si="119"/>
        <v>0</v>
      </c>
      <c r="AO201" s="793"/>
    </row>
    <row r="202" spans="18:41" x14ac:dyDescent="0.25">
      <c r="R202" s="794" t="s">
        <v>711</v>
      </c>
      <c r="S202" s="795"/>
      <c r="T202" s="795"/>
      <c r="U202" s="795"/>
      <c r="V202" s="79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3">
        <f t="shared" si="119"/>
        <v>0</v>
      </c>
      <c r="AO202" s="793"/>
    </row>
    <row r="203" spans="18:41" x14ac:dyDescent="0.25">
      <c r="R203" s="794"/>
      <c r="S203" s="795"/>
      <c r="T203" s="795"/>
      <c r="U203" s="795"/>
      <c r="V203" s="79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3">
        <f t="shared" si="119"/>
        <v>0</v>
      </c>
      <c r="AO203" s="793"/>
    </row>
    <row r="204" spans="18:41" x14ac:dyDescent="0.25">
      <c r="R204" s="794"/>
      <c r="S204" s="795"/>
      <c r="T204" s="795"/>
      <c r="U204" s="795"/>
      <c r="V204" s="79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3">
        <f t="shared" si="119"/>
        <v>0</v>
      </c>
      <c r="AO204" s="793"/>
    </row>
    <row r="205" spans="18:41" x14ac:dyDescent="0.25">
      <c r="R205" s="794"/>
      <c r="S205" s="795"/>
      <c r="T205" s="795"/>
      <c r="U205" s="795"/>
      <c r="V205" s="79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3">
        <f t="shared" si="119"/>
        <v>0</v>
      </c>
      <c r="AO205" s="793"/>
    </row>
    <row r="206" spans="18:41" x14ac:dyDescent="0.25">
      <c r="R206" s="794"/>
      <c r="S206" s="795"/>
      <c r="T206" s="795"/>
      <c r="U206" s="795"/>
      <c r="V206" s="79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3">
        <f t="shared" si="119"/>
        <v>0</v>
      </c>
      <c r="AO206" s="793"/>
    </row>
    <row r="207" spans="18:41" x14ac:dyDescent="0.25">
      <c r="R207" s="794"/>
      <c r="S207" s="795"/>
      <c r="T207" s="795"/>
      <c r="U207" s="795"/>
      <c r="V207" s="79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3">
        <f t="shared" si="119"/>
        <v>0</v>
      </c>
      <c r="AO207" s="793"/>
    </row>
    <row r="208" spans="18:41" x14ac:dyDescent="0.25">
      <c r="R208" s="794"/>
      <c r="S208" s="795"/>
      <c r="T208" s="795"/>
      <c r="U208" s="795"/>
      <c r="V208" s="79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3">
        <f t="shared" si="119"/>
        <v>0</v>
      </c>
      <c r="AO208" s="793"/>
    </row>
    <row r="209" spans="18:41" x14ac:dyDescent="0.25">
      <c r="R209" s="794"/>
      <c r="S209" s="795"/>
      <c r="T209" s="795"/>
      <c r="U209" s="795"/>
      <c r="V209" s="79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3">
        <f t="shared" si="105"/>
        <v>0</v>
      </c>
      <c r="AO209" s="793"/>
    </row>
    <row r="210" spans="18:41" x14ac:dyDescent="0.25">
      <c r="R210" s="797"/>
      <c r="S210" s="797"/>
      <c r="T210" s="797"/>
      <c r="U210" s="797"/>
      <c r="V210" s="7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3">
        <f t="shared" si="98"/>
        <v>0</v>
      </c>
      <c r="AO210" s="79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8" t="s">
        <v>91</v>
      </c>
      <c r="S214" s="809"/>
      <c r="T214" s="809"/>
      <c r="U214" s="809"/>
      <c r="V214" s="81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7"/>
      <c r="S223" s="80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296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customHeight="1" x14ac:dyDescent="0.25">
      <c r="Q234" s="604" t="s">
        <v>336</v>
      </c>
      <c r="R234" s="590">
        <v>24</v>
      </c>
      <c r="S234" s="592" t="s">
        <v>822</v>
      </c>
      <c r="V234" s="609"/>
      <c r="Y234" s="411"/>
      <c r="Z234" s="429"/>
      <c r="AA234" s="429"/>
      <c r="AC234" s="403"/>
      <c r="AN234" s="427"/>
      <c r="AO234" s="427"/>
    </row>
    <row r="235" spans="17:41" ht="45.75" customHeight="1" x14ac:dyDescent="0.25">
      <c r="Q235" s="604" t="s">
        <v>336</v>
      </c>
      <c r="R235" s="590">
        <v>15</v>
      </c>
      <c r="S235" s="592" t="s">
        <v>823</v>
      </c>
      <c r="Y235" s="411"/>
      <c r="Z235" s="522"/>
      <c r="AA235" s="522"/>
      <c r="AC235" s="403"/>
      <c r="AN235" s="427"/>
      <c r="AO235" s="427"/>
    </row>
    <row r="236" spans="17:41" ht="45" customHeight="1" x14ac:dyDescent="0.25">
      <c r="Q236" s="604" t="s">
        <v>731</v>
      </c>
      <c r="R236" s="590">
        <v>8.3000000000000007</v>
      </c>
      <c r="S236" s="592" t="s">
        <v>824</v>
      </c>
      <c r="Y236" s="411"/>
      <c r="Z236" s="524"/>
      <c r="AA236" s="524"/>
      <c r="AC236" s="403"/>
      <c r="AN236" s="427"/>
      <c r="AO236" s="427"/>
    </row>
    <row r="237" spans="17:41" ht="43.5" customHeight="1" x14ac:dyDescent="0.25">
      <c r="Q237" s="610" t="s">
        <v>336</v>
      </c>
      <c r="R237" s="593">
        <v>8.3000000000000007</v>
      </c>
      <c r="S237" s="594" t="s">
        <v>826</v>
      </c>
      <c r="Y237" s="411"/>
      <c r="Z237" s="525"/>
      <c r="AA237" s="525"/>
      <c r="AC237" s="403"/>
      <c r="AN237" s="427"/>
      <c r="AO237" s="427"/>
    </row>
    <row r="238" spans="17:41" ht="42.75" thickBot="1" x14ac:dyDescent="0.3">
      <c r="Q238" s="610" t="s">
        <v>336</v>
      </c>
      <c r="R238" s="593">
        <v>240</v>
      </c>
      <c r="S238" s="595" t="s">
        <v>820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811">
        <v>217</v>
      </c>
      <c r="R239" s="812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813">
        <v>224</v>
      </c>
      <c r="R240" s="813"/>
      <c r="S240" s="597" t="s">
        <v>805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813">
        <v>24</v>
      </c>
      <c r="R241" s="813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topLeftCell="E1" zoomScale="85" zoomScaleNormal="85" workbookViewId="0">
      <pane ySplit="54" topLeftCell="A565" activePane="bottomLeft" state="frozen"/>
      <selection pane="bottomLeft" activeCell="O571" sqref="O57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3" t="s">
        <v>601</v>
      </c>
      <c r="F1" s="82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4" t="s">
        <v>196</v>
      </c>
      <c r="Q39" s="825"/>
      <c r="R39" s="825"/>
      <c r="S39" s="825"/>
      <c r="T39" s="825"/>
      <c r="U39" s="825"/>
      <c r="V39" s="82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17">
        <v>661.26851851851859</v>
      </c>
      <c r="R441" s="817">
        <v>170.50000000000006</v>
      </c>
      <c r="S441" s="817">
        <v>24.5</v>
      </c>
      <c r="T441" s="817">
        <v>99.92</v>
      </c>
      <c r="U441" s="817">
        <v>9.65</v>
      </c>
      <c r="V441" s="82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17">
        <v>376.88</v>
      </c>
      <c r="R470" s="817">
        <v>51.55</v>
      </c>
      <c r="S470" s="817">
        <v>0</v>
      </c>
      <c r="T470" s="817">
        <v>120</v>
      </c>
      <c r="U470" s="817">
        <v>8.6300000000000008</v>
      </c>
      <c r="V470" s="82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18"/>
      <c r="R471" s="818"/>
      <c r="S471" s="818"/>
      <c r="T471" s="818"/>
      <c r="U471" s="818"/>
      <c r="V471" s="82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18"/>
      <c r="R472" s="818"/>
      <c r="S472" s="818"/>
      <c r="T472" s="818"/>
      <c r="U472" s="818"/>
      <c r="V472" s="82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18"/>
      <c r="R473" s="818"/>
      <c r="S473" s="818"/>
      <c r="T473" s="818"/>
      <c r="U473" s="818"/>
      <c r="V473" s="82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19"/>
      <c r="R474" s="819"/>
      <c r="S474" s="819"/>
      <c r="T474" s="819"/>
      <c r="U474" s="819"/>
      <c r="V474" s="82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17">
        <v>567.92999999999995</v>
      </c>
      <c r="R475" s="817">
        <v>45.510000000000005</v>
      </c>
      <c r="S475" s="817">
        <v>46.090000000000011</v>
      </c>
      <c r="T475" s="817">
        <v>93.33</v>
      </c>
      <c r="U475" s="817">
        <v>20.58</v>
      </c>
      <c r="V475" s="82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18"/>
      <c r="R476" s="818"/>
      <c r="S476" s="818"/>
      <c r="T476" s="818"/>
      <c r="U476" s="818"/>
      <c r="V476" s="82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18"/>
      <c r="R477" s="818"/>
      <c r="S477" s="818"/>
      <c r="T477" s="818"/>
      <c r="U477" s="818"/>
      <c r="V477" s="82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18"/>
      <c r="R478" s="818"/>
      <c r="S478" s="818"/>
      <c r="T478" s="818"/>
      <c r="U478" s="818"/>
      <c r="V478" s="82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18"/>
      <c r="R479" s="818"/>
      <c r="S479" s="818"/>
      <c r="T479" s="818"/>
      <c r="U479" s="818"/>
      <c r="V479" s="82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18"/>
      <c r="R480" s="818"/>
      <c r="S480" s="818"/>
      <c r="T480" s="818"/>
      <c r="U480" s="818"/>
      <c r="V480" s="82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19"/>
      <c r="R481" s="819"/>
      <c r="S481" s="819"/>
      <c r="T481" s="819"/>
      <c r="U481" s="819"/>
      <c r="V481" s="82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779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780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783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784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785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786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788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793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796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806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813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825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4" activePane="bottomLeft" state="frozen"/>
      <selection pane="bottomLeft" activeCell="F382" sqref="F38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781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782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781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787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791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794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808</v>
      </c>
      <c r="H375" s="309" t="s">
        <v>807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811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791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814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814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815</v>
      </c>
    </row>
    <row r="384" spans="2:8" ht="24.95" customHeight="1" x14ac:dyDescent="0.25">
      <c r="B384" s="472" t="s">
        <v>812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818</v>
      </c>
    </row>
    <row r="385" spans="2:8" ht="24.95" customHeight="1" x14ac:dyDescent="0.25">
      <c r="B385" s="472" t="s">
        <v>819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6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C59" sqref="C5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3" t="s">
        <v>356</v>
      </c>
      <c r="B1" s="864" t="s">
        <v>191</v>
      </c>
      <c r="C1" s="864" t="s">
        <v>352</v>
      </c>
      <c r="D1" s="865" t="s">
        <v>354</v>
      </c>
      <c r="E1" s="866"/>
      <c r="F1" s="866"/>
      <c r="G1" s="867"/>
      <c r="H1" s="835" t="s">
        <v>192</v>
      </c>
      <c r="I1" s="835" t="s">
        <v>303</v>
      </c>
      <c r="J1" s="835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63"/>
      <c r="B2" s="864"/>
      <c r="C2" s="864"/>
      <c r="D2" s="576" t="s">
        <v>353</v>
      </c>
      <c r="E2" s="574" t="s">
        <v>297</v>
      </c>
      <c r="F2" s="576" t="s">
        <v>192</v>
      </c>
      <c r="G2" s="571" t="s">
        <v>773</v>
      </c>
      <c r="H2" s="836"/>
      <c r="I2" s="836"/>
      <c r="J2" s="836"/>
      <c r="K2" s="573"/>
      <c r="L2" s="570">
        <f ca="1">TODAY()</f>
        <v>45321</v>
      </c>
      <c r="M2" s="569">
        <v>15</v>
      </c>
    </row>
    <row r="3" spans="1:13" s="487" customFormat="1" x14ac:dyDescent="0.25">
      <c r="A3" s="868" t="s">
        <v>278</v>
      </c>
      <c r="B3" s="869" t="s">
        <v>502</v>
      </c>
      <c r="C3" s="854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57">
        <f>SUM(F3:F5)</f>
        <v>1167</v>
      </c>
      <c r="I3" s="870">
        <f>439.25+297+'DETALLE DE CREDITOS'!F52+'DETALLE DE CREDITOS'!F185</f>
        <v>910.25</v>
      </c>
      <c r="J3" s="850">
        <f>H3-I3</f>
        <v>256.75</v>
      </c>
      <c r="K3" s="853" t="s">
        <v>496</v>
      </c>
    </row>
    <row r="4" spans="1:13" s="364" customFormat="1" x14ac:dyDescent="0.25">
      <c r="A4" s="868"/>
      <c r="B4" s="855"/>
      <c r="C4" s="855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58"/>
      <c r="I4" s="871"/>
      <c r="J4" s="851"/>
      <c r="K4" s="853"/>
    </row>
    <row r="5" spans="1:13" s="364" customFormat="1" x14ac:dyDescent="0.25">
      <c r="A5" s="868"/>
      <c r="B5" s="856"/>
      <c r="C5" s="856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59"/>
      <c r="I5" s="872"/>
      <c r="J5" s="852"/>
      <c r="K5" s="853"/>
    </row>
    <row r="6" spans="1:13" x14ac:dyDescent="0.25">
      <c r="A6" s="873" t="s">
        <v>357</v>
      </c>
      <c r="B6" s="873" t="s">
        <v>292</v>
      </c>
      <c r="C6" s="875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732">
        <f>SUM(F6:F10)</f>
        <v>484</v>
      </c>
      <c r="I6" s="878">
        <f>'DETALLE DE CREDITOS'!F222</f>
        <v>110</v>
      </c>
      <c r="J6" s="848">
        <f>H6-I6</f>
        <v>374</v>
      </c>
      <c r="K6" s="845" t="s">
        <v>496</v>
      </c>
      <c r="M6" s="564"/>
    </row>
    <row r="7" spans="1:13" x14ac:dyDescent="0.25">
      <c r="A7" s="874"/>
      <c r="B7" s="874"/>
      <c r="C7" s="876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49"/>
      <c r="K7" s="846"/>
      <c r="M7" s="564"/>
    </row>
    <row r="8" spans="1:13" x14ac:dyDescent="0.25">
      <c r="A8" s="874"/>
      <c r="B8" s="874"/>
      <c r="C8" s="876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49"/>
      <c r="K8" s="846"/>
    </row>
    <row r="9" spans="1:13" x14ac:dyDescent="0.25">
      <c r="A9" s="874"/>
      <c r="B9" s="874"/>
      <c r="C9" s="876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49"/>
      <c r="K9" s="846"/>
    </row>
    <row r="10" spans="1:13" x14ac:dyDescent="0.25">
      <c r="A10" s="874"/>
      <c r="B10" s="874"/>
      <c r="C10" s="876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49"/>
      <c r="K10" s="846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0">
        <f>SUM(F11:F18)</f>
        <v>635</v>
      </c>
      <c r="I11" s="673">
        <v>0</v>
      </c>
      <c r="J11" s="847">
        <f>H11-I11</f>
        <v>635</v>
      </c>
      <c r="K11" s="823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0"/>
      <c r="I12" s="673"/>
      <c r="J12" s="847"/>
      <c r="K12" s="823"/>
    </row>
    <row r="13" spans="1:13" x14ac:dyDescent="0.25">
      <c r="A13" s="880"/>
      <c r="B13" s="881"/>
      <c r="C13" s="882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0"/>
      <c r="I13" s="673"/>
      <c r="J13" s="847"/>
      <c r="K13" s="823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0"/>
      <c r="I14" s="673"/>
      <c r="J14" s="847"/>
      <c r="K14" s="823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0"/>
      <c r="I15" s="673"/>
      <c r="J15" s="847"/>
      <c r="K15" s="823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0"/>
      <c r="I16" s="673"/>
      <c r="J16" s="847"/>
      <c r="K16" s="823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0"/>
      <c r="I17" s="673"/>
      <c r="J17" s="847"/>
      <c r="K17" s="823"/>
    </row>
    <row r="18" spans="1:11" x14ac:dyDescent="0.25">
      <c r="A18" s="880"/>
      <c r="B18" s="881"/>
      <c r="C18" s="88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60"/>
      <c r="I18" s="673"/>
      <c r="J18" s="847"/>
      <c r="K18" s="823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31" t="s">
        <v>357</v>
      </c>
      <c r="B20" s="831" t="s">
        <v>357</v>
      </c>
      <c r="C20" s="831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6">
        <f>SUM(F20:F30)</f>
        <v>2259</v>
      </c>
      <c r="I20" s="826">
        <v>0</v>
      </c>
      <c r="J20" s="828">
        <f>+H20-I20</f>
        <v>2259</v>
      </c>
      <c r="K20" s="829" t="s">
        <v>496</v>
      </c>
    </row>
    <row r="21" spans="1:11" x14ac:dyDescent="0.25">
      <c r="A21" s="861"/>
      <c r="B21" s="861"/>
      <c r="C21" s="861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2"/>
      <c r="I21" s="862"/>
      <c r="J21" s="844"/>
      <c r="K21" s="843"/>
    </row>
    <row r="22" spans="1:11" x14ac:dyDescent="0.25">
      <c r="A22" s="861"/>
      <c r="B22" s="861"/>
      <c r="C22" s="861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2"/>
      <c r="I22" s="862"/>
      <c r="J22" s="844"/>
      <c r="K22" s="843"/>
    </row>
    <row r="23" spans="1:11" x14ac:dyDescent="0.25">
      <c r="A23" s="861"/>
      <c r="B23" s="861"/>
      <c r="C23" s="861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2"/>
      <c r="I23" s="862"/>
      <c r="J23" s="844"/>
      <c r="K23" s="843"/>
    </row>
    <row r="24" spans="1:11" x14ac:dyDescent="0.25">
      <c r="A24" s="861"/>
      <c r="B24" s="861"/>
      <c r="C24" s="861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2"/>
      <c r="I24" s="862"/>
      <c r="J24" s="844"/>
      <c r="K24" s="843"/>
    </row>
    <row r="25" spans="1:11" x14ac:dyDescent="0.25">
      <c r="A25" s="861"/>
      <c r="B25" s="861"/>
      <c r="C25" s="861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2"/>
      <c r="I25" s="862"/>
      <c r="J25" s="844"/>
      <c r="K25" s="843"/>
    </row>
    <row r="26" spans="1:11" x14ac:dyDescent="0.25">
      <c r="A26" s="861"/>
      <c r="B26" s="861"/>
      <c r="C26" s="861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2"/>
      <c r="I26" s="862"/>
      <c r="J26" s="844"/>
      <c r="K26" s="843"/>
    </row>
    <row r="27" spans="1:11" x14ac:dyDescent="0.25">
      <c r="A27" s="861"/>
      <c r="B27" s="861"/>
      <c r="C27" s="861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2"/>
      <c r="I27" s="862"/>
      <c r="J27" s="844"/>
      <c r="K27" s="843"/>
    </row>
    <row r="28" spans="1:11" x14ac:dyDescent="0.25">
      <c r="A28" s="861"/>
      <c r="B28" s="861"/>
      <c r="C28" s="861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2"/>
      <c r="I28" s="862"/>
      <c r="J28" s="844"/>
      <c r="K28" s="843"/>
    </row>
    <row r="29" spans="1:11" x14ac:dyDescent="0.25">
      <c r="A29" s="861"/>
      <c r="B29" s="861"/>
      <c r="C29" s="861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2"/>
      <c r="I29" s="862"/>
      <c r="J29" s="844"/>
      <c r="K29" s="843"/>
    </row>
    <row r="30" spans="1:11" x14ac:dyDescent="0.25">
      <c r="A30" s="832"/>
      <c r="B30" s="832"/>
      <c r="C30" s="832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7"/>
      <c r="I30" s="827"/>
      <c r="J30" s="641"/>
      <c r="K30" s="830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54"/>
      <c r="B32" s="854" t="s">
        <v>578</v>
      </c>
      <c r="C32" s="854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57">
        <f>+SUM(F32:F34)</f>
        <v>186</v>
      </c>
      <c r="I32" s="857">
        <f>'DETALLE DE CREDITOS'!F274+'DETALLE DE CREDITOS'!F327</f>
        <v>190</v>
      </c>
      <c r="J32" s="837">
        <f>H32-I32</f>
        <v>-4</v>
      </c>
      <c r="K32" s="840" t="s">
        <v>496</v>
      </c>
    </row>
    <row r="33" spans="1:11" s="364" customFormat="1" x14ac:dyDescent="0.25">
      <c r="A33" s="855"/>
      <c r="B33" s="855"/>
      <c r="C33" s="855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58"/>
      <c r="I33" s="858"/>
      <c r="J33" s="838"/>
      <c r="K33" s="841"/>
    </row>
    <row r="34" spans="1:11" s="364" customFormat="1" x14ac:dyDescent="0.25">
      <c r="A34" s="856"/>
      <c r="B34" s="856"/>
      <c r="C34" s="856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59"/>
      <c r="I34" s="859"/>
      <c r="J34" s="839"/>
      <c r="K34" s="842"/>
    </row>
    <row r="35" spans="1:11" s="364" customFormat="1" x14ac:dyDescent="0.25">
      <c r="A35" s="831" t="s">
        <v>740</v>
      </c>
      <c r="B35" s="831" t="s">
        <v>739</v>
      </c>
      <c r="C35" s="854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26">
        <f>SUM(F35:F36)</f>
        <v>111</v>
      </c>
      <c r="I35" s="826">
        <v>0</v>
      </c>
      <c r="J35" s="828">
        <f>H35-I35</f>
        <v>111</v>
      </c>
      <c r="K35" s="598"/>
    </row>
    <row r="36" spans="1:11" x14ac:dyDescent="0.25">
      <c r="A36" s="832"/>
      <c r="B36" s="832"/>
      <c r="C36" s="856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7"/>
      <c r="I36" s="827"/>
      <c r="J36" s="641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:J38" si="2">H37-I37</f>
        <v>-3</v>
      </c>
      <c r="K37" s="558" t="s">
        <v>496</v>
      </c>
    </row>
    <row r="38" spans="1:11" ht="30" x14ac:dyDescent="0.25">
      <c r="A38" s="540"/>
      <c r="B38" s="540" t="s">
        <v>745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ref="H38" si="3">SUM(F38)</f>
        <v>360</v>
      </c>
      <c r="I38" s="556">
        <v>0</v>
      </c>
      <c r="J38" s="557">
        <f t="shared" si="2"/>
        <v>360</v>
      </c>
      <c r="K38" s="558" t="s">
        <v>810</v>
      </c>
    </row>
    <row r="39" spans="1:11" x14ac:dyDescent="0.25">
      <c r="A39" s="540" t="s">
        <v>629</v>
      </c>
      <c r="B39" s="540" t="s">
        <v>777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6" si="4">H39-I39</f>
        <v>70</v>
      </c>
      <c r="K39" s="558" t="s">
        <v>496</v>
      </c>
    </row>
    <row r="40" spans="1:11" x14ac:dyDescent="0.25">
      <c r="A40" s="540" t="s">
        <v>792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5">SUM(F40)</f>
        <v>96</v>
      </c>
      <c r="I40" s="575">
        <v>0</v>
      </c>
      <c r="J40" s="572">
        <f t="shared" si="4"/>
        <v>96</v>
      </c>
      <c r="K40" s="558" t="s">
        <v>496</v>
      </c>
    </row>
    <row r="41" spans="1:11" x14ac:dyDescent="0.25">
      <c r="A41" s="540" t="s">
        <v>778</v>
      </c>
      <c r="B41" s="540" t="s">
        <v>472</v>
      </c>
      <c r="C41" s="540"/>
      <c r="D41" s="540">
        <f>'DETALLE DE CREDITOS'!D350</f>
        <v>7526</v>
      </c>
      <c r="E41" s="553">
        <f>'DETALLE DE CREDITOS'!E350</f>
        <v>45287</v>
      </c>
      <c r="F41" s="540">
        <f>'DETALLE DE CREDITOS'!F350</f>
        <v>120</v>
      </c>
      <c r="G41" s="565" t="str">
        <f t="shared" ca="1" si="1"/>
        <v>VENCIDA</v>
      </c>
      <c r="H41" s="575">
        <f>F41</f>
        <v>120</v>
      </c>
      <c r="I41" s="556">
        <f>+'DETALLE DE CREDITOS'!F380</f>
        <v>65</v>
      </c>
      <c r="J41" s="572">
        <f t="shared" si="4"/>
        <v>55</v>
      </c>
      <c r="K41" s="558" t="s">
        <v>496</v>
      </c>
    </row>
    <row r="42" spans="1:11" x14ac:dyDescent="0.25">
      <c r="A42" s="831"/>
      <c r="B42" s="831" t="s">
        <v>574</v>
      </c>
      <c r="C42" s="831"/>
      <c r="D42" s="540">
        <f>'DETALLE DE CREDITOS'!D374</f>
        <v>7915</v>
      </c>
      <c r="E42" s="553">
        <f>'DETALLE DE CREDITOS'!E374</f>
        <v>45316</v>
      </c>
      <c r="F42" s="540">
        <f>'DETALLE DE CREDITOS'!F374</f>
        <v>50</v>
      </c>
      <c r="G42" s="565" t="str">
        <f t="shared" ca="1" si="1"/>
        <v>VIGENTE</v>
      </c>
      <c r="H42" s="826">
        <f>SUM(F42:F43)</f>
        <v>150</v>
      </c>
      <c r="I42" s="826">
        <f>+'DETALLE DE CREDITOS'!F381</f>
        <v>50</v>
      </c>
      <c r="J42" s="828">
        <f>H42-I42</f>
        <v>100</v>
      </c>
      <c r="K42" s="829" t="s">
        <v>496</v>
      </c>
    </row>
    <row r="43" spans="1:11" x14ac:dyDescent="0.25">
      <c r="A43" s="832"/>
      <c r="B43" s="832"/>
      <c r="C43" s="832"/>
      <c r="D43" s="540">
        <f>'DETALLE DE CREDITOS'!D363</f>
        <v>7635</v>
      </c>
      <c r="E43" s="553">
        <f>'DETALLE DE CREDITOS'!E363</f>
        <v>45301</v>
      </c>
      <c r="F43" s="540">
        <f>'DETALLE DE CREDITOS'!F363</f>
        <v>100</v>
      </c>
      <c r="G43" s="565" t="str">
        <f t="shared" ca="1" si="1"/>
        <v>VENCIDA</v>
      </c>
      <c r="H43" s="827"/>
      <c r="I43" s="827"/>
      <c r="J43" s="641"/>
      <c r="K43" s="830"/>
    </row>
    <row r="44" spans="1:11" x14ac:dyDescent="0.25">
      <c r="A44" s="831" t="s">
        <v>792</v>
      </c>
      <c r="B44" s="831" t="s">
        <v>791</v>
      </c>
      <c r="C44" s="831"/>
      <c r="D44" s="540">
        <f>+'DETALLE DE CREDITOS'!D379</f>
        <v>7980</v>
      </c>
      <c r="E44" s="553">
        <f>+'DETALLE DE CREDITOS'!E379</f>
        <v>45320</v>
      </c>
      <c r="F44" s="540">
        <f>+'DETALLE DE CREDITOS'!F379</f>
        <v>50</v>
      </c>
      <c r="G44" s="565" t="str">
        <f t="shared" ca="1" si="1"/>
        <v>VIGENTE</v>
      </c>
      <c r="H44" s="826">
        <f>SUM(F44:F45)</f>
        <v>64</v>
      </c>
      <c r="I44" s="826">
        <v>0</v>
      </c>
      <c r="J44" s="828">
        <f>H44-I44</f>
        <v>64</v>
      </c>
      <c r="K44" s="829" t="s">
        <v>496</v>
      </c>
    </row>
    <row r="45" spans="1:11" ht="16.5" customHeight="1" x14ac:dyDescent="0.25">
      <c r="A45" s="832"/>
      <c r="B45" s="832"/>
      <c r="C45" s="832"/>
      <c r="D45" s="540">
        <f>'DETALLE DE CREDITOS'!D364</f>
        <v>7639</v>
      </c>
      <c r="E45" s="553">
        <f>'DETALLE DE CREDITOS'!E364</f>
        <v>45302</v>
      </c>
      <c r="F45" s="540">
        <f>'DETALLE DE CREDITOS'!F364</f>
        <v>14</v>
      </c>
      <c r="G45" s="565" t="str">
        <f t="shared" ca="1" si="1"/>
        <v>VENCIDA</v>
      </c>
      <c r="H45" s="827"/>
      <c r="I45" s="827"/>
      <c r="J45" s="641"/>
      <c r="K45" s="830"/>
    </row>
    <row r="46" spans="1:11" x14ac:dyDescent="0.25">
      <c r="A46" s="540" t="s">
        <v>795</v>
      </c>
      <c r="B46" s="540" t="s">
        <v>794</v>
      </c>
      <c r="C46" s="540"/>
      <c r="D46" s="540">
        <f>'DETALLE DE CREDITOS'!D367</f>
        <v>7659</v>
      </c>
      <c r="E46" s="553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 t="s">
        <v>496</v>
      </c>
    </row>
    <row r="47" spans="1:11" x14ac:dyDescent="0.25">
      <c r="A47" s="833" t="s">
        <v>792</v>
      </c>
      <c r="B47" s="831" t="s">
        <v>461</v>
      </c>
      <c r="C47" s="831"/>
      <c r="D47" s="540">
        <f>+'DETALLE DE CREDITOS'!D377</f>
        <v>7935</v>
      </c>
      <c r="E47" s="553">
        <f>+'DETALLE DE CREDITOS'!E377</f>
        <v>45317</v>
      </c>
      <c r="F47" s="540">
        <f>+'DETALLE DE CREDITOS'!F377</f>
        <v>255</v>
      </c>
      <c r="G47" s="565" t="str">
        <f t="shared" ref="G47:G76" ca="1" si="6">IF(E47="","",IF(E47+$M$2&lt;$L$2,"VENCIDA","VIGENTE"))</f>
        <v>VIGENTE</v>
      </c>
      <c r="H47" s="826">
        <f>SUM(F47:F48)</f>
        <v>340</v>
      </c>
      <c r="I47" s="826">
        <v>0</v>
      </c>
      <c r="J47" s="828">
        <f>H47-I47</f>
        <v>340</v>
      </c>
      <c r="K47" s="829" t="s">
        <v>496</v>
      </c>
    </row>
    <row r="48" spans="1:11" x14ac:dyDescent="0.25">
      <c r="A48" s="834"/>
      <c r="B48" s="832"/>
      <c r="C48" s="832"/>
      <c r="D48" s="540">
        <f>'DETALLE DE CREDITOS'!D371</f>
        <v>7758</v>
      </c>
      <c r="E48" s="553">
        <f>'DETALLE DE CREDITOS'!E371</f>
        <v>45313</v>
      </c>
      <c r="F48" s="540">
        <f>'DETALLE DE CREDITOS'!F371</f>
        <v>85</v>
      </c>
      <c r="G48" s="565" t="str">
        <f t="shared" ca="1" si="6"/>
        <v>VIGENTE</v>
      </c>
      <c r="H48" s="827"/>
      <c r="I48" s="827"/>
      <c r="J48" s="641"/>
      <c r="K48" s="830"/>
    </row>
    <row r="49" spans="1:11" ht="30" x14ac:dyDescent="0.25">
      <c r="A49" s="540" t="s">
        <v>816</v>
      </c>
      <c r="B49" s="540" t="str">
        <f>+'DETALLE DE CREDITOS'!B383</f>
        <v>DOUGLAS HERNANDEZ</v>
      </c>
      <c r="C49" s="540"/>
      <c r="D49" s="540">
        <f>+'DETALLE DE CREDITOS'!D382</f>
        <v>8012</v>
      </c>
      <c r="E49" s="553">
        <f>+'DETALLE DE CREDITOS'!E382</f>
        <v>45321</v>
      </c>
      <c r="F49" s="540">
        <f>+'DETALLE DE CREDITOS'!F382</f>
        <v>42</v>
      </c>
      <c r="G49" s="565" t="str">
        <f t="shared" ref="G49" ca="1" si="7">IF(E49="","",IF(E49+$M$2&lt;$L$2,"VENCIDA","VIGENTE"))</f>
        <v>VIGENTE</v>
      </c>
      <c r="H49" s="556">
        <f>+'DETALLE DE CREDITOS'!F382</f>
        <v>42</v>
      </c>
      <c r="I49" s="556">
        <f>+'DETALLE DE CREDITOS'!F383</f>
        <v>8.3000000000000007</v>
      </c>
      <c r="J49" s="572">
        <f t="shared" si="4"/>
        <v>33.700000000000003</v>
      </c>
      <c r="K49" s="558" t="s">
        <v>817</v>
      </c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31"/>
      <c r="J76" s="57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ref="G77:G140" si="8">IF(E77="","",IF(E77+$M$2&lt;$L$2,"VENCIDA","VIGENTE"))</f>
        <v/>
      </c>
      <c r="H77" s="605"/>
      <c r="I77" s="31"/>
      <c r="J77" s="606">
        <f t="shared" ref="J77:J140" si="9">H77-I77</f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8"/>
        <v/>
      </c>
      <c r="H78" s="605"/>
      <c r="I78" s="31"/>
      <c r="J78" s="606">
        <f t="shared" si="9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8"/>
        <v/>
      </c>
      <c r="H79" s="605"/>
      <c r="I79" s="31"/>
      <c r="J79" s="606">
        <f t="shared" si="9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8"/>
        <v/>
      </c>
      <c r="H80" s="605"/>
      <c r="I80" s="31"/>
      <c r="J80" s="606">
        <f t="shared" si="9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8"/>
        <v/>
      </c>
      <c r="H81" s="605"/>
      <c r="I81" s="31"/>
      <c r="J81" s="606">
        <f t="shared" si="9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8"/>
        <v/>
      </c>
      <c r="H82" s="605"/>
      <c r="I82" s="31"/>
      <c r="J82" s="606">
        <f t="shared" si="9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8"/>
        <v/>
      </c>
      <c r="H83" s="605"/>
      <c r="I83" s="31"/>
      <c r="J83" s="606">
        <f t="shared" si="9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8"/>
        <v/>
      </c>
      <c r="H84" s="605"/>
      <c r="I84" s="31"/>
      <c r="J84" s="606">
        <f t="shared" si="9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8"/>
        <v/>
      </c>
      <c r="H85" s="605"/>
      <c r="I85" s="31"/>
      <c r="J85" s="606">
        <f t="shared" si="9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8"/>
        <v/>
      </c>
      <c r="H86" s="605"/>
      <c r="I86" s="31"/>
      <c r="J86" s="606">
        <f t="shared" si="9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8"/>
        <v/>
      </c>
      <c r="H87" s="605"/>
      <c r="I87" s="31"/>
      <c r="J87" s="606">
        <f t="shared" si="9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8"/>
        <v/>
      </c>
      <c r="H88" s="605"/>
      <c r="I88" s="31"/>
      <c r="J88" s="606">
        <f t="shared" si="9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8"/>
        <v/>
      </c>
      <c r="H89" s="605"/>
      <c r="I89" s="31"/>
      <c r="J89" s="606">
        <f t="shared" si="9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8"/>
        <v/>
      </c>
      <c r="H90" s="605"/>
      <c r="I90" s="31"/>
      <c r="J90" s="606">
        <f t="shared" si="9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8"/>
        <v/>
      </c>
      <c r="H91" s="605"/>
      <c r="I91" s="31"/>
      <c r="J91" s="606">
        <f t="shared" si="9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8"/>
        <v/>
      </c>
      <c r="H92" s="605"/>
      <c r="I92" s="31"/>
      <c r="J92" s="606">
        <f t="shared" si="9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8"/>
        <v/>
      </c>
      <c r="H93" s="605"/>
      <c r="I93" s="31"/>
      <c r="J93" s="606">
        <f t="shared" si="9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8"/>
        <v/>
      </c>
      <c r="H94" s="605"/>
      <c r="I94" s="31"/>
      <c r="J94" s="606">
        <f t="shared" si="9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8"/>
        <v/>
      </c>
      <c r="H95" s="605"/>
      <c r="I95" s="31"/>
      <c r="J95" s="606">
        <f t="shared" si="9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8"/>
        <v/>
      </c>
      <c r="H96" s="605"/>
      <c r="I96" s="31"/>
      <c r="J96" s="606">
        <f t="shared" si="9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8"/>
        <v/>
      </c>
      <c r="H97" s="605"/>
      <c r="I97" s="31"/>
      <c r="J97" s="606">
        <f t="shared" si="9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8"/>
        <v/>
      </c>
      <c r="H98" s="605"/>
      <c r="I98" s="31"/>
      <c r="J98" s="606">
        <f t="shared" si="9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8"/>
        <v/>
      </c>
      <c r="H99" s="605"/>
      <c r="I99" s="31"/>
      <c r="J99" s="606">
        <f t="shared" si="9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8"/>
        <v/>
      </c>
      <c r="H100" s="605"/>
      <c r="I100" s="31"/>
      <c r="J100" s="606">
        <f t="shared" si="9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8"/>
        <v/>
      </c>
      <c r="H101" s="605"/>
      <c r="I101" s="31"/>
      <c r="J101" s="606">
        <f t="shared" si="9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8"/>
        <v/>
      </c>
      <c r="H102" s="605"/>
      <c r="I102" s="31"/>
      <c r="J102" s="606">
        <f t="shared" si="9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8"/>
        <v/>
      </c>
      <c r="H103" s="605"/>
      <c r="I103" s="31"/>
      <c r="J103" s="606">
        <f t="shared" si="9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8"/>
        <v/>
      </c>
      <c r="H104" s="605"/>
      <c r="I104" s="31"/>
      <c r="J104" s="606">
        <f t="shared" si="9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8"/>
        <v/>
      </c>
      <c r="H105" s="605"/>
      <c r="I105" s="31"/>
      <c r="J105" s="606">
        <f t="shared" si="9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8"/>
        <v/>
      </c>
      <c r="H106" s="605"/>
      <c r="I106" s="31"/>
      <c r="J106" s="606">
        <f t="shared" si="9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8"/>
        <v/>
      </c>
      <c r="H107" s="605"/>
      <c r="I107" s="31"/>
      <c r="J107" s="606">
        <f t="shared" si="9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8"/>
        <v/>
      </c>
      <c r="H108" s="605"/>
      <c r="I108" s="31"/>
      <c r="J108" s="606">
        <f t="shared" si="9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8"/>
        <v/>
      </c>
      <c r="H109" s="605"/>
      <c r="I109" s="31"/>
      <c r="J109" s="606">
        <f t="shared" si="9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8"/>
        <v/>
      </c>
      <c r="H110" s="605"/>
      <c r="I110" s="31"/>
      <c r="J110" s="606">
        <f t="shared" si="9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8"/>
        <v/>
      </c>
      <c r="H111" s="605"/>
      <c r="I111" s="31"/>
      <c r="J111" s="606">
        <f t="shared" si="9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8"/>
        <v/>
      </c>
      <c r="H112" s="605"/>
      <c r="I112" s="31"/>
      <c r="J112" s="606">
        <f t="shared" si="9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8"/>
        <v/>
      </c>
      <c r="H113" s="605"/>
      <c r="I113" s="31"/>
      <c r="J113" s="606">
        <f t="shared" si="9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8"/>
        <v/>
      </c>
      <c r="H114" s="605"/>
      <c r="I114" s="31"/>
      <c r="J114" s="606">
        <f t="shared" si="9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8"/>
        <v/>
      </c>
      <c r="H115" s="605"/>
      <c r="I115" s="31"/>
      <c r="J115" s="606">
        <f t="shared" si="9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8"/>
        <v/>
      </c>
      <c r="H116" s="605"/>
      <c r="I116" s="31"/>
      <c r="J116" s="606">
        <f t="shared" si="9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8"/>
        <v/>
      </c>
      <c r="H117" s="605"/>
      <c r="I117" s="31"/>
      <c r="J117" s="606">
        <f t="shared" si="9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8"/>
        <v/>
      </c>
      <c r="H118" s="605"/>
      <c r="I118" s="31"/>
      <c r="J118" s="606">
        <f t="shared" si="9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8"/>
        <v/>
      </c>
      <c r="H119" s="605"/>
      <c r="I119" s="31"/>
      <c r="J119" s="606">
        <f t="shared" si="9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8"/>
        <v/>
      </c>
      <c r="H120" s="605"/>
      <c r="I120" s="31"/>
      <c r="J120" s="606">
        <f t="shared" si="9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8"/>
        <v/>
      </c>
      <c r="H121" s="605"/>
      <c r="I121" s="31"/>
      <c r="J121" s="606">
        <f t="shared" si="9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8"/>
        <v/>
      </c>
      <c r="H122" s="605"/>
      <c r="I122" s="31"/>
      <c r="J122" s="606">
        <f t="shared" si="9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8"/>
        <v/>
      </c>
      <c r="H123" s="605"/>
      <c r="I123" s="31"/>
      <c r="J123" s="606">
        <f t="shared" si="9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8"/>
        <v/>
      </c>
      <c r="H124" s="605"/>
      <c r="I124" s="31"/>
      <c r="J124" s="606">
        <f t="shared" si="9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8"/>
        <v/>
      </c>
      <c r="H125" s="605"/>
      <c r="I125" s="31"/>
      <c r="J125" s="606">
        <f t="shared" si="9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8"/>
        <v/>
      </c>
      <c r="H126" s="605"/>
      <c r="I126" s="31"/>
      <c r="J126" s="606">
        <f t="shared" si="9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8"/>
        <v/>
      </c>
      <c r="H127" s="605"/>
      <c r="I127" s="31"/>
      <c r="J127" s="606">
        <f t="shared" si="9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8"/>
        <v/>
      </c>
      <c r="H128" s="605"/>
      <c r="I128" s="31"/>
      <c r="J128" s="606">
        <f t="shared" si="9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8"/>
        <v/>
      </c>
      <c r="H129" s="605"/>
      <c r="I129" s="31"/>
      <c r="J129" s="606">
        <f t="shared" si="9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8"/>
        <v/>
      </c>
      <c r="H130" s="605"/>
      <c r="I130" s="31"/>
      <c r="J130" s="606">
        <f t="shared" si="9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8"/>
        <v/>
      </c>
      <c r="H131" s="605"/>
      <c r="I131" s="31"/>
      <c r="J131" s="606">
        <f t="shared" si="9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8"/>
        <v/>
      </c>
      <c r="H132" s="605"/>
      <c r="I132" s="31"/>
      <c r="J132" s="606">
        <f t="shared" si="9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8"/>
        <v/>
      </c>
      <c r="H133" s="605"/>
      <c r="I133" s="31"/>
      <c r="J133" s="606">
        <f t="shared" si="9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8"/>
        <v/>
      </c>
      <c r="H134" s="605"/>
      <c r="I134" s="31"/>
      <c r="J134" s="606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8"/>
        <v/>
      </c>
      <c r="H135" s="605"/>
      <c r="I135" s="31"/>
      <c r="J135" s="606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8"/>
        <v/>
      </c>
      <c r="H136" s="605"/>
      <c r="I136" s="31"/>
      <c r="J136" s="606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8"/>
        <v/>
      </c>
      <c r="H137" s="605"/>
      <c r="I137" s="31"/>
      <c r="J137" s="606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8"/>
        <v/>
      </c>
      <c r="H138" s="605"/>
      <c r="I138" s="31"/>
      <c r="J138" s="606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8"/>
        <v/>
      </c>
      <c r="H139" s="605"/>
      <c r="I139" s="31"/>
      <c r="J139" s="606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8"/>
        <v/>
      </c>
      <c r="H140" s="605"/>
      <c r="I140" s="31"/>
      <c r="J140" s="606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ref="G141:G204" si="10">IF(E141="","",IF(E141+$M$2&lt;$L$2,"VENCIDA","VIGENTE"))</f>
        <v/>
      </c>
      <c r="H141" s="605"/>
      <c r="I141" s="31"/>
      <c r="J141" s="606">
        <f t="shared" ref="J141:J204" si="11">H141-I141</f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10"/>
        <v/>
      </c>
      <c r="H142" s="605"/>
      <c r="I142" s="31"/>
      <c r="J142" s="606">
        <f t="shared" si="11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10"/>
        <v/>
      </c>
      <c r="H143" s="605"/>
      <c r="I143" s="31"/>
      <c r="J143" s="606">
        <f t="shared" si="11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10"/>
        <v/>
      </c>
      <c r="H144" s="605"/>
      <c r="I144" s="31"/>
      <c r="J144" s="606">
        <f t="shared" si="11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10"/>
        <v/>
      </c>
      <c r="H145" s="605"/>
      <c r="I145" s="31"/>
      <c r="J145" s="606">
        <f t="shared" si="11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10"/>
        <v/>
      </c>
      <c r="H146" s="605"/>
      <c r="I146" s="31"/>
      <c r="J146" s="606">
        <f t="shared" si="11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10"/>
        <v/>
      </c>
      <c r="H147" s="605"/>
      <c r="I147" s="31"/>
      <c r="J147" s="606">
        <f t="shared" si="11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10"/>
        <v/>
      </c>
      <c r="H148" s="605"/>
      <c r="I148" s="31"/>
      <c r="J148" s="606">
        <f t="shared" si="11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10"/>
        <v/>
      </c>
      <c r="H149" s="605"/>
      <c r="I149" s="31"/>
      <c r="J149" s="606">
        <f t="shared" si="11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10"/>
        <v/>
      </c>
      <c r="H150" s="605"/>
      <c r="I150" s="31"/>
      <c r="J150" s="606">
        <f t="shared" si="11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10"/>
        <v/>
      </c>
      <c r="H151" s="605"/>
      <c r="I151" s="31"/>
      <c r="J151" s="606">
        <f t="shared" si="11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10"/>
        <v/>
      </c>
      <c r="H152" s="605"/>
      <c r="I152" s="31"/>
      <c r="J152" s="606">
        <f t="shared" si="11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10"/>
        <v/>
      </c>
      <c r="H153" s="605"/>
      <c r="I153" s="31"/>
      <c r="J153" s="606">
        <f t="shared" si="11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10"/>
        <v/>
      </c>
      <c r="H154" s="605"/>
      <c r="I154" s="31"/>
      <c r="J154" s="606">
        <f t="shared" si="11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10"/>
        <v/>
      </c>
      <c r="H155" s="605"/>
      <c r="I155" s="31"/>
      <c r="J155" s="606">
        <f t="shared" si="11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10"/>
        <v/>
      </c>
      <c r="H156" s="605"/>
      <c r="I156" s="31"/>
      <c r="J156" s="606">
        <f t="shared" si="11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10"/>
        <v/>
      </c>
      <c r="H157" s="605"/>
      <c r="I157" s="31"/>
      <c r="J157" s="606">
        <f t="shared" si="11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10"/>
        <v/>
      </c>
      <c r="H158" s="605"/>
      <c r="I158" s="31"/>
      <c r="J158" s="606">
        <f t="shared" si="11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10"/>
        <v/>
      </c>
      <c r="H159" s="605"/>
      <c r="I159" s="31"/>
      <c r="J159" s="606">
        <f t="shared" si="11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10"/>
        <v/>
      </c>
      <c r="H160" s="605"/>
      <c r="I160" s="31"/>
      <c r="J160" s="606">
        <f t="shared" si="11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10"/>
        <v/>
      </c>
      <c r="H161" s="605"/>
      <c r="I161" s="31"/>
      <c r="J161" s="606">
        <f t="shared" si="11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10"/>
        <v/>
      </c>
      <c r="H162" s="605"/>
      <c r="I162" s="31"/>
      <c r="J162" s="606">
        <f t="shared" si="11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10"/>
        <v/>
      </c>
      <c r="H163" s="605"/>
      <c r="I163" s="31"/>
      <c r="J163" s="606">
        <f t="shared" si="11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10"/>
        <v/>
      </c>
      <c r="H164" s="605"/>
      <c r="I164" s="31"/>
      <c r="J164" s="606">
        <f t="shared" si="11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10"/>
        <v/>
      </c>
      <c r="H165" s="605"/>
      <c r="I165" s="31"/>
      <c r="J165" s="606">
        <f t="shared" si="11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10"/>
        <v/>
      </c>
      <c r="H166" s="605"/>
      <c r="I166" s="31"/>
      <c r="J166" s="606">
        <f t="shared" si="11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10"/>
        <v/>
      </c>
      <c r="H167" s="605"/>
      <c r="I167" s="31"/>
      <c r="J167" s="606">
        <f t="shared" si="11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10"/>
        <v/>
      </c>
      <c r="H168" s="605"/>
      <c r="I168" s="31"/>
      <c r="J168" s="606">
        <f t="shared" si="11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10"/>
        <v/>
      </c>
      <c r="H169" s="605"/>
      <c r="I169" s="31"/>
      <c r="J169" s="606">
        <f t="shared" si="11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10"/>
        <v/>
      </c>
      <c r="H170" s="605"/>
      <c r="I170" s="31"/>
      <c r="J170" s="606">
        <f t="shared" si="11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10"/>
        <v/>
      </c>
      <c r="H171" s="605"/>
      <c r="I171" s="31"/>
      <c r="J171" s="606">
        <f t="shared" si="11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10"/>
        <v/>
      </c>
      <c r="H172" s="605"/>
      <c r="I172" s="31"/>
      <c r="J172" s="606">
        <f t="shared" si="11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10"/>
        <v/>
      </c>
      <c r="H173" s="605"/>
      <c r="I173" s="31"/>
      <c r="J173" s="606">
        <f t="shared" si="11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10"/>
        <v/>
      </c>
      <c r="H174" s="605"/>
      <c r="I174" s="31"/>
      <c r="J174" s="606">
        <f t="shared" si="11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10"/>
        <v/>
      </c>
      <c r="H175" s="605"/>
      <c r="I175" s="31"/>
      <c r="J175" s="606">
        <f t="shared" si="11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10"/>
        <v/>
      </c>
      <c r="H176" s="605"/>
      <c r="I176" s="31"/>
      <c r="J176" s="606">
        <f t="shared" si="11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10"/>
        <v/>
      </c>
      <c r="H177" s="605"/>
      <c r="I177" s="31"/>
      <c r="J177" s="606">
        <f t="shared" si="11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10"/>
        <v/>
      </c>
      <c r="H178" s="605"/>
      <c r="I178" s="31"/>
      <c r="J178" s="606">
        <f t="shared" si="11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10"/>
        <v/>
      </c>
      <c r="H179" s="605"/>
      <c r="I179" s="31"/>
      <c r="J179" s="606">
        <f t="shared" si="11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10"/>
        <v/>
      </c>
      <c r="H180" s="605"/>
      <c r="I180" s="31"/>
      <c r="J180" s="606">
        <f t="shared" si="11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10"/>
        <v/>
      </c>
      <c r="H181" s="605"/>
      <c r="I181" s="31"/>
      <c r="J181" s="606">
        <f t="shared" si="11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10"/>
        <v/>
      </c>
      <c r="H182" s="605"/>
      <c r="I182" s="31"/>
      <c r="J182" s="606">
        <f t="shared" si="11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10"/>
        <v/>
      </c>
      <c r="H183" s="605"/>
      <c r="I183" s="31"/>
      <c r="J183" s="606">
        <f t="shared" si="11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10"/>
        <v/>
      </c>
      <c r="H184" s="605"/>
      <c r="I184" s="31"/>
      <c r="J184" s="606">
        <f t="shared" si="11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10"/>
        <v/>
      </c>
      <c r="H185" s="605"/>
      <c r="I185" s="31"/>
      <c r="J185" s="606">
        <f t="shared" si="11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10"/>
        <v/>
      </c>
      <c r="H186" s="605"/>
      <c r="I186" s="31"/>
      <c r="J186" s="606">
        <f t="shared" si="11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10"/>
        <v/>
      </c>
      <c r="H187" s="605"/>
      <c r="I187" s="31"/>
      <c r="J187" s="606">
        <f t="shared" si="11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10"/>
        <v/>
      </c>
      <c r="H188" s="605"/>
      <c r="I188" s="31"/>
      <c r="J188" s="606">
        <f t="shared" si="11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10"/>
        <v/>
      </c>
      <c r="H189" s="605"/>
      <c r="I189" s="31"/>
      <c r="J189" s="606">
        <f t="shared" si="11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10"/>
        <v/>
      </c>
      <c r="H190" s="605"/>
      <c r="I190" s="31"/>
      <c r="J190" s="606">
        <f t="shared" si="11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10"/>
        <v/>
      </c>
      <c r="H191" s="605"/>
      <c r="I191" s="31"/>
      <c r="J191" s="606">
        <f t="shared" si="11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10"/>
        <v/>
      </c>
      <c r="H192" s="605"/>
      <c r="I192" s="31"/>
      <c r="J192" s="606">
        <f t="shared" si="11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10"/>
        <v/>
      </c>
      <c r="H193" s="605"/>
      <c r="I193" s="31"/>
      <c r="J193" s="606">
        <f t="shared" si="11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10"/>
        <v/>
      </c>
      <c r="H194" s="605"/>
      <c r="I194" s="31"/>
      <c r="J194" s="606">
        <f t="shared" si="11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10"/>
        <v/>
      </c>
      <c r="H195" s="605"/>
      <c r="I195" s="31"/>
      <c r="J195" s="606">
        <f t="shared" si="11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10"/>
        <v/>
      </c>
      <c r="H196" s="605"/>
      <c r="I196" s="31"/>
      <c r="J196" s="606">
        <f t="shared" si="11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10"/>
        <v/>
      </c>
      <c r="H197" s="605"/>
      <c r="I197" s="31"/>
      <c r="J197" s="606">
        <f t="shared" si="11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10"/>
        <v/>
      </c>
      <c r="H198" s="605"/>
      <c r="I198" s="31"/>
      <c r="J198" s="606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10"/>
        <v/>
      </c>
      <c r="H199" s="605"/>
      <c r="I199" s="31"/>
      <c r="J199" s="606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0"/>
        <v/>
      </c>
      <c r="H200" s="605"/>
      <c r="I200" s="31"/>
      <c r="J200" s="606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0"/>
        <v/>
      </c>
      <c r="H201" s="605"/>
      <c r="I201" s="31"/>
      <c r="J201" s="606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0"/>
        <v/>
      </c>
      <c r="H202" s="605"/>
      <c r="I202" s="31"/>
      <c r="J202" s="606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0"/>
        <v/>
      </c>
      <c r="H203" s="605"/>
      <c r="I203" s="31"/>
      <c r="J203" s="606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0"/>
        <v/>
      </c>
      <c r="H204" s="605"/>
      <c r="I204" s="31"/>
      <c r="J204" s="606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ref="G205:G268" si="12">IF(E205="","",IF(E205+$M$2&lt;$L$2,"VENCIDA","VIGENTE"))</f>
        <v/>
      </c>
      <c r="H205" s="605"/>
      <c r="I205" s="31"/>
      <c r="J205" s="606">
        <f t="shared" ref="J205:J268" si="13">H205-I205</f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2"/>
        <v/>
      </c>
      <c r="H206" s="605"/>
      <c r="I206" s="31"/>
      <c r="J206" s="606">
        <f t="shared" si="13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2"/>
        <v/>
      </c>
      <c r="H207" s="605"/>
      <c r="I207" s="31"/>
      <c r="J207" s="606">
        <f t="shared" si="13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2"/>
        <v/>
      </c>
      <c r="H208" s="605"/>
      <c r="I208" s="31"/>
      <c r="J208" s="606">
        <f t="shared" si="13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2"/>
        <v/>
      </c>
      <c r="H209" s="605"/>
      <c r="I209" s="31"/>
      <c r="J209" s="606">
        <f t="shared" si="13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2"/>
        <v/>
      </c>
      <c r="H210" s="605"/>
      <c r="I210" s="31"/>
      <c r="J210" s="606">
        <f t="shared" si="13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2"/>
        <v/>
      </c>
      <c r="H211" s="605"/>
      <c r="I211" s="31"/>
      <c r="J211" s="606">
        <f t="shared" si="13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2"/>
        <v/>
      </c>
      <c r="H212" s="605"/>
      <c r="I212" s="31"/>
      <c r="J212" s="606">
        <f t="shared" si="13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2"/>
        <v/>
      </c>
      <c r="H213" s="605"/>
      <c r="I213" s="31"/>
      <c r="J213" s="606">
        <f t="shared" si="13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2"/>
        <v/>
      </c>
      <c r="H214" s="605"/>
      <c r="I214" s="31"/>
      <c r="J214" s="606">
        <f t="shared" si="13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2"/>
        <v/>
      </c>
      <c r="H215" s="605"/>
      <c r="I215" s="31"/>
      <c r="J215" s="606">
        <f t="shared" si="13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2"/>
        <v/>
      </c>
      <c r="H216" s="605"/>
      <c r="I216" s="31"/>
      <c r="J216" s="606">
        <f t="shared" si="13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2"/>
        <v/>
      </c>
      <c r="H217" s="605"/>
      <c r="I217" s="31"/>
      <c r="J217" s="606">
        <f t="shared" si="13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2"/>
        <v/>
      </c>
      <c r="H218" s="605"/>
      <c r="I218" s="31"/>
      <c r="J218" s="606">
        <f t="shared" si="13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2"/>
        <v/>
      </c>
      <c r="H219" s="605"/>
      <c r="I219" s="31"/>
      <c r="J219" s="606">
        <f t="shared" si="13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2"/>
        <v/>
      </c>
      <c r="H220" s="605"/>
      <c r="I220" s="31"/>
      <c r="J220" s="606">
        <f t="shared" si="13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2"/>
        <v/>
      </c>
      <c r="H221" s="605"/>
      <c r="I221" s="31"/>
      <c r="J221" s="606">
        <f t="shared" si="13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2"/>
        <v/>
      </c>
      <c r="H222" s="605"/>
      <c r="I222" s="31"/>
      <c r="J222" s="606">
        <f t="shared" si="13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2"/>
        <v/>
      </c>
      <c r="H223" s="605"/>
      <c r="I223" s="31"/>
      <c r="J223" s="606">
        <f t="shared" si="13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2"/>
        <v/>
      </c>
      <c r="H224" s="605"/>
      <c r="I224" s="31"/>
      <c r="J224" s="606">
        <f t="shared" si="13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2"/>
        <v/>
      </c>
      <c r="H225" s="605"/>
      <c r="I225" s="31"/>
      <c r="J225" s="606">
        <f t="shared" si="13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2"/>
        <v/>
      </c>
      <c r="H226" s="605"/>
      <c r="I226" s="31"/>
      <c r="J226" s="606">
        <f t="shared" si="13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2"/>
        <v/>
      </c>
      <c r="H227" s="605"/>
      <c r="I227" s="31"/>
      <c r="J227" s="606">
        <f t="shared" si="13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2"/>
        <v/>
      </c>
      <c r="H228" s="605"/>
      <c r="I228" s="31"/>
      <c r="J228" s="606">
        <f t="shared" si="13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2"/>
        <v/>
      </c>
      <c r="H229" s="605"/>
      <c r="I229" s="31"/>
      <c r="J229" s="606">
        <f t="shared" si="13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2"/>
        <v/>
      </c>
      <c r="H230" s="605"/>
      <c r="I230" s="31"/>
      <c r="J230" s="606">
        <f t="shared" si="13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2"/>
        <v/>
      </c>
      <c r="H231" s="605"/>
      <c r="I231" s="31"/>
      <c r="J231" s="606">
        <f t="shared" si="13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2"/>
        <v/>
      </c>
      <c r="H232" s="605"/>
      <c r="I232" s="31"/>
      <c r="J232" s="606">
        <f t="shared" si="13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2"/>
        <v/>
      </c>
      <c r="H233" s="605"/>
      <c r="I233" s="31"/>
      <c r="J233" s="606">
        <f t="shared" si="13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2"/>
        <v/>
      </c>
      <c r="H234" s="605"/>
      <c r="I234" s="31"/>
      <c r="J234" s="606">
        <f t="shared" si="13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2"/>
        <v/>
      </c>
      <c r="H235" s="605"/>
      <c r="I235" s="31"/>
      <c r="J235" s="606">
        <f t="shared" si="13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2"/>
        <v/>
      </c>
      <c r="H236" s="605"/>
      <c r="I236" s="31"/>
      <c r="J236" s="606">
        <f t="shared" si="13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2"/>
        <v/>
      </c>
      <c r="H237" s="605"/>
      <c r="I237" s="31"/>
      <c r="J237" s="606">
        <f t="shared" si="13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2"/>
        <v/>
      </c>
      <c r="H238" s="605"/>
      <c r="I238" s="31"/>
      <c r="J238" s="606">
        <f t="shared" si="13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2"/>
        <v/>
      </c>
      <c r="H239" s="605"/>
      <c r="I239" s="31"/>
      <c r="J239" s="606">
        <f t="shared" si="13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2"/>
        <v/>
      </c>
      <c r="H240" s="605"/>
      <c r="I240" s="31"/>
      <c r="J240" s="606">
        <f t="shared" si="13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2"/>
        <v/>
      </c>
      <c r="H241" s="605"/>
      <c r="I241" s="31"/>
      <c r="J241" s="606">
        <f t="shared" si="13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2"/>
        <v/>
      </c>
      <c r="H242" s="605"/>
      <c r="I242" s="31"/>
      <c r="J242" s="606">
        <f t="shared" si="13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2"/>
        <v/>
      </c>
      <c r="H243" s="605"/>
      <c r="I243" s="31"/>
      <c r="J243" s="606">
        <f t="shared" si="13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2"/>
        <v/>
      </c>
      <c r="H244" s="605"/>
      <c r="I244" s="31"/>
      <c r="J244" s="606">
        <f t="shared" si="13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2"/>
        <v/>
      </c>
      <c r="H245" s="605"/>
      <c r="I245" s="31"/>
      <c r="J245" s="606">
        <f t="shared" si="13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2"/>
        <v/>
      </c>
      <c r="H246" s="605"/>
      <c r="I246" s="31"/>
      <c r="J246" s="606">
        <f t="shared" si="13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2"/>
        <v/>
      </c>
      <c r="H247" s="605"/>
      <c r="I247" s="31"/>
      <c r="J247" s="606">
        <f t="shared" si="13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2"/>
        <v/>
      </c>
      <c r="H248" s="605"/>
      <c r="I248" s="31"/>
      <c r="J248" s="606">
        <f t="shared" si="13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2"/>
        <v/>
      </c>
      <c r="H249" s="605"/>
      <c r="I249" s="31"/>
      <c r="J249" s="606">
        <f t="shared" si="13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2"/>
        <v/>
      </c>
      <c r="H250" s="605"/>
      <c r="I250" s="31"/>
      <c r="J250" s="606">
        <f t="shared" si="13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2"/>
        <v/>
      </c>
      <c r="H251" s="605"/>
      <c r="I251" s="31"/>
      <c r="J251" s="606">
        <f t="shared" si="13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2"/>
        <v/>
      </c>
      <c r="H252" s="605"/>
      <c r="I252" s="31"/>
      <c r="J252" s="606">
        <f t="shared" si="13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2"/>
        <v/>
      </c>
      <c r="H253" s="605"/>
      <c r="I253" s="31"/>
      <c r="J253" s="606">
        <f t="shared" si="13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2"/>
        <v/>
      </c>
      <c r="H254" s="605"/>
      <c r="I254" s="31"/>
      <c r="J254" s="606">
        <f t="shared" si="13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2"/>
        <v/>
      </c>
      <c r="H255" s="605"/>
      <c r="I255" s="31"/>
      <c r="J255" s="606">
        <f t="shared" si="13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2"/>
        <v/>
      </c>
      <c r="H256" s="605"/>
      <c r="I256" s="31"/>
      <c r="J256" s="606">
        <f t="shared" si="13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2"/>
        <v/>
      </c>
      <c r="H257" s="605"/>
      <c r="I257" s="31"/>
      <c r="J257" s="606">
        <f t="shared" si="13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2"/>
        <v/>
      </c>
      <c r="H258" s="605"/>
      <c r="I258" s="31"/>
      <c r="J258" s="606">
        <f t="shared" si="13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2"/>
        <v/>
      </c>
      <c r="H259" s="605"/>
      <c r="I259" s="31"/>
      <c r="J259" s="606">
        <f t="shared" si="13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2"/>
        <v/>
      </c>
      <c r="H260" s="605"/>
      <c r="I260" s="31"/>
      <c r="J260" s="606">
        <f t="shared" si="13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2"/>
        <v/>
      </c>
      <c r="H261" s="605"/>
      <c r="I261" s="31"/>
      <c r="J261" s="606">
        <f t="shared" si="13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2"/>
        <v/>
      </c>
      <c r="H262" s="605"/>
      <c r="I262" s="31"/>
      <c r="J262" s="606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2"/>
        <v/>
      </c>
      <c r="H263" s="605"/>
      <c r="I263" s="31"/>
      <c r="J263" s="606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2"/>
        <v/>
      </c>
      <c r="H264" s="605"/>
      <c r="I264" s="31"/>
      <c r="J264" s="606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2"/>
        <v/>
      </c>
      <c r="H265" s="605"/>
      <c r="I265" s="31"/>
      <c r="J265" s="606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2"/>
        <v/>
      </c>
      <c r="H266" s="605"/>
      <c r="I266" s="31"/>
      <c r="J266" s="606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2"/>
        <v/>
      </c>
      <c r="H267" s="605"/>
      <c r="I267" s="31"/>
      <c r="J267" s="606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2"/>
        <v/>
      </c>
      <c r="H268" s="605"/>
      <c r="I268" s="31"/>
      <c r="J268" s="606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ref="G269:G332" si="14">IF(E269="","",IF(E269+$M$2&lt;$L$2,"VENCIDA","VIGENTE"))</f>
        <v/>
      </c>
      <c r="H269" s="605"/>
      <c r="I269" s="31"/>
      <c r="J269" s="606">
        <f t="shared" ref="J269:J332" si="15">H269-I269</f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4"/>
        <v/>
      </c>
      <c r="H270" s="605"/>
      <c r="I270" s="31"/>
      <c r="J270" s="606">
        <f t="shared" si="15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4"/>
        <v/>
      </c>
      <c r="H271" s="605"/>
      <c r="I271" s="31"/>
      <c r="J271" s="606">
        <f t="shared" si="15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4"/>
        <v/>
      </c>
      <c r="H272" s="605"/>
      <c r="I272" s="31"/>
      <c r="J272" s="606">
        <f t="shared" si="15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4"/>
        <v/>
      </c>
      <c r="H273" s="605"/>
      <c r="I273" s="31"/>
      <c r="J273" s="606">
        <f t="shared" si="15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4"/>
        <v/>
      </c>
      <c r="H274" s="605"/>
      <c r="I274" s="31"/>
      <c r="J274" s="606">
        <f t="shared" si="15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4"/>
        <v/>
      </c>
      <c r="H275" s="605"/>
      <c r="I275" s="31"/>
      <c r="J275" s="606">
        <f t="shared" si="15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4"/>
        <v/>
      </c>
      <c r="H276" s="605"/>
      <c r="I276" s="31"/>
      <c r="J276" s="606">
        <f t="shared" si="15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4"/>
        <v/>
      </c>
      <c r="H277" s="605"/>
      <c r="I277" s="31"/>
      <c r="J277" s="606">
        <f t="shared" si="15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4"/>
        <v/>
      </c>
      <c r="H278" s="605"/>
      <c r="I278" s="31"/>
      <c r="J278" s="606">
        <f t="shared" si="15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4"/>
        <v/>
      </c>
      <c r="H279" s="605"/>
      <c r="I279" s="31"/>
      <c r="J279" s="606">
        <f t="shared" si="15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4"/>
        <v/>
      </c>
      <c r="H280" s="605"/>
      <c r="I280" s="31"/>
      <c r="J280" s="606">
        <f t="shared" si="15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4"/>
        <v/>
      </c>
      <c r="H281" s="605"/>
      <c r="I281" s="31"/>
      <c r="J281" s="606">
        <f t="shared" si="15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4"/>
        <v/>
      </c>
      <c r="H282" s="605"/>
      <c r="I282" s="31"/>
      <c r="J282" s="606">
        <f t="shared" si="15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4"/>
        <v/>
      </c>
      <c r="H283" s="605"/>
      <c r="I283" s="31"/>
      <c r="J283" s="606">
        <f t="shared" si="15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4"/>
        <v/>
      </c>
      <c r="H284" s="605"/>
      <c r="I284" s="31"/>
      <c r="J284" s="606">
        <f t="shared" si="15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4"/>
        <v/>
      </c>
      <c r="H285" s="605"/>
      <c r="I285" s="31"/>
      <c r="J285" s="606">
        <f t="shared" si="15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4"/>
        <v/>
      </c>
      <c r="H286" s="605"/>
      <c r="I286" s="31"/>
      <c r="J286" s="606">
        <f t="shared" si="15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4"/>
        <v/>
      </c>
      <c r="H287" s="605"/>
      <c r="I287" s="31"/>
      <c r="J287" s="606">
        <f t="shared" si="15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4"/>
        <v/>
      </c>
      <c r="H288" s="605"/>
      <c r="I288" s="31"/>
      <c r="J288" s="606">
        <f t="shared" si="15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4"/>
        <v/>
      </c>
      <c r="H289" s="605"/>
      <c r="I289" s="31"/>
      <c r="J289" s="606">
        <f t="shared" si="15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4"/>
        <v/>
      </c>
      <c r="H290" s="605"/>
      <c r="I290" s="31"/>
      <c r="J290" s="606">
        <f t="shared" si="15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4"/>
        <v/>
      </c>
      <c r="H291" s="605"/>
      <c r="I291" s="31"/>
      <c r="J291" s="606">
        <f t="shared" si="15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4"/>
        <v/>
      </c>
      <c r="H292" s="605"/>
      <c r="I292" s="31"/>
      <c r="J292" s="606">
        <f t="shared" si="15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4"/>
        <v/>
      </c>
      <c r="H293" s="605"/>
      <c r="I293" s="31"/>
      <c r="J293" s="606">
        <f t="shared" si="15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4"/>
        <v/>
      </c>
      <c r="H294" s="605"/>
      <c r="I294" s="31"/>
      <c r="J294" s="606">
        <f t="shared" si="15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4"/>
        <v/>
      </c>
      <c r="H295" s="605"/>
      <c r="I295" s="31"/>
      <c r="J295" s="606">
        <f t="shared" si="15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4"/>
        <v/>
      </c>
      <c r="H296" s="605"/>
      <c r="I296" s="31"/>
      <c r="J296" s="606">
        <f t="shared" si="15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4"/>
        <v/>
      </c>
      <c r="H297" s="605"/>
      <c r="I297" s="31"/>
      <c r="J297" s="606">
        <f t="shared" si="15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4"/>
        <v/>
      </c>
      <c r="H298" s="605"/>
      <c r="I298" s="31"/>
      <c r="J298" s="606">
        <f t="shared" si="15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4"/>
        <v/>
      </c>
      <c r="H299" s="605"/>
      <c r="I299" s="31"/>
      <c r="J299" s="606">
        <f t="shared" si="15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4"/>
        <v/>
      </c>
      <c r="H300" s="605"/>
      <c r="I300" s="31"/>
      <c r="J300" s="606">
        <f t="shared" si="15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4"/>
        <v/>
      </c>
      <c r="H301" s="605"/>
      <c r="I301" s="31"/>
      <c r="J301" s="606">
        <f t="shared" si="15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4"/>
        <v/>
      </c>
      <c r="H302" s="605"/>
      <c r="I302" s="31"/>
      <c r="J302" s="606">
        <f t="shared" si="15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4"/>
        <v/>
      </c>
      <c r="H303" s="605"/>
      <c r="I303" s="31"/>
      <c r="J303" s="606">
        <f t="shared" si="15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4"/>
        <v/>
      </c>
      <c r="H304" s="605"/>
      <c r="I304" s="31"/>
      <c r="J304" s="606">
        <f t="shared" si="15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4"/>
        <v/>
      </c>
      <c r="H305" s="605"/>
      <c r="I305" s="31"/>
      <c r="J305" s="606">
        <f t="shared" si="15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4"/>
        <v/>
      </c>
      <c r="H306" s="605"/>
      <c r="I306" s="31"/>
      <c r="J306" s="606">
        <f t="shared" si="15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4"/>
        <v/>
      </c>
      <c r="H307" s="605"/>
      <c r="I307" s="31"/>
      <c r="J307" s="606">
        <f t="shared" si="15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4"/>
        <v/>
      </c>
      <c r="H308" s="605"/>
      <c r="I308" s="31"/>
      <c r="J308" s="606">
        <f t="shared" si="15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4"/>
        <v/>
      </c>
      <c r="H309" s="605"/>
      <c r="I309" s="31"/>
      <c r="J309" s="606">
        <f t="shared" si="15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4"/>
        <v/>
      </c>
      <c r="H310" s="605"/>
      <c r="I310" s="31"/>
      <c r="J310" s="606">
        <f t="shared" si="15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4"/>
        <v/>
      </c>
      <c r="H311" s="605"/>
      <c r="I311" s="31"/>
      <c r="J311" s="606">
        <f t="shared" si="15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4"/>
        <v/>
      </c>
      <c r="H312" s="605"/>
      <c r="I312" s="31"/>
      <c r="J312" s="606">
        <f t="shared" si="15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4"/>
        <v/>
      </c>
      <c r="H313" s="605"/>
      <c r="I313" s="31"/>
      <c r="J313" s="606">
        <f t="shared" si="15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4"/>
        <v/>
      </c>
      <c r="H314" s="605"/>
      <c r="I314" s="31"/>
      <c r="J314" s="606">
        <f t="shared" si="15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4"/>
        <v/>
      </c>
      <c r="H315" s="605"/>
      <c r="I315" s="31"/>
      <c r="J315" s="606">
        <f t="shared" si="15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4"/>
        <v/>
      </c>
      <c r="H316" s="605"/>
      <c r="I316" s="31"/>
      <c r="J316" s="606">
        <f t="shared" si="15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4"/>
        <v/>
      </c>
      <c r="H317" s="605"/>
      <c r="I317" s="31"/>
      <c r="J317" s="606">
        <f t="shared" si="15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4"/>
        <v/>
      </c>
      <c r="H318" s="605"/>
      <c r="I318" s="31"/>
      <c r="J318" s="606">
        <f t="shared" si="15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4"/>
        <v/>
      </c>
      <c r="H319" s="605"/>
      <c r="I319" s="31"/>
      <c r="J319" s="606">
        <f t="shared" si="15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4"/>
        <v/>
      </c>
      <c r="H320" s="605"/>
      <c r="I320" s="31"/>
      <c r="J320" s="606">
        <f t="shared" si="15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4"/>
        <v/>
      </c>
      <c r="H321" s="605"/>
      <c r="I321" s="31"/>
      <c r="J321" s="606">
        <f t="shared" si="15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4"/>
        <v/>
      </c>
      <c r="H322" s="605"/>
      <c r="I322" s="31"/>
      <c r="J322" s="606">
        <f t="shared" si="15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4"/>
        <v/>
      </c>
      <c r="H323" s="605"/>
      <c r="I323" s="31"/>
      <c r="J323" s="606">
        <f t="shared" si="15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4"/>
        <v/>
      </c>
      <c r="H324" s="605"/>
      <c r="I324" s="31"/>
      <c r="J324" s="606">
        <f t="shared" si="15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4"/>
        <v/>
      </c>
      <c r="H325" s="605"/>
      <c r="I325" s="31"/>
      <c r="J325" s="606">
        <f t="shared" si="15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4"/>
        <v/>
      </c>
      <c r="H326" s="605"/>
      <c r="I326" s="31"/>
      <c r="J326" s="606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4"/>
        <v/>
      </c>
      <c r="H327" s="605"/>
      <c r="I327" s="31"/>
      <c r="J327" s="606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4"/>
        <v/>
      </c>
      <c r="H328" s="605"/>
      <c r="I328" s="31"/>
      <c r="J328" s="606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4"/>
        <v/>
      </c>
      <c r="H329" s="605"/>
      <c r="I329" s="31"/>
      <c r="J329" s="606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4"/>
        <v/>
      </c>
      <c r="H330" s="605"/>
      <c r="I330" s="31"/>
      <c r="J330" s="606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4"/>
        <v/>
      </c>
      <c r="H331" s="605"/>
      <c r="I331" s="31"/>
      <c r="J331" s="606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4"/>
        <v/>
      </c>
      <c r="H332" s="605"/>
      <c r="I332" s="31"/>
      <c r="J332" s="606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ref="G333:G396" si="16">IF(E333="","",IF(E333+$M$2&lt;$L$2,"VENCIDA","VIGENTE"))</f>
        <v/>
      </c>
      <c r="H333" s="605"/>
      <c r="I333" s="31"/>
      <c r="J333" s="606">
        <f t="shared" ref="J333:J396" si="17">H333-I333</f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6"/>
        <v/>
      </c>
      <c r="H334" s="605"/>
      <c r="I334" s="31"/>
      <c r="J334" s="606">
        <f t="shared" si="17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6"/>
        <v/>
      </c>
      <c r="H335" s="605"/>
      <c r="I335" s="31"/>
      <c r="J335" s="606">
        <f t="shared" si="17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6"/>
        <v/>
      </c>
      <c r="H336" s="605"/>
      <c r="I336" s="31"/>
      <c r="J336" s="606">
        <f t="shared" si="17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6"/>
        <v/>
      </c>
      <c r="H337" s="605"/>
      <c r="I337" s="31"/>
      <c r="J337" s="606">
        <f t="shared" si="17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6"/>
        <v/>
      </c>
      <c r="H338" s="605"/>
      <c r="I338" s="31"/>
      <c r="J338" s="606">
        <f t="shared" si="17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6"/>
        <v/>
      </c>
      <c r="H339" s="605"/>
      <c r="I339" s="31"/>
      <c r="J339" s="606">
        <f t="shared" si="17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6"/>
        <v/>
      </c>
      <c r="H340" s="605"/>
      <c r="I340" s="31"/>
      <c r="J340" s="606">
        <f t="shared" si="17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6"/>
        <v/>
      </c>
      <c r="H341" s="605"/>
      <c r="I341" s="31"/>
      <c r="J341" s="606">
        <f t="shared" si="17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6"/>
        <v/>
      </c>
      <c r="H342" s="605"/>
      <c r="I342" s="31"/>
      <c r="J342" s="606">
        <f t="shared" si="17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6"/>
        <v/>
      </c>
      <c r="H343" s="605"/>
      <c r="I343" s="31"/>
      <c r="J343" s="606">
        <f t="shared" si="17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6"/>
        <v/>
      </c>
      <c r="H344" s="605"/>
      <c r="I344" s="31"/>
      <c r="J344" s="606">
        <f t="shared" si="17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6"/>
        <v/>
      </c>
      <c r="H345" s="605"/>
      <c r="I345" s="31"/>
      <c r="J345" s="606">
        <f t="shared" si="17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6"/>
        <v/>
      </c>
      <c r="H346" s="605"/>
      <c r="I346" s="31"/>
      <c r="J346" s="606">
        <f t="shared" si="17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6"/>
        <v/>
      </c>
      <c r="H347" s="605"/>
      <c r="I347" s="31"/>
      <c r="J347" s="606">
        <f t="shared" si="17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6"/>
        <v/>
      </c>
      <c r="H348" s="605"/>
      <c r="I348" s="31"/>
      <c r="J348" s="606">
        <f t="shared" si="17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6"/>
        <v/>
      </c>
      <c r="H349" s="605"/>
      <c r="I349" s="31"/>
      <c r="J349" s="606">
        <f t="shared" si="17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6"/>
        <v/>
      </c>
      <c r="H350" s="605"/>
      <c r="I350" s="31"/>
      <c r="J350" s="606">
        <f t="shared" si="17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6"/>
        <v/>
      </c>
      <c r="H351" s="605"/>
      <c r="I351" s="31"/>
      <c r="J351" s="606">
        <f t="shared" si="17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6"/>
        <v/>
      </c>
      <c r="H352" s="605"/>
      <c r="I352" s="31"/>
      <c r="J352" s="606">
        <f t="shared" si="17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6"/>
        <v/>
      </c>
      <c r="H353" s="605"/>
      <c r="I353" s="31"/>
      <c r="J353" s="606">
        <f t="shared" si="17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6"/>
        <v/>
      </c>
      <c r="H354" s="605"/>
      <c r="I354" s="31"/>
      <c r="J354" s="606">
        <f t="shared" si="17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6"/>
        <v/>
      </c>
      <c r="H355" s="605"/>
      <c r="I355" s="31"/>
      <c r="J355" s="606">
        <f t="shared" si="17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6"/>
        <v/>
      </c>
      <c r="H356" s="605"/>
      <c r="I356" s="31"/>
      <c r="J356" s="606">
        <f t="shared" si="17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6"/>
        <v/>
      </c>
      <c r="H357" s="605"/>
      <c r="I357" s="31"/>
      <c r="J357" s="606">
        <f t="shared" si="17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6"/>
        <v/>
      </c>
      <c r="H358" s="605"/>
      <c r="I358" s="31"/>
      <c r="J358" s="606">
        <f t="shared" si="17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6"/>
        <v/>
      </c>
      <c r="H359" s="605"/>
      <c r="I359" s="31"/>
      <c r="J359" s="606">
        <f t="shared" si="17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6"/>
        <v/>
      </c>
      <c r="H360" s="605"/>
      <c r="I360" s="31"/>
      <c r="J360" s="606">
        <f t="shared" si="17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6"/>
        <v/>
      </c>
      <c r="H361" s="605"/>
      <c r="I361" s="31"/>
      <c r="J361" s="606">
        <f t="shared" si="17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6"/>
        <v/>
      </c>
      <c r="H362" s="605"/>
      <c r="I362" s="31"/>
      <c r="J362" s="606">
        <f t="shared" si="17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6"/>
        <v/>
      </c>
      <c r="H363" s="605"/>
      <c r="I363" s="31"/>
      <c r="J363" s="606">
        <f t="shared" si="17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6"/>
        <v/>
      </c>
      <c r="H364" s="605"/>
      <c r="I364" s="31"/>
      <c r="J364" s="606">
        <f t="shared" si="17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6"/>
        <v/>
      </c>
      <c r="H365" s="605"/>
      <c r="I365" s="31"/>
      <c r="J365" s="606">
        <f t="shared" si="17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6"/>
        <v/>
      </c>
      <c r="H366" s="605"/>
      <c r="I366" s="31"/>
      <c r="J366" s="606">
        <f t="shared" si="17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6"/>
        <v/>
      </c>
      <c r="H367" s="605"/>
      <c r="I367" s="31"/>
      <c r="J367" s="606">
        <f t="shared" si="17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6"/>
        <v/>
      </c>
      <c r="H368" s="605"/>
      <c r="I368" s="31"/>
      <c r="J368" s="606">
        <f t="shared" si="17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6"/>
        <v/>
      </c>
      <c r="H369" s="605"/>
      <c r="I369" s="31"/>
      <c r="J369" s="606">
        <f t="shared" si="17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6"/>
        <v/>
      </c>
      <c r="H370" s="605"/>
      <c r="I370" s="31"/>
      <c r="J370" s="606">
        <f t="shared" si="17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6"/>
        <v/>
      </c>
      <c r="H371" s="605"/>
      <c r="I371" s="31"/>
      <c r="J371" s="606">
        <f t="shared" si="17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6"/>
        <v/>
      </c>
      <c r="H372" s="605"/>
      <c r="I372" s="31"/>
      <c r="J372" s="606">
        <f t="shared" si="17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6"/>
        <v/>
      </c>
      <c r="H373" s="605"/>
      <c r="I373" s="31"/>
      <c r="J373" s="606">
        <f t="shared" si="17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6"/>
        <v/>
      </c>
      <c r="H374" s="605"/>
      <c r="I374" s="31"/>
      <c r="J374" s="606">
        <f t="shared" si="17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6"/>
        <v/>
      </c>
      <c r="H375" s="605"/>
      <c r="I375" s="31"/>
      <c r="J375" s="606">
        <f t="shared" si="17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6"/>
        <v/>
      </c>
      <c r="H376" s="605"/>
      <c r="I376" s="31"/>
      <c r="J376" s="606">
        <f t="shared" si="17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6"/>
        <v/>
      </c>
      <c r="H377" s="605"/>
      <c r="I377" s="31"/>
      <c r="J377" s="606">
        <f t="shared" si="17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6"/>
        <v/>
      </c>
      <c r="H378" s="605"/>
      <c r="I378" s="31"/>
      <c r="J378" s="606">
        <f t="shared" si="17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6"/>
        <v/>
      </c>
      <c r="H379" s="605"/>
      <c r="I379" s="31"/>
      <c r="J379" s="606">
        <f t="shared" si="17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6"/>
        <v/>
      </c>
      <c r="H380" s="605"/>
      <c r="I380" s="31"/>
      <c r="J380" s="606">
        <f t="shared" si="17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6"/>
        <v/>
      </c>
      <c r="H381" s="605"/>
      <c r="I381" s="31"/>
      <c r="J381" s="606">
        <f t="shared" si="17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6"/>
        <v/>
      </c>
      <c r="H382" s="605"/>
      <c r="I382" s="31"/>
      <c r="J382" s="606">
        <f t="shared" si="17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6"/>
        <v/>
      </c>
      <c r="H383" s="605"/>
      <c r="I383" s="31"/>
      <c r="J383" s="606">
        <f t="shared" si="17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6"/>
        <v/>
      </c>
      <c r="H384" s="605"/>
      <c r="I384" s="31"/>
      <c r="J384" s="606">
        <f t="shared" si="17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6"/>
        <v/>
      </c>
      <c r="H385" s="605"/>
      <c r="I385" s="31"/>
      <c r="J385" s="606">
        <f t="shared" si="17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6"/>
        <v/>
      </c>
      <c r="H386" s="605"/>
      <c r="I386" s="31"/>
      <c r="J386" s="606">
        <f t="shared" si="17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6"/>
        <v/>
      </c>
      <c r="H387" s="605"/>
      <c r="I387" s="31"/>
      <c r="J387" s="606">
        <f t="shared" si="17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6"/>
        <v/>
      </c>
      <c r="H388" s="605"/>
      <c r="I388" s="31"/>
      <c r="J388" s="606">
        <f t="shared" si="17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6"/>
        <v/>
      </c>
      <c r="H389" s="605"/>
      <c r="I389" s="31"/>
      <c r="J389" s="606">
        <f t="shared" si="17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6"/>
        <v/>
      </c>
      <c r="H390" s="605"/>
      <c r="I390" s="31"/>
      <c r="J390" s="606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6"/>
        <v/>
      </c>
      <c r="H391" s="605"/>
      <c r="I391" s="31"/>
      <c r="J391" s="606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6"/>
        <v/>
      </c>
      <c r="H392" s="605"/>
      <c r="I392" s="31"/>
      <c r="J392" s="606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6"/>
        <v/>
      </c>
      <c r="H393" s="605"/>
      <c r="I393" s="31"/>
      <c r="J393" s="606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6"/>
        <v/>
      </c>
      <c r="H394" s="605"/>
      <c r="I394" s="31"/>
      <c r="J394" s="606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6"/>
        <v/>
      </c>
      <c r="H395" s="605"/>
      <c r="I395" s="31"/>
      <c r="J395" s="606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6"/>
        <v/>
      </c>
      <c r="H396" s="605"/>
      <c r="I396" s="31"/>
      <c r="J396" s="606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ref="G397:G460" si="18">IF(E397="","",IF(E397+$M$2&lt;$L$2,"VENCIDA","VIGENTE"))</f>
        <v/>
      </c>
      <c r="H397" s="605"/>
      <c r="I397" s="31"/>
      <c r="J397" s="606">
        <f t="shared" ref="J397:J460" si="19">H397-I397</f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8"/>
        <v/>
      </c>
      <c r="H398" s="605"/>
      <c r="I398" s="31"/>
      <c r="J398" s="606">
        <f t="shared" si="19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8"/>
        <v/>
      </c>
      <c r="H399" s="605"/>
      <c r="I399" s="31"/>
      <c r="J399" s="606">
        <f t="shared" si="19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8"/>
        <v/>
      </c>
      <c r="H400" s="605"/>
      <c r="I400" s="31"/>
      <c r="J400" s="606">
        <f t="shared" si="19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8"/>
        <v/>
      </c>
      <c r="H401" s="605"/>
      <c r="I401" s="31"/>
      <c r="J401" s="606">
        <f t="shared" si="19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8"/>
        <v/>
      </c>
      <c r="H402" s="605"/>
      <c r="I402" s="31"/>
      <c r="J402" s="606">
        <f t="shared" si="19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8"/>
        <v/>
      </c>
      <c r="H403" s="605"/>
      <c r="I403" s="31"/>
      <c r="J403" s="606">
        <f t="shared" si="19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8"/>
        <v/>
      </c>
      <c r="H404" s="605"/>
      <c r="I404" s="31"/>
      <c r="J404" s="606">
        <f t="shared" si="19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8"/>
        <v/>
      </c>
      <c r="H405" s="605"/>
      <c r="I405" s="31"/>
      <c r="J405" s="606">
        <f t="shared" si="19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8"/>
        <v/>
      </c>
      <c r="H406" s="605"/>
      <c r="I406" s="31"/>
      <c r="J406" s="606">
        <f t="shared" si="19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8"/>
        <v/>
      </c>
      <c r="H407" s="605"/>
      <c r="I407" s="31"/>
      <c r="J407" s="606">
        <f t="shared" si="19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8"/>
        <v/>
      </c>
      <c r="H408" s="605"/>
      <c r="I408" s="31"/>
      <c r="J408" s="606">
        <f t="shared" si="19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8"/>
        <v/>
      </c>
      <c r="H409" s="605"/>
      <c r="I409" s="31"/>
      <c r="J409" s="606">
        <f t="shared" si="19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8"/>
        <v/>
      </c>
      <c r="H410" s="605"/>
      <c r="I410" s="31"/>
      <c r="J410" s="606">
        <f t="shared" si="19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8"/>
        <v/>
      </c>
      <c r="H411" s="605"/>
      <c r="I411" s="31"/>
      <c r="J411" s="606">
        <f t="shared" si="19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8"/>
        <v/>
      </c>
      <c r="H412" s="605"/>
      <c r="I412" s="31"/>
      <c r="J412" s="606">
        <f t="shared" si="19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8"/>
        <v/>
      </c>
      <c r="H413" s="605"/>
      <c r="I413" s="31"/>
      <c r="J413" s="606">
        <f t="shared" si="19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8"/>
        <v/>
      </c>
      <c r="H414" s="605"/>
      <c r="I414" s="31"/>
      <c r="J414" s="606">
        <f t="shared" si="19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8"/>
        <v/>
      </c>
      <c r="H415" s="605"/>
      <c r="I415" s="31"/>
      <c r="J415" s="606">
        <f t="shared" si="19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8"/>
        <v/>
      </c>
      <c r="H416" s="605"/>
      <c r="I416" s="31"/>
      <c r="J416" s="606">
        <f t="shared" si="19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8"/>
        <v/>
      </c>
      <c r="H417" s="605"/>
      <c r="I417" s="31"/>
      <c r="J417" s="606">
        <f t="shared" si="19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8"/>
        <v/>
      </c>
      <c r="H418" s="605"/>
      <c r="I418" s="31"/>
      <c r="J418" s="606">
        <f t="shared" si="19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8"/>
        <v/>
      </c>
      <c r="H419" s="605"/>
      <c r="I419" s="31"/>
      <c r="J419" s="606">
        <f t="shared" si="19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8"/>
        <v/>
      </c>
      <c r="H420" s="605"/>
      <c r="I420" s="31"/>
      <c r="J420" s="606">
        <f t="shared" si="19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8"/>
        <v/>
      </c>
      <c r="H421" s="605"/>
      <c r="I421" s="31"/>
      <c r="J421" s="606">
        <f t="shared" si="19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8"/>
        <v/>
      </c>
      <c r="H422" s="605"/>
      <c r="I422" s="31"/>
      <c r="J422" s="606">
        <f t="shared" si="19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8"/>
        <v/>
      </c>
      <c r="H423" s="605"/>
      <c r="I423" s="31"/>
      <c r="J423" s="606">
        <f t="shared" si="19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8"/>
        <v/>
      </c>
      <c r="H424" s="605"/>
      <c r="I424" s="31"/>
      <c r="J424" s="606">
        <f t="shared" si="19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8"/>
        <v/>
      </c>
      <c r="H425" s="605"/>
      <c r="I425" s="31"/>
      <c r="J425" s="606">
        <f t="shared" si="19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8"/>
        <v/>
      </c>
      <c r="H426" s="605"/>
      <c r="I426" s="31"/>
      <c r="J426" s="606">
        <f t="shared" si="19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8"/>
        <v/>
      </c>
      <c r="H427" s="605"/>
      <c r="I427" s="31"/>
      <c r="J427" s="606">
        <f t="shared" si="19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8"/>
        <v/>
      </c>
      <c r="H428" s="605"/>
      <c r="I428" s="31"/>
      <c r="J428" s="606">
        <f t="shared" si="19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8"/>
        <v/>
      </c>
      <c r="H429" s="605"/>
      <c r="I429" s="31"/>
      <c r="J429" s="606">
        <f t="shared" si="19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8"/>
        <v/>
      </c>
      <c r="H430" s="605"/>
      <c r="I430" s="31"/>
      <c r="J430" s="606">
        <f t="shared" si="19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8"/>
        <v/>
      </c>
      <c r="H431" s="605"/>
      <c r="I431" s="31"/>
      <c r="J431" s="606">
        <f t="shared" si="19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8"/>
        <v/>
      </c>
      <c r="H432" s="605"/>
      <c r="I432" s="31"/>
      <c r="J432" s="606">
        <f t="shared" si="19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8"/>
        <v/>
      </c>
      <c r="H433" s="605"/>
      <c r="I433" s="31"/>
      <c r="J433" s="606">
        <f t="shared" si="19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8"/>
        <v/>
      </c>
      <c r="H434" s="605"/>
      <c r="I434" s="31"/>
      <c r="J434" s="606">
        <f t="shared" si="19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8"/>
        <v/>
      </c>
      <c r="H435" s="605"/>
      <c r="I435" s="31"/>
      <c r="J435" s="606">
        <f t="shared" si="19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8"/>
        <v/>
      </c>
      <c r="H436" s="605"/>
      <c r="I436" s="31"/>
      <c r="J436" s="606">
        <f t="shared" si="19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8"/>
        <v/>
      </c>
      <c r="H437" s="605"/>
      <c r="I437" s="31"/>
      <c r="J437" s="606">
        <f t="shared" si="19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8"/>
        <v/>
      </c>
      <c r="H438" s="605"/>
      <c r="I438" s="31"/>
      <c r="J438" s="606">
        <f t="shared" si="19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8"/>
        <v/>
      </c>
      <c r="H439" s="605"/>
      <c r="I439" s="31"/>
      <c r="J439" s="606">
        <f t="shared" si="19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8"/>
        <v/>
      </c>
      <c r="H440" s="605"/>
      <c r="I440" s="31"/>
      <c r="J440" s="606">
        <f t="shared" si="19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8"/>
        <v/>
      </c>
      <c r="H441" s="605"/>
      <c r="I441" s="31"/>
      <c r="J441" s="606">
        <f t="shared" si="19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8"/>
        <v/>
      </c>
      <c r="H442" s="605"/>
      <c r="I442" s="31"/>
      <c r="J442" s="606">
        <f t="shared" si="19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8"/>
        <v/>
      </c>
      <c r="H443" s="605"/>
      <c r="I443" s="31"/>
      <c r="J443" s="606">
        <f t="shared" si="19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8"/>
        <v/>
      </c>
      <c r="H444" s="605"/>
      <c r="I444" s="31"/>
      <c r="J444" s="606">
        <f t="shared" si="19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8"/>
        <v/>
      </c>
      <c r="H445" s="605"/>
      <c r="I445" s="31"/>
      <c r="J445" s="606">
        <f t="shared" si="19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8"/>
        <v/>
      </c>
      <c r="H446" s="605"/>
      <c r="I446" s="31"/>
      <c r="J446" s="606">
        <f t="shared" si="19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8"/>
        <v/>
      </c>
      <c r="H447" s="605"/>
      <c r="I447" s="31"/>
      <c r="J447" s="606">
        <f t="shared" si="19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8"/>
        <v/>
      </c>
      <c r="H448" s="605"/>
      <c r="I448" s="31"/>
      <c r="J448" s="606">
        <f t="shared" si="19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8"/>
        <v/>
      </c>
      <c r="H449" s="605"/>
      <c r="I449" s="31"/>
      <c r="J449" s="606">
        <f t="shared" si="19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8"/>
        <v/>
      </c>
      <c r="H450" s="605"/>
      <c r="I450" s="31"/>
      <c r="J450" s="606">
        <f t="shared" si="19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8"/>
        <v/>
      </c>
      <c r="H451" s="605"/>
      <c r="I451" s="31"/>
      <c r="J451" s="606">
        <f t="shared" si="19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8"/>
        <v/>
      </c>
      <c r="H452" s="605"/>
      <c r="I452" s="31"/>
      <c r="J452" s="606">
        <f t="shared" si="19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8"/>
        <v/>
      </c>
      <c r="H453" s="605"/>
      <c r="I453" s="31"/>
      <c r="J453" s="606">
        <f t="shared" si="19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8"/>
        <v/>
      </c>
      <c r="H454" s="605"/>
      <c r="I454" s="31"/>
      <c r="J454" s="606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8"/>
        <v/>
      </c>
      <c r="H455" s="605"/>
      <c r="I455" s="31"/>
      <c r="J455" s="606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8"/>
        <v/>
      </c>
      <c r="H456" s="605"/>
      <c r="I456" s="31"/>
      <c r="J456" s="606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8"/>
        <v/>
      </c>
      <c r="H457" s="605"/>
      <c r="I457" s="31"/>
      <c r="J457" s="606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8"/>
        <v/>
      </c>
      <c r="H458" s="605"/>
      <c r="I458" s="31"/>
      <c r="J458" s="606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8"/>
        <v/>
      </c>
      <c r="H459" s="605"/>
      <c r="I459" s="31"/>
      <c r="J459" s="606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8"/>
        <v/>
      </c>
      <c r="H460" s="605"/>
      <c r="I460" s="31"/>
      <c r="J460" s="606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ref="G461:G524" si="20">IF(E461="","",IF(E461+$M$2&lt;$L$2,"VENCIDA","VIGENTE"))</f>
        <v/>
      </c>
      <c r="H461" s="605"/>
      <c r="I461" s="31"/>
      <c r="J461" s="606">
        <f t="shared" ref="J461:J524" si="21">H461-I461</f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20"/>
        <v/>
      </c>
      <c r="H462" s="605"/>
      <c r="I462" s="31"/>
      <c r="J462" s="606">
        <f t="shared" si="21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20"/>
        <v/>
      </c>
      <c r="H463" s="605"/>
      <c r="I463" s="31"/>
      <c r="J463" s="606">
        <f t="shared" si="21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20"/>
        <v/>
      </c>
      <c r="H464" s="605"/>
      <c r="I464" s="31"/>
      <c r="J464" s="606">
        <f t="shared" si="21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20"/>
        <v/>
      </c>
      <c r="H465" s="605"/>
      <c r="I465" s="31"/>
      <c r="J465" s="606">
        <f t="shared" si="21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20"/>
        <v/>
      </c>
      <c r="H466" s="605"/>
      <c r="I466" s="31"/>
      <c r="J466" s="606">
        <f t="shared" si="21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20"/>
        <v/>
      </c>
      <c r="H467" s="605"/>
      <c r="I467" s="31"/>
      <c r="J467" s="606">
        <f t="shared" si="21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20"/>
        <v/>
      </c>
      <c r="H468" s="605"/>
      <c r="I468" s="31"/>
      <c r="J468" s="606">
        <f t="shared" si="21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20"/>
        <v/>
      </c>
      <c r="H469" s="605"/>
      <c r="I469" s="31"/>
      <c r="J469" s="606">
        <f t="shared" si="21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20"/>
        <v/>
      </c>
      <c r="H470" s="605"/>
      <c r="I470" s="31"/>
      <c r="J470" s="606">
        <f t="shared" si="21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20"/>
        <v/>
      </c>
      <c r="H471" s="605"/>
      <c r="I471" s="31"/>
      <c r="J471" s="606">
        <f t="shared" si="21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20"/>
        <v/>
      </c>
      <c r="H472" s="605"/>
      <c r="I472" s="31"/>
      <c r="J472" s="606">
        <f t="shared" si="21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20"/>
        <v/>
      </c>
      <c r="H473" s="605"/>
      <c r="I473" s="31"/>
      <c r="J473" s="606">
        <f t="shared" si="21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20"/>
        <v/>
      </c>
      <c r="H474" s="605"/>
      <c r="I474" s="31"/>
      <c r="J474" s="606">
        <f t="shared" si="21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20"/>
        <v/>
      </c>
      <c r="H475" s="605"/>
      <c r="I475" s="31"/>
      <c r="J475" s="606">
        <f t="shared" si="21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20"/>
        <v/>
      </c>
      <c r="H476" s="605"/>
      <c r="I476" s="31"/>
      <c r="J476" s="606">
        <f t="shared" si="21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20"/>
        <v/>
      </c>
      <c r="H477" s="605"/>
      <c r="I477" s="31"/>
      <c r="J477" s="606">
        <f t="shared" si="21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20"/>
        <v/>
      </c>
      <c r="H478" s="605"/>
      <c r="I478" s="31"/>
      <c r="J478" s="606">
        <f t="shared" si="21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20"/>
        <v/>
      </c>
      <c r="H479" s="605"/>
      <c r="I479" s="31"/>
      <c r="J479" s="606">
        <f t="shared" si="21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20"/>
        <v/>
      </c>
      <c r="H480" s="605"/>
      <c r="I480" s="31"/>
      <c r="J480" s="606">
        <f t="shared" si="21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20"/>
        <v/>
      </c>
      <c r="H481" s="605"/>
      <c r="I481" s="31"/>
      <c r="J481" s="606">
        <f t="shared" si="21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20"/>
        <v/>
      </c>
      <c r="H482" s="605"/>
      <c r="I482" s="31"/>
      <c r="J482" s="606">
        <f t="shared" si="21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20"/>
        <v/>
      </c>
      <c r="H483" s="605"/>
      <c r="I483" s="31"/>
      <c r="J483" s="606">
        <f t="shared" si="21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20"/>
        <v/>
      </c>
      <c r="H484" s="605"/>
      <c r="I484" s="31"/>
      <c r="J484" s="606">
        <f t="shared" si="21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20"/>
        <v/>
      </c>
      <c r="H485" s="605"/>
      <c r="I485" s="31"/>
      <c r="J485" s="606">
        <f t="shared" si="21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20"/>
        <v/>
      </c>
      <c r="H486" s="605"/>
      <c r="I486" s="31"/>
      <c r="J486" s="606">
        <f t="shared" si="21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20"/>
        <v/>
      </c>
      <c r="H487" s="605"/>
      <c r="I487" s="31"/>
      <c r="J487" s="606">
        <f t="shared" si="21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20"/>
        <v/>
      </c>
      <c r="H488" s="605"/>
      <c r="I488" s="31"/>
      <c r="J488" s="606">
        <f t="shared" si="21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20"/>
        <v/>
      </c>
      <c r="H489" s="605"/>
      <c r="I489" s="31"/>
      <c r="J489" s="606">
        <f t="shared" si="21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20"/>
        <v/>
      </c>
      <c r="H490" s="605"/>
      <c r="I490" s="31"/>
      <c r="J490" s="606">
        <f t="shared" si="21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20"/>
        <v/>
      </c>
      <c r="H491" s="605"/>
      <c r="I491" s="31"/>
      <c r="J491" s="606">
        <f t="shared" si="21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20"/>
        <v/>
      </c>
      <c r="H492" s="605"/>
      <c r="I492" s="31"/>
      <c r="J492" s="606">
        <f t="shared" si="21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20"/>
        <v/>
      </c>
      <c r="H493" s="605"/>
      <c r="I493" s="31"/>
      <c r="J493" s="606">
        <f t="shared" si="21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20"/>
        <v/>
      </c>
      <c r="H494" s="605"/>
      <c r="I494" s="31"/>
      <c r="J494" s="606">
        <f t="shared" si="21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20"/>
        <v/>
      </c>
      <c r="H495" s="605"/>
      <c r="I495" s="31"/>
      <c r="J495" s="606">
        <f t="shared" si="21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20"/>
        <v/>
      </c>
      <c r="H496" s="605"/>
      <c r="I496" s="31"/>
      <c r="J496" s="606">
        <f t="shared" si="21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20"/>
        <v/>
      </c>
      <c r="H497" s="605"/>
      <c r="I497" s="31"/>
      <c r="J497" s="606">
        <f t="shared" si="21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20"/>
        <v/>
      </c>
      <c r="H498" s="605"/>
      <c r="I498" s="31"/>
      <c r="J498" s="606">
        <f t="shared" si="21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20"/>
        <v/>
      </c>
      <c r="H499" s="605"/>
      <c r="I499" s="31"/>
      <c r="J499" s="606">
        <f t="shared" si="21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20"/>
        <v/>
      </c>
      <c r="H500" s="605"/>
      <c r="I500" s="31"/>
      <c r="J500" s="606">
        <f t="shared" si="21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20"/>
        <v/>
      </c>
      <c r="H501" s="605"/>
      <c r="I501" s="31"/>
      <c r="J501" s="606">
        <f t="shared" si="21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20"/>
        <v/>
      </c>
      <c r="H502" s="605"/>
      <c r="I502" s="31"/>
      <c r="J502" s="606">
        <f t="shared" si="21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20"/>
        <v/>
      </c>
      <c r="H503" s="605"/>
      <c r="I503" s="31"/>
      <c r="J503" s="606">
        <f t="shared" si="21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20"/>
        <v/>
      </c>
      <c r="H504" s="605"/>
      <c r="I504" s="31"/>
      <c r="J504" s="606">
        <f t="shared" si="21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20"/>
        <v/>
      </c>
      <c r="H505" s="605"/>
      <c r="I505" s="31"/>
      <c r="J505" s="606">
        <f t="shared" si="21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20"/>
        <v/>
      </c>
      <c r="H506" s="605"/>
      <c r="I506" s="31"/>
      <c r="J506" s="606">
        <f t="shared" si="21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20"/>
        <v/>
      </c>
      <c r="H507" s="605"/>
      <c r="I507" s="31"/>
      <c r="J507" s="606">
        <f t="shared" si="21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20"/>
        <v/>
      </c>
      <c r="H508" s="605"/>
      <c r="I508" s="31"/>
      <c r="J508" s="606">
        <f t="shared" si="21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20"/>
        <v/>
      </c>
      <c r="H509" s="605"/>
      <c r="I509" s="31"/>
      <c r="J509" s="606">
        <f t="shared" si="21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20"/>
        <v/>
      </c>
      <c r="H510" s="605"/>
      <c r="I510" s="31"/>
      <c r="J510" s="606">
        <f t="shared" si="21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20"/>
        <v/>
      </c>
      <c r="H511" s="605"/>
      <c r="I511" s="31"/>
      <c r="J511" s="606">
        <f t="shared" si="21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20"/>
        <v/>
      </c>
      <c r="H512" s="605"/>
      <c r="I512" s="31"/>
      <c r="J512" s="606">
        <f t="shared" si="21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20"/>
        <v/>
      </c>
      <c r="H513" s="605"/>
      <c r="I513" s="31"/>
      <c r="J513" s="606">
        <f t="shared" si="21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20"/>
        <v/>
      </c>
      <c r="H514" s="605"/>
      <c r="I514" s="31"/>
      <c r="J514" s="606">
        <f t="shared" si="21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20"/>
        <v/>
      </c>
      <c r="H515" s="605"/>
      <c r="I515" s="31"/>
      <c r="J515" s="606">
        <f t="shared" si="21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20"/>
        <v/>
      </c>
      <c r="H516" s="605"/>
      <c r="I516" s="31"/>
      <c r="J516" s="606">
        <f t="shared" si="21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20"/>
        <v/>
      </c>
      <c r="H517" s="605"/>
      <c r="I517" s="31"/>
      <c r="J517" s="606">
        <f t="shared" si="21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20"/>
        <v/>
      </c>
      <c r="H518" s="605"/>
      <c r="I518" s="31"/>
      <c r="J518" s="606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20"/>
        <v/>
      </c>
      <c r="H519" s="605"/>
      <c r="I519" s="31"/>
      <c r="J519" s="606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0"/>
        <v/>
      </c>
      <c r="H520" s="605"/>
      <c r="I520" s="31"/>
      <c r="J520" s="606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0"/>
        <v/>
      </c>
      <c r="H521" s="605"/>
      <c r="I521" s="31"/>
      <c r="J521" s="606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0"/>
        <v/>
      </c>
      <c r="H522" s="605"/>
      <c r="I522" s="31"/>
      <c r="J522" s="606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0"/>
        <v/>
      </c>
      <c r="H523" s="605"/>
      <c r="I523" s="31"/>
      <c r="J523" s="606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0"/>
        <v/>
      </c>
      <c r="H524" s="605"/>
      <c r="I524" s="31"/>
      <c r="J524" s="606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ref="G525:G588" si="22">IF(E525="","",IF(E525+$M$2&lt;$L$2,"VENCIDA","VIGENTE"))</f>
        <v/>
      </c>
      <c r="H525" s="605"/>
      <c r="I525" s="31"/>
      <c r="J525" s="606">
        <f t="shared" ref="J525:J588" si="23">H525-I525</f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2"/>
        <v/>
      </c>
      <c r="H526" s="605"/>
      <c r="I526" s="31"/>
      <c r="J526" s="606">
        <f t="shared" si="23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2"/>
        <v/>
      </c>
      <c r="H527" s="605"/>
      <c r="I527" s="31"/>
      <c r="J527" s="606">
        <f t="shared" si="23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2"/>
        <v/>
      </c>
      <c r="H528" s="605"/>
      <c r="I528" s="31"/>
      <c r="J528" s="606">
        <f t="shared" si="23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2"/>
        <v/>
      </c>
      <c r="H529" s="605"/>
      <c r="I529" s="31"/>
      <c r="J529" s="606">
        <f t="shared" si="23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2"/>
        <v/>
      </c>
      <c r="H530" s="605"/>
      <c r="I530" s="31"/>
      <c r="J530" s="606">
        <f t="shared" si="23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2"/>
        <v/>
      </c>
      <c r="H531" s="605"/>
      <c r="I531" s="31"/>
      <c r="J531" s="606">
        <f t="shared" si="23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2"/>
        <v/>
      </c>
      <c r="H532" s="605"/>
      <c r="I532" s="31"/>
      <c r="J532" s="606">
        <f t="shared" si="23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2"/>
        <v/>
      </c>
      <c r="H533" s="605"/>
      <c r="I533" s="31"/>
      <c r="J533" s="606">
        <f t="shared" si="23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2"/>
        <v/>
      </c>
      <c r="H534" s="605"/>
      <c r="I534" s="31"/>
      <c r="J534" s="606">
        <f t="shared" si="23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2"/>
        <v/>
      </c>
      <c r="H535" s="605"/>
      <c r="I535" s="31"/>
      <c r="J535" s="606">
        <f t="shared" si="23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2"/>
        <v/>
      </c>
      <c r="H536" s="605"/>
      <c r="I536" s="31"/>
      <c r="J536" s="606">
        <f t="shared" si="23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2"/>
        <v/>
      </c>
      <c r="H537" s="605"/>
      <c r="I537" s="31"/>
      <c r="J537" s="606">
        <f t="shared" si="23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2"/>
        <v/>
      </c>
      <c r="H538" s="605"/>
      <c r="I538" s="31"/>
      <c r="J538" s="606">
        <f t="shared" si="23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2"/>
        <v/>
      </c>
      <c r="H539" s="605"/>
      <c r="I539" s="31"/>
      <c r="J539" s="606">
        <f t="shared" si="23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2"/>
        <v/>
      </c>
      <c r="H540" s="605"/>
      <c r="I540" s="31"/>
      <c r="J540" s="606">
        <f t="shared" si="23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2"/>
        <v/>
      </c>
      <c r="H541" s="605"/>
      <c r="I541" s="31"/>
      <c r="J541" s="606">
        <f t="shared" si="23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2"/>
        <v/>
      </c>
      <c r="H542" s="605"/>
      <c r="I542" s="31"/>
      <c r="J542" s="606">
        <f t="shared" si="23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2"/>
        <v/>
      </c>
      <c r="H543" s="605"/>
      <c r="I543" s="31"/>
      <c r="J543" s="606">
        <f t="shared" si="23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2"/>
        <v/>
      </c>
      <c r="H544" s="605"/>
      <c r="I544" s="31"/>
      <c r="J544" s="606">
        <f t="shared" si="23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2"/>
        <v/>
      </c>
      <c r="H545" s="605"/>
      <c r="I545" s="31"/>
      <c r="J545" s="606">
        <f t="shared" si="23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2"/>
        <v/>
      </c>
      <c r="H546" s="605"/>
      <c r="I546" s="31"/>
      <c r="J546" s="606">
        <f t="shared" si="23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2"/>
        <v/>
      </c>
      <c r="H547" s="605"/>
      <c r="I547" s="31"/>
      <c r="J547" s="606">
        <f t="shared" si="23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2"/>
        <v/>
      </c>
      <c r="H548" s="605"/>
      <c r="I548" s="31"/>
      <c r="J548" s="606">
        <f t="shared" si="23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2"/>
        <v/>
      </c>
      <c r="H549" s="605"/>
      <c r="I549" s="31"/>
      <c r="J549" s="606">
        <f t="shared" si="23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2"/>
        <v/>
      </c>
      <c r="H550" s="605"/>
      <c r="I550" s="31"/>
      <c r="J550" s="606">
        <f t="shared" si="23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2"/>
        <v/>
      </c>
      <c r="H551" s="605"/>
      <c r="I551" s="31"/>
      <c r="J551" s="606">
        <f t="shared" si="23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2"/>
        <v/>
      </c>
      <c r="H552" s="605"/>
      <c r="I552" s="31"/>
      <c r="J552" s="606">
        <f t="shared" si="23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2"/>
        <v/>
      </c>
      <c r="H553" s="605"/>
      <c r="I553" s="31"/>
      <c r="J553" s="606">
        <f t="shared" si="23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2"/>
        <v/>
      </c>
      <c r="H554" s="605"/>
      <c r="I554" s="31"/>
      <c r="J554" s="606">
        <f t="shared" si="23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2"/>
        <v/>
      </c>
      <c r="H555" s="605"/>
      <c r="I555" s="31"/>
      <c r="J555" s="606">
        <f t="shared" si="23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2"/>
        <v/>
      </c>
      <c r="H556" s="605"/>
      <c r="I556" s="31"/>
      <c r="J556" s="606">
        <f t="shared" si="23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2"/>
        <v/>
      </c>
      <c r="H557" s="605"/>
      <c r="I557" s="31"/>
      <c r="J557" s="606">
        <f t="shared" si="23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2"/>
        <v/>
      </c>
      <c r="H558" s="605"/>
      <c r="I558" s="31"/>
      <c r="J558" s="606">
        <f t="shared" si="23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2"/>
        <v/>
      </c>
      <c r="H559" s="605"/>
      <c r="I559" s="31"/>
      <c r="J559" s="606">
        <f t="shared" si="23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2"/>
        <v/>
      </c>
      <c r="H560" s="605"/>
      <c r="I560" s="31"/>
      <c r="J560" s="606">
        <f t="shared" si="23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2"/>
        <v/>
      </c>
      <c r="H561" s="605"/>
      <c r="I561" s="31"/>
      <c r="J561" s="606">
        <f t="shared" si="23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2"/>
        <v/>
      </c>
      <c r="H562" s="605"/>
      <c r="I562" s="31"/>
      <c r="J562" s="606">
        <f t="shared" si="23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2"/>
        <v/>
      </c>
      <c r="H563" s="605"/>
      <c r="I563" s="31"/>
      <c r="J563" s="606">
        <f t="shared" si="23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2"/>
        <v/>
      </c>
      <c r="H564" s="605"/>
      <c r="I564" s="31"/>
      <c r="J564" s="606">
        <f t="shared" si="23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2"/>
        <v/>
      </c>
      <c r="H565" s="605"/>
      <c r="I565" s="31"/>
      <c r="J565" s="606">
        <f t="shared" si="23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2"/>
        <v/>
      </c>
      <c r="H566" s="605"/>
      <c r="I566" s="31"/>
      <c r="J566" s="606">
        <f t="shared" si="23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2"/>
        <v/>
      </c>
      <c r="H567" s="605"/>
      <c r="I567" s="31"/>
      <c r="J567" s="606">
        <f t="shared" si="23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2"/>
        <v/>
      </c>
      <c r="H568" s="605"/>
      <c r="I568" s="31"/>
      <c r="J568" s="606">
        <f t="shared" si="23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2"/>
        <v/>
      </c>
      <c r="H569" s="605"/>
      <c r="I569" s="31"/>
      <c r="J569" s="606">
        <f t="shared" si="23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2"/>
        <v/>
      </c>
      <c r="H570" s="605"/>
      <c r="I570" s="31"/>
      <c r="J570" s="606">
        <f t="shared" si="23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2"/>
        <v/>
      </c>
      <c r="H571" s="605"/>
      <c r="I571" s="31"/>
      <c r="J571" s="606">
        <f t="shared" si="23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2"/>
        <v/>
      </c>
      <c r="H572" s="605"/>
      <c r="I572" s="31"/>
      <c r="J572" s="606">
        <f t="shared" si="23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2"/>
        <v/>
      </c>
      <c r="H573" s="605"/>
      <c r="I573" s="31"/>
      <c r="J573" s="606">
        <f t="shared" si="23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2"/>
        <v/>
      </c>
      <c r="H574" s="605"/>
      <c r="I574" s="31"/>
      <c r="J574" s="606">
        <f t="shared" si="23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2"/>
        <v/>
      </c>
      <c r="H575" s="605"/>
      <c r="I575" s="31"/>
      <c r="J575" s="606">
        <f t="shared" si="23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2"/>
        <v/>
      </c>
      <c r="H576" s="605"/>
      <c r="I576" s="31"/>
      <c r="J576" s="606">
        <f t="shared" si="23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2"/>
        <v/>
      </c>
      <c r="H577" s="605"/>
      <c r="I577" s="31"/>
      <c r="J577" s="606">
        <f t="shared" si="23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2"/>
        <v/>
      </c>
      <c r="H578" s="605"/>
      <c r="I578" s="31"/>
      <c r="J578" s="606">
        <f t="shared" si="23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2"/>
        <v/>
      </c>
      <c r="H579" s="605"/>
      <c r="I579" s="31"/>
      <c r="J579" s="606">
        <f t="shared" si="23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2"/>
        <v/>
      </c>
      <c r="H580" s="605"/>
      <c r="I580" s="31"/>
      <c r="J580" s="606">
        <f t="shared" si="23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2"/>
        <v/>
      </c>
      <c r="H581" s="605"/>
      <c r="I581" s="31"/>
      <c r="J581" s="606">
        <f t="shared" si="23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2"/>
        <v/>
      </c>
      <c r="H582" s="605"/>
      <c r="I582" s="31"/>
      <c r="J582" s="606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2"/>
        <v/>
      </c>
      <c r="H583" s="605"/>
      <c r="I583" s="31"/>
      <c r="J583" s="606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2"/>
        <v/>
      </c>
      <c r="H584" s="605"/>
      <c r="I584" s="31"/>
      <c r="J584" s="606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2"/>
        <v/>
      </c>
      <c r="H585" s="605"/>
      <c r="I585" s="31"/>
      <c r="J585" s="606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2"/>
        <v/>
      </c>
      <c r="H586" s="605"/>
      <c r="I586" s="31"/>
      <c r="J586" s="606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2"/>
        <v/>
      </c>
      <c r="H587" s="605"/>
      <c r="I587" s="31"/>
      <c r="J587" s="606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2"/>
        <v/>
      </c>
      <c r="H588" s="605"/>
      <c r="I588" s="31"/>
      <c r="J588" s="606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ref="G589:G652" si="24">IF(E589="","",IF(E589+$M$2&lt;$L$2,"VENCIDA","VIGENTE"))</f>
        <v/>
      </c>
      <c r="H589" s="605"/>
      <c r="I589" s="31"/>
      <c r="J589" s="606">
        <f t="shared" ref="J589:J652" si="25">H589-I589</f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4"/>
        <v/>
      </c>
      <c r="H590" s="605"/>
      <c r="I590" s="31"/>
      <c r="J590" s="606">
        <f t="shared" si="25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4"/>
        <v/>
      </c>
      <c r="H591" s="605"/>
      <c r="I591" s="31"/>
      <c r="J591" s="606">
        <f t="shared" si="25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4"/>
        <v/>
      </c>
      <c r="H592" s="605"/>
      <c r="I592" s="31"/>
      <c r="J592" s="606">
        <f t="shared" si="25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4"/>
        <v/>
      </c>
      <c r="H593" s="605"/>
      <c r="I593" s="31"/>
      <c r="J593" s="606">
        <f t="shared" si="25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4"/>
        <v/>
      </c>
      <c r="H594" s="605"/>
      <c r="I594" s="31"/>
      <c r="J594" s="606">
        <f t="shared" si="25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4"/>
        <v/>
      </c>
      <c r="H595" s="605"/>
      <c r="I595" s="31"/>
      <c r="J595" s="606">
        <f t="shared" si="25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4"/>
        <v/>
      </c>
      <c r="H596" s="605"/>
      <c r="I596" s="31"/>
      <c r="J596" s="606">
        <f t="shared" si="25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4"/>
        <v/>
      </c>
      <c r="H597" s="605"/>
      <c r="I597" s="31"/>
      <c r="J597" s="606">
        <f t="shared" si="25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4"/>
        <v/>
      </c>
      <c r="H598" s="605"/>
      <c r="I598" s="31"/>
      <c r="J598" s="606">
        <f t="shared" si="25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4"/>
        <v/>
      </c>
      <c r="H599" s="605"/>
      <c r="I599" s="31"/>
      <c r="J599" s="606">
        <f t="shared" si="25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4"/>
        <v/>
      </c>
      <c r="H600" s="605"/>
      <c r="I600" s="31"/>
      <c r="J600" s="606">
        <f t="shared" si="25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4"/>
        <v/>
      </c>
      <c r="H601" s="605"/>
      <c r="I601" s="31"/>
      <c r="J601" s="606">
        <f t="shared" si="25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4"/>
        <v/>
      </c>
      <c r="H602" s="605"/>
      <c r="I602" s="31"/>
      <c r="J602" s="606">
        <f t="shared" si="25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4"/>
        <v/>
      </c>
      <c r="H603" s="605"/>
      <c r="I603" s="31"/>
      <c r="J603" s="606">
        <f t="shared" si="25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4"/>
        <v/>
      </c>
      <c r="H604" s="605"/>
      <c r="I604" s="31"/>
      <c r="J604" s="606">
        <f t="shared" si="25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4"/>
        <v/>
      </c>
      <c r="H605" s="605"/>
      <c r="I605" s="31"/>
      <c r="J605" s="606">
        <f t="shared" si="25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4"/>
        <v/>
      </c>
      <c r="H606" s="605"/>
      <c r="I606" s="31"/>
      <c r="J606" s="606">
        <f t="shared" si="25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4"/>
        <v/>
      </c>
      <c r="H607" s="605"/>
      <c r="I607" s="31"/>
      <c r="J607" s="606">
        <f t="shared" si="25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4"/>
        <v/>
      </c>
      <c r="H608" s="605"/>
      <c r="I608" s="31"/>
      <c r="J608" s="606">
        <f t="shared" si="25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4"/>
        <v/>
      </c>
      <c r="H609" s="605"/>
      <c r="I609" s="31"/>
      <c r="J609" s="606">
        <f t="shared" si="25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4"/>
        <v/>
      </c>
      <c r="H610" s="605"/>
      <c r="I610" s="31"/>
      <c r="J610" s="606">
        <f t="shared" si="25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4"/>
        <v/>
      </c>
      <c r="H611" s="605"/>
      <c r="I611" s="31"/>
      <c r="J611" s="606">
        <f t="shared" si="25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4"/>
        <v/>
      </c>
      <c r="H612" s="605"/>
      <c r="I612" s="31"/>
      <c r="J612" s="606">
        <f t="shared" si="25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4"/>
        <v/>
      </c>
      <c r="H613" s="605"/>
      <c r="I613" s="31"/>
      <c r="J613" s="606">
        <f t="shared" si="25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4"/>
        <v/>
      </c>
      <c r="H614" s="605"/>
      <c r="I614" s="31"/>
      <c r="J614" s="606">
        <f t="shared" si="25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4"/>
        <v/>
      </c>
      <c r="H615" s="605"/>
      <c r="I615" s="31"/>
      <c r="J615" s="606">
        <f t="shared" si="25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4"/>
        <v/>
      </c>
      <c r="H616" s="605"/>
      <c r="I616" s="31"/>
      <c r="J616" s="606">
        <f t="shared" si="25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4"/>
        <v/>
      </c>
      <c r="H617" s="605"/>
      <c r="I617" s="31"/>
      <c r="J617" s="606">
        <f t="shared" si="25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4"/>
        <v/>
      </c>
      <c r="H618" s="605"/>
      <c r="I618" s="31"/>
      <c r="J618" s="606">
        <f t="shared" si="25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4"/>
        <v/>
      </c>
      <c r="H619" s="605"/>
      <c r="I619" s="31"/>
      <c r="J619" s="606">
        <f t="shared" si="25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4"/>
        <v/>
      </c>
      <c r="H620" s="605"/>
      <c r="I620" s="31"/>
      <c r="J620" s="606">
        <f t="shared" si="25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4"/>
        <v/>
      </c>
      <c r="H621" s="605"/>
      <c r="I621" s="31"/>
      <c r="J621" s="606">
        <f t="shared" si="25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4"/>
        <v/>
      </c>
      <c r="H622" s="605"/>
      <c r="I622" s="31"/>
      <c r="J622" s="606">
        <f t="shared" si="25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4"/>
        <v/>
      </c>
      <c r="H623" s="605"/>
      <c r="I623" s="31"/>
      <c r="J623" s="606">
        <f t="shared" si="25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4"/>
        <v/>
      </c>
      <c r="H624" s="605"/>
      <c r="I624" s="31"/>
      <c r="J624" s="606">
        <f t="shared" si="25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4"/>
        <v/>
      </c>
      <c r="H625" s="605"/>
      <c r="I625" s="31"/>
      <c r="J625" s="606">
        <f t="shared" si="25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4"/>
        <v/>
      </c>
      <c r="H626" s="605"/>
      <c r="I626" s="31"/>
      <c r="J626" s="606">
        <f t="shared" si="25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4"/>
        <v/>
      </c>
      <c r="H627" s="605"/>
      <c r="I627" s="31"/>
      <c r="J627" s="606">
        <f t="shared" si="25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4"/>
        <v/>
      </c>
      <c r="H628" s="605"/>
      <c r="I628" s="31"/>
      <c r="J628" s="606">
        <f t="shared" si="25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4"/>
        <v/>
      </c>
      <c r="H629" s="605"/>
      <c r="I629" s="31"/>
      <c r="J629" s="606">
        <f t="shared" si="25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4"/>
        <v/>
      </c>
      <c r="H630" s="605"/>
      <c r="I630" s="31"/>
      <c r="J630" s="606">
        <f t="shared" si="25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4"/>
        <v/>
      </c>
      <c r="H631" s="605"/>
      <c r="I631" s="31"/>
      <c r="J631" s="606">
        <f t="shared" si="25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4"/>
        <v/>
      </c>
      <c r="H632" s="605"/>
      <c r="I632" s="31"/>
      <c r="J632" s="606">
        <f t="shared" si="25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4"/>
        <v/>
      </c>
      <c r="H633" s="605"/>
      <c r="I633" s="31"/>
      <c r="J633" s="606">
        <f t="shared" si="25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4"/>
        <v/>
      </c>
      <c r="H634" s="605"/>
      <c r="I634" s="31"/>
      <c r="J634" s="606">
        <f t="shared" si="25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4"/>
        <v/>
      </c>
      <c r="H635" s="605"/>
      <c r="I635" s="31"/>
      <c r="J635" s="606">
        <f t="shared" si="25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4"/>
        <v/>
      </c>
      <c r="H636" s="605"/>
      <c r="I636" s="31"/>
      <c r="J636" s="606">
        <f t="shared" si="25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4"/>
        <v/>
      </c>
      <c r="H637" s="605"/>
      <c r="I637" s="31"/>
      <c r="J637" s="606">
        <f t="shared" si="25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4"/>
        <v/>
      </c>
      <c r="H638" s="605"/>
      <c r="I638" s="31"/>
      <c r="J638" s="606">
        <f t="shared" si="25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4"/>
        <v/>
      </c>
      <c r="H639" s="605"/>
      <c r="I639" s="31"/>
      <c r="J639" s="606">
        <f t="shared" si="25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4"/>
        <v/>
      </c>
      <c r="H640" s="605"/>
      <c r="I640" s="31"/>
      <c r="J640" s="606">
        <f t="shared" si="25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4"/>
        <v/>
      </c>
      <c r="H641" s="605"/>
      <c r="I641" s="31"/>
      <c r="J641" s="606">
        <f t="shared" si="25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4"/>
        <v/>
      </c>
      <c r="H642" s="605"/>
      <c r="I642" s="31"/>
      <c r="J642" s="606">
        <f t="shared" si="25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4"/>
        <v/>
      </c>
      <c r="H643" s="605"/>
      <c r="I643" s="31"/>
      <c r="J643" s="606">
        <f t="shared" si="25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4"/>
        <v/>
      </c>
      <c r="H644" s="605"/>
      <c r="I644" s="31"/>
      <c r="J644" s="606">
        <f t="shared" si="25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4"/>
        <v/>
      </c>
      <c r="H645" s="605"/>
      <c r="I645" s="31"/>
      <c r="J645" s="606">
        <f t="shared" si="25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4"/>
        <v/>
      </c>
      <c r="H646" s="605"/>
      <c r="I646" s="31"/>
      <c r="J646" s="606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4"/>
        <v/>
      </c>
      <c r="H647" s="605"/>
      <c r="I647" s="31"/>
      <c r="J647" s="606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4"/>
        <v/>
      </c>
      <c r="H648" s="605"/>
      <c r="I648" s="31"/>
      <c r="J648" s="606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4"/>
        <v/>
      </c>
      <c r="H649" s="605"/>
      <c r="I649" s="31"/>
      <c r="J649" s="606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4"/>
        <v/>
      </c>
      <c r="H650" s="605"/>
      <c r="I650" s="31"/>
      <c r="J650" s="606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4"/>
        <v/>
      </c>
      <c r="H651" s="605"/>
      <c r="I651" s="31"/>
      <c r="J651" s="606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4"/>
        <v/>
      </c>
      <c r="H652" s="605"/>
      <c r="I652" s="31"/>
      <c r="J652" s="606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ref="G653:G716" si="26">IF(E653="","",IF(E653+$M$2&lt;$L$2,"VENCIDA","VIGENTE"))</f>
        <v/>
      </c>
      <c r="H653" s="605"/>
      <c r="I653" s="31"/>
      <c r="J653" s="606">
        <f t="shared" ref="J653:J716" si="27">H653-I653</f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6"/>
        <v/>
      </c>
      <c r="H654" s="605"/>
      <c r="I654" s="31"/>
      <c r="J654" s="606">
        <f t="shared" si="27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6"/>
        <v/>
      </c>
      <c r="H655" s="605"/>
      <c r="I655" s="31"/>
      <c r="J655" s="606">
        <f t="shared" si="27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6"/>
        <v/>
      </c>
      <c r="H656" s="605"/>
      <c r="I656" s="31"/>
      <c r="J656" s="606">
        <f t="shared" si="27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6"/>
        <v/>
      </c>
      <c r="H657" s="605"/>
      <c r="I657" s="31"/>
      <c r="J657" s="606">
        <f t="shared" si="27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6"/>
        <v/>
      </c>
      <c r="H658" s="605"/>
      <c r="I658" s="31"/>
      <c r="J658" s="606">
        <f t="shared" si="27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6"/>
        <v/>
      </c>
      <c r="H659" s="605"/>
      <c r="I659" s="31"/>
      <c r="J659" s="606">
        <f t="shared" si="27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6"/>
        <v/>
      </c>
      <c r="H660" s="605"/>
      <c r="I660" s="31"/>
      <c r="J660" s="606">
        <f t="shared" si="27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6"/>
        <v/>
      </c>
      <c r="H661" s="605"/>
      <c r="I661" s="31"/>
      <c r="J661" s="606">
        <f t="shared" si="27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6"/>
        <v/>
      </c>
      <c r="H662" s="605"/>
      <c r="I662" s="31"/>
      <c r="J662" s="606">
        <f t="shared" si="27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6"/>
        <v/>
      </c>
      <c r="H663" s="605"/>
      <c r="I663" s="31"/>
      <c r="J663" s="606">
        <f t="shared" si="27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6"/>
        <v/>
      </c>
      <c r="H664" s="605"/>
      <c r="I664" s="31"/>
      <c r="J664" s="606">
        <f t="shared" si="27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6"/>
        <v/>
      </c>
      <c r="H665" s="605"/>
      <c r="I665" s="31"/>
      <c r="J665" s="606">
        <f t="shared" si="27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6"/>
        <v/>
      </c>
      <c r="H666" s="605"/>
      <c r="I666" s="31"/>
      <c r="J666" s="606">
        <f t="shared" si="27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6"/>
        <v/>
      </c>
      <c r="H667" s="605"/>
      <c r="I667" s="31"/>
      <c r="J667" s="606">
        <f t="shared" si="27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6"/>
        <v/>
      </c>
      <c r="H668" s="605"/>
      <c r="I668" s="31"/>
      <c r="J668" s="606">
        <f t="shared" si="27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6"/>
        <v/>
      </c>
      <c r="H669" s="605"/>
      <c r="I669" s="31"/>
      <c r="J669" s="606">
        <f t="shared" si="27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6"/>
        <v/>
      </c>
      <c r="H670" s="605"/>
      <c r="I670" s="31"/>
      <c r="J670" s="606">
        <f t="shared" si="27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6"/>
        <v/>
      </c>
      <c r="H671" s="605"/>
      <c r="I671" s="31"/>
      <c r="J671" s="606">
        <f t="shared" si="27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6"/>
        <v/>
      </c>
      <c r="H672" s="605"/>
      <c r="I672" s="31"/>
      <c r="J672" s="606">
        <f t="shared" si="27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6"/>
        <v/>
      </c>
      <c r="H673" s="605"/>
      <c r="I673" s="31"/>
      <c r="J673" s="606">
        <f t="shared" si="27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6"/>
        <v/>
      </c>
      <c r="H674" s="605"/>
      <c r="I674" s="31"/>
      <c r="J674" s="606">
        <f t="shared" si="27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6"/>
        <v/>
      </c>
      <c r="H675" s="605"/>
      <c r="I675" s="31"/>
      <c r="J675" s="606">
        <f t="shared" si="27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6"/>
        <v/>
      </c>
      <c r="H676" s="605"/>
      <c r="I676" s="31"/>
      <c r="J676" s="606">
        <f t="shared" si="27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6"/>
        <v/>
      </c>
      <c r="H677" s="605"/>
      <c r="I677" s="31"/>
      <c r="J677" s="606">
        <f t="shared" si="27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6"/>
        <v/>
      </c>
      <c r="H678" s="605"/>
      <c r="I678" s="31"/>
      <c r="J678" s="606">
        <f t="shared" si="27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6"/>
        <v/>
      </c>
      <c r="H679" s="605"/>
      <c r="I679" s="31"/>
      <c r="J679" s="606">
        <f t="shared" si="27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6"/>
        <v/>
      </c>
      <c r="H680" s="605"/>
      <c r="I680" s="31"/>
      <c r="J680" s="606">
        <f t="shared" si="27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6"/>
        <v/>
      </c>
      <c r="H681" s="605"/>
      <c r="I681" s="31"/>
      <c r="J681" s="606">
        <f t="shared" si="27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6"/>
        <v/>
      </c>
      <c r="H682" s="605"/>
      <c r="I682" s="31"/>
      <c r="J682" s="606">
        <f t="shared" si="27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6"/>
        <v/>
      </c>
      <c r="H683" s="605"/>
      <c r="I683" s="31"/>
      <c r="J683" s="606">
        <f t="shared" si="27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6"/>
        <v/>
      </c>
      <c r="H684" s="605"/>
      <c r="I684" s="31"/>
      <c r="J684" s="606">
        <f t="shared" si="27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6"/>
        <v/>
      </c>
      <c r="H685" s="605"/>
      <c r="I685" s="31"/>
      <c r="J685" s="606">
        <f t="shared" si="27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6"/>
        <v/>
      </c>
      <c r="H686" s="605"/>
      <c r="I686" s="31"/>
      <c r="J686" s="606">
        <f t="shared" si="27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6"/>
        <v/>
      </c>
      <c r="H687" s="605"/>
      <c r="I687" s="31"/>
      <c r="J687" s="606">
        <f t="shared" si="27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6"/>
        <v/>
      </c>
      <c r="H688" s="605"/>
      <c r="I688" s="31"/>
      <c r="J688" s="606">
        <f t="shared" si="27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6"/>
        <v/>
      </c>
      <c r="H689" s="605"/>
      <c r="I689" s="31"/>
      <c r="J689" s="606">
        <f t="shared" si="27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6"/>
        <v/>
      </c>
      <c r="H690" s="605"/>
      <c r="I690" s="31"/>
      <c r="J690" s="606">
        <f t="shared" si="27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6"/>
        <v/>
      </c>
      <c r="H691" s="605"/>
      <c r="I691" s="31"/>
      <c r="J691" s="606">
        <f t="shared" si="27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6"/>
        <v/>
      </c>
      <c r="H692" s="605"/>
      <c r="I692" s="31"/>
      <c r="J692" s="606">
        <f t="shared" si="27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6"/>
        <v/>
      </c>
      <c r="H693" s="605"/>
      <c r="I693" s="31"/>
      <c r="J693" s="606">
        <f t="shared" si="27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6"/>
        <v/>
      </c>
      <c r="H694" s="605"/>
      <c r="I694" s="31"/>
      <c r="J694" s="606">
        <f t="shared" si="27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6"/>
        <v/>
      </c>
      <c r="H695" s="605"/>
      <c r="I695" s="31"/>
      <c r="J695" s="606">
        <f t="shared" si="27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6"/>
        <v/>
      </c>
      <c r="H696" s="605"/>
      <c r="I696" s="31"/>
      <c r="J696" s="606">
        <f t="shared" si="27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6"/>
        <v/>
      </c>
      <c r="H697" s="605"/>
      <c r="I697" s="31"/>
      <c r="J697" s="606">
        <f t="shared" si="27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6"/>
        <v/>
      </c>
      <c r="H698" s="605"/>
      <c r="I698" s="31"/>
      <c r="J698" s="606">
        <f t="shared" si="27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6"/>
        <v/>
      </c>
      <c r="H699" s="605"/>
      <c r="I699" s="31"/>
      <c r="J699" s="606">
        <f t="shared" si="27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6"/>
        <v/>
      </c>
      <c r="H700" s="605"/>
      <c r="I700" s="31"/>
      <c r="J700" s="606">
        <f t="shared" si="27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6"/>
        <v/>
      </c>
      <c r="H701" s="605"/>
      <c r="I701" s="31"/>
      <c r="J701" s="606">
        <f t="shared" si="27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6"/>
        <v/>
      </c>
      <c r="H702" s="605"/>
      <c r="I702" s="31"/>
      <c r="J702" s="606">
        <f t="shared" si="27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6"/>
        <v/>
      </c>
      <c r="H703" s="605"/>
      <c r="I703" s="31"/>
      <c r="J703" s="606">
        <f t="shared" si="27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6"/>
        <v/>
      </c>
      <c r="H704" s="605"/>
      <c r="I704" s="31"/>
      <c r="J704" s="606">
        <f t="shared" si="27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6"/>
        <v/>
      </c>
      <c r="H705" s="605"/>
      <c r="I705" s="31"/>
      <c r="J705" s="606">
        <f t="shared" si="27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6"/>
        <v/>
      </c>
      <c r="H706" s="605"/>
      <c r="I706" s="31"/>
      <c r="J706" s="606">
        <f t="shared" si="27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6"/>
        <v/>
      </c>
      <c r="H707" s="605"/>
      <c r="I707" s="31"/>
      <c r="J707" s="606">
        <f t="shared" si="27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6"/>
        <v/>
      </c>
      <c r="H708" s="605"/>
      <c r="I708" s="31"/>
      <c r="J708" s="606">
        <f t="shared" si="27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6"/>
        <v/>
      </c>
      <c r="H709" s="605"/>
      <c r="I709" s="31"/>
      <c r="J709" s="606">
        <f t="shared" si="27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6"/>
        <v/>
      </c>
      <c r="H710" s="605"/>
      <c r="I710" s="31"/>
      <c r="J710" s="606">
        <f t="shared" si="27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6"/>
        <v/>
      </c>
      <c r="H711" s="605"/>
      <c r="I711" s="31"/>
      <c r="J711" s="606">
        <f t="shared" si="27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6"/>
        <v/>
      </c>
      <c r="H712" s="605"/>
      <c r="I712" s="31"/>
      <c r="J712" s="606">
        <f t="shared" si="27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6"/>
        <v/>
      </c>
      <c r="H713" s="605"/>
      <c r="I713" s="31"/>
      <c r="J713" s="606">
        <f t="shared" si="27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6"/>
        <v/>
      </c>
      <c r="H714" s="605"/>
      <c r="I714" s="31"/>
      <c r="J714" s="606">
        <f t="shared" si="27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6"/>
        <v/>
      </c>
      <c r="H715" s="605"/>
      <c r="I715" s="31"/>
      <c r="J715" s="606">
        <f t="shared" si="27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6"/>
        <v/>
      </c>
      <c r="H716" s="605"/>
      <c r="I716" s="31"/>
      <c r="J716" s="606">
        <f t="shared" si="27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ref="G717:G726" si="28">IF(E717="","",IF(E717+$M$2&lt;$L$2,"VENCIDA","VIGENTE"))</f>
        <v/>
      </c>
      <c r="H717" s="605"/>
      <c r="I717" s="31"/>
      <c r="J717" s="606">
        <f t="shared" ref="J717:J726" si="29">H717-I717</f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8"/>
        <v/>
      </c>
      <c r="H718" s="605"/>
      <c r="I718" s="31"/>
      <c r="J718" s="606">
        <f t="shared" si="29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8"/>
        <v/>
      </c>
      <c r="H719" s="605"/>
      <c r="I719" s="31"/>
      <c r="J719" s="606">
        <f t="shared" si="29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8"/>
        <v/>
      </c>
      <c r="H720" s="605"/>
      <c r="I720" s="31"/>
      <c r="J720" s="606">
        <f t="shared" si="29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8"/>
        <v/>
      </c>
      <c r="H721" s="605"/>
      <c r="I721" s="31"/>
      <c r="J721" s="606">
        <f t="shared" si="29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8"/>
        <v/>
      </c>
      <c r="H722" s="605"/>
      <c r="I722" s="31"/>
      <c r="J722" s="606">
        <f t="shared" si="29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8"/>
        <v/>
      </c>
      <c r="H723" s="605"/>
      <c r="I723" s="31"/>
      <c r="J723" s="606">
        <f t="shared" si="29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8"/>
        <v/>
      </c>
      <c r="H724" s="605"/>
      <c r="I724" s="31"/>
      <c r="J724" s="606">
        <f t="shared" si="29"/>
        <v>0</v>
      </c>
      <c r="K724" s="549"/>
    </row>
    <row r="725" spans="1:11" x14ac:dyDescent="0.25">
      <c r="A725" s="540"/>
      <c r="B725" s="540"/>
      <c r="C725" s="540"/>
      <c r="D725" s="540"/>
      <c r="E725" s="553"/>
      <c r="F725" s="540"/>
      <c r="G725" s="565" t="str">
        <f t="shared" si="28"/>
        <v/>
      </c>
      <c r="H725" s="605"/>
      <c r="I725" s="31"/>
      <c r="J725" s="606">
        <f t="shared" si="29"/>
        <v>0</v>
      </c>
      <c r="K725" s="549"/>
    </row>
    <row r="726" spans="1:11" x14ac:dyDescent="0.25">
      <c r="A726" s="540"/>
      <c r="B726" s="540"/>
      <c r="C726" s="540"/>
      <c r="D726" s="540"/>
      <c r="E726" s="553"/>
      <c r="F726" s="540"/>
      <c r="G726" s="565" t="str">
        <f t="shared" si="28"/>
        <v/>
      </c>
      <c r="H726" s="605"/>
      <c r="I726" s="31"/>
      <c r="J726" s="606">
        <f t="shared" si="29"/>
        <v>0</v>
      </c>
      <c r="K726" s="549"/>
    </row>
  </sheetData>
  <autoFilter ref="B1:B78"/>
  <mergeCells count="69">
    <mergeCell ref="A42:A43"/>
    <mergeCell ref="H42:H43"/>
    <mergeCell ref="I42:I43"/>
    <mergeCell ref="J42:J43"/>
    <mergeCell ref="C42:C43"/>
    <mergeCell ref="B42:B43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1:A2"/>
    <mergeCell ref="B1:B2"/>
    <mergeCell ref="C1:C2"/>
    <mergeCell ref="D1:G1"/>
    <mergeCell ref="A3:A5"/>
    <mergeCell ref="B3:B5"/>
    <mergeCell ref="C3:C5"/>
    <mergeCell ref="H11:H18"/>
    <mergeCell ref="I11:I18"/>
    <mergeCell ref="A20:A30"/>
    <mergeCell ref="B20:B30"/>
    <mergeCell ref="C20:C30"/>
    <mergeCell ref="H20:H30"/>
    <mergeCell ref="I20:I30"/>
    <mergeCell ref="A32:A34"/>
    <mergeCell ref="B32:B34"/>
    <mergeCell ref="C32:C34"/>
    <mergeCell ref="H32:H34"/>
    <mergeCell ref="I32:I34"/>
    <mergeCell ref="J47:J48"/>
    <mergeCell ref="K47:K48"/>
    <mergeCell ref="K42:K43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47:A48"/>
    <mergeCell ref="B47:B48"/>
    <mergeCell ref="C47:C48"/>
    <mergeCell ref="H47:H48"/>
    <mergeCell ref="I47:I48"/>
    <mergeCell ref="I44:I45"/>
    <mergeCell ref="J44:J45"/>
    <mergeCell ref="K44:K45"/>
    <mergeCell ref="A44:A45"/>
    <mergeCell ref="B44:B45"/>
    <mergeCell ref="C44:C45"/>
    <mergeCell ref="H44:H45"/>
  </mergeCells>
  <conditionalFormatting sqref="G3:G72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C4" sqref="C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797</v>
      </c>
      <c r="C2" s="611" t="s">
        <v>798</v>
      </c>
      <c r="D2" s="611" t="s">
        <v>799</v>
      </c>
      <c r="E2" s="611" t="s">
        <v>800</v>
      </c>
      <c r="F2" s="611" t="s">
        <v>801</v>
      </c>
      <c r="G2" s="611" t="s">
        <v>809</v>
      </c>
      <c r="H2" s="611" t="s">
        <v>802</v>
      </c>
    </row>
    <row r="3" spans="2:8" ht="30" x14ac:dyDescent="0.25">
      <c r="B3" s="608"/>
      <c r="C3" s="608" t="s">
        <v>821</v>
      </c>
      <c r="D3" s="608"/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5" t="s">
        <v>304</v>
      </c>
      <c r="D2" s="885"/>
      <c r="E2" s="885"/>
      <c r="F2" s="885"/>
      <c r="G2" s="286"/>
      <c r="H2" s="286"/>
    </row>
    <row r="3" spans="1:8" hidden="1" x14ac:dyDescent="0.25">
      <c r="A3" s="286"/>
      <c r="B3" s="285" t="s">
        <v>297</v>
      </c>
      <c r="C3" s="886">
        <v>44830</v>
      </c>
      <c r="D3" s="885"/>
      <c r="E3" s="885"/>
      <c r="F3" s="8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5" t="s">
        <v>291</v>
      </c>
      <c r="D18" s="885"/>
      <c r="E18" s="885"/>
      <c r="F18" s="885"/>
      <c r="G18" s="286"/>
      <c r="H18" s="286"/>
    </row>
    <row r="19" spans="1:8" hidden="1" x14ac:dyDescent="0.25">
      <c r="A19" s="286"/>
      <c r="B19" s="285" t="s">
        <v>297</v>
      </c>
      <c r="C19" s="886">
        <v>44855</v>
      </c>
      <c r="D19" s="885"/>
      <c r="E19" s="885"/>
      <c r="F19" s="8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5" t="s">
        <v>292</v>
      </c>
      <c r="D34" s="885"/>
      <c r="E34" s="885"/>
      <c r="F34" s="885"/>
      <c r="G34" s="286"/>
      <c r="H34" s="286"/>
    </row>
    <row r="35" spans="1:8" x14ac:dyDescent="0.25">
      <c r="A35" s="286"/>
      <c r="B35" s="285" t="s">
        <v>297</v>
      </c>
      <c r="C35" s="886"/>
      <c r="D35" s="885"/>
      <c r="E35" s="885"/>
      <c r="F35" s="8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9" t="s">
        <v>2</v>
      </c>
      <c r="D53" s="889"/>
      <c r="E53" s="889"/>
      <c r="F53" s="88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9" t="s">
        <v>308</v>
      </c>
      <c r="D54" s="889"/>
      <c r="E54" s="889"/>
      <c r="F54" s="88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9" t="s">
        <v>302</v>
      </c>
      <c r="D55" s="889"/>
      <c r="E55" s="889"/>
      <c r="F55" s="88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9"/>
      <c r="D56" s="889"/>
      <c r="E56" s="889"/>
      <c r="F56" s="889"/>
      <c r="G56" s="313"/>
      <c r="H56" s="313">
        <f t="shared" si="3"/>
        <v>0</v>
      </c>
    </row>
    <row r="57" spans="1:8" x14ac:dyDescent="0.25">
      <c r="A57" s="289"/>
      <c r="B57" s="313"/>
      <c r="C57" s="889"/>
      <c r="D57" s="889"/>
      <c r="E57" s="889"/>
      <c r="F57" s="889"/>
      <c r="G57" s="313"/>
      <c r="H57" s="313">
        <f t="shared" si="3"/>
        <v>0</v>
      </c>
    </row>
    <row r="58" spans="1:8" x14ac:dyDescent="0.25">
      <c r="A58" s="289"/>
      <c r="B58" s="313"/>
      <c r="C58" s="889"/>
      <c r="D58" s="889"/>
      <c r="E58" s="889"/>
      <c r="F58" s="889"/>
      <c r="G58" s="313"/>
      <c r="H58" s="313">
        <f t="shared" si="3"/>
        <v>0</v>
      </c>
    </row>
    <row r="59" spans="1:8" x14ac:dyDescent="0.25">
      <c r="A59" s="289"/>
      <c r="B59" s="313"/>
      <c r="C59" s="889"/>
      <c r="D59" s="889"/>
      <c r="E59" s="889"/>
      <c r="F59" s="889"/>
      <c r="G59" s="313"/>
      <c r="H59" s="313">
        <f t="shared" si="3"/>
        <v>0</v>
      </c>
    </row>
    <row r="60" spans="1:8" x14ac:dyDescent="0.25">
      <c r="A60" s="289"/>
      <c r="B60" s="313"/>
      <c r="C60" s="889"/>
      <c r="D60" s="889"/>
      <c r="E60" s="889"/>
      <c r="F60" s="889"/>
      <c r="G60" s="313"/>
      <c r="H60" s="313">
        <f t="shared" si="3"/>
        <v>0</v>
      </c>
    </row>
    <row r="61" spans="1:8" x14ac:dyDescent="0.25">
      <c r="A61" s="289"/>
      <c r="B61" s="313"/>
      <c r="C61" s="889"/>
      <c r="D61" s="889"/>
      <c r="E61" s="889"/>
      <c r="F61" s="889"/>
      <c r="G61" s="313"/>
      <c r="H61" s="313">
        <f t="shared" si="3"/>
        <v>0</v>
      </c>
    </row>
    <row r="62" spans="1:8" x14ac:dyDescent="0.25">
      <c r="A62" s="289"/>
      <c r="B62" s="313"/>
      <c r="C62" s="889"/>
      <c r="D62" s="889"/>
      <c r="E62" s="889"/>
      <c r="F62" s="889"/>
      <c r="G62" s="313"/>
      <c r="H62" s="313">
        <f t="shared" si="3"/>
        <v>0</v>
      </c>
    </row>
    <row r="63" spans="1:8" x14ac:dyDescent="0.25">
      <c r="A63" s="289"/>
      <c r="B63" s="313"/>
      <c r="C63" s="889"/>
      <c r="D63" s="889"/>
      <c r="E63" s="889"/>
      <c r="F63" s="88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5" t="s">
        <v>311</v>
      </c>
      <c r="D66" s="885"/>
      <c r="E66" s="885"/>
      <c r="F66" s="885"/>
      <c r="G66" s="286"/>
      <c r="H66" s="286"/>
    </row>
    <row r="67" spans="1:8" x14ac:dyDescent="0.25">
      <c r="A67" s="286"/>
      <c r="B67" s="285" t="s">
        <v>297</v>
      </c>
      <c r="C67" s="886">
        <v>44823</v>
      </c>
      <c r="D67" s="885"/>
      <c r="E67" s="885"/>
      <c r="F67" s="8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5" t="s">
        <v>311</v>
      </c>
      <c r="D82" s="885"/>
      <c r="E82" s="885"/>
      <c r="F82" s="885"/>
      <c r="G82" s="286"/>
      <c r="H82" s="286"/>
    </row>
    <row r="83" spans="1:8" x14ac:dyDescent="0.25">
      <c r="A83" s="286"/>
      <c r="B83" s="285" t="s">
        <v>297</v>
      </c>
      <c r="C83" s="886">
        <v>44828</v>
      </c>
      <c r="D83" s="885"/>
      <c r="E83" s="885"/>
      <c r="F83" s="8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9" t="s">
        <v>2</v>
      </c>
      <c r="D101" s="889"/>
      <c r="E101" s="889"/>
      <c r="F101" s="88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9" t="s">
        <v>302</v>
      </c>
      <c r="D102" s="889"/>
      <c r="E102" s="889"/>
      <c r="F102" s="88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9" t="s">
        <v>307</v>
      </c>
      <c r="D103" s="889"/>
      <c r="E103" s="889"/>
      <c r="F103" s="88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9" t="s">
        <v>312</v>
      </c>
      <c r="D104" s="889"/>
      <c r="E104" s="889"/>
      <c r="F104" s="88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9" t="s">
        <v>315</v>
      </c>
      <c r="D105" s="889"/>
      <c r="E105" s="889"/>
      <c r="F105" s="88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9" t="s">
        <v>313</v>
      </c>
      <c r="D106" s="889"/>
      <c r="E106" s="889"/>
      <c r="F106" s="88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9"/>
      <c r="D107" s="889"/>
      <c r="E107" s="889"/>
      <c r="F107" s="889"/>
      <c r="G107" s="291"/>
      <c r="H107" s="291">
        <f t="shared" si="6"/>
        <v>0</v>
      </c>
    </row>
    <row r="108" spans="1:8" x14ac:dyDescent="0.25">
      <c r="A108" s="289"/>
      <c r="B108" s="291"/>
      <c r="C108" s="889"/>
      <c r="D108" s="889"/>
      <c r="E108" s="889"/>
      <c r="F108" s="889"/>
      <c r="G108" s="291"/>
      <c r="H108" s="291">
        <f t="shared" si="6"/>
        <v>0</v>
      </c>
    </row>
    <row r="109" spans="1:8" x14ac:dyDescent="0.25">
      <c r="A109" s="289"/>
      <c r="B109" s="291"/>
      <c r="C109" s="889"/>
      <c r="D109" s="889"/>
      <c r="E109" s="889"/>
      <c r="F109" s="889"/>
      <c r="G109" s="291"/>
      <c r="H109" s="291">
        <f t="shared" si="6"/>
        <v>0</v>
      </c>
    </row>
    <row r="110" spans="1:8" x14ac:dyDescent="0.25">
      <c r="A110" s="289"/>
      <c r="B110" s="291"/>
      <c r="C110" s="889"/>
      <c r="D110" s="889"/>
      <c r="E110" s="889"/>
      <c r="F110" s="889"/>
      <c r="G110" s="291"/>
      <c r="H110" s="291">
        <f t="shared" si="6"/>
        <v>0</v>
      </c>
    </row>
    <row r="111" spans="1:8" x14ac:dyDescent="0.25">
      <c r="A111" s="289"/>
      <c r="B111" s="291"/>
      <c r="C111" s="889"/>
      <c r="D111" s="889"/>
      <c r="E111" s="889"/>
      <c r="F111" s="88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1" t="s">
        <v>278</v>
      </c>
      <c r="D114" s="781"/>
      <c r="E114" s="781"/>
      <c r="F114" s="781"/>
    </row>
    <row r="115" spans="2:8" x14ac:dyDescent="0.25">
      <c r="B115" s="394" t="s">
        <v>297</v>
      </c>
      <c r="C115" s="883">
        <v>44998</v>
      </c>
      <c r="D115" s="781"/>
      <c r="E115" s="781"/>
      <c r="F115" s="781"/>
    </row>
    <row r="117" spans="2:8" x14ac:dyDescent="0.25">
      <c r="B117" s="395" t="s">
        <v>298</v>
      </c>
      <c r="C117" s="673" t="s">
        <v>2</v>
      </c>
      <c r="D117" s="673"/>
      <c r="E117" s="673"/>
      <c r="F117" s="673"/>
      <c r="G117" s="395" t="s">
        <v>299</v>
      </c>
      <c r="H117" s="395" t="s">
        <v>239</v>
      </c>
    </row>
    <row r="118" spans="2:8" x14ac:dyDescent="0.25">
      <c r="B118" s="395">
        <v>1</v>
      </c>
      <c r="C118" s="673" t="s">
        <v>470</v>
      </c>
      <c r="D118" s="673"/>
      <c r="E118" s="673"/>
      <c r="F118" s="6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3" t="s">
        <v>471</v>
      </c>
      <c r="D119" s="673"/>
      <c r="E119" s="673"/>
      <c r="F119" s="6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3"/>
      <c r="D120" s="673"/>
      <c r="E120" s="673"/>
      <c r="F120" s="673"/>
      <c r="G120" s="395"/>
      <c r="H120" s="395">
        <f t="shared" si="7"/>
        <v>0</v>
      </c>
    </row>
    <row r="121" spans="2:8" x14ac:dyDescent="0.25">
      <c r="B121" s="395"/>
      <c r="C121" s="673"/>
      <c r="D121" s="673"/>
      <c r="E121" s="673"/>
      <c r="F121" s="673"/>
      <c r="G121" s="395"/>
      <c r="H121" s="395">
        <f t="shared" si="7"/>
        <v>0</v>
      </c>
    </row>
    <row r="122" spans="2:8" x14ac:dyDescent="0.25">
      <c r="B122" s="395"/>
      <c r="C122" s="673"/>
      <c r="D122" s="673"/>
      <c r="E122" s="673"/>
      <c r="F122" s="673"/>
      <c r="G122" s="395"/>
      <c r="H122" s="395">
        <f t="shared" si="7"/>
        <v>0</v>
      </c>
    </row>
    <row r="123" spans="2:8" x14ac:dyDescent="0.25">
      <c r="B123" s="395"/>
      <c r="C123" s="673"/>
      <c r="D123" s="673"/>
      <c r="E123" s="673"/>
      <c r="F123" s="673"/>
      <c r="G123" s="395"/>
      <c r="H123" s="395">
        <f t="shared" si="7"/>
        <v>0</v>
      </c>
    </row>
    <row r="124" spans="2:8" x14ac:dyDescent="0.25">
      <c r="B124" s="395"/>
      <c r="C124" s="673"/>
      <c r="D124" s="673"/>
      <c r="E124" s="673"/>
      <c r="F124" s="673"/>
      <c r="G124" s="395"/>
      <c r="H124" s="395">
        <f t="shared" si="7"/>
        <v>0</v>
      </c>
    </row>
    <row r="125" spans="2:8" x14ac:dyDescent="0.25">
      <c r="B125" s="395"/>
      <c r="C125" s="673"/>
      <c r="D125" s="673"/>
      <c r="E125" s="673"/>
      <c r="F125" s="673"/>
      <c r="G125" s="395"/>
      <c r="H125" s="395">
        <f t="shared" si="7"/>
        <v>0</v>
      </c>
    </row>
    <row r="126" spans="2:8" x14ac:dyDescent="0.25">
      <c r="B126" s="395"/>
      <c r="C126" s="673"/>
      <c r="D126" s="673"/>
      <c r="E126" s="673"/>
      <c r="F126" s="673"/>
      <c r="G126" s="395"/>
      <c r="H126" s="395">
        <f t="shared" si="7"/>
        <v>0</v>
      </c>
    </row>
    <row r="127" spans="2:8" x14ac:dyDescent="0.25">
      <c r="B127" s="395"/>
      <c r="C127" s="673"/>
      <c r="D127" s="673"/>
      <c r="E127" s="673"/>
      <c r="F127" s="673"/>
      <c r="G127" s="395"/>
      <c r="H127" s="395">
        <f>SUM(H118:H126)</f>
        <v>29</v>
      </c>
    </row>
    <row r="129" spans="2:8" x14ac:dyDescent="0.25">
      <c r="B129" s="413" t="s">
        <v>296</v>
      </c>
      <c r="C129" s="619" t="s">
        <v>278</v>
      </c>
      <c r="D129" s="620"/>
      <c r="E129" s="620"/>
      <c r="F129" s="621"/>
    </row>
    <row r="130" spans="2:8" x14ac:dyDescent="0.25">
      <c r="B130" s="413" t="s">
        <v>297</v>
      </c>
      <c r="C130" s="890">
        <v>45012</v>
      </c>
      <c r="D130" s="891"/>
      <c r="E130" s="891"/>
      <c r="F130" s="892"/>
    </row>
    <row r="132" spans="2:8" x14ac:dyDescent="0.25">
      <c r="B132" s="412" t="s">
        <v>298</v>
      </c>
      <c r="C132" s="670" t="s">
        <v>2</v>
      </c>
      <c r="D132" s="671"/>
      <c r="E132" s="671"/>
      <c r="F132" s="672"/>
      <c r="G132" s="412" t="s">
        <v>299</v>
      </c>
      <c r="H132" s="412" t="s">
        <v>239</v>
      </c>
    </row>
    <row r="133" spans="2:8" x14ac:dyDescent="0.25">
      <c r="B133" s="412">
        <v>1</v>
      </c>
      <c r="C133" s="670" t="s">
        <v>479</v>
      </c>
      <c r="D133" s="671"/>
      <c r="E133" s="671"/>
      <c r="F133" s="6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0" t="s">
        <v>474</v>
      </c>
      <c r="D134" s="671"/>
      <c r="E134" s="671"/>
      <c r="F134" s="6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0"/>
      <c r="D135" s="671"/>
      <c r="E135" s="671"/>
      <c r="F135" s="672"/>
      <c r="G135" s="412"/>
      <c r="H135" s="412">
        <f t="shared" si="8"/>
        <v>0</v>
      </c>
    </row>
    <row r="136" spans="2:8" x14ac:dyDescent="0.25">
      <c r="B136" s="412"/>
      <c r="C136" s="670"/>
      <c r="D136" s="671"/>
      <c r="E136" s="671"/>
      <c r="F136" s="672"/>
      <c r="G136" s="412"/>
      <c r="H136" s="412">
        <f t="shared" si="8"/>
        <v>0</v>
      </c>
    </row>
    <row r="137" spans="2:8" x14ac:dyDescent="0.25">
      <c r="B137" s="412"/>
      <c r="C137" s="670"/>
      <c r="D137" s="671"/>
      <c r="E137" s="671"/>
      <c r="F137" s="672"/>
      <c r="G137" s="412"/>
      <c r="H137" s="412">
        <f t="shared" si="8"/>
        <v>0</v>
      </c>
    </row>
    <row r="138" spans="2:8" x14ac:dyDescent="0.25">
      <c r="B138" s="412"/>
      <c r="C138" s="670"/>
      <c r="D138" s="671"/>
      <c r="E138" s="671"/>
      <c r="F138" s="672"/>
      <c r="G138" s="412"/>
      <c r="H138" s="412">
        <f t="shared" si="8"/>
        <v>0</v>
      </c>
    </row>
    <row r="139" spans="2:8" x14ac:dyDescent="0.25">
      <c r="B139" s="412"/>
      <c r="C139" s="670"/>
      <c r="D139" s="671"/>
      <c r="E139" s="671"/>
      <c r="F139" s="672"/>
      <c r="G139" s="412"/>
      <c r="H139" s="412">
        <f t="shared" si="8"/>
        <v>0</v>
      </c>
    </row>
    <row r="140" spans="2:8" x14ac:dyDescent="0.25">
      <c r="B140" s="412"/>
      <c r="C140" s="670"/>
      <c r="D140" s="671"/>
      <c r="E140" s="671"/>
      <c r="F140" s="672"/>
      <c r="G140" s="412"/>
      <c r="H140" s="412">
        <f t="shared" si="8"/>
        <v>0</v>
      </c>
    </row>
    <row r="141" spans="2:8" x14ac:dyDescent="0.25">
      <c r="B141" s="412"/>
      <c r="C141" s="670"/>
      <c r="D141" s="671"/>
      <c r="E141" s="671"/>
      <c r="F141" s="672"/>
      <c r="G141" s="412"/>
      <c r="H141" s="412">
        <f t="shared" si="8"/>
        <v>0</v>
      </c>
    </row>
    <row r="142" spans="2:8" x14ac:dyDescent="0.25">
      <c r="B142" s="412"/>
      <c r="C142" s="670"/>
      <c r="D142" s="671"/>
      <c r="E142" s="671"/>
      <c r="F142" s="6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2024-01-30T20:43:44Z</cp:lastPrinted>
  <dcterms:created xsi:type="dcterms:W3CDTF">2022-05-21T14:50:08Z</dcterms:created>
  <dcterms:modified xsi:type="dcterms:W3CDTF">2024-01-30T20:49:53Z</dcterms:modified>
</cp:coreProperties>
</file>