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Qiang\Desktop\Project DS Analysis\DsAnalysisProject\data\raw\"/>
    </mc:Choice>
  </mc:AlternateContent>
  <xr:revisionPtr revIDLastSave="0" documentId="13_ncr:1_{9749FB83-A036-4DAC-9C00-A6C7D5460C53}" xr6:coauthVersionLast="47" xr6:coauthVersionMax="47" xr10:uidLastSave="{00000000-0000-0000-0000-000000000000}"/>
  <bookViews>
    <workbookView xWindow="-120" yWindow="-120" windowWidth="29040" windowHeight="15840" activeTab="1" xr2:uid="{F64B0A79-776E-9142-8DD9-9F07E332C707}"/>
  </bookViews>
  <sheets>
    <sheet name="Student" sheetId="5" r:id="rId1"/>
    <sheet name="Grades" sheetId="3" r:id="rId2"/>
    <sheet name="Answers" sheetId="1" r:id="rId3"/>
    <sheet name="Pass per class" sheetId="7" r:id="rId4"/>
    <sheet name="Key" sheetId="2" r:id="rId5"/>
  </sheets>
  <definedNames>
    <definedName name="_xlnm._FilterDatabase" localSheetId="1" hidden="1">Grades!$A$1:$AT$153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7" l="1"/>
  <c r="E12" i="7"/>
  <c r="E11" i="7"/>
  <c r="E10" i="7"/>
  <c r="E9" i="7"/>
  <c r="E8" i="7"/>
  <c r="E7" i="7"/>
  <c r="E6" i="7"/>
  <c r="E5" i="7"/>
  <c r="E4" i="7"/>
  <c r="E3" i="7"/>
  <c r="G2" i="7"/>
  <c r="E2" i="7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T157" i="3"/>
  <c r="AS157" i="3"/>
  <c r="AT156" i="3"/>
  <c r="AS156" i="3"/>
  <c r="E155" i="3"/>
  <c r="F155" i="3"/>
  <c r="G155" i="3"/>
  <c r="H155" i="3"/>
  <c r="H156" i="3" s="1"/>
  <c r="I155" i="3"/>
  <c r="J155" i="3"/>
  <c r="K155" i="3"/>
  <c r="L155" i="3"/>
  <c r="L156" i="3" s="1"/>
  <c r="M155" i="3"/>
  <c r="N155" i="3"/>
  <c r="O155" i="3"/>
  <c r="P155" i="3"/>
  <c r="P156" i="3" s="1"/>
  <c r="Q155" i="3"/>
  <c r="R155" i="3"/>
  <c r="S155" i="3"/>
  <c r="T155" i="3"/>
  <c r="T156" i="3" s="1"/>
  <c r="U155" i="3"/>
  <c r="V155" i="3"/>
  <c r="W155" i="3"/>
  <c r="X155" i="3"/>
  <c r="X156" i="3" s="1"/>
  <c r="Y155" i="3"/>
  <c r="Z155" i="3"/>
  <c r="AA155" i="3"/>
  <c r="AB155" i="3"/>
  <c r="AB156" i="3" s="1"/>
  <c r="AC155" i="3"/>
  <c r="AD155" i="3"/>
  <c r="AE155" i="3"/>
  <c r="AF155" i="3"/>
  <c r="AF156" i="3" s="1"/>
  <c r="AG155" i="3"/>
  <c r="AH155" i="3"/>
  <c r="AI155" i="3"/>
  <c r="AJ155" i="3"/>
  <c r="AJ156" i="3" s="1"/>
  <c r="AK155" i="3"/>
  <c r="AL155" i="3"/>
  <c r="AM155" i="3"/>
  <c r="AN155" i="3"/>
  <c r="AN156" i="3" s="1"/>
  <c r="AO155" i="3"/>
  <c r="AP155" i="3"/>
  <c r="AQ155" i="3"/>
  <c r="E156" i="3"/>
  <c r="F156" i="3"/>
  <c r="G156" i="3"/>
  <c r="I156" i="3"/>
  <c r="J156" i="3"/>
  <c r="K156" i="3"/>
  <c r="M156" i="3"/>
  <c r="N156" i="3"/>
  <c r="O156" i="3"/>
  <c r="Q156" i="3"/>
  <c r="R156" i="3"/>
  <c r="S156" i="3"/>
  <c r="U156" i="3"/>
  <c r="V156" i="3"/>
  <c r="W156" i="3"/>
  <c r="Y156" i="3"/>
  <c r="Z156" i="3"/>
  <c r="AA156" i="3"/>
  <c r="AC156" i="3"/>
  <c r="AD156" i="3"/>
  <c r="AE156" i="3"/>
  <c r="AG156" i="3"/>
  <c r="AH156" i="3"/>
  <c r="AI156" i="3"/>
  <c r="AK156" i="3"/>
  <c r="AL156" i="3"/>
  <c r="AM156" i="3"/>
  <c r="AO156" i="3"/>
  <c r="AP156" i="3"/>
  <c r="AQ156" i="3"/>
  <c r="D156" i="3"/>
  <c r="D155" i="3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<sst xmlns="http://schemas.openxmlformats.org/spreadsheetml/2006/main" count="6668" uniqueCount="44">
  <si>
    <t>ID</t>
  </si>
  <si>
    <t>Name</t>
  </si>
  <si>
    <t>Group</t>
  </si>
  <si>
    <t>B</t>
  </si>
  <si>
    <t>D</t>
  </si>
  <si>
    <t>A</t>
  </si>
  <si>
    <t>C</t>
  </si>
  <si>
    <t>G</t>
  </si>
  <si>
    <t>E</t>
  </si>
  <si>
    <t>2-year</t>
  </si>
  <si>
    <t>DINF1</t>
  </si>
  <si>
    <t>Older generation</t>
  </si>
  <si>
    <t>I</t>
  </si>
  <si>
    <t>J</t>
  </si>
  <si>
    <t>F</t>
  </si>
  <si>
    <t>H</t>
  </si>
  <si>
    <t>X</t>
  </si>
  <si>
    <t>Question</t>
  </si>
  <si>
    <t>Decision</t>
  </si>
  <si>
    <t>CD</t>
  </si>
  <si>
    <t>BC</t>
  </si>
  <si>
    <t>BD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</si>
  <si>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</si>
  <si>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</si>
  <si>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</si>
  <si>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</si>
  <si>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</si>
  <si>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</si>
  <si>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</si>
  <si>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</si>
  <si>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</si>
  <si>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</si>
  <si>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</si>
  <si>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</si>
  <si>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</si>
  <si>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</si>
  <si>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</si>
  <si>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Expected:</t>
  </si>
  <si>
    <t>Grand Total</t>
  </si>
  <si>
    <t>Class</t>
  </si>
  <si>
    <t>Pass rate</t>
  </si>
  <si>
    <t>Avg 1st year</t>
  </si>
  <si>
    <t>Older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</si>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</sst>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10" xfId="0" applyNumberFormat="1" applyBorder="1"/>
    <xf numFmtId="164" fontId="0" fillId="4" borderId="10" xfId="0" applyNumberFormat="1" applyFill="1" applyBorder="1"/>
    <xf numFmtId="0" fontId="0" fillId="0" borderId="28" xfId="0" applyBorder="1" applyAlignment="1">
      <alignment horizontal="center"/>
    </xf>
    <xf numFmtId="164" fontId="0" fillId="0" borderId="29" xfId="0" applyNumberFormat="1" applyBorder="1"/>
    <xf numFmtId="164" fontId="0" fillId="4" borderId="29" xfId="0" applyNumberFormat="1" applyFill="1" applyBorder="1"/>
    <xf numFmtId="0" fontId="0" fillId="0" borderId="31" xfId="0" applyBorder="1" applyAlignment="1">
      <alignment horizontal="center"/>
    </xf>
    <xf numFmtId="164" fontId="0" fillId="4" borderId="32" xfId="0" applyNumberFormat="1" applyFill="1" applyBorder="1"/>
    <xf numFmtId="164" fontId="0" fillId="0" borderId="32" xfId="0" applyNumberFormat="1" applyBorder="1"/>
    <xf numFmtId="164" fontId="0" fillId="0" borderId="27" xfId="0" applyNumberFormat="1" applyBorder="1"/>
    <xf numFmtId="164" fontId="0" fillId="0" borderId="30" xfId="0" applyNumberFormat="1" applyBorder="1"/>
    <xf numFmtId="164" fontId="0" fillId="4" borderId="33" xfId="0" applyNumberFormat="1" applyFill="1" applyBorder="1"/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0" xfId="0" applyFont="1" applyFill="1"/>
    <xf numFmtId="0" fontId="0" fillId="0" borderId="13" xfId="0" applyBorder="1" applyAlignment="1">
      <alignment horizontal="center"/>
    </xf>
    <xf numFmtId="10" fontId="0" fillId="0" borderId="34" xfId="0" applyNumberFormat="1" applyBorder="1"/>
    <xf numFmtId="10" fontId="0" fillId="0" borderId="0" xfId="0" applyNumberFormat="1"/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3" borderId="34" xfId="0" applyNumberFormat="1" applyFill="1" applyBorder="1"/>
    <xf numFmtId="0" fontId="0" fillId="3" borderId="31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10" fontId="0" fillId="3" borderId="36" xfId="0" applyNumberFormat="1" applyFill="1" applyBorder="1"/>
    <xf numFmtId="0" fontId="1" fillId="2" borderId="6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D7D83B7A-EDDA-314F-AC1F-78AD9629CF4F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F4C-B3B6-264C-9607-FE8DA850E03E}">
  <sheetPr codeName="Sheet1"/>
  <dimension ref="B1:X18"/>
  <sheetViews>
    <sheetView workbookViewId="0">
      <selection activeCell="G4" sqref="G4"/>
    </sheetView>
  </sheetViews>
  <sheetFormatPr defaultColWidth="8.875" defaultRowHeight="15" x14ac:dyDescent="0.25"/>
  <cols>
    <col min="1" max="1" width="8.875" style="1"/>
    <col min="2" max="2" width="2.625" style="1" customWidth="1"/>
    <col min="3" max="3" width="14.5" style="1" bestFit="1" customWidth="1"/>
    <col min="4" max="23" width="8.875" style="1"/>
    <col min="24" max="24" width="2.625" style="1" customWidth="1"/>
    <col min="25" max="16384" width="8.875" style="1"/>
  </cols>
  <sheetData>
    <row r="1" spans="2:24" ht="15.75" thickBot="1" x14ac:dyDescent="0.3"/>
    <row r="2" spans="2:24" ht="16.5" thickTop="1" thickBo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6.5" thickTop="1" thickBot="1" x14ac:dyDescent="0.3">
      <c r="B3" s="5"/>
      <c r="F3" s="6" t="s">
        <v>27</v>
      </c>
      <c r="G3" s="71">
        <v>2467283</v>
      </c>
      <c r="J3" s="7" t="s">
        <v>28</v>
      </c>
      <c r="K3" s="8">
        <f>VLOOKUP(G3,Grades!A:B,2,FALSE)</f>
        <v>0</v>
      </c>
      <c r="L3" s="8"/>
      <c r="M3" s="8"/>
      <c r="N3" s="8"/>
      <c r="O3" s="8"/>
      <c r="P3" s="9"/>
      <c r="S3" s="6" t="s">
        <v>29</v>
      </c>
      <c r="T3" s="10" t="str">
        <f>VLOOKUP(G3,Grades!A:C,3,FALSE)</f>
        <v>E</v>
      </c>
      <c r="X3" s="11"/>
    </row>
    <row r="4" spans="2:24" ht="16.5" thickTop="1" thickBot="1" x14ac:dyDescent="0.3">
      <c r="B4" s="5"/>
      <c r="X4" s="11"/>
    </row>
    <row r="5" spans="2:24" ht="15.75" thickTop="1" x14ac:dyDescent="0.25">
      <c r="B5" s="5"/>
      <c r="C5" s="12" t="s">
        <v>17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5">
      <c r="B6" s="5"/>
      <c r="C6" s="15" t="s">
        <v>30</v>
      </c>
      <c r="D6" s="16" t="str">
        <f>Key!B2</f>
        <v>B</v>
      </c>
      <c r="E6" s="16" t="str">
        <f>Key!B3</f>
        <v>D</v>
      </c>
      <c r="F6" s="16" t="str">
        <f>Key!B4</f>
        <v>B</v>
      </c>
      <c r="G6" s="16" t="str">
        <f>Key!B5</f>
        <v>C</v>
      </c>
      <c r="H6" s="16" t="str">
        <f>Key!B6</f>
        <v>D</v>
      </c>
      <c r="I6" s="16" t="str">
        <f>Key!B7</f>
        <v>B</v>
      </c>
      <c r="J6" s="16" t="str">
        <f>Key!B8</f>
        <v>A</v>
      </c>
      <c r="K6" s="16" t="str">
        <f>Key!B9</f>
        <v>D</v>
      </c>
      <c r="L6" s="16" t="str">
        <f>Key!B10</f>
        <v>A</v>
      </c>
      <c r="M6" s="16" t="str">
        <f>Key!B11</f>
        <v>CD</v>
      </c>
      <c r="N6" s="16" t="str">
        <f>Key!B12</f>
        <v>C</v>
      </c>
      <c r="O6" s="16" t="str">
        <f>Key!B13</f>
        <v>D</v>
      </c>
      <c r="P6" s="16" t="str">
        <f>Key!B14</f>
        <v>A</v>
      </c>
      <c r="Q6" s="16" t="str">
        <f>Key!B15</f>
        <v>D</v>
      </c>
      <c r="R6" s="16" t="str">
        <f>Key!B16</f>
        <v>B</v>
      </c>
      <c r="S6" s="16" t="str">
        <f>Key!B17</f>
        <v>D</v>
      </c>
      <c r="T6" s="16" t="str">
        <f>Key!B18</f>
        <v>A</v>
      </c>
      <c r="U6" s="16" t="str">
        <f>Key!B19</f>
        <v>CD</v>
      </c>
      <c r="V6" s="16" t="str">
        <f>Key!B20</f>
        <v>B</v>
      </c>
      <c r="W6" s="17" t="str">
        <f>Key!B21</f>
        <v>A</v>
      </c>
      <c r="X6" s="11"/>
    </row>
    <row r="7" spans="2:24" x14ac:dyDescent="0.25">
      <c r="B7" s="5"/>
      <c r="C7" s="15" t="s">
        <v>31</v>
      </c>
      <c r="D7" s="16" t="str">
        <f>INDEX(Answers!$A:$AQ,MATCH($G$3,Answers!$A:$A,0),4)</f>
        <v>B</v>
      </c>
      <c r="E7" s="16" t="str">
        <f>INDEX(Answers!$A:$AQ,MATCH($G$3,Answers!$A:$A,0),5)</f>
        <v>B</v>
      </c>
      <c r="F7" s="16" t="str">
        <f>INDEX(Answers!$A:$AQ,MATCH($G$3,Answers!$A:$A,0),6)</f>
        <v>B</v>
      </c>
      <c r="G7" s="16" t="str">
        <f>INDEX(Answers!$A:$AQ,MATCH($G$3,Answers!$A:$A,0),7)</f>
        <v>C</v>
      </c>
      <c r="H7" s="16" t="str">
        <f>INDEX(Answers!$A:$AQ,MATCH($G$3,Answers!$A:$A,0),8)</f>
        <v>C</v>
      </c>
      <c r="I7" s="16" t="str">
        <f>INDEX(Answers!$A:$AQ,MATCH($G$3,Answers!$A:$A,0),9)</f>
        <v>B</v>
      </c>
      <c r="J7" s="16" t="str">
        <f>INDEX(Answers!$A:$AQ,MATCH($G$3,Answers!$A:$A,0),10)</f>
        <v>A</v>
      </c>
      <c r="K7" s="16" t="str">
        <f>INDEX(Answers!$A:$AQ,MATCH($G$3,Answers!$A:$A,0),11)</f>
        <v>A</v>
      </c>
      <c r="L7" s="16" t="str">
        <f>INDEX(Answers!$A:$AQ,MATCH($G$3,Answers!$A:$A,0),12)</f>
        <v>B</v>
      </c>
      <c r="M7" s="16" t="str">
        <f>INDEX(Answers!$A:$AQ,MATCH($G$3,Answers!$A:$A,0),13)</f>
        <v>D</v>
      </c>
      <c r="N7" s="16" t="str">
        <f>INDEX(Answers!$A:$AQ,MATCH($G$3,Answers!$A:$A,0),14)</f>
        <v>C</v>
      </c>
      <c r="O7" s="16" t="str">
        <f>INDEX(Answers!$A:$AQ,MATCH($G$3,Answers!$A:$A,0),15)</f>
        <v>D</v>
      </c>
      <c r="P7" s="16" t="str">
        <f>INDEX(Answers!$A:$AQ,MATCH($G$3,Answers!$A:$A,0),16)</f>
        <v>A</v>
      </c>
      <c r="Q7" s="16" t="str">
        <f>INDEX(Answers!$A:$AQ,MATCH($G$3,Answers!$A:$A,0),17)</f>
        <v>D</v>
      </c>
      <c r="R7" s="16" t="str">
        <f>INDEX(Answers!$A:$AQ,MATCH($G$3,Answers!$A:$A,0),18)</f>
        <v>A</v>
      </c>
      <c r="S7" s="16" t="str">
        <f>INDEX(Answers!$A:$AQ,MATCH($G$3,Answers!$A:$A,0),19)</f>
        <v>D</v>
      </c>
      <c r="T7" s="16" t="str">
        <f>INDEX(Answers!$A:$AQ,MATCH($G$3,Answers!$A:$A,0),20)</f>
        <v>A</v>
      </c>
      <c r="U7" s="16" t="str">
        <f>INDEX(Answers!$A:$AQ,MATCH($G$3,Answers!$A:$A,0),21)</f>
        <v>D</v>
      </c>
      <c r="V7" s="16" t="str">
        <f>INDEX(Answers!$A:$AQ,MATCH($G$3,Answers!$A:$A,0),22)</f>
        <v>B</v>
      </c>
      <c r="W7" s="17" t="str">
        <f>INDEX(Answers!$A:$AQ,MATCH($G$3,Answers!$A:$A,0),23)</f>
        <v>A</v>
      </c>
      <c r="X7" s="11"/>
    </row>
    <row r="8" spans="2:24" ht="15.75" thickBot="1" x14ac:dyDescent="0.3">
      <c r="B8" s="5"/>
      <c r="C8" s="18" t="s">
        <v>32</v>
      </c>
      <c r="D8" s="19">
        <f>INDEX(Grades!$A:$AQ,MATCH($G$3,Grades!$A:$A,0),4)</f>
        <v>1</v>
      </c>
      <c r="E8" s="19">
        <f>INDEX(Grades!$A:$AQ,MATCH($G$3,Grades!$A:$A,0),5)</f>
        <v>0</v>
      </c>
      <c r="F8" s="19">
        <f>INDEX(Grades!$A:$AQ,MATCH($G$3,Grades!$A:$A,0),6)</f>
        <v>1</v>
      </c>
      <c r="G8" s="19">
        <f>INDEX(Grades!$A:$AQ,MATCH($G$3,Grades!$A:$A,0),7)</f>
        <v>1</v>
      </c>
      <c r="H8" s="19">
        <f>INDEX(Grades!$A:$AQ,MATCH($G$3,Grades!$A:$A,0),8)</f>
        <v>0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0</v>
      </c>
      <c r="L8" s="19">
        <f>INDEX(Grades!$A:$AQ,MATCH($G$3,Grades!$A:$A,0),12)</f>
        <v>0</v>
      </c>
      <c r="M8" s="19">
        <f>INDEX(Grades!$A:$AQ,MATCH($G$3,Grades!$A:$A,0),13)</f>
        <v>1</v>
      </c>
      <c r="N8" s="19">
        <f>INDEX(Grades!$A:$AQ,MATCH($G$3,Grades!$A:$A,0),14)</f>
        <v>1</v>
      </c>
      <c r="O8" s="19">
        <f>INDEX(Grades!$A:$AQ,MATCH($G$3,Grades!$A:$A,0),15)</f>
        <v>1</v>
      </c>
      <c r="P8" s="19">
        <f>INDEX(Grades!$A:$AQ,MATCH($G$3,Grades!$A:$A,0),16)</f>
        <v>1</v>
      </c>
      <c r="Q8" s="19">
        <f>INDEX(Grades!$A:$AQ,MATCH($G$3,Grades!$A:$A,0),17)</f>
        <v>1</v>
      </c>
      <c r="R8" s="19">
        <f>INDEX(Grades!$A:$AQ,MATCH($G$3,Grades!$A:$A,0),18)</f>
        <v>0</v>
      </c>
      <c r="S8" s="19">
        <f>INDEX(Grades!$A:$AQ,MATCH($G$3,Grades!$A:$A,0),19)</f>
        <v>1</v>
      </c>
      <c r="T8" s="19">
        <f>INDEX(Grades!$A:$AQ,MATCH($G$3,Grades!$A:$A,0),20)</f>
        <v>1</v>
      </c>
      <c r="U8" s="19">
        <f>INDEX(Grades!$A:$AQ,MATCH($G$3,Grades!$A:$A,0),21)</f>
        <v>1</v>
      </c>
      <c r="V8" s="19">
        <f>INDEX(Grades!$A:$AQ,MATCH($G$3,Grades!$A:$A,0),22)</f>
        <v>1</v>
      </c>
      <c r="W8" s="20">
        <f>INDEX(Grades!$A:$AQ,MATCH($G$3,Grades!$A:$A,0),23)</f>
        <v>1</v>
      </c>
      <c r="X8" s="11"/>
    </row>
    <row r="9" spans="2:24" ht="16.5" thickTop="1" thickBot="1" x14ac:dyDescent="0.3">
      <c r="B9" s="5"/>
      <c r="X9" s="11"/>
    </row>
    <row r="10" spans="2:24" ht="15.75" thickTop="1" x14ac:dyDescent="0.25">
      <c r="B10" s="5"/>
      <c r="C10" s="12" t="s">
        <v>17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5">
      <c r="B11" s="5"/>
      <c r="C11" s="15" t="s">
        <v>30</v>
      </c>
      <c r="D11" s="16" t="str">
        <f>Key!B22</f>
        <v>BC</v>
      </c>
      <c r="E11" s="16" t="str">
        <f>Key!B23</f>
        <v>D</v>
      </c>
      <c r="F11" s="16" t="str">
        <f>Key!B24</f>
        <v>BD</v>
      </c>
      <c r="G11" s="16" t="str">
        <f>Key!B25</f>
        <v>C</v>
      </c>
      <c r="H11" s="16" t="str">
        <f>Key!B26</f>
        <v>C</v>
      </c>
      <c r="I11" s="16" t="str">
        <f>Key!B27</f>
        <v>D</v>
      </c>
      <c r="J11" s="16" t="str">
        <f>Key!B28</f>
        <v>A</v>
      </c>
      <c r="K11" s="16" t="str">
        <f>Key!B29</f>
        <v>D</v>
      </c>
      <c r="L11" s="16" t="str">
        <f>Key!B30</f>
        <v>B</v>
      </c>
      <c r="M11" s="16" t="str">
        <f>Key!B31</f>
        <v>C</v>
      </c>
      <c r="N11" s="16" t="str">
        <f>Key!B32</f>
        <v>A</v>
      </c>
      <c r="O11" s="16" t="str">
        <f>Key!B33</f>
        <v>A</v>
      </c>
      <c r="P11" s="16" t="str">
        <f>Key!B34</f>
        <v>B</v>
      </c>
      <c r="Q11" s="16" t="str">
        <f>Key!B35</f>
        <v>D</v>
      </c>
      <c r="R11" s="16" t="str">
        <f>Key!B36</f>
        <v>D</v>
      </c>
      <c r="S11" s="16" t="str">
        <f>Key!B37</f>
        <v>B</v>
      </c>
      <c r="T11" s="16" t="str">
        <f>Key!B38</f>
        <v>B</v>
      </c>
      <c r="U11" s="16" t="str">
        <f>Key!B39</f>
        <v>B</v>
      </c>
      <c r="V11" s="16" t="str">
        <f>Key!B40</f>
        <v>D</v>
      </c>
      <c r="W11" s="17" t="str">
        <f>Key!B41</f>
        <v>D</v>
      </c>
      <c r="X11" s="11"/>
    </row>
    <row r="12" spans="2:24" x14ac:dyDescent="0.25">
      <c r="B12" s="5"/>
      <c r="C12" s="15" t="s">
        <v>31</v>
      </c>
      <c r="D12" s="16" t="str">
        <f>INDEX(Answers!$A:$AQ,MATCH($G$3,Answers!$A:$A,0),24)</f>
        <v>C</v>
      </c>
      <c r="E12" s="16" t="str">
        <f>INDEX(Answers!$A:$AQ,MATCH($G$3,Answers!$A:$A,0),25)</f>
        <v>D</v>
      </c>
      <c r="F12" s="16" t="str">
        <f>INDEX(Answers!$A:$AQ,MATCH($G$3,Answers!$A:$A,0),26)</f>
        <v>D</v>
      </c>
      <c r="G12" s="16" t="str">
        <f>INDEX(Answers!$A:$AQ,MATCH($G$3,Answers!$A:$A,0),27)</f>
        <v>C</v>
      </c>
      <c r="H12" s="16" t="str">
        <f>INDEX(Answers!$A:$AQ,MATCH($G$3,Answers!$A:$A,0),28)</f>
        <v>C</v>
      </c>
      <c r="I12" s="16" t="str">
        <f>INDEX(Answers!$A:$AQ,MATCH($G$3,Answers!$A:$A,0),29)</f>
        <v>B</v>
      </c>
      <c r="J12" s="16" t="str">
        <f>INDEX(Answers!$A:$AQ,MATCH($G$3,Answers!$A:$A,0),30)</f>
        <v>B</v>
      </c>
      <c r="K12" s="16" t="str">
        <f>INDEX(Answers!$A:$AQ,MATCH($G$3,Answers!$A:$A,0),31)</f>
        <v>D</v>
      </c>
      <c r="L12" s="16" t="str">
        <f>INDEX(Answers!$A:$AQ,MATCH($G$3,Answers!$A:$A,0),32)</f>
        <v>B</v>
      </c>
      <c r="M12" s="16" t="str">
        <f>INDEX(Answers!$A:$AQ,MATCH($G$3,Answers!$A:$A,0),33)</f>
        <v>A</v>
      </c>
      <c r="N12" s="16" t="str">
        <f>INDEX(Answers!$A:$AQ,MATCH($G$3,Answers!$A:$A,0),34)</f>
        <v>A</v>
      </c>
      <c r="O12" s="16" t="str">
        <f>INDEX(Answers!$A:$AQ,MATCH($G$3,Answers!$A:$A,0),35)</f>
        <v>A</v>
      </c>
      <c r="P12" s="16" t="str">
        <f>INDEX(Answers!$A:$AQ,MATCH($G$3,Answers!$A:$A,0),36)</f>
        <v>B</v>
      </c>
      <c r="Q12" s="16" t="str">
        <f>INDEX(Answers!$A:$AQ,MATCH($G$3,Answers!$A:$A,0),37)</f>
        <v>C</v>
      </c>
      <c r="R12" s="16" t="str">
        <f>INDEX(Answers!$A:$AQ,MATCH($G$3,Answers!$A:$A,0),38)</f>
        <v>D</v>
      </c>
      <c r="S12" s="16" t="str">
        <f>INDEX(Answers!$A:$AQ,MATCH($G$3,Answers!$A:$A,0),39)</f>
        <v>C</v>
      </c>
      <c r="T12" s="16" t="str">
        <f>INDEX(Answers!$A:$AQ,MATCH($G$3,Answers!$A:$A,0),40)</f>
        <v>B</v>
      </c>
      <c r="U12" s="16" t="str">
        <f>INDEX(Answers!$A:$AQ,MATCH($G$3,Answers!$A:$A,0),41)</f>
        <v>D</v>
      </c>
      <c r="V12" s="16" t="str">
        <f>INDEX(Answers!$A:$AQ,MATCH($G$3,Answers!$A:$A,0),42)</f>
        <v>C</v>
      </c>
      <c r="W12" s="17" t="str">
        <f>INDEX(Answers!$A:$AQ,MATCH($G$3,Answers!$A:$A,0),43)</f>
        <v>D</v>
      </c>
      <c r="X12" s="11"/>
    </row>
    <row r="13" spans="2:24" ht="15.75" thickBot="1" x14ac:dyDescent="0.3">
      <c r="B13" s="5"/>
      <c r="C13" s="18" t="s">
        <v>32</v>
      </c>
      <c r="D13" s="19">
        <f>INDEX(Grades!$A:$AQ,MATCH($G$3,Grades!$A:$A,0),24)</f>
        <v>1</v>
      </c>
      <c r="E13" s="19">
        <f>INDEX(Grades!$A:$AQ,MATCH($G$3,Grades!$A:$A,0),25)</f>
        <v>1</v>
      </c>
      <c r="F13" s="19">
        <f>INDEX(Grades!$A:$AQ,MATCH($G$3,Grades!$A:$A,0),26)</f>
        <v>1</v>
      </c>
      <c r="G13" s="19">
        <f>INDEX(Grades!$A:$AQ,MATCH($G$3,Grades!$A:$A,0),27)</f>
        <v>1</v>
      </c>
      <c r="H13" s="19">
        <f>INDEX(Grades!$A:$AQ,MATCH($G$3,Grades!$A:$A,0),28)</f>
        <v>1</v>
      </c>
      <c r="I13" s="19">
        <f>INDEX(Grades!$A:$AQ,MATCH($G$3,Grades!$A:$A,0),29)</f>
        <v>0</v>
      </c>
      <c r="J13" s="19">
        <f>INDEX(Grades!$A:$AQ,MATCH($G$3,Grades!$A:$A,0),30)</f>
        <v>0</v>
      </c>
      <c r="K13" s="19">
        <f>INDEX(Grades!$A:$AQ,MATCH($G$3,Grades!$A:$A,0),31)</f>
        <v>1</v>
      </c>
      <c r="L13" s="19">
        <f>INDEX(Grades!$A:$AQ,MATCH($G$3,Grades!$A:$A,0),32)</f>
        <v>1</v>
      </c>
      <c r="M13" s="19">
        <f>INDEX(Grades!$A:$AQ,MATCH($G$3,Grades!$A:$A,0),33)</f>
        <v>0</v>
      </c>
      <c r="N13" s="19">
        <f>INDEX(Grades!$A:$AQ,MATCH($G$3,Grades!$A:$A,0),34)</f>
        <v>1</v>
      </c>
      <c r="O13" s="19">
        <f>INDEX(Grades!$A:$AQ,MATCH($G$3,Grades!$A:$A,0),35)</f>
        <v>1</v>
      </c>
      <c r="P13" s="19">
        <f>INDEX(Grades!$A:$AQ,MATCH($G$3,Grades!$A:$A,0),36)</f>
        <v>1</v>
      </c>
      <c r="Q13" s="19">
        <f>INDEX(Grades!$A:$AQ,MATCH($G$3,Grades!$A:$A,0),37)</f>
        <v>0</v>
      </c>
      <c r="R13" s="19">
        <f>INDEX(Grades!$A:$AQ,MATCH($G$3,Grades!$A:$A,0),38)</f>
        <v>1</v>
      </c>
      <c r="S13" s="19">
        <f>INDEX(Grades!$A:$AQ,MATCH($G$3,Grades!$A:$A,0),39)</f>
        <v>0</v>
      </c>
      <c r="T13" s="19">
        <f>INDEX(Grades!$A:$AQ,MATCH($G$3,Grades!$A:$A,0),40)</f>
        <v>1</v>
      </c>
      <c r="U13" s="19">
        <f>INDEX(Grades!$A:$AQ,MATCH($G$3,Grades!$A:$A,0),41)</f>
        <v>0</v>
      </c>
      <c r="V13" s="19">
        <f>INDEX(Grades!$A:$AQ,MATCH($G$3,Grades!$A:$A,0),42)</f>
        <v>0</v>
      </c>
      <c r="W13" s="20">
        <f>INDEX(Grades!$A:$AQ,MATCH($G$3,Grades!$A:$A,0),43)</f>
        <v>1</v>
      </c>
      <c r="X13" s="11"/>
    </row>
    <row r="14" spans="2:24" ht="15.75" thickTop="1" x14ac:dyDescent="0.25">
      <c r="B14" s="5"/>
      <c r="X14" s="11"/>
    </row>
    <row r="15" spans="2:24" ht="15.75" thickBot="1" x14ac:dyDescent="0.3">
      <c r="B15" s="5"/>
      <c r="X15" s="11"/>
    </row>
    <row r="16" spans="2:24" ht="16.5" thickTop="1" thickBot="1" x14ac:dyDescent="0.3">
      <c r="B16" s="5"/>
      <c r="J16" s="6" t="s">
        <v>33</v>
      </c>
      <c r="K16" s="10">
        <f>VLOOKUP($G$3,Grades!$A:$AT,44,FALSE)</f>
        <v>28</v>
      </c>
      <c r="N16" s="6" t="s">
        <v>34</v>
      </c>
      <c r="O16" s="21">
        <f>VLOOKUP($G$3,Grades!$A:$AT,45,FALSE)</f>
        <v>6</v>
      </c>
      <c r="P16" s="10" t="str">
        <f>VLOOKUP($G$3,Grades!$A:$AT,46,FALSE)</f>
        <v>PASS</v>
      </c>
      <c r="X16" s="11"/>
    </row>
    <row r="17" spans="2:24" ht="16.5" thickTop="1" thickBot="1" x14ac:dyDescent="0.3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FA3F-0679-6047-BDFC-D0AE5F21563E}">
  <dimension ref="A1:AT158"/>
  <sheetViews>
    <sheetView tabSelected="1"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4" max="43" width="4.125" customWidth="1"/>
  </cols>
  <sheetData>
    <row r="1" spans="1:46" x14ac:dyDescent="0.25">
      <c r="A1" t="s">
        <v>43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22</v>
      </c>
      <c r="AS1" t="s">
        <v>23</v>
      </c>
      <c r="AT1" t="s">
        <v>24</v>
      </c>
    </row>
    <row r="2" spans="1:46" x14ac:dyDescent="0.25">
      <c r="A2">
        <v>2369630</v>
      </c>
      <c r="C2" t="s">
        <v>3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20</v>
      </c>
      <c r="AS2">
        <v>3.3</v>
      </c>
      <c r="AT2" t="s">
        <v>25</v>
      </c>
    </row>
    <row r="3" spans="1:46" x14ac:dyDescent="0.25">
      <c r="A3">
        <v>2460930</v>
      </c>
      <c r="C3" t="s">
        <v>7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1</v>
      </c>
      <c r="AF3">
        <v>0</v>
      </c>
      <c r="AG3">
        <v>1</v>
      </c>
      <c r="AH3">
        <v>1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24</v>
      </c>
      <c r="AS3">
        <v>4.7</v>
      </c>
      <c r="AT3" t="s">
        <v>25</v>
      </c>
    </row>
    <row r="4" spans="1:46" x14ac:dyDescent="0.25">
      <c r="A4">
        <v>2467283</v>
      </c>
      <c r="C4" t="s">
        <v>8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1</v>
      </c>
      <c r="AO4">
        <v>0</v>
      </c>
      <c r="AP4">
        <v>0</v>
      </c>
      <c r="AQ4">
        <v>1</v>
      </c>
      <c r="AR4">
        <v>28</v>
      </c>
      <c r="AS4">
        <v>6</v>
      </c>
      <c r="AT4" t="s">
        <v>26</v>
      </c>
    </row>
    <row r="5" spans="1:46" x14ac:dyDescent="0.25">
      <c r="A5" t="e">
        <v>#N/A</v>
      </c>
      <c r="C5" t="s">
        <v>9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0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21</v>
      </c>
      <c r="AS5">
        <v>3.7</v>
      </c>
      <c r="AT5" t="s">
        <v>25</v>
      </c>
    </row>
    <row r="6" spans="1:46" x14ac:dyDescent="0.25">
      <c r="A6" t="e">
        <v>#N/A</v>
      </c>
      <c r="C6" t="s">
        <v>9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22</v>
      </c>
      <c r="AS6">
        <v>4</v>
      </c>
      <c r="AT6" t="s">
        <v>25</v>
      </c>
    </row>
    <row r="7" spans="1:46" x14ac:dyDescent="0.25">
      <c r="A7">
        <v>2460367</v>
      </c>
      <c r="C7" t="s">
        <v>6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16</v>
      </c>
      <c r="AS7">
        <v>2</v>
      </c>
      <c r="AT7" t="s">
        <v>25</v>
      </c>
    </row>
    <row r="8" spans="1:46" x14ac:dyDescent="0.25">
      <c r="A8" t="e">
        <v>#N/A</v>
      </c>
      <c r="C8" t="s">
        <v>9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1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25</v>
      </c>
      <c r="AS8">
        <v>5</v>
      </c>
      <c r="AT8" t="s">
        <v>25</v>
      </c>
    </row>
    <row r="9" spans="1:46" x14ac:dyDescent="0.25">
      <c r="A9">
        <v>2463439</v>
      </c>
      <c r="C9" t="s">
        <v>6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1</v>
      </c>
      <c r="W9">
        <v>0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0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1</v>
      </c>
      <c r="AR9">
        <v>28</v>
      </c>
      <c r="AS9">
        <v>6</v>
      </c>
      <c r="AT9" t="s">
        <v>26</v>
      </c>
    </row>
    <row r="10" spans="1:46" x14ac:dyDescent="0.25">
      <c r="A10">
        <v>2483846</v>
      </c>
      <c r="C10" t="s">
        <v>10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15</v>
      </c>
      <c r="AS10">
        <v>1.7</v>
      </c>
      <c r="AT10" t="s">
        <v>25</v>
      </c>
    </row>
    <row r="11" spans="1:46" x14ac:dyDescent="0.25">
      <c r="A11">
        <v>2486240</v>
      </c>
      <c r="C11" t="s">
        <v>10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25</v>
      </c>
      <c r="AS11">
        <v>5</v>
      </c>
      <c r="AT11" t="s">
        <v>25</v>
      </c>
    </row>
    <row r="12" spans="1:46" x14ac:dyDescent="0.25">
      <c r="A12">
        <v>2461838</v>
      </c>
      <c r="C12" t="s">
        <v>10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22</v>
      </c>
      <c r="AS12">
        <v>4</v>
      </c>
      <c r="AT12" t="s">
        <v>25</v>
      </c>
    </row>
    <row r="13" spans="1:46" x14ac:dyDescent="0.25">
      <c r="A13" t="e">
        <v>#N/A</v>
      </c>
      <c r="C13" t="s">
        <v>11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27</v>
      </c>
      <c r="AS13">
        <v>5.7</v>
      </c>
      <c r="AT13" t="s">
        <v>26</v>
      </c>
    </row>
    <row r="14" spans="1:46" x14ac:dyDescent="0.25">
      <c r="A14">
        <v>2466812</v>
      </c>
      <c r="C14" t="s">
        <v>10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25</v>
      </c>
      <c r="AS14">
        <v>5</v>
      </c>
      <c r="AT14" t="s">
        <v>25</v>
      </c>
    </row>
    <row r="15" spans="1:46" x14ac:dyDescent="0.25">
      <c r="A15">
        <v>2457955</v>
      </c>
      <c r="C15" t="s">
        <v>4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1</v>
      </c>
      <c r="AR15">
        <v>29</v>
      </c>
      <c r="AS15">
        <v>6.3</v>
      </c>
      <c r="AT15" t="s">
        <v>26</v>
      </c>
    </row>
    <row r="16" spans="1:46" x14ac:dyDescent="0.25">
      <c r="A16">
        <v>2369028</v>
      </c>
      <c r="C16" t="s">
        <v>10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20</v>
      </c>
      <c r="AS16">
        <v>3.3</v>
      </c>
      <c r="AT16" t="s">
        <v>25</v>
      </c>
    </row>
    <row r="17" spans="1:46" x14ac:dyDescent="0.25">
      <c r="A17">
        <v>2470406</v>
      </c>
      <c r="C17" t="s">
        <v>6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13</v>
      </c>
      <c r="AS17">
        <v>1</v>
      </c>
      <c r="AT17" t="s">
        <v>25</v>
      </c>
    </row>
    <row r="18" spans="1:46" x14ac:dyDescent="0.25">
      <c r="A18" t="e">
        <v>#N/A</v>
      </c>
      <c r="C18" t="s">
        <v>9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18</v>
      </c>
      <c r="AS18">
        <v>2.7</v>
      </c>
      <c r="AT18" t="s">
        <v>25</v>
      </c>
    </row>
    <row r="19" spans="1:46" x14ac:dyDescent="0.25">
      <c r="A19">
        <v>2464574</v>
      </c>
      <c r="C19" t="s">
        <v>3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12</v>
      </c>
      <c r="AS19">
        <v>1</v>
      </c>
      <c r="AT19" t="s">
        <v>25</v>
      </c>
    </row>
    <row r="20" spans="1:46" x14ac:dyDescent="0.25">
      <c r="A20">
        <v>2395330</v>
      </c>
      <c r="C20" t="s">
        <v>9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25</v>
      </c>
      <c r="AS20">
        <v>5</v>
      </c>
      <c r="AT20" t="s">
        <v>25</v>
      </c>
    </row>
    <row r="21" spans="1:46" x14ac:dyDescent="0.25">
      <c r="A21" t="e">
        <v>#N/A</v>
      </c>
      <c r="C21" t="s">
        <v>9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24</v>
      </c>
      <c r="AS21">
        <v>4.7</v>
      </c>
      <c r="AT21" t="s">
        <v>25</v>
      </c>
    </row>
    <row r="22" spans="1:46" x14ac:dyDescent="0.25">
      <c r="A22">
        <v>2448095</v>
      </c>
      <c r="C22" t="s">
        <v>8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25</v>
      </c>
      <c r="AS22">
        <v>5</v>
      </c>
      <c r="AT22" t="s">
        <v>25</v>
      </c>
    </row>
    <row r="23" spans="1:46" x14ac:dyDescent="0.25">
      <c r="A23">
        <v>2470463</v>
      </c>
      <c r="C23" t="s">
        <v>7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0</v>
      </c>
      <c r="AR23">
        <v>26</v>
      </c>
      <c r="AS23">
        <v>5.3</v>
      </c>
      <c r="AT23" t="s">
        <v>25</v>
      </c>
    </row>
    <row r="24" spans="1:46" x14ac:dyDescent="0.25">
      <c r="A24" t="e">
        <v>#N/A</v>
      </c>
      <c r="C24" t="s">
        <v>9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1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21</v>
      </c>
      <c r="AS24">
        <v>3.7</v>
      </c>
      <c r="AT24" t="s">
        <v>25</v>
      </c>
    </row>
    <row r="25" spans="1:46" x14ac:dyDescent="0.25">
      <c r="A25" t="e">
        <v>#N/A</v>
      </c>
      <c r="C25" t="s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21</v>
      </c>
      <c r="AS25">
        <v>3.7</v>
      </c>
      <c r="AT25" t="s">
        <v>25</v>
      </c>
    </row>
    <row r="26" spans="1:46" x14ac:dyDescent="0.25">
      <c r="A26">
        <v>2474652</v>
      </c>
      <c r="C26" t="s">
        <v>12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22</v>
      </c>
      <c r="AS26">
        <v>4</v>
      </c>
      <c r="AT26" t="s">
        <v>25</v>
      </c>
    </row>
    <row r="27" spans="1:46" x14ac:dyDescent="0.25">
      <c r="A27">
        <v>2463394</v>
      </c>
      <c r="C27" t="s">
        <v>3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0</v>
      </c>
      <c r="AR27">
        <v>28</v>
      </c>
      <c r="AS27">
        <v>6</v>
      </c>
      <c r="AT27" t="s">
        <v>26</v>
      </c>
    </row>
    <row r="28" spans="1:46" x14ac:dyDescent="0.25">
      <c r="A28">
        <v>2469215</v>
      </c>
      <c r="C28" t="s">
        <v>13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1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0</v>
      </c>
      <c r="AQ28">
        <v>1</v>
      </c>
      <c r="AR28">
        <v>22</v>
      </c>
      <c r="AS28">
        <v>4</v>
      </c>
      <c r="AT28" t="s">
        <v>25</v>
      </c>
    </row>
    <row r="29" spans="1:46" x14ac:dyDescent="0.25">
      <c r="A29">
        <v>2473919</v>
      </c>
      <c r="C29" t="s">
        <v>14</v>
      </c>
      <c r="D29">
        <v>0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26</v>
      </c>
      <c r="AS29">
        <v>5.3</v>
      </c>
      <c r="AT29" t="s">
        <v>25</v>
      </c>
    </row>
    <row r="30" spans="1:46" x14ac:dyDescent="0.25">
      <c r="A30">
        <v>2459206</v>
      </c>
      <c r="C30" t="s">
        <v>3</v>
      </c>
      <c r="D30">
        <v>0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22</v>
      </c>
      <c r="AS30">
        <v>4</v>
      </c>
      <c r="AT30" t="s">
        <v>25</v>
      </c>
    </row>
    <row r="31" spans="1:46" x14ac:dyDescent="0.25">
      <c r="A31" t="e">
        <v>#N/A</v>
      </c>
      <c r="C31" t="s">
        <v>9</v>
      </c>
      <c r="D31">
        <v>1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24</v>
      </c>
      <c r="AS31">
        <v>4.7</v>
      </c>
      <c r="AT31" t="s">
        <v>25</v>
      </c>
    </row>
    <row r="32" spans="1:46" x14ac:dyDescent="0.25">
      <c r="A32" t="e">
        <v>#N/A</v>
      </c>
      <c r="C32" t="s">
        <v>9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1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28</v>
      </c>
      <c r="AS32">
        <v>6</v>
      </c>
      <c r="AT32" t="s">
        <v>26</v>
      </c>
    </row>
    <row r="33" spans="1:46" x14ac:dyDescent="0.25">
      <c r="A33">
        <v>2461897</v>
      </c>
      <c r="C33" t="s">
        <v>13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14</v>
      </c>
      <c r="AS33">
        <v>1.3</v>
      </c>
      <c r="AT33" t="s">
        <v>25</v>
      </c>
    </row>
    <row r="34" spans="1:46" x14ac:dyDescent="0.25">
      <c r="A34">
        <v>2441251</v>
      </c>
      <c r="C34" t="s">
        <v>6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16</v>
      </c>
      <c r="AS34">
        <v>2</v>
      </c>
      <c r="AT34" t="s">
        <v>25</v>
      </c>
    </row>
    <row r="35" spans="1:46" x14ac:dyDescent="0.25">
      <c r="A35" t="e">
        <v>#N/A</v>
      </c>
      <c r="C35" t="s">
        <v>11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17</v>
      </c>
      <c r="AS35">
        <v>2.2999999999999998</v>
      </c>
      <c r="AT35" t="s">
        <v>25</v>
      </c>
    </row>
    <row r="36" spans="1:46" x14ac:dyDescent="0.25">
      <c r="A36">
        <v>2397400</v>
      </c>
      <c r="C36" t="s">
        <v>12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0</v>
      </c>
      <c r="Z36">
        <v>1</v>
      </c>
      <c r="AA36">
        <v>0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23</v>
      </c>
      <c r="AS36">
        <v>4.3</v>
      </c>
      <c r="AT36" t="s">
        <v>25</v>
      </c>
    </row>
    <row r="37" spans="1:46" x14ac:dyDescent="0.25">
      <c r="A37" t="e">
        <v>#N/A</v>
      </c>
      <c r="C37" t="s">
        <v>9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25</v>
      </c>
      <c r="AS37">
        <v>5</v>
      </c>
      <c r="AT37" t="s">
        <v>25</v>
      </c>
    </row>
    <row r="38" spans="1:46" x14ac:dyDescent="0.25">
      <c r="A38" t="e">
        <v>#N/A</v>
      </c>
      <c r="C38" t="s">
        <v>9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27</v>
      </c>
      <c r="AS38">
        <v>5.7</v>
      </c>
      <c r="AT38" t="s">
        <v>26</v>
      </c>
    </row>
    <row r="39" spans="1:46" x14ac:dyDescent="0.25">
      <c r="A39">
        <v>2472752</v>
      </c>
      <c r="C39" t="s">
        <v>15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0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25</v>
      </c>
      <c r="AS39">
        <v>5</v>
      </c>
      <c r="AT39" t="s">
        <v>25</v>
      </c>
    </row>
    <row r="40" spans="1:46" x14ac:dyDescent="0.25">
      <c r="A40">
        <v>2448530</v>
      </c>
      <c r="C40" t="s">
        <v>14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22</v>
      </c>
      <c r="AS40">
        <v>4</v>
      </c>
      <c r="AT40" t="s">
        <v>25</v>
      </c>
    </row>
    <row r="41" spans="1:46" x14ac:dyDescent="0.25">
      <c r="A41">
        <v>2445567</v>
      </c>
      <c r="C41" t="s">
        <v>7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24</v>
      </c>
      <c r="AS41">
        <v>4.7</v>
      </c>
      <c r="AT41" t="s">
        <v>25</v>
      </c>
    </row>
    <row r="42" spans="1:46" x14ac:dyDescent="0.25">
      <c r="A42" t="e">
        <v>#N/A</v>
      </c>
      <c r="C42" t="s">
        <v>9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24</v>
      </c>
      <c r="AS42">
        <v>4.7</v>
      </c>
      <c r="AT42" t="s">
        <v>25</v>
      </c>
    </row>
    <row r="43" spans="1:46" x14ac:dyDescent="0.25">
      <c r="A43">
        <v>2473484</v>
      </c>
      <c r="C43" t="s">
        <v>12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16</v>
      </c>
      <c r="AS43">
        <v>2</v>
      </c>
      <c r="AT43" t="s">
        <v>25</v>
      </c>
    </row>
    <row r="44" spans="1:46" x14ac:dyDescent="0.25">
      <c r="A44">
        <v>2473489</v>
      </c>
      <c r="C44" t="s">
        <v>7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23</v>
      </c>
      <c r="AS44">
        <v>4.3</v>
      </c>
      <c r="AT44" t="s">
        <v>25</v>
      </c>
    </row>
    <row r="45" spans="1:46" x14ac:dyDescent="0.25">
      <c r="A45">
        <v>2387856</v>
      </c>
      <c r="C45" t="s">
        <v>11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26</v>
      </c>
      <c r="AS45">
        <v>5.3</v>
      </c>
      <c r="AT45" t="s">
        <v>25</v>
      </c>
    </row>
    <row r="46" spans="1:46" x14ac:dyDescent="0.25">
      <c r="A46" t="e">
        <v>#N/A</v>
      </c>
      <c r="C46" t="s">
        <v>9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26</v>
      </c>
      <c r="AS46">
        <v>5.3</v>
      </c>
      <c r="AT46" t="s">
        <v>25</v>
      </c>
    </row>
    <row r="47" spans="1:46" x14ac:dyDescent="0.25">
      <c r="A47">
        <v>2468164</v>
      </c>
      <c r="C47" t="s">
        <v>12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22</v>
      </c>
      <c r="AS47">
        <v>4</v>
      </c>
      <c r="AT47" t="s">
        <v>25</v>
      </c>
    </row>
    <row r="48" spans="1:46" x14ac:dyDescent="0.25">
      <c r="A48" t="e">
        <v>#N/A</v>
      </c>
      <c r="C48" t="s">
        <v>11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1</v>
      </c>
      <c r="V48">
        <v>1</v>
      </c>
      <c r="W48">
        <v>0</v>
      </c>
      <c r="X48">
        <v>1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20</v>
      </c>
      <c r="AS48">
        <v>3.3</v>
      </c>
      <c r="AT48" t="s">
        <v>25</v>
      </c>
    </row>
    <row r="49" spans="1:46" x14ac:dyDescent="0.25">
      <c r="A49">
        <v>2448118</v>
      </c>
      <c r="C49" t="s">
        <v>15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21</v>
      </c>
      <c r="AS49">
        <v>3.7</v>
      </c>
      <c r="AT49" t="s">
        <v>25</v>
      </c>
    </row>
    <row r="50" spans="1:46" x14ac:dyDescent="0.25">
      <c r="A50">
        <v>2477126</v>
      </c>
      <c r="C50" t="s">
        <v>9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15</v>
      </c>
      <c r="AS50">
        <v>1.7</v>
      </c>
      <c r="AT50" t="s">
        <v>25</v>
      </c>
    </row>
    <row r="51" spans="1:46" x14ac:dyDescent="0.25">
      <c r="A51">
        <v>2448317</v>
      </c>
      <c r="C51" t="s">
        <v>14</v>
      </c>
      <c r="D51">
        <v>0</v>
      </c>
      <c r="E51">
        <v>0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19</v>
      </c>
      <c r="AS51">
        <v>3</v>
      </c>
      <c r="AT51" t="s">
        <v>25</v>
      </c>
    </row>
    <row r="52" spans="1:46" x14ac:dyDescent="0.25">
      <c r="A52">
        <v>2457637</v>
      </c>
      <c r="C52" t="s">
        <v>4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26</v>
      </c>
      <c r="AS52">
        <v>5.3</v>
      </c>
      <c r="AT52" t="s">
        <v>25</v>
      </c>
    </row>
    <row r="53" spans="1:46" x14ac:dyDescent="0.25">
      <c r="A53">
        <v>2373597</v>
      </c>
      <c r="C53" t="s">
        <v>9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18</v>
      </c>
      <c r="AS53">
        <v>2.7</v>
      </c>
      <c r="AT53" t="s">
        <v>25</v>
      </c>
    </row>
    <row r="54" spans="1:46" x14ac:dyDescent="0.25">
      <c r="A54" t="e">
        <v>#N/A</v>
      </c>
      <c r="C54" t="s">
        <v>11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18</v>
      </c>
      <c r="AS54">
        <v>2.7</v>
      </c>
      <c r="AT54" t="s">
        <v>25</v>
      </c>
    </row>
    <row r="55" spans="1:46" x14ac:dyDescent="0.25">
      <c r="A55" t="e">
        <v>#N/A</v>
      </c>
      <c r="C55" t="s">
        <v>11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28</v>
      </c>
      <c r="AS55">
        <v>6</v>
      </c>
      <c r="AT55" t="s">
        <v>26</v>
      </c>
    </row>
    <row r="56" spans="1:46" x14ac:dyDescent="0.25">
      <c r="A56">
        <v>2460816</v>
      </c>
      <c r="C56" t="s">
        <v>14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0</v>
      </c>
      <c r="Q56">
        <v>1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17</v>
      </c>
      <c r="AS56">
        <v>2.2999999999999998</v>
      </c>
      <c r="AT56" t="s">
        <v>25</v>
      </c>
    </row>
    <row r="57" spans="1:46" x14ac:dyDescent="0.25">
      <c r="A57">
        <v>2470025</v>
      </c>
      <c r="C57" t="s">
        <v>3</v>
      </c>
      <c r="D57">
        <v>1</v>
      </c>
      <c r="E57">
        <v>1</v>
      </c>
      <c r="F57">
        <v>0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1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17</v>
      </c>
      <c r="AS57">
        <v>2.2999999999999998</v>
      </c>
      <c r="AT57" t="s">
        <v>25</v>
      </c>
    </row>
    <row r="58" spans="1:46" x14ac:dyDescent="0.25">
      <c r="A58" t="e">
        <v>#N/A</v>
      </c>
      <c r="C58" t="s">
        <v>11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1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19</v>
      </c>
      <c r="AS58">
        <v>3</v>
      </c>
      <c r="AT58" t="s">
        <v>25</v>
      </c>
    </row>
    <row r="59" spans="1:46" x14ac:dyDescent="0.25">
      <c r="A59" t="e">
        <v>#N/A</v>
      </c>
      <c r="C59" t="s">
        <v>11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0</v>
      </c>
      <c r="AR59">
        <v>32</v>
      </c>
      <c r="AS59">
        <v>7.3</v>
      </c>
      <c r="AT59" t="s">
        <v>26</v>
      </c>
    </row>
    <row r="60" spans="1:46" x14ac:dyDescent="0.25">
      <c r="A60" t="e">
        <v>#N/A</v>
      </c>
      <c r="C60" t="s">
        <v>11</v>
      </c>
      <c r="D60">
        <v>1</v>
      </c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23</v>
      </c>
      <c r="AS60">
        <v>4.3</v>
      </c>
      <c r="AT60" t="s">
        <v>25</v>
      </c>
    </row>
    <row r="61" spans="1:46" x14ac:dyDescent="0.25">
      <c r="A61" t="e">
        <v>#N/A</v>
      </c>
      <c r="C61" t="s">
        <v>11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0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21</v>
      </c>
      <c r="AS61">
        <v>3.7</v>
      </c>
      <c r="AT61" t="s">
        <v>25</v>
      </c>
    </row>
    <row r="62" spans="1:46" x14ac:dyDescent="0.25">
      <c r="A62">
        <v>2459209</v>
      </c>
      <c r="C62" t="s">
        <v>12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0</v>
      </c>
      <c r="S62">
        <v>1</v>
      </c>
      <c r="T62">
        <v>0</v>
      </c>
      <c r="U62">
        <v>1</v>
      </c>
      <c r="V62">
        <v>1</v>
      </c>
      <c r="W62">
        <v>0</v>
      </c>
      <c r="X62">
        <v>1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1</v>
      </c>
      <c r="AR62">
        <v>22</v>
      </c>
      <c r="AS62">
        <v>4</v>
      </c>
      <c r="AT62" t="s">
        <v>25</v>
      </c>
    </row>
    <row r="63" spans="1:46" x14ac:dyDescent="0.25">
      <c r="A63" t="e">
        <v>#N/A</v>
      </c>
      <c r="C63" t="s">
        <v>11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0</v>
      </c>
      <c r="U63">
        <v>1</v>
      </c>
      <c r="V63">
        <v>1</v>
      </c>
      <c r="W63">
        <v>0</v>
      </c>
      <c r="X63">
        <v>1</v>
      </c>
      <c r="Y63">
        <v>1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22</v>
      </c>
      <c r="AS63">
        <v>4</v>
      </c>
      <c r="AT63" t="s">
        <v>25</v>
      </c>
    </row>
    <row r="64" spans="1:46" x14ac:dyDescent="0.25">
      <c r="A64">
        <v>2441576</v>
      </c>
      <c r="C64" t="s">
        <v>13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15</v>
      </c>
      <c r="AS64">
        <v>1.7</v>
      </c>
      <c r="AT64" t="s">
        <v>25</v>
      </c>
    </row>
    <row r="65" spans="1:46" x14ac:dyDescent="0.25">
      <c r="A65">
        <v>2460467</v>
      </c>
      <c r="C65" t="s">
        <v>13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30</v>
      </c>
      <c r="AS65">
        <v>6.7</v>
      </c>
      <c r="AT65" t="s">
        <v>26</v>
      </c>
    </row>
    <row r="66" spans="1:46" x14ac:dyDescent="0.25">
      <c r="A66">
        <v>2446965</v>
      </c>
      <c r="C66" t="s">
        <v>12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0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26</v>
      </c>
      <c r="AS66">
        <v>5.3</v>
      </c>
      <c r="AT66" t="s">
        <v>25</v>
      </c>
    </row>
    <row r="67" spans="1:46" x14ac:dyDescent="0.25">
      <c r="A67">
        <v>2488564</v>
      </c>
      <c r="C67" t="s">
        <v>15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24</v>
      </c>
      <c r="AS67">
        <v>4.7</v>
      </c>
      <c r="AT67" t="s">
        <v>25</v>
      </c>
    </row>
    <row r="68" spans="1:46" x14ac:dyDescent="0.25">
      <c r="A68">
        <v>2471349</v>
      </c>
      <c r="C68" t="s">
        <v>8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1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17</v>
      </c>
      <c r="AS68">
        <v>2.2999999999999998</v>
      </c>
      <c r="AT68" t="s">
        <v>25</v>
      </c>
    </row>
    <row r="69" spans="1:46" x14ac:dyDescent="0.25">
      <c r="A69">
        <v>2448525</v>
      </c>
      <c r="C69" t="s">
        <v>3</v>
      </c>
      <c r="D69">
        <v>0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0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0</v>
      </c>
      <c r="AN69">
        <v>1</v>
      </c>
      <c r="AO69">
        <v>1</v>
      </c>
      <c r="AP69">
        <v>0</v>
      </c>
      <c r="AQ69">
        <v>1</v>
      </c>
      <c r="AR69">
        <v>28</v>
      </c>
      <c r="AS69">
        <v>6</v>
      </c>
      <c r="AT69" t="s">
        <v>26</v>
      </c>
    </row>
    <row r="70" spans="1:46" x14ac:dyDescent="0.25">
      <c r="A70">
        <v>2488610</v>
      </c>
      <c r="C70" t="s">
        <v>13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24</v>
      </c>
      <c r="AS70">
        <v>4.7</v>
      </c>
      <c r="AT70" t="s">
        <v>25</v>
      </c>
    </row>
    <row r="71" spans="1:46" x14ac:dyDescent="0.25">
      <c r="A71">
        <v>2407419</v>
      </c>
      <c r="C71" t="s">
        <v>13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19</v>
      </c>
      <c r="AS71">
        <v>3</v>
      </c>
      <c r="AT71" t="s">
        <v>25</v>
      </c>
    </row>
    <row r="72" spans="1:46" x14ac:dyDescent="0.25">
      <c r="A72">
        <v>2471982</v>
      </c>
      <c r="C72" t="s">
        <v>3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1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21</v>
      </c>
      <c r="AS72">
        <v>3.7</v>
      </c>
      <c r="AT72" t="s">
        <v>25</v>
      </c>
    </row>
    <row r="73" spans="1:46" x14ac:dyDescent="0.25">
      <c r="A73" t="e">
        <v>#N/A</v>
      </c>
      <c r="C73" t="s">
        <v>9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27</v>
      </c>
      <c r="AS73">
        <v>5.7</v>
      </c>
      <c r="AT73" t="s">
        <v>26</v>
      </c>
    </row>
    <row r="74" spans="1:46" x14ac:dyDescent="0.25">
      <c r="A74">
        <v>2475007</v>
      </c>
      <c r="C74" t="s">
        <v>6</v>
      </c>
      <c r="D7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1</v>
      </c>
      <c r="X74">
        <v>1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13</v>
      </c>
      <c r="AS74">
        <v>1</v>
      </c>
      <c r="AT74" t="s">
        <v>25</v>
      </c>
    </row>
    <row r="75" spans="1:46" x14ac:dyDescent="0.25">
      <c r="A75" t="e">
        <v>#N/A</v>
      </c>
      <c r="C75" t="s">
        <v>11</v>
      </c>
      <c r="D75">
        <v>0</v>
      </c>
      <c r="E75">
        <v>0</v>
      </c>
      <c r="F75">
        <v>1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17</v>
      </c>
      <c r="AS75">
        <v>2.2999999999999998</v>
      </c>
      <c r="AT75" t="s">
        <v>25</v>
      </c>
    </row>
    <row r="76" spans="1:46" x14ac:dyDescent="0.25">
      <c r="A76" t="e">
        <v>#N/A</v>
      </c>
      <c r="C76" t="s">
        <v>11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23</v>
      </c>
      <c r="AS76">
        <v>4.3</v>
      </c>
      <c r="AT76" t="s">
        <v>25</v>
      </c>
    </row>
    <row r="77" spans="1:46" x14ac:dyDescent="0.25">
      <c r="A77" t="e">
        <v>#N/A</v>
      </c>
      <c r="C77" t="s">
        <v>9</v>
      </c>
      <c r="D77">
        <v>0</v>
      </c>
      <c r="E77">
        <v>1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28</v>
      </c>
      <c r="AS77">
        <v>6</v>
      </c>
      <c r="AT77" t="s">
        <v>26</v>
      </c>
    </row>
    <row r="78" spans="1:46" x14ac:dyDescent="0.25">
      <c r="A78">
        <v>2404288</v>
      </c>
      <c r="C78" t="s">
        <v>15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v>0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26</v>
      </c>
      <c r="AS78">
        <v>5.3</v>
      </c>
      <c r="AT78" t="s">
        <v>25</v>
      </c>
    </row>
    <row r="79" spans="1:46" x14ac:dyDescent="0.25">
      <c r="A79">
        <v>2468204</v>
      </c>
      <c r="C79" t="s">
        <v>3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F79">
        <v>1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25</v>
      </c>
      <c r="AS79">
        <v>5</v>
      </c>
      <c r="AT79" t="s">
        <v>25</v>
      </c>
    </row>
    <row r="80" spans="1:46" x14ac:dyDescent="0.25">
      <c r="A80">
        <v>2472834</v>
      </c>
      <c r="C80" t="s">
        <v>7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15</v>
      </c>
      <c r="AS80">
        <v>1.7</v>
      </c>
      <c r="AT80" t="s">
        <v>25</v>
      </c>
    </row>
    <row r="81" spans="1:46" x14ac:dyDescent="0.25">
      <c r="A81">
        <v>2482941</v>
      </c>
      <c r="C81" t="s">
        <v>9</v>
      </c>
      <c r="D81">
        <v>0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21</v>
      </c>
      <c r="AS81">
        <v>3.7</v>
      </c>
      <c r="AT81" t="s">
        <v>25</v>
      </c>
    </row>
    <row r="82" spans="1:46" x14ac:dyDescent="0.25">
      <c r="A82">
        <v>2445750</v>
      </c>
      <c r="C82" t="s">
        <v>8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25</v>
      </c>
      <c r="AS82">
        <v>5</v>
      </c>
      <c r="AT82" t="s">
        <v>25</v>
      </c>
    </row>
    <row r="83" spans="1:46" x14ac:dyDescent="0.25">
      <c r="A83">
        <v>2475992</v>
      </c>
      <c r="C83" t="s">
        <v>9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17</v>
      </c>
      <c r="AS83">
        <v>2.2999999999999998</v>
      </c>
      <c r="AT83" t="s">
        <v>25</v>
      </c>
    </row>
    <row r="84" spans="1:46" x14ac:dyDescent="0.25">
      <c r="A84">
        <v>2467819</v>
      </c>
      <c r="C84" t="s">
        <v>4</v>
      </c>
      <c r="D84">
        <v>0</v>
      </c>
      <c r="E84">
        <v>0</v>
      </c>
      <c r="F84">
        <v>1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0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20</v>
      </c>
      <c r="AS84">
        <v>3.3</v>
      </c>
      <c r="AT84" t="s">
        <v>25</v>
      </c>
    </row>
    <row r="85" spans="1:46" x14ac:dyDescent="0.25">
      <c r="A85">
        <v>2461567</v>
      </c>
      <c r="C85" t="s">
        <v>12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1</v>
      </c>
      <c r="S85">
        <v>1</v>
      </c>
      <c r="T85">
        <v>0</v>
      </c>
      <c r="U85">
        <v>1</v>
      </c>
      <c r="V85">
        <v>1</v>
      </c>
      <c r="W85">
        <v>0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17</v>
      </c>
      <c r="AS85">
        <v>2.2999999999999998</v>
      </c>
      <c r="AT85" t="s">
        <v>25</v>
      </c>
    </row>
    <row r="86" spans="1:46" x14ac:dyDescent="0.25">
      <c r="A86">
        <v>2477562</v>
      </c>
      <c r="C86" t="s">
        <v>9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>
        <v>1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26</v>
      </c>
      <c r="AS86">
        <v>5.3</v>
      </c>
      <c r="AT86" t="s">
        <v>25</v>
      </c>
    </row>
    <row r="87" spans="1:46" x14ac:dyDescent="0.25">
      <c r="A87">
        <v>2471666</v>
      </c>
      <c r="C87" t="s">
        <v>4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0</v>
      </c>
      <c r="X87">
        <v>1</v>
      </c>
      <c r="Y87">
        <v>1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1</v>
      </c>
      <c r="AQ87">
        <v>0</v>
      </c>
      <c r="AR87">
        <v>23</v>
      </c>
      <c r="AS87">
        <v>4.3</v>
      </c>
      <c r="AT87" t="s">
        <v>25</v>
      </c>
    </row>
    <row r="88" spans="1:46" x14ac:dyDescent="0.25">
      <c r="A88">
        <v>2472458</v>
      </c>
      <c r="C88" t="s">
        <v>13</v>
      </c>
      <c r="D88">
        <v>0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1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13</v>
      </c>
      <c r="AS88">
        <v>1</v>
      </c>
      <c r="AT88" t="s">
        <v>25</v>
      </c>
    </row>
    <row r="89" spans="1:46" x14ac:dyDescent="0.25">
      <c r="A89">
        <v>2486018</v>
      </c>
      <c r="C89" t="s">
        <v>4</v>
      </c>
      <c r="D89">
        <v>0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25</v>
      </c>
      <c r="AS89">
        <v>5</v>
      </c>
      <c r="AT89" t="s">
        <v>25</v>
      </c>
    </row>
    <row r="90" spans="1:46" x14ac:dyDescent="0.25">
      <c r="A90">
        <v>2470724</v>
      </c>
      <c r="C90" t="s">
        <v>12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22</v>
      </c>
      <c r="AS90">
        <v>4</v>
      </c>
      <c r="AT90" t="s">
        <v>25</v>
      </c>
    </row>
    <row r="91" spans="1:46" x14ac:dyDescent="0.25">
      <c r="A91">
        <v>2482072</v>
      </c>
      <c r="C91" t="s">
        <v>7</v>
      </c>
      <c r="D91">
        <v>0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1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0</v>
      </c>
      <c r="X91">
        <v>1</v>
      </c>
      <c r="Y91">
        <v>1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21</v>
      </c>
      <c r="AS91">
        <v>3.7</v>
      </c>
      <c r="AT91" t="s">
        <v>25</v>
      </c>
    </row>
    <row r="92" spans="1:46" x14ac:dyDescent="0.25">
      <c r="A92" t="e">
        <v>#N/A</v>
      </c>
      <c r="C92" t="s">
        <v>9</v>
      </c>
      <c r="D92">
        <v>0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1</v>
      </c>
      <c r="T92">
        <v>0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23</v>
      </c>
      <c r="AS92">
        <v>4.3</v>
      </c>
      <c r="AT92" t="s">
        <v>25</v>
      </c>
    </row>
    <row r="93" spans="1:46" x14ac:dyDescent="0.25">
      <c r="A93">
        <v>2483548</v>
      </c>
      <c r="C93" t="s">
        <v>9</v>
      </c>
      <c r="D93">
        <v>0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25</v>
      </c>
      <c r="AS93">
        <v>5</v>
      </c>
      <c r="AT93" t="s">
        <v>25</v>
      </c>
    </row>
    <row r="94" spans="1:46" x14ac:dyDescent="0.25">
      <c r="A94">
        <v>2422069</v>
      </c>
      <c r="C94" t="s">
        <v>9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1</v>
      </c>
      <c r="Y94">
        <v>1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22</v>
      </c>
      <c r="AS94">
        <v>4</v>
      </c>
      <c r="AT94" t="s">
        <v>25</v>
      </c>
    </row>
    <row r="95" spans="1:46" x14ac:dyDescent="0.25">
      <c r="A95">
        <v>2470423</v>
      </c>
      <c r="C95" t="s">
        <v>8</v>
      </c>
      <c r="D95">
        <v>1</v>
      </c>
      <c r="E95">
        <v>0</v>
      </c>
      <c r="F95">
        <v>1</v>
      </c>
      <c r="G95">
        <v>1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0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24</v>
      </c>
      <c r="AS95">
        <v>4.7</v>
      </c>
      <c r="AT95" t="s">
        <v>25</v>
      </c>
    </row>
    <row r="96" spans="1:46" x14ac:dyDescent="0.25">
      <c r="A96">
        <v>2478675</v>
      </c>
      <c r="C96" t="s">
        <v>4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1</v>
      </c>
      <c r="O96">
        <v>1</v>
      </c>
      <c r="P96">
        <v>0</v>
      </c>
      <c r="Q96">
        <v>0</v>
      </c>
      <c r="R96">
        <v>1</v>
      </c>
      <c r="S96">
        <v>1</v>
      </c>
      <c r="T96">
        <v>0</v>
      </c>
      <c r="U96">
        <v>1</v>
      </c>
      <c r="V96">
        <v>1</v>
      </c>
      <c r="W96">
        <v>0</v>
      </c>
      <c r="X96">
        <v>1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24</v>
      </c>
      <c r="AS96">
        <v>4.7</v>
      </c>
      <c r="AT96" t="s">
        <v>25</v>
      </c>
    </row>
    <row r="97" spans="1:46" x14ac:dyDescent="0.25">
      <c r="A97">
        <v>2484150</v>
      </c>
      <c r="C97" t="s">
        <v>14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0</v>
      </c>
      <c r="R97">
        <v>1</v>
      </c>
      <c r="S97">
        <v>0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v>1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0</v>
      </c>
      <c r="AL97">
        <v>1</v>
      </c>
      <c r="AM97">
        <v>0</v>
      </c>
      <c r="AN97">
        <v>0</v>
      </c>
      <c r="AO97">
        <v>1</v>
      </c>
      <c r="AP97">
        <v>1</v>
      </c>
      <c r="AQ97">
        <v>0</v>
      </c>
      <c r="AR97">
        <v>22</v>
      </c>
      <c r="AS97">
        <v>4</v>
      </c>
      <c r="AT97" t="s">
        <v>25</v>
      </c>
    </row>
    <row r="98" spans="1:46" x14ac:dyDescent="0.25">
      <c r="A98" t="e">
        <v>#N/A</v>
      </c>
      <c r="C98" t="s">
        <v>9</v>
      </c>
      <c r="D98">
        <v>0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1</v>
      </c>
      <c r="Y98">
        <v>1</v>
      </c>
      <c r="Z98">
        <v>0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0</v>
      </c>
      <c r="AH98">
        <v>1</v>
      </c>
      <c r="AI98">
        <v>1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26</v>
      </c>
      <c r="AS98">
        <v>5.3</v>
      </c>
      <c r="AT98" t="s">
        <v>25</v>
      </c>
    </row>
    <row r="99" spans="1:46" x14ac:dyDescent="0.25">
      <c r="A99">
        <v>2473190</v>
      </c>
      <c r="C99" t="s">
        <v>13</v>
      </c>
      <c r="D99">
        <v>0</v>
      </c>
      <c r="E99">
        <v>0</v>
      </c>
      <c r="F99">
        <v>1</v>
      </c>
      <c r="G99">
        <v>1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v>1</v>
      </c>
      <c r="V99">
        <v>1</v>
      </c>
      <c r="W99">
        <v>0</v>
      </c>
      <c r="X99">
        <v>1</v>
      </c>
      <c r="Y99">
        <v>0</v>
      </c>
      <c r="Z99">
        <v>1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18</v>
      </c>
      <c r="AS99">
        <v>2.7</v>
      </c>
      <c r="AT99" t="s">
        <v>25</v>
      </c>
    </row>
    <row r="100" spans="1:46" x14ac:dyDescent="0.25">
      <c r="A100">
        <v>2460524</v>
      </c>
      <c r="C100" t="s">
        <v>6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0</v>
      </c>
      <c r="AD100">
        <v>0</v>
      </c>
      <c r="AE100">
        <v>1</v>
      </c>
      <c r="AF100">
        <v>0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27</v>
      </c>
      <c r="AS100">
        <v>5.7</v>
      </c>
      <c r="AT100" t="s">
        <v>26</v>
      </c>
    </row>
    <row r="101" spans="1:46" x14ac:dyDescent="0.25">
      <c r="A101">
        <v>2476786</v>
      </c>
      <c r="C101" t="s">
        <v>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0</v>
      </c>
      <c r="AR101">
        <v>35</v>
      </c>
      <c r="AS101">
        <v>8.3000000000000007</v>
      </c>
      <c r="AT101" t="s">
        <v>26</v>
      </c>
    </row>
    <row r="102" spans="1:46" x14ac:dyDescent="0.25">
      <c r="A102">
        <v>2403829</v>
      </c>
      <c r="C102" t="s">
        <v>8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0</v>
      </c>
      <c r="AP102">
        <v>0</v>
      </c>
      <c r="AQ102">
        <v>0</v>
      </c>
      <c r="AR102">
        <v>29</v>
      </c>
      <c r="AS102">
        <v>6.3</v>
      </c>
      <c r="AT102" t="s">
        <v>26</v>
      </c>
    </row>
    <row r="103" spans="1:46" x14ac:dyDescent="0.25">
      <c r="A103">
        <v>2486181</v>
      </c>
      <c r="C103" t="s">
        <v>14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15</v>
      </c>
      <c r="AS103">
        <v>1.7</v>
      </c>
      <c r="AT103" t="s">
        <v>25</v>
      </c>
    </row>
    <row r="104" spans="1:46" x14ac:dyDescent="0.25">
      <c r="A104">
        <v>2460979</v>
      </c>
      <c r="C104" t="s">
        <v>4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25</v>
      </c>
      <c r="AS104">
        <v>5</v>
      </c>
      <c r="AT104" t="s">
        <v>25</v>
      </c>
    </row>
    <row r="105" spans="1:46" x14ac:dyDescent="0.25">
      <c r="A105">
        <v>2460194</v>
      </c>
      <c r="C105" t="s">
        <v>8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1</v>
      </c>
      <c r="AG105">
        <v>1</v>
      </c>
      <c r="AH105">
        <v>0</v>
      </c>
      <c r="AI105">
        <v>1</v>
      </c>
      <c r="AJ105">
        <v>1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1</v>
      </c>
      <c r="AQ105">
        <v>0</v>
      </c>
      <c r="AR105">
        <v>17</v>
      </c>
      <c r="AS105">
        <v>2.2999999999999998</v>
      </c>
      <c r="AT105" t="s">
        <v>25</v>
      </c>
    </row>
    <row r="106" spans="1:46" x14ac:dyDescent="0.25">
      <c r="A106">
        <v>2473590</v>
      </c>
      <c r="C106" t="s">
        <v>14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1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13</v>
      </c>
      <c r="AS106">
        <v>1</v>
      </c>
      <c r="AT106" t="s">
        <v>25</v>
      </c>
    </row>
    <row r="107" spans="1:46" x14ac:dyDescent="0.25">
      <c r="A107">
        <v>2468534</v>
      </c>
      <c r="C107" t="s">
        <v>4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1</v>
      </c>
      <c r="V107">
        <v>1</v>
      </c>
      <c r="W107">
        <v>0</v>
      </c>
      <c r="X107">
        <v>1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1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18</v>
      </c>
      <c r="AS107">
        <v>2.7</v>
      </c>
      <c r="AT107" t="s">
        <v>25</v>
      </c>
    </row>
    <row r="108" spans="1:46" x14ac:dyDescent="0.25">
      <c r="A108">
        <v>2463162</v>
      </c>
      <c r="C108" t="s">
        <v>14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1</v>
      </c>
      <c r="R108">
        <v>1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0</v>
      </c>
      <c r="AC108">
        <v>1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1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18</v>
      </c>
      <c r="AS108">
        <v>2.7</v>
      </c>
      <c r="AT108" t="s">
        <v>25</v>
      </c>
    </row>
    <row r="109" spans="1:46" x14ac:dyDescent="0.25">
      <c r="A109">
        <v>2467462</v>
      </c>
      <c r="C109" t="s">
        <v>14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12</v>
      </c>
      <c r="AS109">
        <v>1</v>
      </c>
      <c r="AT109" t="s">
        <v>25</v>
      </c>
    </row>
    <row r="110" spans="1:46" x14ac:dyDescent="0.25">
      <c r="A110">
        <v>2378940</v>
      </c>
      <c r="C110" t="s">
        <v>9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27</v>
      </c>
      <c r="AS110">
        <v>5.7</v>
      </c>
      <c r="AT110" t="s">
        <v>26</v>
      </c>
    </row>
    <row r="111" spans="1:46" x14ac:dyDescent="0.25">
      <c r="A111">
        <v>2462249</v>
      </c>
      <c r="C111" t="s">
        <v>3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16</v>
      </c>
      <c r="AS111">
        <v>2</v>
      </c>
      <c r="AT111" t="s">
        <v>25</v>
      </c>
    </row>
    <row r="112" spans="1:46" x14ac:dyDescent="0.25">
      <c r="A112" t="e">
        <v>#N/A</v>
      </c>
      <c r="C112" t="s">
        <v>9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1</v>
      </c>
      <c r="W112">
        <v>0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0</v>
      </c>
      <c r="AI112">
        <v>1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23</v>
      </c>
      <c r="AS112">
        <v>4.3</v>
      </c>
      <c r="AT112" t="s">
        <v>25</v>
      </c>
    </row>
    <row r="113" spans="1:46" x14ac:dyDescent="0.25">
      <c r="A113" t="e">
        <v>#N/A</v>
      </c>
      <c r="C113" t="s">
        <v>9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18</v>
      </c>
      <c r="AS113">
        <v>2.7</v>
      </c>
      <c r="AT113" t="s">
        <v>25</v>
      </c>
    </row>
    <row r="114" spans="1:46" x14ac:dyDescent="0.25">
      <c r="A114">
        <v>2466089</v>
      </c>
      <c r="C114" t="s">
        <v>8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1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20</v>
      </c>
      <c r="AS114">
        <v>3.3</v>
      </c>
      <c r="AT114" t="s">
        <v>25</v>
      </c>
    </row>
    <row r="115" spans="1:46" x14ac:dyDescent="0.25">
      <c r="A115">
        <v>2484562</v>
      </c>
      <c r="C115" t="s">
        <v>9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0</v>
      </c>
      <c r="AN115">
        <v>1</v>
      </c>
      <c r="AO115">
        <v>1</v>
      </c>
      <c r="AP115">
        <v>0</v>
      </c>
      <c r="AQ115">
        <v>1</v>
      </c>
      <c r="AR115">
        <v>26</v>
      </c>
      <c r="AS115">
        <v>5.3</v>
      </c>
      <c r="AT115" t="s">
        <v>25</v>
      </c>
    </row>
    <row r="116" spans="1:46" x14ac:dyDescent="0.25">
      <c r="A116">
        <v>2471383</v>
      </c>
      <c r="C116" t="s">
        <v>7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0</v>
      </c>
      <c r="AK116">
        <v>1</v>
      </c>
      <c r="AL116">
        <v>1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21</v>
      </c>
      <c r="AS116">
        <v>3.7</v>
      </c>
      <c r="AT116" t="s">
        <v>25</v>
      </c>
    </row>
    <row r="117" spans="1:46" x14ac:dyDescent="0.25">
      <c r="A117" t="e">
        <v>#N/A</v>
      </c>
      <c r="C117" t="s">
        <v>9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0</v>
      </c>
      <c r="AL117">
        <v>1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25</v>
      </c>
      <c r="AS117">
        <v>5</v>
      </c>
      <c r="AT117" t="s">
        <v>25</v>
      </c>
    </row>
    <row r="118" spans="1:46" x14ac:dyDescent="0.25">
      <c r="A118" t="e">
        <v>#N/A</v>
      </c>
      <c r="C118" t="s">
        <v>9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1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25</v>
      </c>
      <c r="AS118">
        <v>5</v>
      </c>
      <c r="AT118" t="s">
        <v>25</v>
      </c>
    </row>
    <row r="119" spans="1:46" x14ac:dyDescent="0.25">
      <c r="A119">
        <v>2471245</v>
      </c>
      <c r="C119" t="s">
        <v>8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0</v>
      </c>
      <c r="Z119">
        <v>1</v>
      </c>
      <c r="AA119">
        <v>1</v>
      </c>
      <c r="AB119">
        <v>1</v>
      </c>
      <c r="AC119">
        <v>0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24</v>
      </c>
      <c r="AS119">
        <v>4.7</v>
      </c>
      <c r="AT119" t="s">
        <v>25</v>
      </c>
    </row>
    <row r="120" spans="1:46" x14ac:dyDescent="0.25">
      <c r="A120">
        <v>2472296</v>
      </c>
      <c r="C120" t="s">
        <v>15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1</v>
      </c>
      <c r="AE120">
        <v>1</v>
      </c>
      <c r="AF120">
        <v>0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1</v>
      </c>
      <c r="AR120">
        <v>28</v>
      </c>
      <c r="AS120">
        <v>6</v>
      </c>
      <c r="AT120" t="s">
        <v>26</v>
      </c>
    </row>
    <row r="121" spans="1:46" x14ac:dyDescent="0.25">
      <c r="A121" t="e">
        <v>#N/A</v>
      </c>
      <c r="C121" t="s">
        <v>9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1</v>
      </c>
      <c r="X121">
        <v>1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1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22</v>
      </c>
      <c r="AS121">
        <v>4</v>
      </c>
      <c r="AT121" t="s">
        <v>25</v>
      </c>
    </row>
    <row r="122" spans="1:46" x14ac:dyDescent="0.25">
      <c r="A122">
        <v>2470058</v>
      </c>
      <c r="C122" t="s">
        <v>14</v>
      </c>
      <c r="D122">
        <v>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26</v>
      </c>
      <c r="AS122">
        <v>5.3</v>
      </c>
      <c r="AT122" t="s">
        <v>25</v>
      </c>
    </row>
    <row r="123" spans="1:46" x14ac:dyDescent="0.25">
      <c r="A123" t="e">
        <v>#N/A</v>
      </c>
      <c r="C123" t="s">
        <v>9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25</v>
      </c>
      <c r="AS123">
        <v>5</v>
      </c>
      <c r="AT123" t="s">
        <v>25</v>
      </c>
    </row>
    <row r="124" spans="1:46" x14ac:dyDescent="0.25">
      <c r="A124" t="e">
        <v>#N/A</v>
      </c>
      <c r="C124" t="s">
        <v>11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1</v>
      </c>
      <c r="Z124">
        <v>1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14</v>
      </c>
      <c r="AS124">
        <v>1.3</v>
      </c>
      <c r="AT124" t="s">
        <v>25</v>
      </c>
    </row>
    <row r="125" spans="1:46" x14ac:dyDescent="0.25">
      <c r="A125" t="e">
        <v>#N/A</v>
      </c>
      <c r="C125" t="s">
        <v>11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1</v>
      </c>
      <c r="AN125">
        <v>1</v>
      </c>
      <c r="AO125">
        <v>0</v>
      </c>
      <c r="AP125">
        <v>0</v>
      </c>
      <c r="AQ125">
        <v>0</v>
      </c>
      <c r="AR125">
        <v>17</v>
      </c>
      <c r="AS125">
        <v>2.2999999999999998</v>
      </c>
      <c r="AT125" t="s">
        <v>25</v>
      </c>
    </row>
    <row r="126" spans="1:46" x14ac:dyDescent="0.25">
      <c r="A126" t="e">
        <v>#N/A</v>
      </c>
      <c r="C126" t="s">
        <v>9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0</v>
      </c>
      <c r="AD126">
        <v>0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30</v>
      </c>
      <c r="AS126">
        <v>6.7</v>
      </c>
      <c r="AT126" t="s">
        <v>26</v>
      </c>
    </row>
    <row r="127" spans="1:46" x14ac:dyDescent="0.25">
      <c r="A127">
        <v>2448032</v>
      </c>
      <c r="C127" t="s">
        <v>15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1</v>
      </c>
      <c r="AR127">
        <v>25</v>
      </c>
      <c r="AS127">
        <v>5</v>
      </c>
      <c r="AT127" t="s">
        <v>25</v>
      </c>
    </row>
    <row r="128" spans="1:46" x14ac:dyDescent="0.25">
      <c r="A128" t="e">
        <v>#N/A</v>
      </c>
      <c r="C128" t="s">
        <v>9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1</v>
      </c>
      <c r="AF128">
        <v>0</v>
      </c>
      <c r="AG128">
        <v>0</v>
      </c>
      <c r="AH128">
        <v>1</v>
      </c>
      <c r="AI128">
        <v>0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19</v>
      </c>
      <c r="AS128">
        <v>3</v>
      </c>
      <c r="AT128" t="s">
        <v>25</v>
      </c>
    </row>
    <row r="129" spans="1:46" x14ac:dyDescent="0.25">
      <c r="A129" t="e">
        <v>#N/A</v>
      </c>
      <c r="C129" t="s">
        <v>11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22</v>
      </c>
      <c r="AS129">
        <v>4</v>
      </c>
      <c r="AT129" t="s">
        <v>25</v>
      </c>
    </row>
    <row r="130" spans="1:46" x14ac:dyDescent="0.25">
      <c r="A130" t="e">
        <v>#N/A</v>
      </c>
      <c r="C130" t="s">
        <v>9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25</v>
      </c>
      <c r="AS130">
        <v>5</v>
      </c>
      <c r="AT130" t="s">
        <v>25</v>
      </c>
    </row>
    <row r="131" spans="1:46" x14ac:dyDescent="0.25">
      <c r="A131" t="e">
        <v>#N/A</v>
      </c>
      <c r="C131" t="s">
        <v>9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26</v>
      </c>
      <c r="AS131">
        <v>5.3</v>
      </c>
      <c r="AT131" t="s">
        <v>25</v>
      </c>
    </row>
    <row r="132" spans="1:46" x14ac:dyDescent="0.25">
      <c r="A132">
        <v>2467025</v>
      </c>
      <c r="C132" t="s">
        <v>12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19</v>
      </c>
      <c r="AS132">
        <v>3</v>
      </c>
      <c r="AT132" t="s">
        <v>25</v>
      </c>
    </row>
    <row r="133" spans="1:46" x14ac:dyDescent="0.25">
      <c r="A133">
        <v>2446057</v>
      </c>
      <c r="C133" t="s">
        <v>7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0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25</v>
      </c>
      <c r="AS133">
        <v>5</v>
      </c>
      <c r="AT133" t="s">
        <v>25</v>
      </c>
    </row>
    <row r="134" spans="1:46" x14ac:dyDescent="0.25">
      <c r="A134">
        <v>2460275</v>
      </c>
      <c r="C134" t="s">
        <v>3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23</v>
      </c>
      <c r="AS134">
        <v>4.3</v>
      </c>
      <c r="AT134" t="s">
        <v>25</v>
      </c>
    </row>
    <row r="135" spans="1:46" x14ac:dyDescent="0.25">
      <c r="A135">
        <v>2368055</v>
      </c>
      <c r="C135" t="s">
        <v>9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0</v>
      </c>
      <c r="X135">
        <v>0</v>
      </c>
      <c r="Y135">
        <v>1</v>
      </c>
      <c r="Z135">
        <v>0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27</v>
      </c>
      <c r="AS135">
        <v>5.7</v>
      </c>
      <c r="AT135" t="s">
        <v>26</v>
      </c>
    </row>
    <row r="136" spans="1:46" x14ac:dyDescent="0.25">
      <c r="A136">
        <v>2471988</v>
      </c>
      <c r="C136" t="s">
        <v>13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0</v>
      </c>
      <c r="S136">
        <v>1</v>
      </c>
      <c r="T136">
        <v>1</v>
      </c>
      <c r="U136">
        <v>0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0</v>
      </c>
      <c r="AG136">
        <v>1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0</v>
      </c>
      <c r="AR136">
        <v>33</v>
      </c>
      <c r="AS136">
        <v>7.7</v>
      </c>
      <c r="AT136" t="s">
        <v>26</v>
      </c>
    </row>
    <row r="137" spans="1:46" x14ac:dyDescent="0.25">
      <c r="A137">
        <v>2383406</v>
      </c>
      <c r="C137" t="s">
        <v>15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1</v>
      </c>
      <c r="Z137">
        <v>0</v>
      </c>
      <c r="AA137">
        <v>1</v>
      </c>
      <c r="AB137">
        <v>1</v>
      </c>
      <c r="AC137">
        <v>0</v>
      </c>
      <c r="AD137">
        <v>0</v>
      </c>
      <c r="AE137">
        <v>1</v>
      </c>
      <c r="AF137">
        <v>1</v>
      </c>
      <c r="AG137">
        <v>0</v>
      </c>
      <c r="AH137">
        <v>1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22</v>
      </c>
      <c r="AS137">
        <v>4</v>
      </c>
      <c r="AT137" t="s">
        <v>25</v>
      </c>
    </row>
    <row r="138" spans="1:46" x14ac:dyDescent="0.25">
      <c r="A138">
        <v>2460236</v>
      </c>
      <c r="C138" t="s">
        <v>8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0</v>
      </c>
      <c r="AD138">
        <v>1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25</v>
      </c>
      <c r="AS138">
        <v>5</v>
      </c>
      <c r="AT138" t="s">
        <v>25</v>
      </c>
    </row>
    <row r="139" spans="1:46" x14ac:dyDescent="0.25">
      <c r="A139">
        <v>2462671</v>
      </c>
      <c r="C139" t="s">
        <v>8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0</v>
      </c>
      <c r="X139">
        <v>1</v>
      </c>
      <c r="Y139">
        <v>1</v>
      </c>
      <c r="Z139">
        <v>1</v>
      </c>
      <c r="AA139">
        <v>0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0</v>
      </c>
      <c r="AJ139">
        <v>1</v>
      </c>
      <c r="AK139">
        <v>1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0</v>
      </c>
      <c r="AR139">
        <v>28</v>
      </c>
      <c r="AS139">
        <v>6</v>
      </c>
      <c r="AT139" t="s">
        <v>26</v>
      </c>
    </row>
    <row r="140" spans="1:46" x14ac:dyDescent="0.25">
      <c r="A140">
        <v>2575386</v>
      </c>
      <c r="C140" t="s">
        <v>13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1</v>
      </c>
      <c r="Z140">
        <v>1</v>
      </c>
      <c r="AA140">
        <v>0</v>
      </c>
      <c r="AB140">
        <v>1</v>
      </c>
      <c r="AC140">
        <v>0</v>
      </c>
      <c r="AD140">
        <v>1</v>
      </c>
      <c r="AE140">
        <v>1</v>
      </c>
      <c r="AF140">
        <v>0</v>
      </c>
      <c r="AG140">
        <v>1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1</v>
      </c>
      <c r="AN140">
        <v>0</v>
      </c>
      <c r="AO140">
        <v>1</v>
      </c>
      <c r="AP140">
        <v>0</v>
      </c>
      <c r="AQ140">
        <v>0</v>
      </c>
      <c r="AR140">
        <v>24</v>
      </c>
      <c r="AS140">
        <v>4.7</v>
      </c>
      <c r="AT140" t="s">
        <v>25</v>
      </c>
    </row>
    <row r="141" spans="1:46" x14ac:dyDescent="0.25">
      <c r="A141" t="e">
        <v>#N/A</v>
      </c>
      <c r="C141" t="s">
        <v>11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1</v>
      </c>
      <c r="AF141">
        <v>1</v>
      </c>
      <c r="AG141">
        <v>0</v>
      </c>
      <c r="AH141">
        <v>1</v>
      </c>
      <c r="AI141">
        <v>1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21</v>
      </c>
      <c r="AS141">
        <v>3.7</v>
      </c>
      <c r="AT141" t="s">
        <v>25</v>
      </c>
    </row>
    <row r="142" spans="1:46" x14ac:dyDescent="0.25">
      <c r="A142">
        <v>2458180</v>
      </c>
      <c r="C142" t="s">
        <v>13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1</v>
      </c>
      <c r="AR142">
        <v>26</v>
      </c>
      <c r="AS142">
        <v>5.3</v>
      </c>
      <c r="AT142" t="s">
        <v>25</v>
      </c>
    </row>
    <row r="143" spans="1:46" x14ac:dyDescent="0.25">
      <c r="A143">
        <v>2448578</v>
      </c>
      <c r="C143" t="s">
        <v>14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1</v>
      </c>
      <c r="Z143">
        <v>0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0</v>
      </c>
      <c r="AM143">
        <v>0</v>
      </c>
      <c r="AN143">
        <v>1</v>
      </c>
      <c r="AO143">
        <v>1</v>
      </c>
      <c r="AP143">
        <v>0</v>
      </c>
      <c r="AQ143">
        <v>0</v>
      </c>
      <c r="AR143">
        <v>26</v>
      </c>
      <c r="AS143">
        <v>5.3</v>
      </c>
      <c r="AT143" t="s">
        <v>25</v>
      </c>
    </row>
    <row r="144" spans="1:46" x14ac:dyDescent="0.25">
      <c r="A144">
        <v>2471344</v>
      </c>
      <c r="C144" t="s">
        <v>12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1</v>
      </c>
      <c r="Y144">
        <v>1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23</v>
      </c>
      <c r="AS144">
        <v>4.3</v>
      </c>
      <c r="AT144" t="s">
        <v>25</v>
      </c>
    </row>
    <row r="145" spans="1:46" x14ac:dyDescent="0.25">
      <c r="A145">
        <v>2488077</v>
      </c>
      <c r="C145" t="s">
        <v>3</v>
      </c>
      <c r="D145">
        <v>0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0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0</v>
      </c>
      <c r="AM145">
        <v>1</v>
      </c>
      <c r="AN145">
        <v>1</v>
      </c>
      <c r="AO145">
        <v>1</v>
      </c>
      <c r="AP145">
        <v>1</v>
      </c>
      <c r="AQ145">
        <v>0</v>
      </c>
      <c r="AR145">
        <v>32</v>
      </c>
      <c r="AS145">
        <v>7.3</v>
      </c>
      <c r="AT145" t="s">
        <v>26</v>
      </c>
    </row>
    <row r="146" spans="1:46" x14ac:dyDescent="0.25">
      <c r="A146">
        <v>2463987</v>
      </c>
      <c r="C146" t="s">
        <v>14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1</v>
      </c>
      <c r="Z146">
        <v>1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1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28</v>
      </c>
      <c r="AS146">
        <v>6</v>
      </c>
      <c r="AT146" t="s">
        <v>26</v>
      </c>
    </row>
    <row r="147" spans="1:46" x14ac:dyDescent="0.25">
      <c r="A147">
        <v>2468597</v>
      </c>
      <c r="C147" t="s">
        <v>15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1</v>
      </c>
      <c r="AB147">
        <v>1</v>
      </c>
      <c r="AC147">
        <v>0</v>
      </c>
      <c r="AD147">
        <v>0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1</v>
      </c>
      <c r="AO147">
        <v>1</v>
      </c>
      <c r="AP147">
        <v>0</v>
      </c>
      <c r="AQ147">
        <v>0</v>
      </c>
      <c r="AR147">
        <v>21</v>
      </c>
      <c r="AS147">
        <v>3.7</v>
      </c>
      <c r="AT147" t="s">
        <v>25</v>
      </c>
    </row>
    <row r="148" spans="1:46" x14ac:dyDescent="0.25">
      <c r="A148">
        <v>2468369</v>
      </c>
      <c r="C148" t="s">
        <v>15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1</v>
      </c>
      <c r="AC148">
        <v>1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1</v>
      </c>
      <c r="AR148">
        <v>23</v>
      </c>
      <c r="AS148">
        <v>4.3</v>
      </c>
      <c r="AT148" t="s">
        <v>25</v>
      </c>
    </row>
    <row r="149" spans="1:46" x14ac:dyDescent="0.25">
      <c r="A149" t="e">
        <v>#N/A</v>
      </c>
      <c r="C149" t="s">
        <v>9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1</v>
      </c>
      <c r="V149">
        <v>1</v>
      </c>
      <c r="W149">
        <v>0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26</v>
      </c>
      <c r="AS149">
        <v>5.3</v>
      </c>
      <c r="AT149" t="s">
        <v>25</v>
      </c>
    </row>
    <row r="150" spans="1:46" x14ac:dyDescent="0.25">
      <c r="A150" t="e">
        <v>#N/A</v>
      </c>
      <c r="C150" t="s">
        <v>9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19</v>
      </c>
      <c r="AS150">
        <v>3</v>
      </c>
      <c r="AT150" t="s">
        <v>25</v>
      </c>
    </row>
    <row r="151" spans="1:46" x14ac:dyDescent="0.25">
      <c r="A151">
        <v>2375875</v>
      </c>
      <c r="C151" t="s">
        <v>11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1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21</v>
      </c>
      <c r="AS151">
        <v>3.7</v>
      </c>
      <c r="AT151" t="s">
        <v>25</v>
      </c>
    </row>
    <row r="152" spans="1:46" x14ac:dyDescent="0.25">
      <c r="A152">
        <v>2487380</v>
      </c>
      <c r="C152" t="s">
        <v>13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0</v>
      </c>
      <c r="Q152">
        <v>1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0</v>
      </c>
      <c r="AO152">
        <v>0</v>
      </c>
      <c r="AP152">
        <v>1</v>
      </c>
      <c r="AQ152">
        <v>0</v>
      </c>
      <c r="AR152">
        <v>28</v>
      </c>
      <c r="AS152">
        <v>6</v>
      </c>
      <c r="AT152" t="s">
        <v>26</v>
      </c>
    </row>
    <row r="153" spans="1:46" x14ac:dyDescent="0.25">
      <c r="A153" s="25" t="e">
        <v>#N/A</v>
      </c>
      <c r="C153" s="25" t="s">
        <v>11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0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28</v>
      </c>
      <c r="AS153">
        <v>6</v>
      </c>
      <c r="AT153" t="s">
        <v>26</v>
      </c>
    </row>
    <row r="154" spans="1:46" ht="16.5" thickBot="1" x14ac:dyDescent="0.3"/>
    <row r="155" spans="1:46" ht="16.5" thickTop="1" x14ac:dyDescent="0.25">
      <c r="C155" s="26" t="s">
        <v>35</v>
      </c>
      <c r="D155" s="27">
        <f>SUM(D2:D153)</f>
        <v>65</v>
      </c>
      <c r="E155" s="27">
        <f t="shared" ref="E155:AQ155" si="0">SUM(E2:E153)</f>
        <v>56</v>
      </c>
      <c r="F155" s="27">
        <f t="shared" si="0"/>
        <v>111</v>
      </c>
      <c r="G155" s="27">
        <f t="shared" si="0"/>
        <v>121</v>
      </c>
      <c r="H155" s="27">
        <f t="shared" si="0"/>
        <v>56</v>
      </c>
      <c r="I155" s="27">
        <f t="shared" si="0"/>
        <v>119</v>
      </c>
      <c r="J155" s="27">
        <f t="shared" si="0"/>
        <v>113</v>
      </c>
      <c r="K155" s="27">
        <f t="shared" si="0"/>
        <v>93</v>
      </c>
      <c r="L155" s="27">
        <f t="shared" si="0"/>
        <v>32</v>
      </c>
      <c r="M155" s="27">
        <f t="shared" si="0"/>
        <v>71</v>
      </c>
      <c r="N155" s="27">
        <f t="shared" si="0"/>
        <v>131</v>
      </c>
      <c r="O155" s="27">
        <f t="shared" si="0"/>
        <v>123</v>
      </c>
      <c r="P155" s="27">
        <f t="shared" si="0"/>
        <v>73</v>
      </c>
      <c r="Q155" s="27">
        <f t="shared" si="0"/>
        <v>106</v>
      </c>
      <c r="R155" s="27">
        <f t="shared" si="0"/>
        <v>60</v>
      </c>
      <c r="S155" s="27">
        <f t="shared" si="0"/>
        <v>126</v>
      </c>
      <c r="T155" s="27">
        <f t="shared" si="0"/>
        <v>91</v>
      </c>
      <c r="U155" s="27">
        <f t="shared" si="0"/>
        <v>87</v>
      </c>
      <c r="V155" s="27">
        <f t="shared" si="0"/>
        <v>107</v>
      </c>
      <c r="W155" s="27">
        <f t="shared" si="0"/>
        <v>73</v>
      </c>
      <c r="X155" s="27">
        <f t="shared" si="0"/>
        <v>118</v>
      </c>
      <c r="Y155" s="27">
        <f t="shared" si="0"/>
        <v>111</v>
      </c>
      <c r="Z155" s="27">
        <f t="shared" si="0"/>
        <v>87</v>
      </c>
      <c r="AA155" s="27">
        <f t="shared" si="0"/>
        <v>102</v>
      </c>
      <c r="AB155" s="27">
        <f t="shared" si="0"/>
        <v>111</v>
      </c>
      <c r="AC155" s="27">
        <f t="shared" si="0"/>
        <v>62</v>
      </c>
      <c r="AD155" s="27">
        <f t="shared" si="0"/>
        <v>16</v>
      </c>
      <c r="AE155" s="27">
        <f t="shared" si="0"/>
        <v>112</v>
      </c>
      <c r="AF155" s="27">
        <f t="shared" si="0"/>
        <v>78</v>
      </c>
      <c r="AG155" s="27">
        <f t="shared" si="0"/>
        <v>98</v>
      </c>
      <c r="AH155" s="27">
        <f t="shared" si="0"/>
        <v>88</v>
      </c>
      <c r="AI155" s="27">
        <f t="shared" si="0"/>
        <v>134</v>
      </c>
      <c r="AJ155" s="27">
        <f t="shared" si="0"/>
        <v>133</v>
      </c>
      <c r="AK155" s="27">
        <f t="shared" si="0"/>
        <v>87</v>
      </c>
      <c r="AL155" s="27">
        <f t="shared" si="0"/>
        <v>55</v>
      </c>
      <c r="AM155" s="27">
        <f t="shared" si="0"/>
        <v>23</v>
      </c>
      <c r="AN155" s="27">
        <f t="shared" si="0"/>
        <v>52</v>
      </c>
      <c r="AO155" s="27">
        <f t="shared" si="0"/>
        <v>68</v>
      </c>
      <c r="AP155" s="27">
        <f t="shared" si="0"/>
        <v>35</v>
      </c>
      <c r="AQ155" s="28">
        <f t="shared" si="0"/>
        <v>41</v>
      </c>
      <c r="AS155" s="29" t="s">
        <v>26</v>
      </c>
      <c r="AT155" s="30" t="s">
        <v>25</v>
      </c>
    </row>
    <row r="156" spans="1:46" x14ac:dyDescent="0.25">
      <c r="C156" s="31" t="s">
        <v>36</v>
      </c>
      <c r="D156" s="39">
        <f>D155/COUNT(D2:D153)</f>
        <v>0.42763157894736842</v>
      </c>
      <c r="E156" s="39">
        <f t="shared" ref="E156:AQ156" si="1">E155/COUNT(E2:E153)</f>
        <v>0.36842105263157893</v>
      </c>
      <c r="F156" s="39">
        <f t="shared" si="1"/>
        <v>0.73026315789473684</v>
      </c>
      <c r="G156" s="39">
        <f t="shared" si="1"/>
        <v>0.79605263157894735</v>
      </c>
      <c r="H156" s="39">
        <f t="shared" si="1"/>
        <v>0.36842105263157893</v>
      </c>
      <c r="I156" s="39">
        <f t="shared" si="1"/>
        <v>0.78289473684210531</v>
      </c>
      <c r="J156" s="39">
        <f t="shared" si="1"/>
        <v>0.74342105263157898</v>
      </c>
      <c r="K156" s="39">
        <f t="shared" si="1"/>
        <v>0.61184210526315785</v>
      </c>
      <c r="L156" s="39">
        <f t="shared" si="1"/>
        <v>0.21052631578947367</v>
      </c>
      <c r="M156" s="39">
        <f t="shared" si="1"/>
        <v>0.46710526315789475</v>
      </c>
      <c r="N156" s="39">
        <f t="shared" si="1"/>
        <v>0.86184210526315785</v>
      </c>
      <c r="O156" s="39">
        <f t="shared" si="1"/>
        <v>0.80921052631578949</v>
      </c>
      <c r="P156" s="39">
        <f t="shared" si="1"/>
        <v>0.48026315789473684</v>
      </c>
      <c r="Q156" s="39">
        <f t="shared" si="1"/>
        <v>0.69736842105263153</v>
      </c>
      <c r="R156" s="39">
        <f t="shared" si="1"/>
        <v>0.39473684210526316</v>
      </c>
      <c r="S156" s="39">
        <f t="shared" si="1"/>
        <v>0.82894736842105265</v>
      </c>
      <c r="T156" s="39">
        <f t="shared" si="1"/>
        <v>0.59868421052631582</v>
      </c>
      <c r="U156" s="39">
        <f t="shared" si="1"/>
        <v>0.57236842105263153</v>
      </c>
      <c r="V156" s="39">
        <f t="shared" si="1"/>
        <v>0.70394736842105265</v>
      </c>
      <c r="W156" s="39">
        <f t="shared" si="1"/>
        <v>0.48026315789473684</v>
      </c>
      <c r="X156" s="39">
        <f t="shared" si="1"/>
        <v>0.77631578947368418</v>
      </c>
      <c r="Y156" s="39">
        <f t="shared" si="1"/>
        <v>0.73026315789473684</v>
      </c>
      <c r="Z156" s="39">
        <f t="shared" si="1"/>
        <v>0.57236842105263153</v>
      </c>
      <c r="AA156" s="39">
        <f t="shared" si="1"/>
        <v>0.67105263157894735</v>
      </c>
      <c r="AB156" s="39">
        <f t="shared" si="1"/>
        <v>0.73026315789473684</v>
      </c>
      <c r="AC156" s="39">
        <f t="shared" si="1"/>
        <v>0.40789473684210525</v>
      </c>
      <c r="AD156" s="39">
        <f t="shared" si="1"/>
        <v>0.10526315789473684</v>
      </c>
      <c r="AE156" s="39">
        <f t="shared" si="1"/>
        <v>0.73684210526315785</v>
      </c>
      <c r="AF156" s="39">
        <f t="shared" si="1"/>
        <v>0.51315789473684215</v>
      </c>
      <c r="AG156" s="39">
        <f t="shared" si="1"/>
        <v>0.64473684210526316</v>
      </c>
      <c r="AH156" s="39">
        <f t="shared" si="1"/>
        <v>0.57894736842105265</v>
      </c>
      <c r="AI156" s="39">
        <f t="shared" si="1"/>
        <v>0.88157894736842102</v>
      </c>
      <c r="AJ156" s="39">
        <f t="shared" si="1"/>
        <v>0.875</v>
      </c>
      <c r="AK156" s="39">
        <f t="shared" si="1"/>
        <v>0.57236842105263153</v>
      </c>
      <c r="AL156" s="39">
        <f t="shared" si="1"/>
        <v>0.36184210526315791</v>
      </c>
      <c r="AM156" s="39">
        <f t="shared" si="1"/>
        <v>0.15131578947368421</v>
      </c>
      <c r="AN156" s="39">
        <f t="shared" si="1"/>
        <v>0.34210526315789475</v>
      </c>
      <c r="AO156" s="39">
        <f t="shared" si="1"/>
        <v>0.44736842105263158</v>
      </c>
      <c r="AP156" s="39">
        <f t="shared" si="1"/>
        <v>0.23026315789473684</v>
      </c>
      <c r="AQ156" s="32">
        <f t="shared" si="1"/>
        <v>0.26973684210526316</v>
      </c>
      <c r="AS156" s="33">
        <f>COUNTIF($AT$2:$AT$153,"PASS")</f>
        <v>26</v>
      </c>
      <c r="AT156" s="32">
        <f>COUNTIF($AT$2:$AT$153,"FAIL")</f>
        <v>126</v>
      </c>
    </row>
    <row r="157" spans="1:46" ht="16.5" thickBot="1" x14ac:dyDescent="0.3">
      <c r="C157" s="34"/>
      <c r="D157" s="35">
        <v>1</v>
      </c>
      <c r="E157" s="35">
        <v>2</v>
      </c>
      <c r="F157" s="35">
        <v>3</v>
      </c>
      <c r="G157" s="35">
        <v>4</v>
      </c>
      <c r="H157" s="35">
        <v>5</v>
      </c>
      <c r="I157" s="35">
        <v>6</v>
      </c>
      <c r="J157" s="35">
        <v>7</v>
      </c>
      <c r="K157" s="35">
        <v>8</v>
      </c>
      <c r="L157" s="35">
        <v>9</v>
      </c>
      <c r="M157" s="35">
        <v>10</v>
      </c>
      <c r="N157" s="35">
        <v>11</v>
      </c>
      <c r="O157" s="35">
        <v>12</v>
      </c>
      <c r="P157" s="35">
        <v>13</v>
      </c>
      <c r="Q157" s="35">
        <v>14</v>
      </c>
      <c r="R157" s="35">
        <v>15</v>
      </c>
      <c r="S157" s="35">
        <v>16</v>
      </c>
      <c r="T157" s="35">
        <v>17</v>
      </c>
      <c r="U157" s="35">
        <v>18</v>
      </c>
      <c r="V157" s="35">
        <v>19</v>
      </c>
      <c r="W157" s="35">
        <v>20</v>
      </c>
      <c r="X157" s="35">
        <v>21</v>
      </c>
      <c r="Y157" s="35">
        <v>22</v>
      </c>
      <c r="Z157" s="35">
        <v>23</v>
      </c>
      <c r="AA157" s="35">
        <v>24</v>
      </c>
      <c r="AB157" s="35">
        <v>25</v>
      </c>
      <c r="AC157" s="35">
        <v>26</v>
      </c>
      <c r="AD157" s="35">
        <v>27</v>
      </c>
      <c r="AE157" s="35">
        <v>28</v>
      </c>
      <c r="AF157" s="35">
        <v>29</v>
      </c>
      <c r="AG157" s="35">
        <v>30</v>
      </c>
      <c r="AH157" s="35">
        <v>31</v>
      </c>
      <c r="AI157" s="35">
        <v>32</v>
      </c>
      <c r="AJ157" s="35">
        <v>33</v>
      </c>
      <c r="AK157" s="35">
        <v>34</v>
      </c>
      <c r="AL157" s="35">
        <v>35</v>
      </c>
      <c r="AM157" s="35">
        <v>36</v>
      </c>
      <c r="AN157" s="35">
        <v>37</v>
      </c>
      <c r="AO157" s="35">
        <v>38</v>
      </c>
      <c r="AP157" s="35">
        <v>39</v>
      </c>
      <c r="AQ157" s="36">
        <v>40</v>
      </c>
      <c r="AS157" s="37">
        <f>AS156/COUNT($AS$2:$AS$153)</f>
        <v>0.17105263157894737</v>
      </c>
      <c r="AT157" s="38">
        <f>AT156/COUNT($AS$2:$AS$153)</f>
        <v>0.82894736842105265</v>
      </c>
    </row>
    <row r="158" spans="1:46" ht="16.5" thickTop="1" x14ac:dyDescent="0.25"/>
  </sheetData>
  <autoFilter ref="A1:AT153" xr:uid="{C7E8DDBD-8772-904F-9221-3FA5C5D9A4A1}"/>
  <conditionalFormatting sqref="AS2">
    <cfRule type="cellIs" dxfId="13" priority="13" operator="greaterThanOrEqual">
      <formula>5.6</formula>
    </cfRule>
    <cfRule type="cellIs" dxfId="12" priority="14" operator="lessThan">
      <formula>5.6</formula>
    </cfRule>
  </conditionalFormatting>
  <conditionalFormatting sqref="AT2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D2:AQ2">
    <cfRule type="cellIs" dxfId="9" priority="9" operator="equal">
      <formula>1</formula>
    </cfRule>
    <cfRule type="cellIs" dxfId="8" priority="10" operator="equal">
      <formula>0</formula>
    </cfRule>
  </conditionalFormatting>
  <conditionalFormatting sqref="AS3:AS153">
    <cfRule type="cellIs" dxfId="7" priority="7" operator="greaterThanOrEqual">
      <formula>5.6</formula>
    </cfRule>
    <cfRule type="cellIs" dxfId="6" priority="8" operator="lessThan">
      <formula>5.6</formula>
    </cfRule>
  </conditionalFormatting>
  <conditionalFormatting sqref="AT3:AT153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D3:AQ153">
    <cfRule type="cellIs" dxfId="3" priority="3" operator="equal">
      <formula>1</formula>
    </cfRule>
    <cfRule type="cellIs" dxfId="2" priority="4" operator="equal">
      <formula>0</formula>
    </cfRule>
  </conditionalFormatting>
  <conditionalFormatting sqref="D156:AQ156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897E-C34A-4A4A-88B9-0FE5E520E19F}">
  <dimension ref="A1:AQ161"/>
  <sheetViews>
    <sheetView workbookViewId="0">
      <selection activeCell="C6" sqref="C6"/>
    </sheetView>
  </sheetViews>
  <sheetFormatPr defaultColWidth="11" defaultRowHeight="15.75" x14ac:dyDescent="0.25"/>
  <cols>
    <col min="4" max="43" width="6.125" customWidth="1"/>
  </cols>
  <sheetData>
    <row r="1" spans="1:43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2369630</v>
      </c>
      <c r="C2" t="s">
        <v>3</v>
      </c>
      <c r="D2" t="s">
        <v>3</v>
      </c>
      <c r="E2" t="s">
        <v>4</v>
      </c>
      <c r="F2" t="s">
        <v>3</v>
      </c>
      <c r="G2" t="s">
        <v>3</v>
      </c>
      <c r="H2" t="s">
        <v>3</v>
      </c>
      <c r="I2" t="s">
        <v>3</v>
      </c>
      <c r="J2" t="s">
        <v>5</v>
      </c>
      <c r="K2" t="s">
        <v>3</v>
      </c>
      <c r="L2" t="s">
        <v>3</v>
      </c>
      <c r="M2" t="s">
        <v>3</v>
      </c>
      <c r="N2" t="s">
        <v>6</v>
      </c>
      <c r="O2" t="s">
        <v>4</v>
      </c>
      <c r="P2" t="s">
        <v>5</v>
      </c>
      <c r="Q2" t="s">
        <v>4</v>
      </c>
      <c r="R2" t="s">
        <v>5</v>
      </c>
      <c r="S2" t="s">
        <v>4</v>
      </c>
      <c r="T2" t="s">
        <v>5</v>
      </c>
      <c r="U2" t="s">
        <v>3</v>
      </c>
      <c r="V2" t="s">
        <v>3</v>
      </c>
      <c r="W2" t="s">
        <v>3</v>
      </c>
      <c r="X2" t="s">
        <v>5</v>
      </c>
      <c r="Y2" t="s">
        <v>5</v>
      </c>
      <c r="Z2" t="s">
        <v>4</v>
      </c>
      <c r="AA2" t="s">
        <v>6</v>
      </c>
      <c r="AB2" t="s">
        <v>6</v>
      </c>
      <c r="AC2" t="s">
        <v>3</v>
      </c>
      <c r="AD2" t="s">
        <v>6</v>
      </c>
      <c r="AE2" t="s">
        <v>5</v>
      </c>
      <c r="AF2" t="s">
        <v>3</v>
      </c>
      <c r="AG2" t="s">
        <v>6</v>
      </c>
      <c r="AH2" t="s">
        <v>3</v>
      </c>
      <c r="AI2" t="s">
        <v>5</v>
      </c>
      <c r="AJ2" t="s">
        <v>3</v>
      </c>
      <c r="AK2" t="s">
        <v>4</v>
      </c>
      <c r="AL2" t="s">
        <v>5</v>
      </c>
      <c r="AM2" t="s">
        <v>4</v>
      </c>
      <c r="AN2" t="s">
        <v>6</v>
      </c>
      <c r="AO2" t="s">
        <v>5</v>
      </c>
      <c r="AP2" t="s">
        <v>6</v>
      </c>
      <c r="AQ2" t="s">
        <v>5</v>
      </c>
    </row>
    <row r="3" spans="1:43" x14ac:dyDescent="0.25">
      <c r="A3">
        <v>2460930</v>
      </c>
      <c r="C3" t="s">
        <v>7</v>
      </c>
      <c r="D3" t="s">
        <v>3</v>
      </c>
      <c r="E3" t="s">
        <v>5</v>
      </c>
      <c r="F3" t="s">
        <v>3</v>
      </c>
      <c r="G3" t="s">
        <v>6</v>
      </c>
      <c r="H3" t="s">
        <v>4</v>
      </c>
      <c r="I3" t="s">
        <v>3</v>
      </c>
      <c r="J3" t="s">
        <v>5</v>
      </c>
      <c r="K3" t="s">
        <v>4</v>
      </c>
      <c r="L3" t="s">
        <v>3</v>
      </c>
      <c r="M3" t="s">
        <v>4</v>
      </c>
      <c r="N3" t="s">
        <v>6</v>
      </c>
      <c r="O3" t="s">
        <v>4</v>
      </c>
      <c r="P3" t="s">
        <v>5</v>
      </c>
      <c r="Q3" t="s">
        <v>4</v>
      </c>
      <c r="R3" t="s">
        <v>3</v>
      </c>
      <c r="S3" t="s">
        <v>5</v>
      </c>
      <c r="T3" t="s">
        <v>5</v>
      </c>
      <c r="U3" t="s">
        <v>3</v>
      </c>
      <c r="V3" t="s">
        <v>3</v>
      </c>
      <c r="W3" t="s">
        <v>5</v>
      </c>
      <c r="X3" t="s">
        <v>3</v>
      </c>
      <c r="Y3" t="s">
        <v>5</v>
      </c>
      <c r="Z3" t="s">
        <v>5</v>
      </c>
      <c r="AA3" t="s">
        <v>4</v>
      </c>
      <c r="AB3" t="s">
        <v>6</v>
      </c>
      <c r="AC3" t="s">
        <v>4</v>
      </c>
      <c r="AD3" t="s">
        <v>3</v>
      </c>
      <c r="AE3" t="s">
        <v>4</v>
      </c>
      <c r="AF3" t="s">
        <v>4</v>
      </c>
      <c r="AG3" t="s">
        <v>6</v>
      </c>
      <c r="AH3" t="s">
        <v>5</v>
      </c>
      <c r="AI3" t="s">
        <v>3</v>
      </c>
      <c r="AJ3" t="s">
        <v>3</v>
      </c>
      <c r="AK3" t="s">
        <v>4</v>
      </c>
      <c r="AL3" t="s">
        <v>5</v>
      </c>
      <c r="AM3" t="s">
        <v>6</v>
      </c>
      <c r="AN3" t="s">
        <v>4</v>
      </c>
      <c r="AO3" t="s">
        <v>5</v>
      </c>
      <c r="AP3" t="s">
        <v>3</v>
      </c>
      <c r="AQ3" t="s">
        <v>5</v>
      </c>
    </row>
    <row r="4" spans="1:43" x14ac:dyDescent="0.25">
      <c r="A4">
        <v>2467283</v>
      </c>
      <c r="C4" t="s">
        <v>8</v>
      </c>
      <c r="D4" t="s">
        <v>3</v>
      </c>
      <c r="E4" t="s">
        <v>3</v>
      </c>
      <c r="F4" t="s">
        <v>3</v>
      </c>
      <c r="G4" t="s">
        <v>6</v>
      </c>
      <c r="H4" t="s">
        <v>6</v>
      </c>
      <c r="I4" t="s">
        <v>3</v>
      </c>
      <c r="J4" t="s">
        <v>5</v>
      </c>
      <c r="K4" t="s">
        <v>5</v>
      </c>
      <c r="L4" t="s">
        <v>3</v>
      </c>
      <c r="M4" t="s">
        <v>4</v>
      </c>
      <c r="N4" t="s">
        <v>6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3</v>
      </c>
      <c r="W4" t="s">
        <v>5</v>
      </c>
      <c r="X4" t="s">
        <v>6</v>
      </c>
      <c r="Y4" t="s">
        <v>4</v>
      </c>
      <c r="Z4" t="s">
        <v>4</v>
      </c>
      <c r="AA4" t="s">
        <v>6</v>
      </c>
      <c r="AB4" t="s">
        <v>6</v>
      </c>
      <c r="AC4" t="s">
        <v>3</v>
      </c>
      <c r="AD4" t="s">
        <v>3</v>
      </c>
      <c r="AE4" t="s">
        <v>4</v>
      </c>
      <c r="AF4" t="s">
        <v>3</v>
      </c>
      <c r="AG4" t="s">
        <v>5</v>
      </c>
      <c r="AH4" t="s">
        <v>5</v>
      </c>
      <c r="AI4" t="s">
        <v>5</v>
      </c>
      <c r="AJ4" t="s">
        <v>3</v>
      </c>
      <c r="AK4" t="s">
        <v>6</v>
      </c>
      <c r="AL4" t="s">
        <v>4</v>
      </c>
      <c r="AM4" t="s">
        <v>6</v>
      </c>
      <c r="AN4" t="s">
        <v>3</v>
      </c>
      <c r="AO4" t="s">
        <v>4</v>
      </c>
      <c r="AP4" t="s">
        <v>6</v>
      </c>
      <c r="AQ4" t="s">
        <v>4</v>
      </c>
    </row>
    <row r="5" spans="1:43" x14ac:dyDescent="0.25">
      <c r="A5" t="e">
        <v>#N/A</v>
      </c>
      <c r="C5" t="s">
        <v>9</v>
      </c>
      <c r="D5" t="s">
        <v>3</v>
      </c>
      <c r="E5" t="s">
        <v>4</v>
      </c>
      <c r="F5" t="s">
        <v>3</v>
      </c>
      <c r="G5" t="s">
        <v>6</v>
      </c>
      <c r="H5" t="s">
        <v>5</v>
      </c>
      <c r="I5" t="s">
        <v>3</v>
      </c>
      <c r="J5" t="s">
        <v>5</v>
      </c>
      <c r="K5" t="s">
        <v>5</v>
      </c>
      <c r="L5" t="s">
        <v>6</v>
      </c>
      <c r="M5" t="s">
        <v>6</v>
      </c>
      <c r="N5" t="s">
        <v>3</v>
      </c>
      <c r="O5" t="s">
        <v>4</v>
      </c>
      <c r="P5" t="s">
        <v>6</v>
      </c>
      <c r="Q5" t="s">
        <v>6</v>
      </c>
      <c r="R5" t="s">
        <v>3</v>
      </c>
      <c r="S5" t="s">
        <v>4</v>
      </c>
      <c r="T5" t="s">
        <v>5</v>
      </c>
      <c r="U5" t="s">
        <v>5</v>
      </c>
      <c r="V5" t="s">
        <v>3</v>
      </c>
      <c r="W5" t="s">
        <v>6</v>
      </c>
      <c r="X5" t="s">
        <v>3</v>
      </c>
      <c r="Y5" t="s">
        <v>4</v>
      </c>
      <c r="Z5" t="s">
        <v>5</v>
      </c>
      <c r="AA5" t="s">
        <v>6</v>
      </c>
      <c r="AB5" t="s">
        <v>6</v>
      </c>
      <c r="AC5" t="s">
        <v>4</v>
      </c>
      <c r="AD5" t="s">
        <v>6</v>
      </c>
      <c r="AE5" t="s">
        <v>3</v>
      </c>
      <c r="AF5" t="s">
        <v>4</v>
      </c>
      <c r="AG5" t="s">
        <v>6</v>
      </c>
      <c r="AH5" t="s">
        <v>5</v>
      </c>
      <c r="AI5" t="s">
        <v>3</v>
      </c>
      <c r="AJ5" t="s">
        <v>3</v>
      </c>
      <c r="AK5" t="s">
        <v>6</v>
      </c>
      <c r="AL5" t="s">
        <v>5</v>
      </c>
      <c r="AM5" t="s">
        <v>4</v>
      </c>
      <c r="AN5" t="s">
        <v>5</v>
      </c>
      <c r="AO5" t="s">
        <v>3</v>
      </c>
      <c r="AP5" t="s">
        <v>6</v>
      </c>
      <c r="AQ5" t="s">
        <v>3</v>
      </c>
    </row>
    <row r="6" spans="1:43" x14ac:dyDescent="0.25">
      <c r="A6" t="e">
        <v>#N/A</v>
      </c>
      <c r="C6" t="s">
        <v>9</v>
      </c>
      <c r="D6" t="s">
        <v>6</v>
      </c>
      <c r="E6" t="s">
        <v>5</v>
      </c>
      <c r="F6" t="s">
        <v>4</v>
      </c>
      <c r="G6" t="s">
        <v>6</v>
      </c>
      <c r="H6" t="s">
        <v>4</v>
      </c>
      <c r="I6" t="s">
        <v>6</v>
      </c>
      <c r="J6" t="s">
        <v>5</v>
      </c>
      <c r="K6" t="s">
        <v>4</v>
      </c>
      <c r="L6" t="s">
        <v>6</v>
      </c>
      <c r="M6" t="s">
        <v>6</v>
      </c>
      <c r="N6" t="s">
        <v>6</v>
      </c>
      <c r="O6" t="s">
        <v>4</v>
      </c>
      <c r="P6" t="s">
        <v>6</v>
      </c>
      <c r="Q6" t="s">
        <v>4</v>
      </c>
      <c r="R6" t="s">
        <v>3</v>
      </c>
      <c r="S6" t="s">
        <v>4</v>
      </c>
      <c r="T6" t="s">
        <v>3</v>
      </c>
      <c r="U6" t="s">
        <v>4</v>
      </c>
      <c r="V6" t="s">
        <v>3</v>
      </c>
      <c r="W6" t="s">
        <v>5</v>
      </c>
      <c r="X6" t="s">
        <v>3</v>
      </c>
      <c r="Y6" t="s">
        <v>4</v>
      </c>
      <c r="Z6" t="s">
        <v>3</v>
      </c>
      <c r="AA6" t="s">
        <v>6</v>
      </c>
      <c r="AB6" t="s">
        <v>6</v>
      </c>
      <c r="AC6" t="s">
        <v>4</v>
      </c>
      <c r="AD6" t="s">
        <v>3</v>
      </c>
      <c r="AE6" t="s">
        <v>5</v>
      </c>
      <c r="AF6" t="s">
        <v>6</v>
      </c>
      <c r="AG6" t="s">
        <v>3</v>
      </c>
      <c r="AH6" t="s">
        <v>5</v>
      </c>
      <c r="AI6" t="s">
        <v>3</v>
      </c>
      <c r="AJ6" t="s">
        <v>3</v>
      </c>
      <c r="AK6" t="s">
        <v>4</v>
      </c>
      <c r="AL6" t="s">
        <v>5</v>
      </c>
      <c r="AM6" t="s">
        <v>4</v>
      </c>
      <c r="AN6" t="s">
        <v>6</v>
      </c>
      <c r="AO6" t="s">
        <v>5</v>
      </c>
      <c r="AP6" t="s">
        <v>3</v>
      </c>
      <c r="AQ6" t="s">
        <v>3</v>
      </c>
    </row>
    <row r="7" spans="1:43" x14ac:dyDescent="0.25">
      <c r="A7">
        <v>2460367</v>
      </c>
      <c r="C7" t="s">
        <v>6</v>
      </c>
      <c r="D7" t="s">
        <v>4</v>
      </c>
      <c r="E7" t="s">
        <v>5</v>
      </c>
      <c r="F7" t="s">
        <v>5</v>
      </c>
      <c r="G7" t="s">
        <v>6</v>
      </c>
      <c r="H7" t="s">
        <v>6</v>
      </c>
      <c r="I7" t="s">
        <v>3</v>
      </c>
      <c r="J7" t="s">
        <v>3</v>
      </c>
      <c r="K7" t="s">
        <v>4</v>
      </c>
      <c r="L7" t="s">
        <v>5</v>
      </c>
      <c r="M7" t="s">
        <v>4</v>
      </c>
      <c r="N7" t="s">
        <v>6</v>
      </c>
      <c r="O7" t="s">
        <v>5</v>
      </c>
      <c r="P7" t="s">
        <v>5</v>
      </c>
      <c r="Q7" t="s">
        <v>6</v>
      </c>
      <c r="R7" t="s">
        <v>3</v>
      </c>
      <c r="S7" t="s">
        <v>4</v>
      </c>
      <c r="T7" t="s">
        <v>3</v>
      </c>
      <c r="U7" t="s">
        <v>5</v>
      </c>
      <c r="V7" t="s">
        <v>4</v>
      </c>
      <c r="W7" t="s">
        <v>6</v>
      </c>
      <c r="X7" t="s">
        <v>3</v>
      </c>
      <c r="Y7" t="s">
        <v>4</v>
      </c>
      <c r="Z7" t="s">
        <v>5</v>
      </c>
      <c r="AA7" t="s">
        <v>6</v>
      </c>
      <c r="AB7" t="s">
        <v>6</v>
      </c>
      <c r="AC7" t="s">
        <v>6</v>
      </c>
      <c r="AD7" t="s">
        <v>3</v>
      </c>
      <c r="AE7" t="s">
        <v>5</v>
      </c>
      <c r="AF7" t="s">
        <v>6</v>
      </c>
      <c r="AG7" t="s">
        <v>4</v>
      </c>
      <c r="AH7" t="s">
        <v>6</v>
      </c>
      <c r="AI7" t="s">
        <v>5</v>
      </c>
      <c r="AJ7" t="s">
        <v>5</v>
      </c>
      <c r="AK7" t="s">
        <v>4</v>
      </c>
      <c r="AL7" t="s">
        <v>6</v>
      </c>
      <c r="AM7" t="s">
        <v>6</v>
      </c>
      <c r="AN7" t="s">
        <v>3</v>
      </c>
      <c r="AO7" t="s">
        <v>6</v>
      </c>
      <c r="AP7" t="s">
        <v>6</v>
      </c>
      <c r="AQ7" t="s">
        <v>5</v>
      </c>
    </row>
    <row r="8" spans="1:43" x14ac:dyDescent="0.25">
      <c r="A8" t="e">
        <v>#N/A</v>
      </c>
      <c r="C8" t="s">
        <v>9</v>
      </c>
      <c r="D8" t="s">
        <v>3</v>
      </c>
      <c r="E8" t="s">
        <v>4</v>
      </c>
      <c r="F8" t="s">
        <v>3</v>
      </c>
      <c r="G8" t="s">
        <v>3</v>
      </c>
      <c r="H8" t="s">
        <v>6</v>
      </c>
      <c r="I8" t="s">
        <v>6</v>
      </c>
      <c r="J8" t="s">
        <v>5</v>
      </c>
      <c r="K8" t="s">
        <v>4</v>
      </c>
      <c r="L8" t="s">
        <v>3</v>
      </c>
      <c r="M8" t="s">
        <v>6</v>
      </c>
      <c r="N8" t="s">
        <v>6</v>
      </c>
      <c r="O8" t="s">
        <v>4</v>
      </c>
      <c r="P8" t="s">
        <v>5</v>
      </c>
      <c r="Q8" t="s">
        <v>4</v>
      </c>
      <c r="R8" t="s">
        <v>5</v>
      </c>
      <c r="S8" t="s">
        <v>4</v>
      </c>
      <c r="T8" t="s">
        <v>5</v>
      </c>
      <c r="U8" t="s">
        <v>6</v>
      </c>
      <c r="V8" t="s">
        <v>3</v>
      </c>
      <c r="W8" t="s">
        <v>5</v>
      </c>
      <c r="X8" t="s">
        <v>3</v>
      </c>
      <c r="Y8" t="s">
        <v>5</v>
      </c>
      <c r="Z8" t="s">
        <v>4</v>
      </c>
      <c r="AA8" t="s">
        <v>6</v>
      </c>
      <c r="AB8" t="s">
        <v>5</v>
      </c>
      <c r="AC8" t="s">
        <v>6</v>
      </c>
      <c r="AD8" t="s">
        <v>6</v>
      </c>
      <c r="AE8" t="s">
        <v>4</v>
      </c>
      <c r="AF8" t="s">
        <v>4</v>
      </c>
      <c r="AG8" t="s">
        <v>6</v>
      </c>
      <c r="AH8" t="s">
        <v>3</v>
      </c>
      <c r="AI8" t="s">
        <v>5</v>
      </c>
      <c r="AJ8" t="s">
        <v>3</v>
      </c>
      <c r="AK8" t="s">
        <v>4</v>
      </c>
      <c r="AL8" t="s">
        <v>5</v>
      </c>
      <c r="AM8" t="s">
        <v>4</v>
      </c>
      <c r="AN8" t="s">
        <v>3</v>
      </c>
      <c r="AO8" t="s">
        <v>5</v>
      </c>
      <c r="AP8" t="s">
        <v>4</v>
      </c>
      <c r="AQ8" t="s">
        <v>3</v>
      </c>
    </row>
    <row r="9" spans="1:43" x14ac:dyDescent="0.25">
      <c r="A9">
        <v>2463439</v>
      </c>
      <c r="C9" t="s">
        <v>6</v>
      </c>
      <c r="D9" t="s">
        <v>3</v>
      </c>
      <c r="E9" t="s">
        <v>3</v>
      </c>
      <c r="F9" t="s">
        <v>3</v>
      </c>
      <c r="G9" t="s">
        <v>6</v>
      </c>
      <c r="H9" t="s">
        <v>4</v>
      </c>
      <c r="I9" t="s">
        <v>3</v>
      </c>
      <c r="J9" t="s">
        <v>3</v>
      </c>
      <c r="K9" t="s">
        <v>4</v>
      </c>
      <c r="L9" t="s">
        <v>4</v>
      </c>
      <c r="M9" t="s">
        <v>4</v>
      </c>
      <c r="N9" t="s">
        <v>6</v>
      </c>
      <c r="O9" t="s">
        <v>4</v>
      </c>
      <c r="P9" t="s">
        <v>5</v>
      </c>
      <c r="Q9" t="s">
        <v>4</v>
      </c>
      <c r="R9" t="s">
        <v>4</v>
      </c>
      <c r="S9" t="s">
        <v>4</v>
      </c>
      <c r="T9" t="s">
        <v>5</v>
      </c>
      <c r="U9" t="s">
        <v>3</v>
      </c>
      <c r="V9" t="s">
        <v>3</v>
      </c>
      <c r="W9" t="s">
        <v>4</v>
      </c>
      <c r="X9" t="s">
        <v>6</v>
      </c>
      <c r="Y9" t="s">
        <v>4</v>
      </c>
      <c r="Z9" t="s">
        <v>4</v>
      </c>
      <c r="AA9" t="s">
        <v>4</v>
      </c>
      <c r="AB9" t="s">
        <v>6</v>
      </c>
      <c r="AC9" t="s">
        <v>4</v>
      </c>
      <c r="AD9" t="s">
        <v>6</v>
      </c>
      <c r="AE9" t="s">
        <v>4</v>
      </c>
      <c r="AF9" t="s">
        <v>3</v>
      </c>
      <c r="AG9" t="s">
        <v>6</v>
      </c>
      <c r="AH9" t="s">
        <v>6</v>
      </c>
      <c r="AI9" t="s">
        <v>5</v>
      </c>
      <c r="AJ9" t="s">
        <v>3</v>
      </c>
      <c r="AK9" t="s">
        <v>4</v>
      </c>
      <c r="AL9" t="s">
        <v>5</v>
      </c>
      <c r="AM9" t="s">
        <v>6</v>
      </c>
      <c r="AN9" t="s">
        <v>5</v>
      </c>
      <c r="AO9" t="s">
        <v>3</v>
      </c>
      <c r="AP9" t="s">
        <v>4</v>
      </c>
      <c r="AQ9" t="s">
        <v>4</v>
      </c>
    </row>
    <row r="10" spans="1:43" x14ac:dyDescent="0.25">
      <c r="A10">
        <v>2483846</v>
      </c>
      <c r="C10" t="s">
        <v>10</v>
      </c>
      <c r="D10" t="s">
        <v>4</v>
      </c>
      <c r="E10" t="s">
        <v>4</v>
      </c>
      <c r="F10" t="s">
        <v>4</v>
      </c>
      <c r="G10" t="s">
        <v>6</v>
      </c>
      <c r="H10" t="s">
        <v>6</v>
      </c>
      <c r="I10" t="s">
        <v>3</v>
      </c>
      <c r="J10" t="s">
        <v>5</v>
      </c>
      <c r="K10" t="s">
        <v>4</v>
      </c>
      <c r="L10" t="s">
        <v>3</v>
      </c>
      <c r="M10" t="s">
        <v>5</v>
      </c>
      <c r="N10" t="s">
        <v>4</v>
      </c>
      <c r="O10" t="s">
        <v>5</v>
      </c>
      <c r="P10" t="s">
        <v>3</v>
      </c>
      <c r="Q10" t="s">
        <v>4</v>
      </c>
      <c r="R10" t="s">
        <v>3</v>
      </c>
      <c r="S10" t="s">
        <v>4</v>
      </c>
      <c r="T10" t="s">
        <v>3</v>
      </c>
      <c r="U10" t="s">
        <v>3</v>
      </c>
      <c r="V10" t="s">
        <v>4</v>
      </c>
      <c r="W10" t="s">
        <v>5</v>
      </c>
      <c r="X10" t="s">
        <v>4</v>
      </c>
      <c r="Y10" t="s">
        <v>3</v>
      </c>
      <c r="Z10" t="s">
        <v>3</v>
      </c>
      <c r="AA10" t="s">
        <v>4</v>
      </c>
      <c r="AB10" t="s">
        <v>5</v>
      </c>
      <c r="AC10" t="s">
        <v>6</v>
      </c>
      <c r="AD10" t="s">
        <v>3</v>
      </c>
      <c r="AE10" t="s">
        <v>4</v>
      </c>
      <c r="AF10" t="s">
        <v>4</v>
      </c>
      <c r="AG10" t="s">
        <v>3</v>
      </c>
      <c r="AH10" t="s">
        <v>6</v>
      </c>
      <c r="AI10" t="s">
        <v>5</v>
      </c>
      <c r="AJ10" t="s">
        <v>3</v>
      </c>
      <c r="AK10" t="s">
        <v>6</v>
      </c>
      <c r="AL10" t="s">
        <v>4</v>
      </c>
      <c r="AM10" t="s">
        <v>6</v>
      </c>
      <c r="AN10" t="s">
        <v>3</v>
      </c>
      <c r="AO10" t="s">
        <v>5</v>
      </c>
      <c r="AP10" t="s">
        <v>6</v>
      </c>
      <c r="AQ10" t="s">
        <v>6</v>
      </c>
    </row>
    <row r="11" spans="1:43" x14ac:dyDescent="0.25">
      <c r="A11">
        <v>2486240</v>
      </c>
      <c r="C11" t="s">
        <v>10</v>
      </c>
      <c r="D11" t="s">
        <v>3</v>
      </c>
      <c r="E11" t="s">
        <v>6</v>
      </c>
      <c r="F11" t="s">
        <v>3</v>
      </c>
      <c r="G11" t="s">
        <v>6</v>
      </c>
      <c r="H11" t="s">
        <v>6</v>
      </c>
      <c r="I11" t="s">
        <v>3</v>
      </c>
      <c r="J11" t="s">
        <v>5</v>
      </c>
      <c r="K11" t="s">
        <v>6</v>
      </c>
      <c r="L11" t="s">
        <v>5</v>
      </c>
      <c r="M11" t="s">
        <v>5</v>
      </c>
      <c r="N11" t="s">
        <v>5</v>
      </c>
      <c r="O11" t="s">
        <v>4</v>
      </c>
      <c r="P11" t="s">
        <v>6</v>
      </c>
      <c r="Q11" t="s">
        <v>3</v>
      </c>
      <c r="R11" t="s">
        <v>4</v>
      </c>
      <c r="S11" t="s">
        <v>4</v>
      </c>
      <c r="T11" t="s">
        <v>4</v>
      </c>
      <c r="U11" t="s">
        <v>5</v>
      </c>
      <c r="V11" t="s">
        <v>3</v>
      </c>
      <c r="W11" t="s">
        <v>5</v>
      </c>
      <c r="X11" t="s">
        <v>3</v>
      </c>
      <c r="Y11" t="s">
        <v>5</v>
      </c>
      <c r="Z11" t="s">
        <v>5</v>
      </c>
      <c r="AA11" t="s">
        <v>6</v>
      </c>
      <c r="AB11" t="s">
        <v>6</v>
      </c>
      <c r="AC11" t="s">
        <v>3</v>
      </c>
      <c r="AD11" t="s">
        <v>6</v>
      </c>
      <c r="AE11" t="s">
        <v>3</v>
      </c>
      <c r="AF11" t="s">
        <v>3</v>
      </c>
      <c r="AG11" t="s">
        <v>6</v>
      </c>
      <c r="AH11" t="s">
        <v>5</v>
      </c>
      <c r="AI11" t="s">
        <v>5</v>
      </c>
      <c r="AJ11" t="s">
        <v>3</v>
      </c>
      <c r="AK11" t="s">
        <v>4</v>
      </c>
      <c r="AL11" t="s">
        <v>4</v>
      </c>
      <c r="AM11" t="s">
        <v>3</v>
      </c>
      <c r="AN11" t="s">
        <v>3</v>
      </c>
      <c r="AO11" t="s">
        <v>3</v>
      </c>
      <c r="AP11" t="s">
        <v>4</v>
      </c>
      <c r="AQ11" t="s">
        <v>4</v>
      </c>
    </row>
    <row r="12" spans="1:43" x14ac:dyDescent="0.25">
      <c r="A12">
        <v>2461838</v>
      </c>
      <c r="C12" t="s">
        <v>10</v>
      </c>
      <c r="D12" t="s">
        <v>6</v>
      </c>
      <c r="E12" t="s">
        <v>5</v>
      </c>
      <c r="F12" t="s">
        <v>3</v>
      </c>
      <c r="G12" t="s">
        <v>6</v>
      </c>
      <c r="H12" t="s">
        <v>5</v>
      </c>
      <c r="I12" t="s">
        <v>3</v>
      </c>
      <c r="J12" t="s">
        <v>5</v>
      </c>
      <c r="K12" t="s">
        <v>4</v>
      </c>
      <c r="L12" t="s">
        <v>3</v>
      </c>
      <c r="M12" t="s">
        <v>6</v>
      </c>
      <c r="N12" t="s">
        <v>5</v>
      </c>
      <c r="O12" t="s">
        <v>4</v>
      </c>
      <c r="P12" t="s">
        <v>5</v>
      </c>
      <c r="Q12" t="s">
        <v>6</v>
      </c>
      <c r="R12" t="s">
        <v>6</v>
      </c>
      <c r="S12" t="s">
        <v>4</v>
      </c>
      <c r="T12" t="s">
        <v>3</v>
      </c>
      <c r="U12" t="s">
        <v>6</v>
      </c>
      <c r="V12" t="s">
        <v>3</v>
      </c>
      <c r="W12" t="s">
        <v>5</v>
      </c>
      <c r="X12" t="s">
        <v>3</v>
      </c>
      <c r="Y12" t="s">
        <v>4</v>
      </c>
      <c r="Z12" t="s">
        <v>4</v>
      </c>
      <c r="AA12" t="s">
        <v>6</v>
      </c>
      <c r="AB12" t="s">
        <v>6</v>
      </c>
      <c r="AC12" t="s">
        <v>3</v>
      </c>
      <c r="AD12" t="s">
        <v>6</v>
      </c>
      <c r="AE12" t="s">
        <v>5</v>
      </c>
      <c r="AF12" t="s">
        <v>5</v>
      </c>
      <c r="AG12" t="s">
        <v>5</v>
      </c>
      <c r="AH12" t="s">
        <v>3</v>
      </c>
      <c r="AI12" t="s">
        <v>5</v>
      </c>
      <c r="AJ12" t="s">
        <v>3</v>
      </c>
      <c r="AK12" t="s">
        <v>4</v>
      </c>
      <c r="AL12" t="s">
        <v>5</v>
      </c>
      <c r="AM12" t="s">
        <v>3</v>
      </c>
      <c r="AN12" t="s">
        <v>6</v>
      </c>
      <c r="AO12" t="s">
        <v>3</v>
      </c>
      <c r="AP12" t="s">
        <v>6</v>
      </c>
      <c r="AQ12" t="s">
        <v>5</v>
      </c>
    </row>
    <row r="13" spans="1:43" x14ac:dyDescent="0.25">
      <c r="A13" t="e">
        <v>#N/A</v>
      </c>
      <c r="C13" t="s">
        <v>11</v>
      </c>
      <c r="D13" t="s">
        <v>3</v>
      </c>
      <c r="E13" t="s">
        <v>4</v>
      </c>
      <c r="F13" t="s">
        <v>4</v>
      </c>
      <c r="G13" t="s">
        <v>6</v>
      </c>
      <c r="H13" t="s">
        <v>4</v>
      </c>
      <c r="I13" t="s">
        <v>3</v>
      </c>
      <c r="J13" t="s">
        <v>5</v>
      </c>
      <c r="K13" t="s">
        <v>4</v>
      </c>
      <c r="L13" t="s">
        <v>3</v>
      </c>
      <c r="M13" t="s">
        <v>3</v>
      </c>
      <c r="N13" t="s">
        <v>6</v>
      </c>
      <c r="O13" t="s">
        <v>4</v>
      </c>
      <c r="P13" t="s">
        <v>5</v>
      </c>
      <c r="Q13" t="s">
        <v>4</v>
      </c>
      <c r="R13" t="s">
        <v>3</v>
      </c>
      <c r="S13" t="s">
        <v>4</v>
      </c>
      <c r="T13" t="s">
        <v>5</v>
      </c>
      <c r="U13" t="s">
        <v>6</v>
      </c>
      <c r="V13" t="s">
        <v>3</v>
      </c>
      <c r="W13" t="s">
        <v>3</v>
      </c>
      <c r="X13" t="s">
        <v>3</v>
      </c>
      <c r="Y13" t="s">
        <v>4</v>
      </c>
      <c r="Z13" t="s">
        <v>5</v>
      </c>
      <c r="AA13" t="s">
        <v>6</v>
      </c>
      <c r="AB13" t="s">
        <v>6</v>
      </c>
      <c r="AC13" t="s">
        <v>4</v>
      </c>
      <c r="AD13" t="s">
        <v>4</v>
      </c>
      <c r="AE13" t="s">
        <v>4</v>
      </c>
      <c r="AF13" t="s">
        <v>4</v>
      </c>
      <c r="AG13" t="s">
        <v>5</v>
      </c>
      <c r="AH13" t="s">
        <v>5</v>
      </c>
      <c r="AI13" t="s">
        <v>3</v>
      </c>
      <c r="AJ13" t="s">
        <v>3</v>
      </c>
      <c r="AK13" t="s">
        <v>6</v>
      </c>
      <c r="AL13" t="s">
        <v>5</v>
      </c>
      <c r="AM13" t="s">
        <v>6</v>
      </c>
      <c r="AN13" t="s">
        <v>4</v>
      </c>
      <c r="AO13" t="s">
        <v>3</v>
      </c>
      <c r="AP13" t="s">
        <v>4</v>
      </c>
      <c r="AQ13" t="s">
        <v>4</v>
      </c>
    </row>
    <row r="14" spans="1:43" x14ac:dyDescent="0.25">
      <c r="A14">
        <v>2466812</v>
      </c>
      <c r="C14" t="s">
        <v>10</v>
      </c>
      <c r="D14" t="s">
        <v>5</v>
      </c>
      <c r="E14" t="s">
        <v>3</v>
      </c>
      <c r="F14" t="s">
        <v>3</v>
      </c>
      <c r="G14" t="s">
        <v>6</v>
      </c>
      <c r="H14" t="s">
        <v>6</v>
      </c>
      <c r="I14" t="s">
        <v>3</v>
      </c>
      <c r="J14" t="s">
        <v>5</v>
      </c>
      <c r="K14" t="s">
        <v>4</v>
      </c>
      <c r="L14" t="s">
        <v>4</v>
      </c>
      <c r="M14" t="s">
        <v>5</v>
      </c>
      <c r="N14" t="s">
        <v>6</v>
      </c>
      <c r="O14" t="s">
        <v>3</v>
      </c>
      <c r="P14" t="s">
        <v>5</v>
      </c>
      <c r="Q14" t="s">
        <v>4</v>
      </c>
      <c r="R14" t="s">
        <v>6</v>
      </c>
      <c r="S14" t="s">
        <v>4</v>
      </c>
      <c r="T14" t="s">
        <v>5</v>
      </c>
      <c r="U14" t="s">
        <v>6</v>
      </c>
      <c r="V14" t="s">
        <v>3</v>
      </c>
      <c r="W14" t="s">
        <v>3</v>
      </c>
      <c r="X14" t="s">
        <v>3</v>
      </c>
      <c r="Y14" t="s">
        <v>4</v>
      </c>
      <c r="Z14" t="s">
        <v>5</v>
      </c>
      <c r="AA14" t="s">
        <v>4</v>
      </c>
      <c r="AB14" t="s">
        <v>6</v>
      </c>
      <c r="AC14" t="s">
        <v>4</v>
      </c>
      <c r="AD14" t="s">
        <v>6</v>
      </c>
      <c r="AE14" t="s">
        <v>4</v>
      </c>
      <c r="AF14" t="s">
        <v>3</v>
      </c>
      <c r="AG14" t="s">
        <v>6</v>
      </c>
      <c r="AH14" t="s">
        <v>3</v>
      </c>
      <c r="AI14" t="s">
        <v>5</v>
      </c>
      <c r="AJ14" t="s">
        <v>3</v>
      </c>
      <c r="AK14" t="s">
        <v>4</v>
      </c>
      <c r="AL14" t="s">
        <v>5</v>
      </c>
      <c r="AM14" t="s">
        <v>6</v>
      </c>
      <c r="AN14" t="s">
        <v>3</v>
      </c>
      <c r="AO14" t="s">
        <v>3</v>
      </c>
      <c r="AP14" t="s">
        <v>6</v>
      </c>
      <c r="AQ14" t="s">
        <v>4</v>
      </c>
    </row>
    <row r="15" spans="1:43" x14ac:dyDescent="0.25">
      <c r="A15">
        <v>2457955</v>
      </c>
      <c r="C15" t="s">
        <v>4</v>
      </c>
      <c r="D15" t="s">
        <v>3</v>
      </c>
      <c r="E15" t="s">
        <v>6</v>
      </c>
      <c r="F15" t="s">
        <v>3</v>
      </c>
      <c r="G15" t="s">
        <v>5</v>
      </c>
      <c r="H15" t="s">
        <v>4</v>
      </c>
      <c r="I15" t="s">
        <v>3</v>
      </c>
      <c r="J15" t="s">
        <v>5</v>
      </c>
      <c r="K15" t="s">
        <v>4</v>
      </c>
      <c r="L15" t="s">
        <v>3</v>
      </c>
      <c r="M15" t="s">
        <v>6</v>
      </c>
      <c r="N15" t="s">
        <v>6</v>
      </c>
      <c r="O15" t="s">
        <v>4</v>
      </c>
      <c r="P15" t="s">
        <v>5</v>
      </c>
      <c r="Q15" t="s">
        <v>4</v>
      </c>
      <c r="R15" t="s">
        <v>3</v>
      </c>
      <c r="S15" t="s">
        <v>4</v>
      </c>
      <c r="T15" t="s">
        <v>5</v>
      </c>
      <c r="U15" t="s">
        <v>4</v>
      </c>
      <c r="V15" t="s">
        <v>3</v>
      </c>
      <c r="W15" t="s">
        <v>5</v>
      </c>
      <c r="X15" t="s">
        <v>5</v>
      </c>
      <c r="Y15" t="s">
        <v>6</v>
      </c>
      <c r="Z15" t="s">
        <v>5</v>
      </c>
      <c r="AA15" t="s">
        <v>6</v>
      </c>
      <c r="AB15" t="s">
        <v>6</v>
      </c>
      <c r="AC15" t="s">
        <v>3</v>
      </c>
      <c r="AD15" t="s">
        <v>5</v>
      </c>
      <c r="AE15" t="s">
        <v>4</v>
      </c>
      <c r="AF15" t="s">
        <v>6</v>
      </c>
      <c r="AG15" t="s">
        <v>6</v>
      </c>
      <c r="AH15" t="s">
        <v>5</v>
      </c>
      <c r="AI15" t="s">
        <v>5</v>
      </c>
      <c r="AJ15" t="s">
        <v>3</v>
      </c>
      <c r="AK15" t="s">
        <v>4</v>
      </c>
      <c r="AL15" t="s">
        <v>5</v>
      </c>
      <c r="AM15" t="s">
        <v>3</v>
      </c>
      <c r="AN15" t="s">
        <v>3</v>
      </c>
      <c r="AO15" t="s">
        <v>4</v>
      </c>
      <c r="AP15" t="s">
        <v>3</v>
      </c>
      <c r="AQ15" t="s">
        <v>4</v>
      </c>
    </row>
    <row r="16" spans="1:43" x14ac:dyDescent="0.25">
      <c r="A16">
        <v>2369028</v>
      </c>
      <c r="C16" t="s">
        <v>10</v>
      </c>
      <c r="D16" t="s">
        <v>3</v>
      </c>
      <c r="E16" t="s">
        <v>4</v>
      </c>
      <c r="F16" t="s">
        <v>5</v>
      </c>
      <c r="G16" t="s">
        <v>6</v>
      </c>
      <c r="H16" t="s">
        <v>3</v>
      </c>
      <c r="I16" t="s">
        <v>6</v>
      </c>
      <c r="J16" t="s">
        <v>5</v>
      </c>
      <c r="K16" t="s">
        <v>6</v>
      </c>
      <c r="L16" t="s">
        <v>5</v>
      </c>
      <c r="M16" t="s">
        <v>3</v>
      </c>
      <c r="N16" t="s">
        <v>6</v>
      </c>
      <c r="O16" t="s">
        <v>4</v>
      </c>
      <c r="P16" t="s">
        <v>5</v>
      </c>
      <c r="Q16" t="s">
        <v>5</v>
      </c>
      <c r="R16" t="s">
        <v>4</v>
      </c>
      <c r="S16" t="s">
        <v>4</v>
      </c>
      <c r="T16" t="s">
        <v>3</v>
      </c>
      <c r="U16" t="s">
        <v>6</v>
      </c>
      <c r="V16" t="s">
        <v>3</v>
      </c>
      <c r="W16" t="s">
        <v>6</v>
      </c>
      <c r="X16" t="s">
        <v>3</v>
      </c>
      <c r="Y16" t="s">
        <v>4</v>
      </c>
      <c r="Z16" t="s">
        <v>5</v>
      </c>
      <c r="AA16" t="s">
        <v>4</v>
      </c>
      <c r="AB16" t="s">
        <v>3</v>
      </c>
      <c r="AC16" t="s">
        <v>4</v>
      </c>
      <c r="AD16" t="s">
        <v>4</v>
      </c>
      <c r="AE16" t="s">
        <v>4</v>
      </c>
      <c r="AF16" t="s">
        <v>4</v>
      </c>
      <c r="AG16" t="s">
        <v>3</v>
      </c>
      <c r="AH16" t="s">
        <v>6</v>
      </c>
      <c r="AI16" t="s">
        <v>4</v>
      </c>
      <c r="AJ16" t="s">
        <v>3</v>
      </c>
      <c r="AK16" t="s">
        <v>5</v>
      </c>
      <c r="AL16" t="s">
        <v>5</v>
      </c>
      <c r="AM16" t="s">
        <v>6</v>
      </c>
      <c r="AN16" t="s">
        <v>3</v>
      </c>
      <c r="AO16" t="s">
        <v>3</v>
      </c>
      <c r="AP16" t="s">
        <v>4</v>
      </c>
      <c r="AQ16" t="s">
        <v>4</v>
      </c>
    </row>
    <row r="17" spans="1:43" x14ac:dyDescent="0.25">
      <c r="A17">
        <v>2470406</v>
      </c>
      <c r="C17" t="s">
        <v>6</v>
      </c>
      <c r="D17" t="s">
        <v>3</v>
      </c>
      <c r="E17" t="s">
        <v>3</v>
      </c>
      <c r="F17" t="s">
        <v>4</v>
      </c>
      <c r="G17" t="s">
        <v>6</v>
      </c>
      <c r="H17" t="s">
        <v>5</v>
      </c>
      <c r="I17" t="s">
        <v>3</v>
      </c>
      <c r="J17" t="s">
        <v>4</v>
      </c>
      <c r="K17" t="s">
        <v>4</v>
      </c>
      <c r="L17" t="s">
        <v>6</v>
      </c>
      <c r="M17" t="s">
        <v>5</v>
      </c>
      <c r="N17" t="s">
        <v>6</v>
      </c>
      <c r="O17" t="s">
        <v>4</v>
      </c>
      <c r="P17" t="s">
        <v>3</v>
      </c>
      <c r="Q17" t="s">
        <v>4</v>
      </c>
      <c r="R17" t="s">
        <v>3</v>
      </c>
      <c r="S17" t="s">
        <v>3</v>
      </c>
      <c r="T17" t="s">
        <v>3</v>
      </c>
      <c r="U17" t="s">
        <v>6</v>
      </c>
      <c r="V17" t="s">
        <v>5</v>
      </c>
      <c r="W17" t="s">
        <v>3</v>
      </c>
      <c r="X17" t="s">
        <v>5</v>
      </c>
      <c r="Y17" t="s">
        <v>5</v>
      </c>
      <c r="Z17" t="s">
        <v>4</v>
      </c>
      <c r="AA17" t="s">
        <v>4</v>
      </c>
      <c r="AB17" t="s">
        <v>3</v>
      </c>
      <c r="AC17" t="s">
        <v>6</v>
      </c>
      <c r="AD17" t="s">
        <v>4</v>
      </c>
      <c r="AE17" t="s">
        <v>4</v>
      </c>
      <c r="AF17" t="s">
        <v>6</v>
      </c>
      <c r="AG17" t="s">
        <v>3</v>
      </c>
      <c r="AH17" t="s">
        <v>5</v>
      </c>
      <c r="AI17" t="s">
        <v>3</v>
      </c>
      <c r="AJ17" t="s">
        <v>4</v>
      </c>
      <c r="AK17" t="s">
        <v>5</v>
      </c>
      <c r="AL17" t="s">
        <v>5</v>
      </c>
      <c r="AM17" t="s">
        <v>6</v>
      </c>
      <c r="AN17" t="s">
        <v>4</v>
      </c>
      <c r="AO17" t="s">
        <v>3</v>
      </c>
      <c r="AP17" t="s">
        <v>5</v>
      </c>
      <c r="AQ17" t="s">
        <v>5</v>
      </c>
    </row>
    <row r="18" spans="1:43" x14ac:dyDescent="0.25">
      <c r="A18" t="e">
        <v>#N/A</v>
      </c>
      <c r="C18" t="s">
        <v>9</v>
      </c>
      <c r="D18" t="s">
        <v>5</v>
      </c>
      <c r="E18" t="s">
        <v>5</v>
      </c>
      <c r="F18" t="s">
        <v>3</v>
      </c>
      <c r="G18" t="s">
        <v>3</v>
      </c>
      <c r="H18" t="s">
        <v>6</v>
      </c>
      <c r="I18" t="s">
        <v>3</v>
      </c>
      <c r="J18" t="s">
        <v>4</v>
      </c>
      <c r="K18" t="s">
        <v>3</v>
      </c>
      <c r="L18" t="s">
        <v>5</v>
      </c>
      <c r="M18" t="s">
        <v>3</v>
      </c>
      <c r="N18" t="s">
        <v>5</v>
      </c>
      <c r="O18" t="s">
        <v>4</v>
      </c>
      <c r="P18" t="s">
        <v>3</v>
      </c>
      <c r="Q18" t="s">
        <v>6</v>
      </c>
      <c r="R18" t="s">
        <v>3</v>
      </c>
      <c r="S18" t="s">
        <v>6</v>
      </c>
      <c r="T18" t="s">
        <v>4</v>
      </c>
      <c r="U18" t="s">
        <v>6</v>
      </c>
      <c r="V18" t="s">
        <v>3</v>
      </c>
      <c r="W18" t="s">
        <v>5</v>
      </c>
      <c r="X18" t="s">
        <v>3</v>
      </c>
      <c r="Y18" t="s">
        <v>4</v>
      </c>
      <c r="Z18" t="s">
        <v>6</v>
      </c>
      <c r="AA18" t="s">
        <v>6</v>
      </c>
      <c r="AB18" t="s">
        <v>6</v>
      </c>
      <c r="AC18" t="s">
        <v>4</v>
      </c>
      <c r="AD18" t="s">
        <v>4</v>
      </c>
      <c r="AE18" t="s">
        <v>4</v>
      </c>
      <c r="AF18" t="s">
        <v>5</v>
      </c>
      <c r="AG18" t="s">
        <v>6</v>
      </c>
      <c r="AH18" t="s">
        <v>3</v>
      </c>
      <c r="AI18" t="s">
        <v>3</v>
      </c>
      <c r="AJ18" t="s">
        <v>3</v>
      </c>
      <c r="AK18" t="s">
        <v>4</v>
      </c>
      <c r="AL18" t="s">
        <v>6</v>
      </c>
      <c r="AM18" t="s">
        <v>6</v>
      </c>
      <c r="AN18" t="s">
        <v>6</v>
      </c>
      <c r="AO18" t="s">
        <v>3</v>
      </c>
      <c r="AP18" t="s">
        <v>5</v>
      </c>
      <c r="AQ18" t="s">
        <v>3</v>
      </c>
    </row>
    <row r="19" spans="1:43" x14ac:dyDescent="0.25">
      <c r="A19">
        <v>2464574</v>
      </c>
      <c r="C19" t="s">
        <v>3</v>
      </c>
      <c r="D19" t="s">
        <v>3</v>
      </c>
      <c r="E19" t="s">
        <v>4</v>
      </c>
      <c r="F19" t="s">
        <v>4</v>
      </c>
      <c r="G19" t="s">
        <v>3</v>
      </c>
      <c r="H19" t="s">
        <v>5</v>
      </c>
      <c r="I19" t="s">
        <v>3</v>
      </c>
      <c r="J19" t="s">
        <v>4</v>
      </c>
      <c r="K19" t="s">
        <v>6</v>
      </c>
      <c r="L19" t="s">
        <v>3</v>
      </c>
      <c r="M19" t="s">
        <v>6</v>
      </c>
      <c r="N19" t="s">
        <v>4</v>
      </c>
      <c r="O19" t="s">
        <v>5</v>
      </c>
      <c r="P19" t="s">
        <v>3</v>
      </c>
      <c r="Q19" t="s">
        <v>4</v>
      </c>
      <c r="R19" t="s">
        <v>4</v>
      </c>
      <c r="S19" t="s">
        <v>3</v>
      </c>
      <c r="T19" t="s">
        <v>3</v>
      </c>
      <c r="U19" t="s">
        <v>3</v>
      </c>
      <c r="V19" t="s">
        <v>5</v>
      </c>
      <c r="W19" t="s">
        <v>3</v>
      </c>
      <c r="X19" t="s">
        <v>6</v>
      </c>
      <c r="Y19" t="s">
        <v>4</v>
      </c>
      <c r="Z19" t="s">
        <v>3</v>
      </c>
      <c r="AA19" t="s">
        <v>4</v>
      </c>
      <c r="AB19" t="s">
        <v>5</v>
      </c>
      <c r="AC19" t="s">
        <v>6</v>
      </c>
      <c r="AD19" t="s">
        <v>4</v>
      </c>
      <c r="AE19" t="s">
        <v>4</v>
      </c>
      <c r="AF19" t="s">
        <v>4</v>
      </c>
      <c r="AG19" t="s">
        <v>3</v>
      </c>
      <c r="AH19" t="s">
        <v>6</v>
      </c>
      <c r="AI19" t="s">
        <v>3</v>
      </c>
      <c r="AJ19" t="s">
        <v>3</v>
      </c>
      <c r="AK19" t="s">
        <v>5</v>
      </c>
      <c r="AL19" t="s">
        <v>4</v>
      </c>
      <c r="AM19" t="s">
        <v>4</v>
      </c>
      <c r="AN19" t="s">
        <v>6</v>
      </c>
      <c r="AO19" t="s">
        <v>6</v>
      </c>
      <c r="AP19" t="s">
        <v>4</v>
      </c>
      <c r="AQ19" t="s">
        <v>3</v>
      </c>
    </row>
    <row r="20" spans="1:43" x14ac:dyDescent="0.25">
      <c r="A20">
        <v>2395330</v>
      </c>
      <c r="C20" t="s">
        <v>9</v>
      </c>
      <c r="D20" t="s">
        <v>3</v>
      </c>
      <c r="E20" t="s">
        <v>5</v>
      </c>
      <c r="F20" t="s">
        <v>3</v>
      </c>
      <c r="G20" t="s">
        <v>6</v>
      </c>
      <c r="H20" t="s">
        <v>4</v>
      </c>
      <c r="I20" t="s">
        <v>3</v>
      </c>
      <c r="J20" t="s">
        <v>5</v>
      </c>
      <c r="K20" t="s">
        <v>4</v>
      </c>
      <c r="L20" t="s">
        <v>3</v>
      </c>
      <c r="M20" t="s">
        <v>5</v>
      </c>
      <c r="N20" t="s">
        <v>6</v>
      </c>
      <c r="O20" t="s">
        <v>3</v>
      </c>
      <c r="P20" t="s">
        <v>6</v>
      </c>
      <c r="Q20" t="s">
        <v>4</v>
      </c>
      <c r="R20" t="s">
        <v>4</v>
      </c>
      <c r="S20" t="s">
        <v>6</v>
      </c>
      <c r="T20" t="s">
        <v>5</v>
      </c>
      <c r="U20" t="s">
        <v>6</v>
      </c>
      <c r="V20" t="s">
        <v>3</v>
      </c>
      <c r="W20" t="s">
        <v>3</v>
      </c>
      <c r="X20" t="s">
        <v>3</v>
      </c>
      <c r="Y20" t="s">
        <v>4</v>
      </c>
      <c r="Z20" t="s">
        <v>3</v>
      </c>
      <c r="AA20" t="s">
        <v>6</v>
      </c>
      <c r="AB20" t="s">
        <v>6</v>
      </c>
      <c r="AC20" t="s">
        <v>4</v>
      </c>
      <c r="AD20" t="s">
        <v>6</v>
      </c>
      <c r="AE20" t="s">
        <v>4</v>
      </c>
      <c r="AF20" t="s">
        <v>3</v>
      </c>
      <c r="AG20" t="s">
        <v>6</v>
      </c>
      <c r="AH20" t="s">
        <v>5</v>
      </c>
      <c r="AI20" t="s">
        <v>5</v>
      </c>
      <c r="AJ20" t="s">
        <v>3</v>
      </c>
      <c r="AK20" t="s">
        <v>4</v>
      </c>
      <c r="AL20" t="s">
        <v>5</v>
      </c>
      <c r="AM20" t="s">
        <v>6</v>
      </c>
      <c r="AN20" t="s">
        <v>6</v>
      </c>
      <c r="AO20" t="s">
        <v>4</v>
      </c>
      <c r="AP20" t="s">
        <v>5</v>
      </c>
      <c r="AQ20" t="s">
        <v>3</v>
      </c>
    </row>
    <row r="21" spans="1:43" x14ac:dyDescent="0.25">
      <c r="A21" t="e">
        <v>#N/A</v>
      </c>
      <c r="C21" t="s">
        <v>9</v>
      </c>
      <c r="D21" t="s">
        <v>3</v>
      </c>
      <c r="E21" t="s">
        <v>3</v>
      </c>
      <c r="F21" t="s">
        <v>3</v>
      </c>
      <c r="G21" t="s">
        <v>6</v>
      </c>
      <c r="H21" t="s">
        <v>3</v>
      </c>
      <c r="I21" t="s">
        <v>3</v>
      </c>
      <c r="J21" t="s">
        <v>5</v>
      </c>
      <c r="K21" t="s">
        <v>5</v>
      </c>
      <c r="L21" t="s">
        <v>3</v>
      </c>
      <c r="M21" t="s">
        <v>4</v>
      </c>
      <c r="N21" t="s">
        <v>6</v>
      </c>
      <c r="O21" t="s">
        <v>4</v>
      </c>
      <c r="P21" t="s">
        <v>6</v>
      </c>
      <c r="Q21" t="s">
        <v>3</v>
      </c>
      <c r="R21" t="s">
        <v>5</v>
      </c>
      <c r="S21" t="s">
        <v>4</v>
      </c>
      <c r="T21" t="s">
        <v>5</v>
      </c>
      <c r="U21" t="s">
        <v>4</v>
      </c>
      <c r="V21" t="s">
        <v>3</v>
      </c>
      <c r="W21" t="s">
        <v>5</v>
      </c>
      <c r="X21" t="s">
        <v>6</v>
      </c>
      <c r="Y21" t="s">
        <v>4</v>
      </c>
      <c r="Z21" t="s">
        <v>5</v>
      </c>
      <c r="AA21" t="s">
        <v>4</v>
      </c>
      <c r="AB21" t="s">
        <v>6</v>
      </c>
      <c r="AC21" t="s">
        <v>3</v>
      </c>
      <c r="AD21" t="s">
        <v>5</v>
      </c>
      <c r="AE21" t="s">
        <v>4</v>
      </c>
      <c r="AF21" t="s">
        <v>6</v>
      </c>
      <c r="AG21" t="s">
        <v>6</v>
      </c>
      <c r="AH21" t="s">
        <v>5</v>
      </c>
      <c r="AI21" t="s">
        <v>5</v>
      </c>
      <c r="AJ21" t="s">
        <v>3</v>
      </c>
      <c r="AK21" t="s">
        <v>4</v>
      </c>
      <c r="AL21" t="s">
        <v>4</v>
      </c>
      <c r="AM21" t="s">
        <v>6</v>
      </c>
      <c r="AN21" t="s">
        <v>4</v>
      </c>
      <c r="AO21" t="s">
        <v>5</v>
      </c>
      <c r="AP21" t="s">
        <v>3</v>
      </c>
      <c r="AQ21" t="s">
        <v>3</v>
      </c>
    </row>
    <row r="22" spans="1:43" x14ac:dyDescent="0.25">
      <c r="A22">
        <v>2448095</v>
      </c>
      <c r="C22" t="s">
        <v>8</v>
      </c>
      <c r="D22" t="s">
        <v>3</v>
      </c>
      <c r="E22" t="s">
        <v>4</v>
      </c>
      <c r="F22" t="s">
        <v>3</v>
      </c>
      <c r="G22" t="s">
        <v>5</v>
      </c>
      <c r="H22" t="s">
        <v>4</v>
      </c>
      <c r="I22" t="s">
        <v>3</v>
      </c>
      <c r="J22" t="s">
        <v>3</v>
      </c>
      <c r="K22" t="s">
        <v>4</v>
      </c>
      <c r="L22" t="s">
        <v>3</v>
      </c>
      <c r="M22" t="s">
        <v>6</v>
      </c>
      <c r="N22" t="s">
        <v>6</v>
      </c>
      <c r="O22" t="s">
        <v>4</v>
      </c>
      <c r="P22" t="s">
        <v>5</v>
      </c>
      <c r="Q22" t="s">
        <v>4</v>
      </c>
      <c r="R22" t="s">
        <v>4</v>
      </c>
      <c r="S22" t="s">
        <v>4</v>
      </c>
      <c r="T22" t="s">
        <v>5</v>
      </c>
      <c r="U22" t="s">
        <v>5</v>
      </c>
      <c r="V22" t="s">
        <v>3</v>
      </c>
      <c r="W22" t="s">
        <v>5</v>
      </c>
      <c r="X22" t="s">
        <v>5</v>
      </c>
      <c r="Y22" t="s">
        <v>5</v>
      </c>
      <c r="Z22" t="s">
        <v>5</v>
      </c>
      <c r="AA22" t="s">
        <v>6</v>
      </c>
      <c r="AB22" t="s">
        <v>6</v>
      </c>
      <c r="AC22" t="s">
        <v>5</v>
      </c>
      <c r="AD22" t="s">
        <v>6</v>
      </c>
      <c r="AE22" t="s">
        <v>4</v>
      </c>
      <c r="AF22" t="s">
        <v>3</v>
      </c>
      <c r="AG22" t="s">
        <v>6</v>
      </c>
      <c r="AH22" t="s">
        <v>5</v>
      </c>
      <c r="AI22" t="s">
        <v>5</v>
      </c>
      <c r="AJ22" t="s">
        <v>3</v>
      </c>
      <c r="AK22" t="s">
        <v>6</v>
      </c>
      <c r="AL22" t="s">
        <v>4</v>
      </c>
      <c r="AM22" t="s">
        <v>3</v>
      </c>
      <c r="AN22" t="s">
        <v>6</v>
      </c>
      <c r="AO22" t="s">
        <v>5</v>
      </c>
      <c r="AP22" t="s">
        <v>3</v>
      </c>
      <c r="AQ22" t="s">
        <v>5</v>
      </c>
    </row>
    <row r="23" spans="1:43" x14ac:dyDescent="0.25">
      <c r="A23">
        <v>2470463</v>
      </c>
      <c r="C23" t="s">
        <v>7</v>
      </c>
      <c r="D23" t="s">
        <v>6</v>
      </c>
      <c r="E23" t="s">
        <v>4</v>
      </c>
      <c r="F23" t="s">
        <v>3</v>
      </c>
      <c r="G23" t="s">
        <v>6</v>
      </c>
      <c r="H23" t="s">
        <v>6</v>
      </c>
      <c r="I23" t="s">
        <v>6</v>
      </c>
      <c r="J23" t="s">
        <v>5</v>
      </c>
      <c r="K23" t="s">
        <v>4</v>
      </c>
      <c r="L23" t="s">
        <v>5</v>
      </c>
      <c r="M23" t="s">
        <v>6</v>
      </c>
      <c r="N23" t="s">
        <v>6</v>
      </c>
      <c r="O23" t="s">
        <v>4</v>
      </c>
      <c r="P23" t="s">
        <v>3</v>
      </c>
      <c r="Q23" t="s">
        <v>5</v>
      </c>
      <c r="R23" t="s">
        <v>3</v>
      </c>
      <c r="S23" t="s">
        <v>4</v>
      </c>
      <c r="T23" t="s">
        <v>5</v>
      </c>
      <c r="U23" t="s">
        <v>5</v>
      </c>
      <c r="V23" t="s">
        <v>3</v>
      </c>
      <c r="W23" t="s">
        <v>5</v>
      </c>
      <c r="X23" t="s">
        <v>3</v>
      </c>
      <c r="Y23" t="s">
        <v>6</v>
      </c>
      <c r="Z23" t="s">
        <v>5</v>
      </c>
      <c r="AA23" t="s">
        <v>6</v>
      </c>
      <c r="AB23" t="s">
        <v>6</v>
      </c>
      <c r="AC23" t="s">
        <v>5</v>
      </c>
      <c r="AD23" t="s">
        <v>6</v>
      </c>
      <c r="AE23" t="s">
        <v>4</v>
      </c>
      <c r="AF23" t="s">
        <v>5</v>
      </c>
      <c r="AG23" t="s">
        <v>6</v>
      </c>
      <c r="AH23" t="s">
        <v>5</v>
      </c>
      <c r="AI23" t="s">
        <v>5</v>
      </c>
      <c r="AJ23" t="s">
        <v>3</v>
      </c>
      <c r="AK23" t="s">
        <v>4</v>
      </c>
      <c r="AL23" t="s">
        <v>5</v>
      </c>
      <c r="AM23" t="s">
        <v>4</v>
      </c>
      <c r="AN23" t="s">
        <v>3</v>
      </c>
      <c r="AO23" t="s">
        <v>3</v>
      </c>
      <c r="AP23" t="s">
        <v>4</v>
      </c>
      <c r="AQ23" t="s">
        <v>3</v>
      </c>
    </row>
    <row r="24" spans="1:43" x14ac:dyDescent="0.25">
      <c r="A24" t="e">
        <v>#N/A</v>
      </c>
      <c r="C24" t="s">
        <v>9</v>
      </c>
      <c r="D24" t="s">
        <v>3</v>
      </c>
      <c r="E24" t="s">
        <v>3</v>
      </c>
      <c r="F24" t="s">
        <v>3</v>
      </c>
      <c r="G24" t="s">
        <v>5</v>
      </c>
      <c r="H24" t="s">
        <v>5</v>
      </c>
      <c r="I24" t="s">
        <v>3</v>
      </c>
      <c r="J24" t="s">
        <v>4</v>
      </c>
      <c r="K24" t="s">
        <v>3</v>
      </c>
      <c r="L24" t="s">
        <v>5</v>
      </c>
      <c r="M24" t="s">
        <v>3</v>
      </c>
      <c r="N24" t="s">
        <v>6</v>
      </c>
      <c r="O24" t="s">
        <v>4</v>
      </c>
      <c r="P24" t="s">
        <v>5</v>
      </c>
      <c r="Q24" t="s">
        <v>4</v>
      </c>
      <c r="R24" t="s">
        <v>5</v>
      </c>
      <c r="S24" t="s">
        <v>4</v>
      </c>
      <c r="T24" t="s">
        <v>5</v>
      </c>
      <c r="U24" t="s">
        <v>5</v>
      </c>
      <c r="V24" t="s">
        <v>3</v>
      </c>
      <c r="W24" t="s">
        <v>3</v>
      </c>
      <c r="X24" t="s">
        <v>3</v>
      </c>
      <c r="Y24" t="s">
        <v>4</v>
      </c>
      <c r="Z24" t="s">
        <v>5</v>
      </c>
      <c r="AA24" t="s">
        <v>4</v>
      </c>
      <c r="AB24" t="s">
        <v>6</v>
      </c>
      <c r="AC24" t="s">
        <v>3</v>
      </c>
      <c r="AD24" t="s">
        <v>3</v>
      </c>
      <c r="AE24" t="s">
        <v>3</v>
      </c>
      <c r="AF24" t="s">
        <v>4</v>
      </c>
      <c r="AG24" t="s">
        <v>6</v>
      </c>
      <c r="AH24" t="s">
        <v>5</v>
      </c>
      <c r="AI24" t="s">
        <v>5</v>
      </c>
      <c r="AJ24" t="s">
        <v>3</v>
      </c>
      <c r="AK24" t="s">
        <v>4</v>
      </c>
      <c r="AL24" t="s">
        <v>4</v>
      </c>
      <c r="AM24" t="s">
        <v>6</v>
      </c>
      <c r="AN24" t="s">
        <v>6</v>
      </c>
      <c r="AO24" t="s">
        <v>5</v>
      </c>
      <c r="AP24" t="s">
        <v>4</v>
      </c>
      <c r="AQ24" t="s">
        <v>5</v>
      </c>
    </row>
    <row r="25" spans="1:43" x14ac:dyDescent="0.25">
      <c r="A25" t="e">
        <v>#N/A</v>
      </c>
      <c r="C25" t="s">
        <v>9</v>
      </c>
      <c r="D25" t="s">
        <v>4</v>
      </c>
      <c r="E25" t="s">
        <v>3</v>
      </c>
      <c r="F25" t="s">
        <v>6</v>
      </c>
      <c r="G25" t="s">
        <v>3</v>
      </c>
      <c r="H25" t="s">
        <v>6</v>
      </c>
      <c r="I25" t="s">
        <v>3</v>
      </c>
      <c r="J25" t="s">
        <v>5</v>
      </c>
      <c r="K25" t="s">
        <v>4</v>
      </c>
      <c r="L25" t="s">
        <v>5</v>
      </c>
      <c r="M25" t="s">
        <v>5</v>
      </c>
      <c r="N25" t="s">
        <v>6</v>
      </c>
      <c r="O25" t="s">
        <v>4</v>
      </c>
      <c r="P25" t="s">
        <v>5</v>
      </c>
      <c r="Q25" t="s">
        <v>4</v>
      </c>
      <c r="R25" t="s">
        <v>5</v>
      </c>
      <c r="S25" t="s">
        <v>4</v>
      </c>
      <c r="T25" t="s">
        <v>6</v>
      </c>
      <c r="U25" t="s">
        <v>4</v>
      </c>
      <c r="V25" t="s">
        <v>3</v>
      </c>
      <c r="W25" t="s">
        <v>5</v>
      </c>
      <c r="X25" t="s">
        <v>3</v>
      </c>
      <c r="Y25" t="s">
        <v>4</v>
      </c>
      <c r="Z25" t="s">
        <v>5</v>
      </c>
      <c r="AA25" t="s">
        <v>6</v>
      </c>
      <c r="AB25" t="s">
        <v>6</v>
      </c>
      <c r="AC25" t="s">
        <v>3</v>
      </c>
      <c r="AD25" t="s">
        <v>4</v>
      </c>
      <c r="AE25" t="s">
        <v>4</v>
      </c>
      <c r="AF25" t="s">
        <v>3</v>
      </c>
      <c r="AG25" t="s">
        <v>3</v>
      </c>
      <c r="AH25" t="s">
        <v>3</v>
      </c>
      <c r="AI25" t="s">
        <v>5</v>
      </c>
      <c r="AJ25" t="s">
        <v>3</v>
      </c>
      <c r="AK25" t="s">
        <v>4</v>
      </c>
      <c r="AL25" t="s">
        <v>5</v>
      </c>
      <c r="AM25" t="s">
        <v>6</v>
      </c>
      <c r="AN25" t="s">
        <v>6</v>
      </c>
      <c r="AO25" t="s">
        <v>5</v>
      </c>
      <c r="AP25" t="s">
        <v>3</v>
      </c>
      <c r="AQ25" t="s">
        <v>5</v>
      </c>
    </row>
    <row r="26" spans="1:43" x14ac:dyDescent="0.25">
      <c r="A26">
        <v>2474652</v>
      </c>
      <c r="C26" t="s">
        <v>12</v>
      </c>
      <c r="D26" t="s">
        <v>3</v>
      </c>
      <c r="E26" t="s">
        <v>4</v>
      </c>
      <c r="F26" t="s">
        <v>3</v>
      </c>
      <c r="G26" t="s">
        <v>6</v>
      </c>
      <c r="H26" t="s">
        <v>4</v>
      </c>
      <c r="I26" t="s">
        <v>3</v>
      </c>
      <c r="J26" t="s">
        <v>3</v>
      </c>
      <c r="K26" t="s">
        <v>6</v>
      </c>
      <c r="L26" t="s">
        <v>5</v>
      </c>
      <c r="M26" t="s">
        <v>3</v>
      </c>
      <c r="N26" t="s">
        <v>6</v>
      </c>
      <c r="O26" t="s">
        <v>4</v>
      </c>
      <c r="P26" t="s">
        <v>6</v>
      </c>
      <c r="Q26" t="s">
        <v>4</v>
      </c>
      <c r="R26" t="s">
        <v>5</v>
      </c>
      <c r="S26" t="s">
        <v>4</v>
      </c>
      <c r="T26" t="s">
        <v>3</v>
      </c>
      <c r="U26" t="s">
        <v>3</v>
      </c>
      <c r="V26" t="s">
        <v>4</v>
      </c>
      <c r="W26" t="s">
        <v>5</v>
      </c>
      <c r="X26" t="s">
        <v>6</v>
      </c>
      <c r="Y26" t="s">
        <v>4</v>
      </c>
      <c r="Z26" t="s">
        <v>5</v>
      </c>
      <c r="AA26" t="s">
        <v>5</v>
      </c>
      <c r="AB26" t="s">
        <v>6</v>
      </c>
      <c r="AC26" t="s">
        <v>3</v>
      </c>
      <c r="AD26" t="s">
        <v>4</v>
      </c>
      <c r="AE26" t="s">
        <v>4</v>
      </c>
      <c r="AF26" t="s">
        <v>5</v>
      </c>
      <c r="AG26" t="s">
        <v>6</v>
      </c>
      <c r="AH26" t="s">
        <v>5</v>
      </c>
      <c r="AI26" t="s">
        <v>5</v>
      </c>
      <c r="AJ26" t="s">
        <v>3</v>
      </c>
      <c r="AK26" t="s">
        <v>5</v>
      </c>
      <c r="AL26" t="s">
        <v>5</v>
      </c>
      <c r="AM26" t="s">
        <v>6</v>
      </c>
      <c r="AN26" t="s">
        <v>3</v>
      </c>
      <c r="AO26" t="s">
        <v>5</v>
      </c>
      <c r="AP26" t="s">
        <v>4</v>
      </c>
      <c r="AQ26" t="s">
        <v>5</v>
      </c>
    </row>
    <row r="27" spans="1:43" x14ac:dyDescent="0.25">
      <c r="A27">
        <v>2463394</v>
      </c>
      <c r="C27" t="s">
        <v>3</v>
      </c>
      <c r="D27" t="s">
        <v>6</v>
      </c>
      <c r="E27" t="s">
        <v>4</v>
      </c>
      <c r="F27" t="s">
        <v>3</v>
      </c>
      <c r="G27" t="s">
        <v>6</v>
      </c>
      <c r="H27" t="s">
        <v>4</v>
      </c>
      <c r="I27" t="s">
        <v>3</v>
      </c>
      <c r="J27" t="s">
        <v>5</v>
      </c>
      <c r="K27" t="s">
        <v>3</v>
      </c>
      <c r="L27" t="s">
        <v>3</v>
      </c>
      <c r="M27" t="s">
        <v>3</v>
      </c>
      <c r="N27" t="s">
        <v>6</v>
      </c>
      <c r="O27" t="s">
        <v>4</v>
      </c>
      <c r="P27" t="s">
        <v>6</v>
      </c>
      <c r="Q27" t="s">
        <v>4</v>
      </c>
      <c r="R27" t="s">
        <v>5</v>
      </c>
      <c r="S27" t="s">
        <v>4</v>
      </c>
      <c r="T27" t="s">
        <v>5</v>
      </c>
      <c r="U27" t="s">
        <v>6</v>
      </c>
      <c r="V27" t="s">
        <v>3</v>
      </c>
      <c r="W27" t="s">
        <v>5</v>
      </c>
      <c r="X27" t="s">
        <v>6</v>
      </c>
      <c r="Y27" t="s">
        <v>4</v>
      </c>
      <c r="Z27" t="s">
        <v>3</v>
      </c>
      <c r="AA27" t="s">
        <v>6</v>
      </c>
      <c r="AB27" t="s">
        <v>6</v>
      </c>
      <c r="AC27" t="s">
        <v>4</v>
      </c>
      <c r="AD27" t="s">
        <v>6</v>
      </c>
      <c r="AE27" t="s">
        <v>6</v>
      </c>
      <c r="AF27" t="s">
        <v>3</v>
      </c>
      <c r="AG27" t="s">
        <v>6</v>
      </c>
      <c r="AH27" t="s">
        <v>5</v>
      </c>
      <c r="AI27" t="s">
        <v>5</v>
      </c>
      <c r="AJ27" t="s">
        <v>3</v>
      </c>
      <c r="AK27" t="s">
        <v>4</v>
      </c>
      <c r="AL27" t="s">
        <v>5</v>
      </c>
      <c r="AM27" t="s">
        <v>3</v>
      </c>
      <c r="AN27" t="s">
        <v>6</v>
      </c>
      <c r="AO27" t="s">
        <v>3</v>
      </c>
      <c r="AP27" t="s">
        <v>6</v>
      </c>
      <c r="AQ27" t="s">
        <v>3</v>
      </c>
    </row>
    <row r="28" spans="1:43" x14ac:dyDescent="0.25">
      <c r="A28">
        <v>2469215</v>
      </c>
      <c r="C28" t="s">
        <v>13</v>
      </c>
      <c r="D28" t="s">
        <v>5</v>
      </c>
      <c r="E28" t="s">
        <v>3</v>
      </c>
      <c r="F28" t="s">
        <v>3</v>
      </c>
      <c r="G28" t="s">
        <v>6</v>
      </c>
      <c r="H28" t="s">
        <v>4</v>
      </c>
      <c r="I28" t="s">
        <v>3</v>
      </c>
      <c r="J28" t="s">
        <v>5</v>
      </c>
      <c r="K28" t="s">
        <v>4</v>
      </c>
      <c r="L28" t="s">
        <v>4</v>
      </c>
      <c r="M28" t="s">
        <v>3</v>
      </c>
      <c r="N28" t="s">
        <v>6</v>
      </c>
      <c r="O28" t="s">
        <v>4</v>
      </c>
      <c r="P28" t="s">
        <v>6</v>
      </c>
      <c r="Q28" t="s">
        <v>3</v>
      </c>
      <c r="R28" t="s">
        <v>5</v>
      </c>
      <c r="S28" t="s">
        <v>4</v>
      </c>
      <c r="T28" t="s">
        <v>3</v>
      </c>
      <c r="U28" t="s">
        <v>5</v>
      </c>
      <c r="V28" t="s">
        <v>3</v>
      </c>
      <c r="W28" t="s">
        <v>4</v>
      </c>
      <c r="X28" t="s">
        <v>6</v>
      </c>
      <c r="Y28" t="s">
        <v>4</v>
      </c>
      <c r="Z28" t="s">
        <v>5</v>
      </c>
      <c r="AA28" t="s">
        <v>6</v>
      </c>
      <c r="AB28" t="s">
        <v>6</v>
      </c>
      <c r="AC28" t="s">
        <v>5</v>
      </c>
      <c r="AD28" t="s">
        <v>6</v>
      </c>
      <c r="AE28" t="s">
        <v>5</v>
      </c>
      <c r="AF28" t="s">
        <v>3</v>
      </c>
      <c r="AG28" t="s">
        <v>6</v>
      </c>
      <c r="AH28" t="s">
        <v>3</v>
      </c>
      <c r="AI28" t="s">
        <v>5</v>
      </c>
      <c r="AJ28" t="s">
        <v>3</v>
      </c>
      <c r="AK28" t="s">
        <v>5</v>
      </c>
      <c r="AL28" t="s">
        <v>4</v>
      </c>
      <c r="AM28" t="s">
        <v>4</v>
      </c>
      <c r="AN28" t="s">
        <v>3</v>
      </c>
      <c r="AO28" t="s">
        <v>3</v>
      </c>
      <c r="AP28" t="s">
        <v>5</v>
      </c>
      <c r="AQ28" t="s">
        <v>4</v>
      </c>
    </row>
    <row r="29" spans="1:43" x14ac:dyDescent="0.25">
      <c r="A29">
        <v>2473919</v>
      </c>
      <c r="C29" t="s">
        <v>14</v>
      </c>
      <c r="D29" t="s">
        <v>4</v>
      </c>
      <c r="E29" t="s">
        <v>4</v>
      </c>
      <c r="F29" t="s">
        <v>3</v>
      </c>
      <c r="G29" t="s">
        <v>6</v>
      </c>
      <c r="H29" t="s">
        <v>3</v>
      </c>
      <c r="I29" t="s">
        <v>3</v>
      </c>
      <c r="J29" t="s">
        <v>5</v>
      </c>
      <c r="K29" t="s">
        <v>4</v>
      </c>
      <c r="L29" t="s">
        <v>3</v>
      </c>
      <c r="M29" t="s">
        <v>6</v>
      </c>
      <c r="N29" t="s">
        <v>6</v>
      </c>
      <c r="O29" t="s">
        <v>4</v>
      </c>
      <c r="P29" t="s">
        <v>6</v>
      </c>
      <c r="Q29" t="s">
        <v>4</v>
      </c>
      <c r="R29" t="s">
        <v>3</v>
      </c>
      <c r="S29" t="s">
        <v>4</v>
      </c>
      <c r="T29" t="s">
        <v>5</v>
      </c>
      <c r="U29" t="s">
        <v>4</v>
      </c>
      <c r="V29" t="s">
        <v>3</v>
      </c>
      <c r="W29" t="s">
        <v>5</v>
      </c>
      <c r="X29" t="s">
        <v>3</v>
      </c>
      <c r="Y29" t="s">
        <v>4</v>
      </c>
      <c r="Z29" t="s">
        <v>5</v>
      </c>
      <c r="AA29" t="s">
        <v>6</v>
      </c>
      <c r="AB29" t="s">
        <v>6</v>
      </c>
      <c r="AC29" t="s">
        <v>5</v>
      </c>
      <c r="AD29" t="s">
        <v>6</v>
      </c>
      <c r="AE29" t="s">
        <v>4</v>
      </c>
      <c r="AF29" t="s">
        <v>3</v>
      </c>
      <c r="AG29" t="s">
        <v>6</v>
      </c>
      <c r="AH29" t="s">
        <v>5</v>
      </c>
      <c r="AI29" t="s">
        <v>5</v>
      </c>
      <c r="AJ29" t="s">
        <v>3</v>
      </c>
      <c r="AK29" t="s">
        <v>5</v>
      </c>
      <c r="AL29" t="s">
        <v>5</v>
      </c>
      <c r="AM29" t="s">
        <v>4</v>
      </c>
      <c r="AN29" t="s">
        <v>6</v>
      </c>
      <c r="AO29" t="s">
        <v>5</v>
      </c>
      <c r="AP29" t="s">
        <v>3</v>
      </c>
      <c r="AQ29" t="s">
        <v>3</v>
      </c>
    </row>
    <row r="30" spans="1:43" x14ac:dyDescent="0.25">
      <c r="A30">
        <v>2459206</v>
      </c>
      <c r="C30" t="s">
        <v>3</v>
      </c>
      <c r="D30" t="s">
        <v>5</v>
      </c>
      <c r="E30" t="s">
        <v>3</v>
      </c>
      <c r="F30" t="s">
        <v>3</v>
      </c>
      <c r="G30" t="s">
        <v>6</v>
      </c>
      <c r="H30" t="s">
        <v>6</v>
      </c>
      <c r="I30" t="s">
        <v>3</v>
      </c>
      <c r="J30" t="s">
        <v>5</v>
      </c>
      <c r="K30" t="s">
        <v>5</v>
      </c>
      <c r="L30" t="s">
        <v>3</v>
      </c>
      <c r="M30" t="s">
        <v>6</v>
      </c>
      <c r="N30" t="s">
        <v>6</v>
      </c>
      <c r="O30" t="s">
        <v>4</v>
      </c>
      <c r="P30" t="s">
        <v>5</v>
      </c>
      <c r="Q30" t="s">
        <v>4</v>
      </c>
      <c r="R30" t="s">
        <v>6</v>
      </c>
      <c r="S30" t="s">
        <v>4</v>
      </c>
      <c r="T30" t="s">
        <v>3</v>
      </c>
      <c r="U30" t="s">
        <v>4</v>
      </c>
      <c r="V30" t="s">
        <v>5</v>
      </c>
      <c r="W30" t="s">
        <v>5</v>
      </c>
      <c r="X30" t="s">
        <v>3</v>
      </c>
      <c r="Y30" t="s">
        <v>4</v>
      </c>
      <c r="Z30" t="s">
        <v>4</v>
      </c>
      <c r="AA30" t="s">
        <v>3</v>
      </c>
      <c r="AB30" t="s">
        <v>6</v>
      </c>
      <c r="AC30" t="s">
        <v>3</v>
      </c>
      <c r="AD30" t="s">
        <v>6</v>
      </c>
      <c r="AE30" t="s">
        <v>4</v>
      </c>
      <c r="AF30" t="s">
        <v>6</v>
      </c>
      <c r="AG30" t="s">
        <v>6</v>
      </c>
      <c r="AH30" t="s">
        <v>3</v>
      </c>
      <c r="AI30" t="s">
        <v>5</v>
      </c>
      <c r="AJ30" t="s">
        <v>3</v>
      </c>
      <c r="AK30" t="s">
        <v>4</v>
      </c>
      <c r="AL30" t="s">
        <v>5</v>
      </c>
      <c r="AM30" t="s">
        <v>4</v>
      </c>
      <c r="AN30" t="s">
        <v>6</v>
      </c>
      <c r="AO30" t="s">
        <v>5</v>
      </c>
      <c r="AP30" t="s">
        <v>4</v>
      </c>
      <c r="AQ30" t="s">
        <v>5</v>
      </c>
    </row>
    <row r="31" spans="1:43" x14ac:dyDescent="0.25">
      <c r="A31" t="e">
        <v>#N/A</v>
      </c>
      <c r="C31" t="s">
        <v>9</v>
      </c>
      <c r="D31" t="s">
        <v>3</v>
      </c>
      <c r="E31" t="s">
        <v>6</v>
      </c>
      <c r="F31" t="s">
        <v>6</v>
      </c>
      <c r="G31" t="s">
        <v>3</v>
      </c>
      <c r="H31" t="s">
        <v>4</v>
      </c>
      <c r="I31" t="s">
        <v>3</v>
      </c>
      <c r="J31" t="s">
        <v>5</v>
      </c>
      <c r="K31" t="s">
        <v>4</v>
      </c>
      <c r="L31" t="s">
        <v>3</v>
      </c>
      <c r="M31" t="s">
        <v>5</v>
      </c>
      <c r="N31" t="s">
        <v>6</v>
      </c>
      <c r="O31" t="s">
        <v>4</v>
      </c>
      <c r="P31" t="s">
        <v>5</v>
      </c>
      <c r="Q31" t="s">
        <v>3</v>
      </c>
      <c r="R31" t="s">
        <v>5</v>
      </c>
      <c r="S31" t="s">
        <v>4</v>
      </c>
      <c r="T31" t="s">
        <v>5</v>
      </c>
      <c r="U31" t="s">
        <v>5</v>
      </c>
      <c r="V31" t="s">
        <v>3</v>
      </c>
      <c r="W31" t="s">
        <v>4</v>
      </c>
      <c r="X31" t="s">
        <v>3</v>
      </c>
      <c r="Y31" t="s">
        <v>4</v>
      </c>
      <c r="Z31" t="s">
        <v>6</v>
      </c>
      <c r="AA31" t="s">
        <v>6</v>
      </c>
      <c r="AB31" t="s">
        <v>6</v>
      </c>
      <c r="AC31" t="s">
        <v>4</v>
      </c>
      <c r="AD31" t="s">
        <v>6</v>
      </c>
      <c r="AE31" t="s">
        <v>4</v>
      </c>
      <c r="AF31" t="s">
        <v>3</v>
      </c>
      <c r="AG31" t="s">
        <v>6</v>
      </c>
      <c r="AH31" t="s">
        <v>5</v>
      </c>
      <c r="AI31" t="s">
        <v>5</v>
      </c>
      <c r="AJ31" t="s">
        <v>3</v>
      </c>
      <c r="AK31" t="s">
        <v>4</v>
      </c>
      <c r="AL31" t="s">
        <v>5</v>
      </c>
      <c r="AM31" t="s">
        <v>6</v>
      </c>
      <c r="AN31" t="s">
        <v>3</v>
      </c>
      <c r="AO31" t="s">
        <v>6</v>
      </c>
      <c r="AP31" t="s">
        <v>3</v>
      </c>
      <c r="AQ31" t="s">
        <v>3</v>
      </c>
    </row>
    <row r="32" spans="1:43" x14ac:dyDescent="0.25">
      <c r="A32" t="e">
        <v>#N/A</v>
      </c>
      <c r="C32" t="s">
        <v>9</v>
      </c>
      <c r="D32" t="s">
        <v>3</v>
      </c>
      <c r="E32" t="s">
        <v>6</v>
      </c>
      <c r="F32" t="s">
        <v>4</v>
      </c>
      <c r="G32" t="s">
        <v>5</v>
      </c>
      <c r="H32" t="s">
        <v>4</v>
      </c>
      <c r="I32" t="s">
        <v>3</v>
      </c>
      <c r="J32" t="s">
        <v>5</v>
      </c>
      <c r="K32" t="s">
        <v>4</v>
      </c>
      <c r="L32" t="s">
        <v>3</v>
      </c>
      <c r="M32" t="s">
        <v>3</v>
      </c>
      <c r="N32" t="s">
        <v>6</v>
      </c>
      <c r="O32" t="s">
        <v>4</v>
      </c>
      <c r="P32" t="s">
        <v>5</v>
      </c>
      <c r="Q32" t="s">
        <v>4</v>
      </c>
      <c r="R32" t="s">
        <v>3</v>
      </c>
      <c r="S32" t="s">
        <v>4</v>
      </c>
      <c r="T32" t="s">
        <v>5</v>
      </c>
      <c r="U32" t="s">
        <v>5</v>
      </c>
      <c r="V32" t="s">
        <v>3</v>
      </c>
      <c r="W32" t="s">
        <v>3</v>
      </c>
      <c r="X32" t="s">
        <v>3</v>
      </c>
      <c r="Y32" t="s">
        <v>4</v>
      </c>
      <c r="Z32" t="s">
        <v>6</v>
      </c>
      <c r="AA32" t="s">
        <v>6</v>
      </c>
      <c r="AB32" t="s">
        <v>6</v>
      </c>
      <c r="AC32" t="s">
        <v>4</v>
      </c>
      <c r="AD32" t="s">
        <v>6</v>
      </c>
      <c r="AE32" t="s">
        <v>4</v>
      </c>
      <c r="AF32" t="s">
        <v>3</v>
      </c>
      <c r="AG32" t="s">
        <v>6</v>
      </c>
      <c r="AH32" t="s">
        <v>5</v>
      </c>
      <c r="AI32" t="s">
        <v>5</v>
      </c>
      <c r="AJ32" t="s">
        <v>3</v>
      </c>
      <c r="AK32" t="s">
        <v>4</v>
      </c>
      <c r="AL32" t="s">
        <v>4</v>
      </c>
      <c r="AM32" t="s">
        <v>3</v>
      </c>
      <c r="AN32" t="s">
        <v>6</v>
      </c>
      <c r="AO32" t="s">
        <v>5</v>
      </c>
      <c r="AP32" t="s">
        <v>3</v>
      </c>
      <c r="AQ32" t="s">
        <v>4</v>
      </c>
    </row>
    <row r="33" spans="1:43" x14ac:dyDescent="0.25">
      <c r="A33">
        <v>2461897</v>
      </c>
      <c r="C33" t="s">
        <v>13</v>
      </c>
      <c r="D33" t="s">
        <v>4</v>
      </c>
      <c r="E33" t="s">
        <v>4</v>
      </c>
      <c r="F33" t="s">
        <v>5</v>
      </c>
      <c r="G33" t="s">
        <v>6</v>
      </c>
      <c r="H33" t="s">
        <v>6</v>
      </c>
      <c r="I33" t="s">
        <v>3</v>
      </c>
      <c r="J33" t="s">
        <v>5</v>
      </c>
      <c r="K33" t="s">
        <v>6</v>
      </c>
      <c r="L33" t="s">
        <v>3</v>
      </c>
      <c r="M33" t="s">
        <v>3</v>
      </c>
      <c r="N33" t="s">
        <v>5</v>
      </c>
      <c r="O33" t="s">
        <v>6</v>
      </c>
      <c r="P33" t="s">
        <v>6</v>
      </c>
      <c r="Q33" t="s">
        <v>4</v>
      </c>
      <c r="R33" t="s">
        <v>3</v>
      </c>
      <c r="S33" t="s">
        <v>4</v>
      </c>
      <c r="T33" t="s">
        <v>5</v>
      </c>
      <c r="U33" t="s">
        <v>6</v>
      </c>
      <c r="V33" t="s">
        <v>4</v>
      </c>
      <c r="W33" t="s">
        <v>5</v>
      </c>
      <c r="X33" t="s">
        <v>5</v>
      </c>
      <c r="Y33" t="s">
        <v>4</v>
      </c>
      <c r="Z33" t="s">
        <v>5</v>
      </c>
      <c r="AA33" t="s">
        <v>4</v>
      </c>
      <c r="AB33" t="s">
        <v>3</v>
      </c>
      <c r="AC33" t="s">
        <v>3</v>
      </c>
      <c r="AD33" t="s">
        <v>6</v>
      </c>
      <c r="AE33" t="s">
        <v>3</v>
      </c>
      <c r="AF33" t="s">
        <v>5</v>
      </c>
      <c r="AG33" t="s">
        <v>3</v>
      </c>
      <c r="AH33" t="s">
        <v>6</v>
      </c>
      <c r="AI33" t="s">
        <v>5</v>
      </c>
      <c r="AJ33" t="s">
        <v>3</v>
      </c>
      <c r="AK33" t="s">
        <v>4</v>
      </c>
      <c r="AL33" t="s">
        <v>5</v>
      </c>
      <c r="AM33" t="s">
        <v>4</v>
      </c>
      <c r="AN33" t="s">
        <v>6</v>
      </c>
      <c r="AO33" t="s">
        <v>4</v>
      </c>
      <c r="AP33" t="s">
        <v>3</v>
      </c>
      <c r="AQ33" t="s">
        <v>3</v>
      </c>
    </row>
    <row r="34" spans="1:43" x14ac:dyDescent="0.25">
      <c r="A34">
        <v>2441251</v>
      </c>
      <c r="C34" t="s">
        <v>6</v>
      </c>
      <c r="D34" t="s">
        <v>6</v>
      </c>
      <c r="E34" t="s">
        <v>4</v>
      </c>
      <c r="F34" t="s">
        <v>4</v>
      </c>
      <c r="G34" t="s">
        <v>6</v>
      </c>
      <c r="H34" t="s">
        <v>3</v>
      </c>
      <c r="I34" t="s">
        <v>3</v>
      </c>
      <c r="J34" t="s">
        <v>4</v>
      </c>
      <c r="K34" t="s">
        <v>4</v>
      </c>
      <c r="L34" t="s">
        <v>3</v>
      </c>
      <c r="M34" t="s">
        <v>4</v>
      </c>
      <c r="N34" t="s">
        <v>6</v>
      </c>
      <c r="O34" t="s">
        <v>5</v>
      </c>
      <c r="P34" t="s">
        <v>3</v>
      </c>
      <c r="Q34" t="s">
        <v>6</v>
      </c>
      <c r="R34" t="s">
        <v>4</v>
      </c>
      <c r="S34" t="s">
        <v>4</v>
      </c>
      <c r="T34" t="s">
        <v>5</v>
      </c>
      <c r="U34" t="s">
        <v>3</v>
      </c>
      <c r="V34" t="s">
        <v>3</v>
      </c>
      <c r="W34" t="s">
        <v>3</v>
      </c>
      <c r="X34" t="s">
        <v>6</v>
      </c>
      <c r="Y34" t="s">
        <v>4</v>
      </c>
      <c r="Z34" t="s">
        <v>5</v>
      </c>
      <c r="AA34" t="s">
        <v>4</v>
      </c>
      <c r="AB34" t="s">
        <v>5</v>
      </c>
      <c r="AC34" t="s">
        <v>6</v>
      </c>
      <c r="AD34" t="s">
        <v>3</v>
      </c>
      <c r="AE34" t="s">
        <v>6</v>
      </c>
      <c r="AF34" t="s">
        <v>4</v>
      </c>
      <c r="AG34" t="s">
        <v>3</v>
      </c>
      <c r="AH34" t="s">
        <v>6</v>
      </c>
      <c r="AI34" t="s">
        <v>5</v>
      </c>
      <c r="AJ34" t="s">
        <v>3</v>
      </c>
      <c r="AK34" t="s">
        <v>5</v>
      </c>
      <c r="AL34" t="s">
        <v>3</v>
      </c>
      <c r="AM34" t="s">
        <v>6</v>
      </c>
      <c r="AN34" t="s">
        <v>3</v>
      </c>
      <c r="AO34" t="s">
        <v>3</v>
      </c>
      <c r="AP34" t="s">
        <v>4</v>
      </c>
      <c r="AQ34" t="s">
        <v>5</v>
      </c>
    </row>
    <row r="35" spans="1:43" x14ac:dyDescent="0.25">
      <c r="A35" t="e">
        <v>#N/A</v>
      </c>
      <c r="C35" t="s">
        <v>11</v>
      </c>
      <c r="D35" t="s">
        <v>4</v>
      </c>
      <c r="E35" t="s">
        <v>3</v>
      </c>
      <c r="F35" t="s">
        <v>3</v>
      </c>
      <c r="G35" t="s">
        <v>6</v>
      </c>
      <c r="H35" t="s">
        <v>3</v>
      </c>
      <c r="I35" t="s">
        <v>3</v>
      </c>
      <c r="J35" t="s">
        <v>3</v>
      </c>
      <c r="K35" t="s">
        <v>3</v>
      </c>
      <c r="L35" t="s">
        <v>6</v>
      </c>
      <c r="M35" t="s">
        <v>3</v>
      </c>
      <c r="N35" t="s">
        <v>6</v>
      </c>
      <c r="O35" t="s">
        <v>4</v>
      </c>
      <c r="P35" t="s">
        <v>3</v>
      </c>
      <c r="Q35" t="s">
        <v>4</v>
      </c>
      <c r="R35" t="s">
        <v>4</v>
      </c>
      <c r="S35" t="s">
        <v>4</v>
      </c>
      <c r="T35" t="s">
        <v>5</v>
      </c>
      <c r="U35" t="s">
        <v>3</v>
      </c>
      <c r="V35" t="s">
        <v>4</v>
      </c>
      <c r="W35" t="s">
        <v>6</v>
      </c>
      <c r="X35" t="s">
        <v>3</v>
      </c>
      <c r="Y35" t="s">
        <v>4</v>
      </c>
      <c r="Z35" t="s">
        <v>4</v>
      </c>
      <c r="AA35" t="s">
        <v>6</v>
      </c>
      <c r="AB35" t="s">
        <v>6</v>
      </c>
      <c r="AC35" t="s">
        <v>4</v>
      </c>
      <c r="AD35" t="s">
        <v>4</v>
      </c>
      <c r="AE35" t="s">
        <v>5</v>
      </c>
      <c r="AF35" t="s">
        <v>4</v>
      </c>
      <c r="AG35" t="s">
        <v>6</v>
      </c>
      <c r="AH35" t="s">
        <v>6</v>
      </c>
      <c r="AI35" t="s">
        <v>5</v>
      </c>
      <c r="AJ35" t="s">
        <v>3</v>
      </c>
      <c r="AK35" t="s">
        <v>6</v>
      </c>
      <c r="AL35" t="s">
        <v>5</v>
      </c>
      <c r="AM35" t="s">
        <v>6</v>
      </c>
      <c r="AN35" t="s">
        <v>6</v>
      </c>
      <c r="AO35" t="s">
        <v>6</v>
      </c>
      <c r="AP35" t="s">
        <v>6</v>
      </c>
      <c r="AQ35" t="s">
        <v>5</v>
      </c>
    </row>
    <row r="36" spans="1:43" x14ac:dyDescent="0.25">
      <c r="A36">
        <v>2397400</v>
      </c>
      <c r="C36" t="s">
        <v>12</v>
      </c>
      <c r="D36" t="s">
        <v>4</v>
      </c>
      <c r="E36" t="s">
        <v>4</v>
      </c>
      <c r="F36" t="s">
        <v>3</v>
      </c>
      <c r="G36" t="s">
        <v>6</v>
      </c>
      <c r="H36" t="s">
        <v>5</v>
      </c>
      <c r="I36" t="s">
        <v>6</v>
      </c>
      <c r="J36" t="s">
        <v>5</v>
      </c>
      <c r="K36" t="s">
        <v>6</v>
      </c>
      <c r="L36" t="s">
        <v>4</v>
      </c>
      <c r="M36" t="s">
        <v>5</v>
      </c>
      <c r="N36" t="s">
        <v>4</v>
      </c>
      <c r="O36" t="s">
        <v>4</v>
      </c>
      <c r="P36" t="s">
        <v>4</v>
      </c>
      <c r="Q36" t="s">
        <v>4</v>
      </c>
      <c r="R36" t="s">
        <v>3</v>
      </c>
      <c r="S36" t="s">
        <v>4</v>
      </c>
      <c r="T36" t="s">
        <v>5</v>
      </c>
      <c r="U36" t="s">
        <v>4</v>
      </c>
      <c r="V36" t="s">
        <v>4</v>
      </c>
      <c r="W36" t="s">
        <v>5</v>
      </c>
      <c r="X36" t="s">
        <v>3</v>
      </c>
      <c r="Y36" t="s">
        <v>3</v>
      </c>
      <c r="Z36" t="s">
        <v>3</v>
      </c>
      <c r="AA36" t="s">
        <v>5</v>
      </c>
      <c r="AB36" t="s">
        <v>6</v>
      </c>
      <c r="AC36" t="s">
        <v>4</v>
      </c>
      <c r="AD36" t="s">
        <v>6</v>
      </c>
      <c r="AE36" t="s">
        <v>4</v>
      </c>
      <c r="AF36" t="s">
        <v>3</v>
      </c>
      <c r="AG36" t="s">
        <v>6</v>
      </c>
      <c r="AH36" t="s">
        <v>5</v>
      </c>
      <c r="AI36" t="s">
        <v>5</v>
      </c>
      <c r="AJ36" t="s">
        <v>3</v>
      </c>
      <c r="AK36" t="s">
        <v>6</v>
      </c>
      <c r="AL36" t="s">
        <v>5</v>
      </c>
      <c r="AM36" t="s">
        <v>6</v>
      </c>
      <c r="AN36" t="s">
        <v>3</v>
      </c>
      <c r="AO36" t="s">
        <v>3</v>
      </c>
      <c r="AP36" t="s">
        <v>3</v>
      </c>
      <c r="AQ36" t="s">
        <v>3</v>
      </c>
    </row>
    <row r="37" spans="1:43" x14ac:dyDescent="0.25">
      <c r="A37" t="e">
        <v>#N/A</v>
      </c>
      <c r="C37" t="s">
        <v>9</v>
      </c>
      <c r="D37" t="s">
        <v>3</v>
      </c>
      <c r="E37" t="s">
        <v>4</v>
      </c>
      <c r="F37" t="s">
        <v>3</v>
      </c>
      <c r="G37" t="s">
        <v>4</v>
      </c>
      <c r="H37" t="s">
        <v>4</v>
      </c>
      <c r="I37" t="s">
        <v>3</v>
      </c>
      <c r="J37" t="s">
        <v>5</v>
      </c>
      <c r="K37" t="s">
        <v>4</v>
      </c>
      <c r="L37" t="s">
        <v>3</v>
      </c>
      <c r="M37" t="s">
        <v>3</v>
      </c>
      <c r="N37" t="s">
        <v>6</v>
      </c>
      <c r="O37" t="s">
        <v>4</v>
      </c>
      <c r="P37" t="s">
        <v>6</v>
      </c>
      <c r="Q37" t="s">
        <v>6</v>
      </c>
      <c r="R37" t="s">
        <v>3</v>
      </c>
      <c r="S37" t="s">
        <v>4</v>
      </c>
      <c r="T37" t="s">
        <v>5</v>
      </c>
      <c r="U37" t="s">
        <v>5</v>
      </c>
      <c r="V37" t="s">
        <v>3</v>
      </c>
      <c r="W37" t="s">
        <v>4</v>
      </c>
      <c r="X37" t="s">
        <v>3</v>
      </c>
      <c r="Y37" t="s">
        <v>4</v>
      </c>
      <c r="Z37" t="s">
        <v>4</v>
      </c>
      <c r="AA37" t="s">
        <v>6</v>
      </c>
      <c r="AB37" t="s">
        <v>6</v>
      </c>
      <c r="AC37" t="s">
        <v>4</v>
      </c>
      <c r="AD37" t="s">
        <v>4</v>
      </c>
      <c r="AE37" t="s">
        <v>4</v>
      </c>
      <c r="AF37" t="s">
        <v>3</v>
      </c>
      <c r="AG37" t="s">
        <v>4</v>
      </c>
      <c r="AH37" t="s">
        <v>6</v>
      </c>
      <c r="AI37" t="s">
        <v>5</v>
      </c>
      <c r="AJ37" t="s">
        <v>3</v>
      </c>
      <c r="AK37" t="s">
        <v>6</v>
      </c>
      <c r="AL37" t="s">
        <v>4</v>
      </c>
      <c r="AM37" t="s">
        <v>4</v>
      </c>
      <c r="AN37" t="s">
        <v>6</v>
      </c>
      <c r="AO37" t="s">
        <v>5</v>
      </c>
      <c r="AP37" t="s">
        <v>3</v>
      </c>
      <c r="AQ37" t="s">
        <v>4</v>
      </c>
    </row>
    <row r="38" spans="1:43" x14ac:dyDescent="0.25">
      <c r="A38" t="e">
        <v>#N/A</v>
      </c>
      <c r="C38" t="s">
        <v>9</v>
      </c>
      <c r="D38" t="s">
        <v>5</v>
      </c>
      <c r="E38" t="s">
        <v>5</v>
      </c>
      <c r="F38" t="s">
        <v>3</v>
      </c>
      <c r="G38" t="s">
        <v>6</v>
      </c>
      <c r="H38" t="s">
        <v>6</v>
      </c>
      <c r="I38" t="s">
        <v>3</v>
      </c>
      <c r="J38" t="s">
        <v>3</v>
      </c>
      <c r="K38" t="s">
        <v>4</v>
      </c>
      <c r="L38" t="s">
        <v>4</v>
      </c>
      <c r="M38" t="s">
        <v>5</v>
      </c>
      <c r="N38" t="s">
        <v>6</v>
      </c>
      <c r="O38" t="s">
        <v>4</v>
      </c>
      <c r="P38" t="s">
        <v>5</v>
      </c>
      <c r="Q38" t="s">
        <v>4</v>
      </c>
      <c r="R38" t="s">
        <v>5</v>
      </c>
      <c r="S38" t="s">
        <v>4</v>
      </c>
      <c r="T38" t="s">
        <v>5</v>
      </c>
      <c r="U38" t="s">
        <v>3</v>
      </c>
      <c r="V38" t="s">
        <v>3</v>
      </c>
      <c r="W38" t="s">
        <v>5</v>
      </c>
      <c r="X38" t="s">
        <v>6</v>
      </c>
      <c r="Y38" t="s">
        <v>4</v>
      </c>
      <c r="Z38" t="s">
        <v>3</v>
      </c>
      <c r="AA38" t="s">
        <v>6</v>
      </c>
      <c r="AB38" t="s">
        <v>6</v>
      </c>
      <c r="AC38" t="s">
        <v>5</v>
      </c>
      <c r="AD38" t="s">
        <v>6</v>
      </c>
      <c r="AE38" t="s">
        <v>4</v>
      </c>
      <c r="AF38" t="s">
        <v>6</v>
      </c>
      <c r="AG38" t="s">
        <v>6</v>
      </c>
      <c r="AH38" t="s">
        <v>5</v>
      </c>
      <c r="AI38" t="s">
        <v>5</v>
      </c>
      <c r="AJ38" t="s">
        <v>3</v>
      </c>
      <c r="AK38" t="s">
        <v>6</v>
      </c>
      <c r="AL38" t="s">
        <v>4</v>
      </c>
      <c r="AM38" t="s">
        <v>4</v>
      </c>
      <c r="AN38" t="s">
        <v>3</v>
      </c>
      <c r="AO38" t="s">
        <v>3</v>
      </c>
      <c r="AP38" t="s">
        <v>4</v>
      </c>
      <c r="AQ38" t="s">
        <v>4</v>
      </c>
    </row>
    <row r="39" spans="1:43" x14ac:dyDescent="0.25">
      <c r="A39">
        <v>2472752</v>
      </c>
      <c r="C39" t="s">
        <v>15</v>
      </c>
      <c r="D39" t="s">
        <v>3</v>
      </c>
      <c r="E39" t="s">
        <v>6</v>
      </c>
      <c r="F39" t="s">
        <v>3</v>
      </c>
      <c r="G39" t="s">
        <v>6</v>
      </c>
      <c r="H39" t="s">
        <v>5</v>
      </c>
      <c r="I39" t="s">
        <v>3</v>
      </c>
      <c r="J39" t="s">
        <v>5</v>
      </c>
      <c r="K39" t="s">
        <v>4</v>
      </c>
      <c r="L39" t="s">
        <v>3</v>
      </c>
      <c r="M39" t="s">
        <v>6</v>
      </c>
      <c r="N39" t="s">
        <v>6</v>
      </c>
      <c r="O39" t="s">
        <v>4</v>
      </c>
      <c r="P39" t="s">
        <v>5</v>
      </c>
      <c r="Q39" t="s">
        <v>3</v>
      </c>
      <c r="R39" t="s">
        <v>3</v>
      </c>
      <c r="S39" t="s">
        <v>4</v>
      </c>
      <c r="T39" t="s">
        <v>5</v>
      </c>
      <c r="U39" t="s">
        <v>5</v>
      </c>
      <c r="V39" t="s">
        <v>3</v>
      </c>
      <c r="W39" t="s">
        <v>3</v>
      </c>
      <c r="X39" t="s">
        <v>3</v>
      </c>
      <c r="Y39" t="s">
        <v>4</v>
      </c>
      <c r="Z39" t="s">
        <v>3</v>
      </c>
      <c r="AA39" t="s">
        <v>6</v>
      </c>
      <c r="AB39" t="s">
        <v>3</v>
      </c>
      <c r="AC39" t="s">
        <v>4</v>
      </c>
      <c r="AD39" t="s">
        <v>6</v>
      </c>
      <c r="AE39" t="s">
        <v>4</v>
      </c>
      <c r="AF39" t="s">
        <v>6</v>
      </c>
      <c r="AG39" t="s">
        <v>6</v>
      </c>
      <c r="AH39" t="s">
        <v>5</v>
      </c>
      <c r="AI39" t="s">
        <v>5</v>
      </c>
      <c r="AJ39" t="s">
        <v>3</v>
      </c>
      <c r="AK39" t="s">
        <v>6</v>
      </c>
      <c r="AL39" t="s">
        <v>5</v>
      </c>
      <c r="AM39" t="s">
        <v>4</v>
      </c>
      <c r="AN39" t="s">
        <v>3</v>
      </c>
      <c r="AO39" t="s">
        <v>4</v>
      </c>
      <c r="AP39" t="s">
        <v>3</v>
      </c>
      <c r="AQ39" t="s">
        <v>3</v>
      </c>
    </row>
    <row r="40" spans="1:43" x14ac:dyDescent="0.25">
      <c r="A40">
        <v>2448530</v>
      </c>
      <c r="C40" t="s">
        <v>14</v>
      </c>
      <c r="D40" t="s">
        <v>6</v>
      </c>
      <c r="E40" t="s">
        <v>4</v>
      </c>
      <c r="F40" t="s">
        <v>3</v>
      </c>
      <c r="G40" t="s">
        <v>6</v>
      </c>
      <c r="H40" t="s">
        <v>4</v>
      </c>
      <c r="I40" t="s">
        <v>4</v>
      </c>
      <c r="J40" t="s">
        <v>5</v>
      </c>
      <c r="K40" t="s">
        <v>4</v>
      </c>
      <c r="L40" t="s">
        <v>3</v>
      </c>
      <c r="M40" t="s">
        <v>3</v>
      </c>
      <c r="N40" t="s">
        <v>6</v>
      </c>
      <c r="O40" t="s">
        <v>3</v>
      </c>
      <c r="P40" t="s">
        <v>6</v>
      </c>
      <c r="Q40" t="s">
        <v>4</v>
      </c>
      <c r="R40" t="s">
        <v>3</v>
      </c>
      <c r="S40" t="s">
        <v>4</v>
      </c>
      <c r="T40" t="s">
        <v>5</v>
      </c>
      <c r="U40" t="s">
        <v>3</v>
      </c>
      <c r="V40" t="s">
        <v>5</v>
      </c>
      <c r="W40" t="s">
        <v>5</v>
      </c>
      <c r="X40" t="s">
        <v>3</v>
      </c>
      <c r="Y40" t="s">
        <v>4</v>
      </c>
      <c r="Z40" t="s">
        <v>4</v>
      </c>
      <c r="AA40" t="s">
        <v>3</v>
      </c>
      <c r="AB40" t="s">
        <v>6</v>
      </c>
      <c r="AC40" t="s">
        <v>3</v>
      </c>
      <c r="AD40" t="s">
        <v>6</v>
      </c>
      <c r="AE40" t="s">
        <v>4</v>
      </c>
      <c r="AF40" t="s">
        <v>3</v>
      </c>
      <c r="AG40" t="s">
        <v>6</v>
      </c>
      <c r="AH40" t="s">
        <v>6</v>
      </c>
      <c r="AI40" t="s">
        <v>5</v>
      </c>
      <c r="AJ40" t="s">
        <v>3</v>
      </c>
      <c r="AK40" t="s">
        <v>6</v>
      </c>
      <c r="AL40" t="s">
        <v>5</v>
      </c>
      <c r="AM40" t="s">
        <v>5</v>
      </c>
      <c r="AN40" t="s">
        <v>5</v>
      </c>
      <c r="AO40" t="s">
        <v>3</v>
      </c>
      <c r="AP40" t="s">
        <v>3</v>
      </c>
      <c r="AQ40" t="s">
        <v>5</v>
      </c>
    </row>
    <row r="41" spans="1:43" x14ac:dyDescent="0.25">
      <c r="A41">
        <v>2445567</v>
      </c>
      <c r="C41" t="s">
        <v>7</v>
      </c>
      <c r="D41" t="s">
        <v>3</v>
      </c>
      <c r="E41" t="s">
        <v>3</v>
      </c>
      <c r="F41" t="s">
        <v>3</v>
      </c>
      <c r="G41" t="s">
        <v>6</v>
      </c>
      <c r="H41" t="s">
        <v>4</v>
      </c>
      <c r="I41" t="s">
        <v>3</v>
      </c>
      <c r="J41" t="s">
        <v>5</v>
      </c>
      <c r="K41" t="s">
        <v>4</v>
      </c>
      <c r="L41" t="s">
        <v>3</v>
      </c>
      <c r="M41" t="s">
        <v>6</v>
      </c>
      <c r="N41" t="s">
        <v>6</v>
      </c>
      <c r="O41" t="s">
        <v>3</v>
      </c>
      <c r="P41" t="s">
        <v>6</v>
      </c>
      <c r="Q41" t="s">
        <v>3</v>
      </c>
      <c r="R41" t="s">
        <v>5</v>
      </c>
      <c r="S41" t="s">
        <v>4</v>
      </c>
      <c r="T41" t="s">
        <v>5</v>
      </c>
      <c r="U41" t="s">
        <v>6</v>
      </c>
      <c r="V41" t="s">
        <v>3</v>
      </c>
      <c r="W41" t="s">
        <v>3</v>
      </c>
      <c r="X41" t="s">
        <v>6</v>
      </c>
      <c r="Y41" t="s">
        <v>4</v>
      </c>
      <c r="Z41" t="s">
        <v>5</v>
      </c>
      <c r="AA41" t="s">
        <v>6</v>
      </c>
      <c r="AB41" t="s">
        <v>6</v>
      </c>
      <c r="AC41" t="s">
        <v>4</v>
      </c>
      <c r="AD41" t="s">
        <v>6</v>
      </c>
      <c r="AE41" t="s">
        <v>4</v>
      </c>
      <c r="AF41" t="s">
        <v>3</v>
      </c>
      <c r="AG41" t="s">
        <v>6</v>
      </c>
      <c r="AH41" t="s">
        <v>6</v>
      </c>
      <c r="AI41" t="s">
        <v>5</v>
      </c>
      <c r="AJ41" t="s">
        <v>3</v>
      </c>
      <c r="AK41" t="s">
        <v>6</v>
      </c>
      <c r="AL41" t="s">
        <v>5</v>
      </c>
      <c r="AM41" t="s">
        <v>4</v>
      </c>
      <c r="AN41" t="s">
        <v>6</v>
      </c>
      <c r="AO41" t="s">
        <v>5</v>
      </c>
      <c r="AP41" t="s">
        <v>3</v>
      </c>
      <c r="AQ41" t="s">
        <v>4</v>
      </c>
    </row>
    <row r="42" spans="1:43" x14ac:dyDescent="0.25">
      <c r="A42" t="e">
        <v>#N/A</v>
      </c>
      <c r="C42" t="s">
        <v>9</v>
      </c>
      <c r="D42" t="s">
        <v>6</v>
      </c>
      <c r="E42" t="s">
        <v>5</v>
      </c>
      <c r="F42" t="s">
        <v>3</v>
      </c>
      <c r="G42" t="s">
        <v>4</v>
      </c>
      <c r="H42" t="s">
        <v>5</v>
      </c>
      <c r="I42" t="s">
        <v>3</v>
      </c>
      <c r="J42" t="s">
        <v>5</v>
      </c>
      <c r="K42" t="s">
        <v>4</v>
      </c>
      <c r="L42" t="s">
        <v>3</v>
      </c>
      <c r="M42" t="s">
        <v>3</v>
      </c>
      <c r="N42" t="s">
        <v>6</v>
      </c>
      <c r="O42" t="s">
        <v>4</v>
      </c>
      <c r="P42" t="s">
        <v>5</v>
      </c>
      <c r="Q42" t="s">
        <v>4</v>
      </c>
      <c r="R42" t="s">
        <v>3</v>
      </c>
      <c r="S42" t="s">
        <v>4</v>
      </c>
      <c r="T42" t="s">
        <v>6</v>
      </c>
      <c r="U42" t="s">
        <v>4</v>
      </c>
      <c r="V42" t="s">
        <v>3</v>
      </c>
      <c r="W42" t="s">
        <v>6</v>
      </c>
      <c r="X42" t="s">
        <v>3</v>
      </c>
      <c r="Y42" t="s">
        <v>4</v>
      </c>
      <c r="Z42" t="s">
        <v>4</v>
      </c>
      <c r="AA42" t="s">
        <v>6</v>
      </c>
      <c r="AB42" t="s">
        <v>6</v>
      </c>
      <c r="AC42" t="s">
        <v>4</v>
      </c>
      <c r="AD42" t="s">
        <v>4</v>
      </c>
      <c r="AE42" t="s">
        <v>5</v>
      </c>
      <c r="AF42" t="s">
        <v>3</v>
      </c>
      <c r="AG42" t="s">
        <v>6</v>
      </c>
      <c r="AH42" t="s">
        <v>3</v>
      </c>
      <c r="AI42" t="s">
        <v>5</v>
      </c>
      <c r="AJ42" t="s">
        <v>3</v>
      </c>
      <c r="AK42" t="s">
        <v>4</v>
      </c>
      <c r="AL42" t="s">
        <v>4</v>
      </c>
      <c r="AM42" t="s">
        <v>6</v>
      </c>
      <c r="AN42" t="s">
        <v>6</v>
      </c>
      <c r="AO42" t="s">
        <v>5</v>
      </c>
      <c r="AP42" t="s">
        <v>3</v>
      </c>
      <c r="AQ42" t="s">
        <v>5</v>
      </c>
    </row>
    <row r="43" spans="1:43" x14ac:dyDescent="0.25">
      <c r="A43">
        <v>2473484</v>
      </c>
      <c r="C43" t="s">
        <v>12</v>
      </c>
      <c r="D43" t="s">
        <v>5</v>
      </c>
      <c r="E43" t="s">
        <v>6</v>
      </c>
      <c r="F43" t="s">
        <v>3</v>
      </c>
      <c r="G43" t="s">
        <v>3</v>
      </c>
      <c r="H43" t="s">
        <v>6</v>
      </c>
      <c r="I43" t="s">
        <v>3</v>
      </c>
      <c r="J43" t="s">
        <v>5</v>
      </c>
      <c r="K43" t="s">
        <v>4</v>
      </c>
      <c r="L43" t="s">
        <v>3</v>
      </c>
      <c r="M43" t="s">
        <v>5</v>
      </c>
      <c r="N43" t="s">
        <v>4</v>
      </c>
      <c r="O43" t="s">
        <v>5</v>
      </c>
      <c r="P43" t="s">
        <v>5</v>
      </c>
      <c r="Q43" t="s">
        <v>3</v>
      </c>
      <c r="R43" t="s">
        <v>4</v>
      </c>
      <c r="S43" t="s">
        <v>4</v>
      </c>
      <c r="T43" t="s">
        <v>3</v>
      </c>
      <c r="U43" t="s">
        <v>4</v>
      </c>
      <c r="V43" t="s">
        <v>4</v>
      </c>
      <c r="W43" t="s">
        <v>4</v>
      </c>
      <c r="X43" t="s">
        <v>6</v>
      </c>
      <c r="Y43" t="s">
        <v>3</v>
      </c>
      <c r="Z43" t="s">
        <v>4</v>
      </c>
      <c r="AA43" t="s">
        <v>6</v>
      </c>
      <c r="AB43" t="s">
        <v>6</v>
      </c>
      <c r="AC43" t="s">
        <v>5</v>
      </c>
      <c r="AD43" t="s">
        <v>4</v>
      </c>
      <c r="AE43" t="s">
        <v>6</v>
      </c>
      <c r="AF43" t="s">
        <v>5</v>
      </c>
      <c r="AG43" t="s">
        <v>4</v>
      </c>
      <c r="AH43" t="s">
        <v>3</v>
      </c>
      <c r="AI43" t="s">
        <v>5</v>
      </c>
      <c r="AJ43" t="s">
        <v>3</v>
      </c>
      <c r="AK43" t="s">
        <v>6</v>
      </c>
      <c r="AL43" t="s">
        <v>4</v>
      </c>
      <c r="AM43" t="s">
        <v>3</v>
      </c>
      <c r="AN43" t="s">
        <v>6</v>
      </c>
      <c r="AO43" t="s">
        <v>3</v>
      </c>
      <c r="AP43" t="s">
        <v>3</v>
      </c>
      <c r="AQ43" t="s">
        <v>5</v>
      </c>
    </row>
    <row r="44" spans="1:43" x14ac:dyDescent="0.25">
      <c r="A44">
        <v>2473489</v>
      </c>
      <c r="C44" t="s">
        <v>7</v>
      </c>
      <c r="D44" t="s">
        <v>4</v>
      </c>
      <c r="E44" t="s">
        <v>6</v>
      </c>
      <c r="F44" t="s">
        <v>3</v>
      </c>
      <c r="G44" t="s">
        <v>6</v>
      </c>
      <c r="H44" t="s">
        <v>6</v>
      </c>
      <c r="I44" t="s">
        <v>3</v>
      </c>
      <c r="J44" t="s">
        <v>5</v>
      </c>
      <c r="K44" t="s">
        <v>4</v>
      </c>
      <c r="L44" t="s">
        <v>3</v>
      </c>
      <c r="M44" t="s">
        <v>5</v>
      </c>
      <c r="N44" t="s">
        <v>6</v>
      </c>
      <c r="O44" t="s">
        <v>4</v>
      </c>
      <c r="P44" t="s">
        <v>3</v>
      </c>
      <c r="Q44" t="s">
        <v>4</v>
      </c>
      <c r="R44" t="s">
        <v>4</v>
      </c>
      <c r="S44" t="s">
        <v>4</v>
      </c>
      <c r="T44" t="s">
        <v>3</v>
      </c>
      <c r="U44" t="s">
        <v>6</v>
      </c>
      <c r="V44" t="s">
        <v>3</v>
      </c>
      <c r="W44" t="s">
        <v>5</v>
      </c>
      <c r="X44" t="s">
        <v>3</v>
      </c>
      <c r="Y44" t="s">
        <v>4</v>
      </c>
      <c r="Z44" t="s">
        <v>5</v>
      </c>
      <c r="AA44" t="s">
        <v>6</v>
      </c>
      <c r="AB44" t="s">
        <v>6</v>
      </c>
      <c r="AC44" t="s">
        <v>5</v>
      </c>
      <c r="AD44" t="s">
        <v>3</v>
      </c>
      <c r="AE44" t="s">
        <v>4</v>
      </c>
      <c r="AF44" t="s">
        <v>6</v>
      </c>
      <c r="AG44" t="s">
        <v>6</v>
      </c>
      <c r="AH44" t="s">
        <v>6</v>
      </c>
      <c r="AI44" t="s">
        <v>5</v>
      </c>
      <c r="AJ44" t="s">
        <v>3</v>
      </c>
      <c r="AK44" t="s">
        <v>4</v>
      </c>
      <c r="AL44" t="s">
        <v>4</v>
      </c>
      <c r="AM44" t="s">
        <v>6</v>
      </c>
      <c r="AN44" t="s">
        <v>6</v>
      </c>
      <c r="AO44" t="s">
        <v>6</v>
      </c>
      <c r="AP44" t="s">
        <v>3</v>
      </c>
      <c r="AQ44" t="s">
        <v>4</v>
      </c>
    </row>
    <row r="45" spans="1:43" x14ac:dyDescent="0.25">
      <c r="A45">
        <v>2387856</v>
      </c>
      <c r="C45" t="s">
        <v>11</v>
      </c>
      <c r="D45" t="s">
        <v>3</v>
      </c>
      <c r="E45" t="s">
        <v>4</v>
      </c>
      <c r="F45" t="s">
        <v>3</v>
      </c>
      <c r="G45" t="s">
        <v>6</v>
      </c>
      <c r="H45" t="s">
        <v>4</v>
      </c>
      <c r="I45" t="s">
        <v>3</v>
      </c>
      <c r="J45" t="s">
        <v>5</v>
      </c>
      <c r="K45" t="s">
        <v>4</v>
      </c>
      <c r="L45" t="s">
        <v>3</v>
      </c>
      <c r="M45" t="s">
        <v>5</v>
      </c>
      <c r="N45" t="s">
        <v>6</v>
      </c>
      <c r="O45" t="s">
        <v>4</v>
      </c>
      <c r="P45" t="s">
        <v>5</v>
      </c>
      <c r="Q45" t="s">
        <v>4</v>
      </c>
      <c r="R45" t="s">
        <v>5</v>
      </c>
      <c r="S45" t="s">
        <v>4</v>
      </c>
      <c r="T45" t="s">
        <v>5</v>
      </c>
      <c r="U45" t="s">
        <v>4</v>
      </c>
      <c r="V45" t="s">
        <v>4</v>
      </c>
      <c r="W45" t="s">
        <v>3</v>
      </c>
      <c r="X45" t="s">
        <v>3</v>
      </c>
      <c r="Y45" t="s">
        <v>4</v>
      </c>
      <c r="Z45" t="s">
        <v>4</v>
      </c>
      <c r="AA45" t="s">
        <v>6</v>
      </c>
      <c r="AB45" t="s">
        <v>3</v>
      </c>
      <c r="AC45" t="s">
        <v>4</v>
      </c>
      <c r="AD45" t="s">
        <v>4</v>
      </c>
      <c r="AE45" t="s">
        <v>4</v>
      </c>
      <c r="AF45" t="s">
        <v>5</v>
      </c>
      <c r="AG45" t="s">
        <v>6</v>
      </c>
      <c r="AH45" t="s">
        <v>6</v>
      </c>
      <c r="AI45" t="s">
        <v>3</v>
      </c>
      <c r="AJ45" t="s">
        <v>3</v>
      </c>
      <c r="AK45" t="s">
        <v>6</v>
      </c>
      <c r="AL45" t="s">
        <v>4</v>
      </c>
      <c r="AM45" t="s">
        <v>5</v>
      </c>
      <c r="AN45" t="s">
        <v>6</v>
      </c>
      <c r="AO45" t="s">
        <v>3</v>
      </c>
      <c r="AP45" t="s">
        <v>3</v>
      </c>
      <c r="AQ45" t="s">
        <v>4</v>
      </c>
    </row>
    <row r="46" spans="1:43" x14ac:dyDescent="0.25">
      <c r="A46" t="e">
        <v>#N/A</v>
      </c>
      <c r="C46" t="s">
        <v>9</v>
      </c>
      <c r="D46" t="s">
        <v>6</v>
      </c>
      <c r="E46" t="s">
        <v>4</v>
      </c>
      <c r="F46" t="s">
        <v>3</v>
      </c>
      <c r="G46" t="s">
        <v>6</v>
      </c>
      <c r="H46" t="s">
        <v>4</v>
      </c>
      <c r="I46" t="s">
        <v>3</v>
      </c>
      <c r="J46" t="s">
        <v>5</v>
      </c>
      <c r="K46" t="s">
        <v>5</v>
      </c>
      <c r="L46" t="s">
        <v>4</v>
      </c>
      <c r="M46" t="s">
        <v>3</v>
      </c>
      <c r="N46" t="s">
        <v>6</v>
      </c>
      <c r="O46" t="s">
        <v>4</v>
      </c>
      <c r="P46" t="s">
        <v>5</v>
      </c>
      <c r="Q46" t="s">
        <v>5</v>
      </c>
      <c r="R46" t="s">
        <v>3</v>
      </c>
      <c r="S46" t="s">
        <v>6</v>
      </c>
      <c r="T46" t="s">
        <v>5</v>
      </c>
      <c r="U46" t="s">
        <v>4</v>
      </c>
      <c r="V46" t="s">
        <v>3</v>
      </c>
      <c r="W46" t="s">
        <v>5</v>
      </c>
      <c r="X46" t="s">
        <v>3</v>
      </c>
      <c r="Y46" t="s">
        <v>6</v>
      </c>
      <c r="Z46" t="s">
        <v>3</v>
      </c>
      <c r="AA46" t="s">
        <v>6</v>
      </c>
      <c r="AB46" t="s">
        <v>6</v>
      </c>
      <c r="AC46" t="s">
        <v>4</v>
      </c>
      <c r="AD46" t="s">
        <v>4</v>
      </c>
      <c r="AE46" t="s">
        <v>5</v>
      </c>
      <c r="AF46" t="s">
        <v>3</v>
      </c>
      <c r="AG46" t="s">
        <v>6</v>
      </c>
      <c r="AH46" t="s">
        <v>5</v>
      </c>
      <c r="AI46" t="s">
        <v>5</v>
      </c>
      <c r="AJ46" t="s">
        <v>3</v>
      </c>
      <c r="AK46" t="s">
        <v>4</v>
      </c>
      <c r="AL46" t="s">
        <v>5</v>
      </c>
      <c r="AM46" t="s">
        <v>4</v>
      </c>
      <c r="AN46" t="s">
        <v>6</v>
      </c>
      <c r="AO46" t="s">
        <v>3</v>
      </c>
      <c r="AP46" t="s">
        <v>6</v>
      </c>
      <c r="AQ46" t="s">
        <v>3</v>
      </c>
    </row>
    <row r="47" spans="1:43" x14ac:dyDescent="0.25">
      <c r="A47">
        <v>2468164</v>
      </c>
      <c r="C47" t="s">
        <v>12</v>
      </c>
      <c r="D47" t="s">
        <v>3</v>
      </c>
      <c r="E47" t="s">
        <v>4</v>
      </c>
      <c r="F47" t="s">
        <v>3</v>
      </c>
      <c r="G47" t="s">
        <v>6</v>
      </c>
      <c r="H47" t="s">
        <v>5</v>
      </c>
      <c r="I47" t="s">
        <v>3</v>
      </c>
      <c r="J47" t="s">
        <v>5</v>
      </c>
      <c r="K47" t="s">
        <v>6</v>
      </c>
      <c r="L47" t="s">
        <v>3</v>
      </c>
      <c r="M47" t="s">
        <v>3</v>
      </c>
      <c r="N47" t="s">
        <v>6</v>
      </c>
      <c r="O47" t="s">
        <v>4</v>
      </c>
      <c r="P47" t="s">
        <v>5</v>
      </c>
      <c r="Q47" t="s">
        <v>4</v>
      </c>
      <c r="R47" t="s">
        <v>5</v>
      </c>
      <c r="S47" t="s">
        <v>4</v>
      </c>
      <c r="T47" t="s">
        <v>3</v>
      </c>
      <c r="U47" t="s">
        <v>4</v>
      </c>
      <c r="V47" t="s">
        <v>3</v>
      </c>
      <c r="W47" t="s">
        <v>5</v>
      </c>
      <c r="X47" t="s">
        <v>3</v>
      </c>
      <c r="Y47" t="s">
        <v>4</v>
      </c>
      <c r="Z47" t="s">
        <v>5</v>
      </c>
      <c r="AA47" t="s">
        <v>6</v>
      </c>
      <c r="AB47" t="s">
        <v>3</v>
      </c>
      <c r="AC47" t="s">
        <v>6</v>
      </c>
      <c r="AD47" t="s">
        <v>4</v>
      </c>
      <c r="AE47" t="s">
        <v>4</v>
      </c>
      <c r="AF47" t="s">
        <v>3</v>
      </c>
      <c r="AG47" t="s">
        <v>3</v>
      </c>
      <c r="AH47" t="s">
        <v>5</v>
      </c>
      <c r="AI47" t="s">
        <v>5</v>
      </c>
      <c r="AJ47" t="s">
        <v>3</v>
      </c>
      <c r="AK47" t="s">
        <v>6</v>
      </c>
      <c r="AL47" t="s">
        <v>5</v>
      </c>
      <c r="AM47" t="s">
        <v>6</v>
      </c>
      <c r="AN47" t="s">
        <v>6</v>
      </c>
      <c r="AO47" t="s">
        <v>5</v>
      </c>
      <c r="AP47" t="s">
        <v>6</v>
      </c>
      <c r="AQ47" t="s">
        <v>5</v>
      </c>
    </row>
    <row r="48" spans="1:43" x14ac:dyDescent="0.25">
      <c r="A48" t="e">
        <v>#N/A</v>
      </c>
      <c r="C48" t="s">
        <v>11</v>
      </c>
      <c r="D48" t="s">
        <v>5</v>
      </c>
      <c r="E48" t="s">
        <v>3</v>
      </c>
      <c r="F48" t="s">
        <v>5</v>
      </c>
      <c r="G48" t="s">
        <v>6</v>
      </c>
      <c r="H48" t="s">
        <v>4</v>
      </c>
      <c r="I48" t="s">
        <v>3</v>
      </c>
      <c r="J48" t="s">
        <v>5</v>
      </c>
      <c r="K48" t="s">
        <v>4</v>
      </c>
      <c r="L48" t="s">
        <v>3</v>
      </c>
      <c r="M48" t="s">
        <v>5</v>
      </c>
      <c r="N48" t="s">
        <v>6</v>
      </c>
      <c r="O48" t="s">
        <v>3</v>
      </c>
      <c r="P48" t="s">
        <v>5</v>
      </c>
      <c r="Q48" t="s">
        <v>3</v>
      </c>
      <c r="R48" t="s">
        <v>5</v>
      </c>
      <c r="S48" t="s">
        <v>4</v>
      </c>
      <c r="T48" t="s">
        <v>4</v>
      </c>
      <c r="U48" t="s">
        <v>6</v>
      </c>
      <c r="V48" t="s">
        <v>3</v>
      </c>
      <c r="W48" t="s">
        <v>3</v>
      </c>
      <c r="X48" t="s">
        <v>6</v>
      </c>
      <c r="Y48" t="s">
        <v>4</v>
      </c>
      <c r="Z48" t="s">
        <v>5</v>
      </c>
      <c r="AA48" t="s">
        <v>6</v>
      </c>
      <c r="AB48" t="s">
        <v>3</v>
      </c>
      <c r="AC48" t="s">
        <v>4</v>
      </c>
      <c r="AD48" t="s">
        <v>3</v>
      </c>
      <c r="AE48" t="s">
        <v>4</v>
      </c>
      <c r="AF48" t="s">
        <v>3</v>
      </c>
      <c r="AG48" t="s">
        <v>6</v>
      </c>
      <c r="AH48" t="s">
        <v>3</v>
      </c>
      <c r="AI48" t="s">
        <v>5</v>
      </c>
      <c r="AJ48" t="s">
        <v>3</v>
      </c>
      <c r="AK48" t="s">
        <v>6</v>
      </c>
      <c r="AL48" t="s">
        <v>4</v>
      </c>
      <c r="AM48" t="s">
        <v>6</v>
      </c>
      <c r="AN48" t="s">
        <v>5</v>
      </c>
      <c r="AO48" t="s">
        <v>6</v>
      </c>
      <c r="AP48" t="s">
        <v>3</v>
      </c>
      <c r="AQ48" t="s">
        <v>5</v>
      </c>
    </row>
    <row r="49" spans="1:43" x14ac:dyDescent="0.25">
      <c r="A49">
        <v>2448118</v>
      </c>
      <c r="C49" t="s">
        <v>15</v>
      </c>
      <c r="D49" t="s">
        <v>4</v>
      </c>
      <c r="E49" t="s">
        <v>6</v>
      </c>
      <c r="F49" t="s">
        <v>3</v>
      </c>
      <c r="G49" t="s">
        <v>6</v>
      </c>
      <c r="H49" t="s">
        <v>3</v>
      </c>
      <c r="I49" t="s">
        <v>3</v>
      </c>
      <c r="J49" t="s">
        <v>5</v>
      </c>
      <c r="K49" t="s">
        <v>4</v>
      </c>
      <c r="L49" t="s">
        <v>3</v>
      </c>
      <c r="M49" t="s">
        <v>6</v>
      </c>
      <c r="N49" t="s">
        <v>6</v>
      </c>
      <c r="O49" t="s">
        <v>4</v>
      </c>
      <c r="P49" t="s">
        <v>5</v>
      </c>
      <c r="Q49" t="s">
        <v>4</v>
      </c>
      <c r="R49" t="s">
        <v>5</v>
      </c>
      <c r="S49" t="s">
        <v>4</v>
      </c>
      <c r="T49" t="s">
        <v>3</v>
      </c>
      <c r="U49" t="s">
        <v>5</v>
      </c>
      <c r="V49" t="s">
        <v>3</v>
      </c>
      <c r="W49" t="s">
        <v>3</v>
      </c>
      <c r="X49" t="s">
        <v>3</v>
      </c>
      <c r="Y49" t="s">
        <v>4</v>
      </c>
      <c r="Z49" t="s">
        <v>5</v>
      </c>
      <c r="AA49" t="s">
        <v>6</v>
      </c>
      <c r="AB49" t="s">
        <v>6</v>
      </c>
      <c r="AC49" t="s">
        <v>4</v>
      </c>
      <c r="AD49" t="s">
        <v>6</v>
      </c>
      <c r="AE49" t="s">
        <v>4</v>
      </c>
      <c r="AF49" t="s">
        <v>4</v>
      </c>
      <c r="AG49" t="s">
        <v>3</v>
      </c>
      <c r="AH49" t="s">
        <v>3</v>
      </c>
      <c r="AI49" t="s">
        <v>5</v>
      </c>
      <c r="AJ49" t="s">
        <v>3</v>
      </c>
      <c r="AK49" t="s">
        <v>4</v>
      </c>
      <c r="AL49" t="s">
        <v>5</v>
      </c>
      <c r="AM49" t="s">
        <v>6</v>
      </c>
      <c r="AN49" t="s">
        <v>6</v>
      </c>
      <c r="AO49" t="s">
        <v>5</v>
      </c>
      <c r="AP49" t="s">
        <v>3</v>
      </c>
      <c r="AQ49" t="s">
        <v>6</v>
      </c>
    </row>
    <row r="50" spans="1:43" x14ac:dyDescent="0.25">
      <c r="A50">
        <v>2477126</v>
      </c>
      <c r="C50" t="s">
        <v>9</v>
      </c>
      <c r="D50" t="s">
        <v>6</v>
      </c>
      <c r="E50" t="s">
        <v>5</v>
      </c>
      <c r="F50" t="s">
        <v>3</v>
      </c>
      <c r="G50" t="s">
        <v>5</v>
      </c>
      <c r="H50" t="s">
        <v>6</v>
      </c>
      <c r="I50" t="s">
        <v>3</v>
      </c>
      <c r="J50" t="s">
        <v>5</v>
      </c>
      <c r="K50" t="s">
        <v>4</v>
      </c>
      <c r="L50" t="s">
        <v>4</v>
      </c>
      <c r="M50" t="s">
        <v>6</v>
      </c>
      <c r="N50" t="s">
        <v>5</v>
      </c>
      <c r="O50" t="s">
        <v>4</v>
      </c>
      <c r="P50" t="s">
        <v>5</v>
      </c>
      <c r="Q50" t="s">
        <v>4</v>
      </c>
      <c r="R50" t="s">
        <v>5</v>
      </c>
      <c r="S50" t="s">
        <v>4</v>
      </c>
      <c r="T50" t="s">
        <v>3</v>
      </c>
      <c r="U50" t="s">
        <v>3</v>
      </c>
      <c r="V50" t="s">
        <v>3</v>
      </c>
      <c r="W50" t="s">
        <v>4</v>
      </c>
      <c r="X50" t="s">
        <v>4</v>
      </c>
      <c r="Y50" t="s">
        <v>4</v>
      </c>
      <c r="Z50" t="s">
        <v>5</v>
      </c>
      <c r="AA50" t="s">
        <v>6</v>
      </c>
      <c r="AB50" t="s">
        <v>6</v>
      </c>
      <c r="AC50" t="s">
        <v>4</v>
      </c>
      <c r="AD50" t="s">
        <v>6</v>
      </c>
      <c r="AE50" t="s">
        <v>5</v>
      </c>
      <c r="AF50" t="s">
        <v>6</v>
      </c>
      <c r="AG50" t="s">
        <v>3</v>
      </c>
      <c r="AH50" t="s">
        <v>6</v>
      </c>
      <c r="AI50" t="s">
        <v>5</v>
      </c>
      <c r="AJ50" t="s">
        <v>5</v>
      </c>
      <c r="AK50" t="s">
        <v>5</v>
      </c>
      <c r="AL50" t="s">
        <v>5</v>
      </c>
      <c r="AM50" t="s">
        <v>5</v>
      </c>
      <c r="AN50" t="s">
        <v>6</v>
      </c>
      <c r="AO50" t="s">
        <v>6</v>
      </c>
      <c r="AP50" t="s">
        <v>3</v>
      </c>
      <c r="AQ50" t="s">
        <v>3</v>
      </c>
    </row>
    <row r="51" spans="1:43" x14ac:dyDescent="0.25">
      <c r="A51">
        <v>2448317</v>
      </c>
      <c r="C51" t="s">
        <v>14</v>
      </c>
      <c r="D51" t="s">
        <v>6</v>
      </c>
      <c r="E51" t="s">
        <v>6</v>
      </c>
      <c r="F51" t="s">
        <v>3</v>
      </c>
      <c r="G51" t="s">
        <v>3</v>
      </c>
      <c r="H51" t="s">
        <v>4</v>
      </c>
      <c r="I51" t="s">
        <v>3</v>
      </c>
      <c r="J51" t="s">
        <v>6</v>
      </c>
      <c r="K51" t="s">
        <v>3</v>
      </c>
      <c r="L51" t="s">
        <v>6</v>
      </c>
      <c r="M51" t="s">
        <v>3</v>
      </c>
      <c r="N51" t="s">
        <v>6</v>
      </c>
      <c r="O51" t="s">
        <v>4</v>
      </c>
      <c r="P51" t="s">
        <v>6</v>
      </c>
      <c r="Q51" t="s">
        <v>4</v>
      </c>
      <c r="R51" t="s">
        <v>3</v>
      </c>
      <c r="S51" t="s">
        <v>4</v>
      </c>
      <c r="T51" t="s">
        <v>5</v>
      </c>
      <c r="U51" t="s">
        <v>6</v>
      </c>
      <c r="V51" t="s">
        <v>3</v>
      </c>
      <c r="W51" t="s">
        <v>5</v>
      </c>
      <c r="X51" t="s">
        <v>3</v>
      </c>
      <c r="Y51" t="s">
        <v>4</v>
      </c>
      <c r="Z51" t="s">
        <v>6</v>
      </c>
      <c r="AA51" t="s">
        <v>6</v>
      </c>
      <c r="AB51" t="s">
        <v>3</v>
      </c>
      <c r="AC51" t="s">
        <v>4</v>
      </c>
      <c r="AD51" t="s">
        <v>6</v>
      </c>
      <c r="AE51" t="s">
        <v>4</v>
      </c>
      <c r="AF51" t="s">
        <v>6</v>
      </c>
      <c r="AG51" t="s">
        <v>3</v>
      </c>
      <c r="AH51" t="s">
        <v>4</v>
      </c>
      <c r="AI51" t="s">
        <v>3</v>
      </c>
      <c r="AJ51" t="s">
        <v>3</v>
      </c>
      <c r="AK51" t="s">
        <v>6</v>
      </c>
      <c r="AL51" t="s">
        <v>5</v>
      </c>
      <c r="AM51" t="s">
        <v>6</v>
      </c>
      <c r="AN51" t="s">
        <v>3</v>
      </c>
      <c r="AO51" t="s">
        <v>4</v>
      </c>
      <c r="AP51" t="s">
        <v>5</v>
      </c>
      <c r="AQ51" t="s">
        <v>6</v>
      </c>
    </row>
    <row r="52" spans="1:43" x14ac:dyDescent="0.25">
      <c r="A52">
        <v>2457637</v>
      </c>
      <c r="C52" t="s">
        <v>4</v>
      </c>
      <c r="D52" t="s">
        <v>3</v>
      </c>
      <c r="E52" t="s">
        <v>3</v>
      </c>
      <c r="F52" t="s">
        <v>3</v>
      </c>
      <c r="G52" t="s">
        <v>6</v>
      </c>
      <c r="H52" t="s">
        <v>3</v>
      </c>
      <c r="I52" t="s">
        <v>3</v>
      </c>
      <c r="J52" t="s">
        <v>5</v>
      </c>
      <c r="K52" t="s">
        <v>4</v>
      </c>
      <c r="L52" t="s">
        <v>3</v>
      </c>
      <c r="M52" t="s">
        <v>3</v>
      </c>
      <c r="N52" t="s">
        <v>6</v>
      </c>
      <c r="O52" t="s">
        <v>4</v>
      </c>
      <c r="P52" t="s">
        <v>5</v>
      </c>
      <c r="Q52" t="s">
        <v>4</v>
      </c>
      <c r="R52" t="s">
        <v>3</v>
      </c>
      <c r="S52" t="s">
        <v>4</v>
      </c>
      <c r="T52" t="s">
        <v>5</v>
      </c>
      <c r="U52" t="s">
        <v>6</v>
      </c>
      <c r="V52" t="s">
        <v>3</v>
      </c>
      <c r="W52" t="s">
        <v>3</v>
      </c>
      <c r="X52" t="s">
        <v>3</v>
      </c>
      <c r="Y52" t="s">
        <v>4</v>
      </c>
      <c r="Z52" t="s">
        <v>3</v>
      </c>
      <c r="AA52" t="s">
        <v>6</v>
      </c>
      <c r="AB52" t="s">
        <v>6</v>
      </c>
      <c r="AC52" t="s">
        <v>3</v>
      </c>
      <c r="AD52" t="s">
        <v>6</v>
      </c>
      <c r="AE52" t="s">
        <v>4</v>
      </c>
      <c r="AF52" t="s">
        <v>3</v>
      </c>
      <c r="AG52" t="s">
        <v>5</v>
      </c>
      <c r="AH52" t="s">
        <v>4</v>
      </c>
      <c r="AI52" t="s">
        <v>5</v>
      </c>
      <c r="AJ52" t="s">
        <v>3</v>
      </c>
      <c r="AK52" t="s">
        <v>5</v>
      </c>
      <c r="AL52" t="s">
        <v>4</v>
      </c>
      <c r="AM52" t="s">
        <v>4</v>
      </c>
      <c r="AN52" t="s">
        <v>3</v>
      </c>
      <c r="AO52" t="s">
        <v>6</v>
      </c>
      <c r="AP52" t="s">
        <v>6</v>
      </c>
      <c r="AQ52" t="s">
        <v>5</v>
      </c>
    </row>
    <row r="53" spans="1:43" x14ac:dyDescent="0.25">
      <c r="A53">
        <v>2373597</v>
      </c>
      <c r="C53" t="s">
        <v>9</v>
      </c>
      <c r="D53" t="s">
        <v>3</v>
      </c>
      <c r="E53" t="s">
        <v>5</v>
      </c>
      <c r="F53" t="s">
        <v>6</v>
      </c>
      <c r="G53" t="s">
        <v>3</v>
      </c>
      <c r="H53" t="s">
        <v>4</v>
      </c>
      <c r="I53" t="s">
        <v>5</v>
      </c>
      <c r="J53" t="s">
        <v>3</v>
      </c>
      <c r="K53" t="s">
        <v>6</v>
      </c>
      <c r="L53" t="s">
        <v>4</v>
      </c>
      <c r="M53" t="s">
        <v>6</v>
      </c>
      <c r="N53" t="s">
        <v>6</v>
      </c>
      <c r="O53" t="s">
        <v>4</v>
      </c>
      <c r="P53" t="s">
        <v>5</v>
      </c>
      <c r="Q53" t="s">
        <v>3</v>
      </c>
      <c r="R53" t="s">
        <v>5</v>
      </c>
      <c r="S53" t="s">
        <v>6</v>
      </c>
      <c r="T53" t="s">
        <v>6</v>
      </c>
      <c r="U53" t="s">
        <v>3</v>
      </c>
      <c r="V53" t="s">
        <v>5</v>
      </c>
      <c r="W53" t="s">
        <v>5</v>
      </c>
      <c r="X53" t="s">
        <v>3</v>
      </c>
      <c r="Y53" t="s">
        <v>4</v>
      </c>
      <c r="Z53" t="s">
        <v>3</v>
      </c>
      <c r="AA53" t="s">
        <v>6</v>
      </c>
      <c r="AB53" t="s">
        <v>3</v>
      </c>
      <c r="AC53" t="s">
        <v>3</v>
      </c>
      <c r="AD53" t="s">
        <v>4</v>
      </c>
      <c r="AE53" t="s">
        <v>5</v>
      </c>
      <c r="AF53" t="s">
        <v>3</v>
      </c>
      <c r="AG53" t="s">
        <v>6</v>
      </c>
      <c r="AH53" t="s">
        <v>3</v>
      </c>
      <c r="AI53" t="s">
        <v>5</v>
      </c>
      <c r="AJ53" t="s">
        <v>4</v>
      </c>
      <c r="AK53" t="s">
        <v>6</v>
      </c>
      <c r="AL53" t="s">
        <v>4</v>
      </c>
      <c r="AM53" t="s">
        <v>5</v>
      </c>
      <c r="AN53" t="s">
        <v>6</v>
      </c>
      <c r="AO53" t="s">
        <v>3</v>
      </c>
      <c r="AP53" t="s">
        <v>4</v>
      </c>
      <c r="AQ53" t="s">
        <v>4</v>
      </c>
    </row>
    <row r="54" spans="1:43" x14ac:dyDescent="0.25">
      <c r="A54" t="e">
        <v>#N/A</v>
      </c>
      <c r="C54" t="s">
        <v>11</v>
      </c>
      <c r="D54" t="s">
        <v>3</v>
      </c>
      <c r="E54" t="s">
        <v>6</v>
      </c>
      <c r="F54" t="s">
        <v>3</v>
      </c>
      <c r="G54" t="s">
        <v>6</v>
      </c>
      <c r="H54" t="s">
        <v>6</v>
      </c>
      <c r="I54" t="s">
        <v>3</v>
      </c>
      <c r="J54" t="s">
        <v>5</v>
      </c>
      <c r="K54" t="s">
        <v>6</v>
      </c>
      <c r="L54" t="s">
        <v>3</v>
      </c>
      <c r="M54" t="s">
        <v>5</v>
      </c>
      <c r="N54" t="s">
        <v>6</v>
      </c>
      <c r="O54" t="s">
        <v>5</v>
      </c>
      <c r="P54" t="s">
        <v>5</v>
      </c>
      <c r="Q54" t="s">
        <v>4</v>
      </c>
      <c r="R54" t="s">
        <v>4</v>
      </c>
      <c r="S54" t="s">
        <v>6</v>
      </c>
      <c r="T54" t="s">
        <v>5</v>
      </c>
      <c r="U54" t="s">
        <v>5</v>
      </c>
      <c r="V54" t="s">
        <v>3</v>
      </c>
      <c r="W54" t="s">
        <v>5</v>
      </c>
      <c r="X54" t="s">
        <v>5</v>
      </c>
      <c r="Y54" t="s">
        <v>5</v>
      </c>
      <c r="Z54" t="s">
        <v>5</v>
      </c>
      <c r="AA54" t="s">
        <v>6</v>
      </c>
      <c r="AB54" t="s">
        <v>3</v>
      </c>
      <c r="AC54" t="s">
        <v>6</v>
      </c>
      <c r="AD54" t="s">
        <v>5</v>
      </c>
      <c r="AE54" t="s">
        <v>4</v>
      </c>
      <c r="AF54" t="s">
        <v>3</v>
      </c>
      <c r="AG54" t="s">
        <v>6</v>
      </c>
      <c r="AH54" t="s">
        <v>6</v>
      </c>
      <c r="AI54" t="s">
        <v>5</v>
      </c>
      <c r="AJ54" t="s">
        <v>3</v>
      </c>
      <c r="AK54" t="s">
        <v>6</v>
      </c>
      <c r="AL54" t="s">
        <v>5</v>
      </c>
      <c r="AM54" t="s">
        <v>6</v>
      </c>
      <c r="AN54" t="s">
        <v>5</v>
      </c>
      <c r="AO54" t="s">
        <v>5</v>
      </c>
      <c r="AP54" t="s">
        <v>6</v>
      </c>
      <c r="AQ54" t="s">
        <v>5</v>
      </c>
    </row>
    <row r="55" spans="1:43" x14ac:dyDescent="0.25">
      <c r="A55" t="e">
        <v>#N/A</v>
      </c>
      <c r="C55" t="s">
        <v>11</v>
      </c>
      <c r="D55" t="s">
        <v>3</v>
      </c>
      <c r="E55" t="s">
        <v>6</v>
      </c>
      <c r="F55" t="s">
        <v>3</v>
      </c>
      <c r="G55" t="s">
        <v>6</v>
      </c>
      <c r="H55" t="s">
        <v>4</v>
      </c>
      <c r="I55" t="s">
        <v>3</v>
      </c>
      <c r="J55" t="s">
        <v>5</v>
      </c>
      <c r="K55" t="s">
        <v>6</v>
      </c>
      <c r="L55" t="s">
        <v>3</v>
      </c>
      <c r="M55" t="s">
        <v>3</v>
      </c>
      <c r="N55" t="s">
        <v>6</v>
      </c>
      <c r="O55" t="s">
        <v>4</v>
      </c>
      <c r="P55" t="s">
        <v>5</v>
      </c>
      <c r="Q55" t="s">
        <v>4</v>
      </c>
      <c r="R55" t="s">
        <v>3</v>
      </c>
      <c r="S55" t="s">
        <v>4</v>
      </c>
      <c r="T55" t="s">
        <v>5</v>
      </c>
      <c r="U55" t="s">
        <v>6</v>
      </c>
      <c r="V55" t="s">
        <v>3</v>
      </c>
      <c r="W55" t="s">
        <v>5</v>
      </c>
      <c r="X55" t="s">
        <v>3</v>
      </c>
      <c r="Y55" t="s">
        <v>4</v>
      </c>
      <c r="Z55" t="s">
        <v>3</v>
      </c>
      <c r="AA55" t="s">
        <v>3</v>
      </c>
      <c r="AB55" t="s">
        <v>6</v>
      </c>
      <c r="AC55" t="s">
        <v>4</v>
      </c>
      <c r="AD55" t="s">
        <v>6</v>
      </c>
      <c r="AE55" t="s">
        <v>4</v>
      </c>
      <c r="AF55" t="s">
        <v>6</v>
      </c>
      <c r="AG55" t="s">
        <v>6</v>
      </c>
      <c r="AH55" t="s">
        <v>5</v>
      </c>
      <c r="AI55" t="s">
        <v>5</v>
      </c>
      <c r="AJ55" t="s">
        <v>3</v>
      </c>
      <c r="AK55" t="s">
        <v>4</v>
      </c>
      <c r="AL55" t="s">
        <v>5</v>
      </c>
      <c r="AM55" t="s">
        <v>4</v>
      </c>
      <c r="AN55" t="s">
        <v>6</v>
      </c>
      <c r="AO55" t="s">
        <v>3</v>
      </c>
      <c r="AP55" t="s">
        <v>6</v>
      </c>
      <c r="AQ55" t="s">
        <v>5</v>
      </c>
    </row>
    <row r="56" spans="1:43" x14ac:dyDescent="0.25">
      <c r="A56">
        <v>2460816</v>
      </c>
      <c r="C56" t="s">
        <v>14</v>
      </c>
      <c r="D56" t="s">
        <v>6</v>
      </c>
      <c r="E56" t="s">
        <v>4</v>
      </c>
      <c r="F56" t="s">
        <v>3</v>
      </c>
      <c r="G56" t="s">
        <v>6</v>
      </c>
      <c r="H56" t="s">
        <v>6</v>
      </c>
      <c r="I56" t="s">
        <v>6</v>
      </c>
      <c r="J56" t="s">
        <v>3</v>
      </c>
      <c r="K56" t="s">
        <v>5</v>
      </c>
      <c r="L56" t="s">
        <v>6</v>
      </c>
      <c r="M56" t="s">
        <v>6</v>
      </c>
      <c r="N56" t="s">
        <v>6</v>
      </c>
      <c r="O56" t="s">
        <v>4</v>
      </c>
      <c r="P56" t="s">
        <v>3</v>
      </c>
      <c r="Q56" t="s">
        <v>4</v>
      </c>
      <c r="R56" t="s">
        <v>3</v>
      </c>
      <c r="S56" t="s">
        <v>5</v>
      </c>
      <c r="T56" t="s">
        <v>3</v>
      </c>
      <c r="U56" t="s">
        <v>6</v>
      </c>
      <c r="V56" t="s">
        <v>5</v>
      </c>
      <c r="W56" t="s">
        <v>3</v>
      </c>
      <c r="X56" t="s">
        <v>3</v>
      </c>
      <c r="Y56" t="s">
        <v>6</v>
      </c>
      <c r="Z56" t="s">
        <v>3</v>
      </c>
      <c r="AA56" t="s">
        <v>4</v>
      </c>
      <c r="AB56" t="s">
        <v>3</v>
      </c>
      <c r="AC56" t="s">
        <v>6</v>
      </c>
      <c r="AD56" t="s">
        <v>6</v>
      </c>
      <c r="AE56" t="s">
        <v>4</v>
      </c>
      <c r="AF56" t="s">
        <v>6</v>
      </c>
      <c r="AG56" t="s">
        <v>6</v>
      </c>
      <c r="AH56" t="s">
        <v>6</v>
      </c>
      <c r="AI56" t="s">
        <v>5</v>
      </c>
      <c r="AJ56" t="s">
        <v>3</v>
      </c>
      <c r="AK56" t="s">
        <v>5</v>
      </c>
      <c r="AL56" t="s">
        <v>3</v>
      </c>
      <c r="AM56" t="s">
        <v>6</v>
      </c>
      <c r="AN56" t="s">
        <v>5</v>
      </c>
      <c r="AO56" t="s">
        <v>4</v>
      </c>
      <c r="AP56" t="s">
        <v>4</v>
      </c>
      <c r="AQ56" t="s">
        <v>4</v>
      </c>
    </row>
    <row r="57" spans="1:43" x14ac:dyDescent="0.25">
      <c r="A57">
        <v>2470025</v>
      </c>
      <c r="C57" t="s">
        <v>3</v>
      </c>
      <c r="D57" t="s">
        <v>3</v>
      </c>
      <c r="E57" t="s">
        <v>4</v>
      </c>
      <c r="F57" t="s">
        <v>5</v>
      </c>
      <c r="G57" t="s">
        <v>6</v>
      </c>
      <c r="H57" t="s">
        <v>6</v>
      </c>
      <c r="I57" t="s">
        <v>6</v>
      </c>
      <c r="J57" t="s">
        <v>5</v>
      </c>
      <c r="K57" t="s">
        <v>4</v>
      </c>
      <c r="L57" t="s">
        <v>6</v>
      </c>
      <c r="M57" t="s">
        <v>4</v>
      </c>
      <c r="N57" t="s">
        <v>6</v>
      </c>
      <c r="O57" t="s">
        <v>4</v>
      </c>
      <c r="P57" t="s">
        <v>6</v>
      </c>
      <c r="Q57" t="s">
        <v>4</v>
      </c>
      <c r="R57" t="s">
        <v>4</v>
      </c>
      <c r="S57" t="s">
        <v>4</v>
      </c>
      <c r="T57" t="s">
        <v>3</v>
      </c>
      <c r="U57" t="s">
        <v>5</v>
      </c>
      <c r="V57" t="s">
        <v>5</v>
      </c>
      <c r="W57" t="s">
        <v>3</v>
      </c>
      <c r="X57" t="s">
        <v>4</v>
      </c>
      <c r="Y57" t="s">
        <v>4</v>
      </c>
      <c r="Z57" t="s">
        <v>4</v>
      </c>
      <c r="AA57" t="s">
        <v>4</v>
      </c>
      <c r="AB57" t="s">
        <v>4</v>
      </c>
      <c r="AC57" t="s">
        <v>3</v>
      </c>
      <c r="AD57" t="s">
        <v>3</v>
      </c>
      <c r="AE57" t="s">
        <v>4</v>
      </c>
      <c r="AF57" t="s">
        <v>6</v>
      </c>
      <c r="AG57" t="s">
        <v>5</v>
      </c>
      <c r="AH57" t="s">
        <v>6</v>
      </c>
      <c r="AI57" t="s">
        <v>3</v>
      </c>
      <c r="AJ57" t="s">
        <v>3</v>
      </c>
      <c r="AK57" t="s">
        <v>4</v>
      </c>
      <c r="AL57" t="s">
        <v>4</v>
      </c>
      <c r="AM57" t="s">
        <v>6</v>
      </c>
      <c r="AN57" t="s">
        <v>3</v>
      </c>
      <c r="AO57" t="s">
        <v>5</v>
      </c>
      <c r="AP57" t="s">
        <v>3</v>
      </c>
      <c r="AQ57" t="s">
        <v>5</v>
      </c>
    </row>
    <row r="58" spans="1:43" x14ac:dyDescent="0.25">
      <c r="A58" t="e">
        <v>#N/A</v>
      </c>
      <c r="C58" t="s">
        <v>11</v>
      </c>
      <c r="D58" t="s">
        <v>4</v>
      </c>
      <c r="E58" t="s">
        <v>3</v>
      </c>
      <c r="F58" t="s">
        <v>4</v>
      </c>
      <c r="G58" t="s">
        <v>6</v>
      </c>
      <c r="H58" t="s">
        <v>5</v>
      </c>
      <c r="I58" t="s">
        <v>3</v>
      </c>
      <c r="J58" t="s">
        <v>5</v>
      </c>
      <c r="K58" t="s">
        <v>3</v>
      </c>
      <c r="L58" t="s">
        <v>6</v>
      </c>
      <c r="M58" t="s">
        <v>6</v>
      </c>
      <c r="N58" t="s">
        <v>6</v>
      </c>
      <c r="O58" t="s">
        <v>5</v>
      </c>
      <c r="P58" t="s">
        <v>3</v>
      </c>
      <c r="Q58" t="s">
        <v>4</v>
      </c>
      <c r="R58" t="s">
        <v>5</v>
      </c>
      <c r="S58" t="s">
        <v>4</v>
      </c>
      <c r="T58" t="s">
        <v>3</v>
      </c>
      <c r="U58" t="s">
        <v>6</v>
      </c>
      <c r="V58" t="s">
        <v>3</v>
      </c>
      <c r="W58" t="s">
        <v>3</v>
      </c>
      <c r="X58" t="s">
        <v>3</v>
      </c>
      <c r="Y58" t="s">
        <v>4</v>
      </c>
      <c r="Z58" t="s">
        <v>3</v>
      </c>
      <c r="AA58" t="s">
        <v>4</v>
      </c>
      <c r="AB58" t="s">
        <v>6</v>
      </c>
      <c r="AC58" t="s">
        <v>4</v>
      </c>
      <c r="AD58" t="s">
        <v>5</v>
      </c>
      <c r="AE58" t="s">
        <v>3</v>
      </c>
      <c r="AF58" t="s">
        <v>5</v>
      </c>
      <c r="AG58" t="s">
        <v>5</v>
      </c>
      <c r="AH58" t="s">
        <v>5</v>
      </c>
      <c r="AI58" t="s">
        <v>3</v>
      </c>
      <c r="AJ58" t="s">
        <v>3</v>
      </c>
      <c r="AK58" t="s">
        <v>5</v>
      </c>
      <c r="AL58" t="s">
        <v>4</v>
      </c>
      <c r="AM58" t="s">
        <v>6</v>
      </c>
      <c r="AN58" t="s">
        <v>4</v>
      </c>
      <c r="AO58" t="s">
        <v>5</v>
      </c>
      <c r="AP58" t="s">
        <v>3</v>
      </c>
      <c r="AQ58" t="s">
        <v>4</v>
      </c>
    </row>
    <row r="59" spans="1:43" x14ac:dyDescent="0.25">
      <c r="A59" t="e">
        <v>#N/A</v>
      </c>
      <c r="C59" t="s">
        <v>11</v>
      </c>
      <c r="D59" t="s">
        <v>3</v>
      </c>
      <c r="E59" t="s">
        <v>6</v>
      </c>
      <c r="F59" t="s">
        <v>3</v>
      </c>
      <c r="G59" t="s">
        <v>6</v>
      </c>
      <c r="H59" t="s">
        <v>4</v>
      </c>
      <c r="I59" t="s">
        <v>3</v>
      </c>
      <c r="J59" t="s">
        <v>5</v>
      </c>
      <c r="K59" t="s">
        <v>4</v>
      </c>
      <c r="L59" t="s">
        <v>5</v>
      </c>
      <c r="M59" t="s">
        <v>6</v>
      </c>
      <c r="N59" t="s">
        <v>6</v>
      </c>
      <c r="O59" t="s">
        <v>4</v>
      </c>
      <c r="P59" t="s">
        <v>3</v>
      </c>
      <c r="Q59" t="s">
        <v>4</v>
      </c>
      <c r="R59" t="s">
        <v>3</v>
      </c>
      <c r="S59" t="s">
        <v>4</v>
      </c>
      <c r="T59" t="s">
        <v>5</v>
      </c>
      <c r="U59" t="s">
        <v>4</v>
      </c>
      <c r="V59" t="s">
        <v>3</v>
      </c>
      <c r="W59" t="s">
        <v>5</v>
      </c>
      <c r="X59" t="s">
        <v>3</v>
      </c>
      <c r="Y59" t="s">
        <v>4</v>
      </c>
      <c r="Z59" t="s">
        <v>3</v>
      </c>
      <c r="AA59" t="s">
        <v>6</v>
      </c>
      <c r="AB59" t="s">
        <v>6</v>
      </c>
      <c r="AC59" t="s">
        <v>3</v>
      </c>
      <c r="AD59" t="s">
        <v>6</v>
      </c>
      <c r="AE59" t="s">
        <v>4</v>
      </c>
      <c r="AF59" t="s">
        <v>3</v>
      </c>
      <c r="AG59" t="s">
        <v>6</v>
      </c>
      <c r="AH59" t="s">
        <v>5</v>
      </c>
      <c r="AI59" t="s">
        <v>5</v>
      </c>
      <c r="AJ59" t="s">
        <v>3</v>
      </c>
      <c r="AK59" t="s">
        <v>4</v>
      </c>
      <c r="AL59" t="s">
        <v>5</v>
      </c>
      <c r="AM59" t="s">
        <v>4</v>
      </c>
      <c r="AN59" t="s">
        <v>3</v>
      </c>
      <c r="AO59" t="s">
        <v>3</v>
      </c>
      <c r="AP59" t="s">
        <v>6</v>
      </c>
      <c r="AQ59" t="s">
        <v>5</v>
      </c>
    </row>
    <row r="60" spans="1:43" x14ac:dyDescent="0.25">
      <c r="A60" t="e">
        <v>#N/A</v>
      </c>
      <c r="C60" t="s">
        <v>11</v>
      </c>
      <c r="D60" t="s">
        <v>3</v>
      </c>
      <c r="E60" t="s">
        <v>6</v>
      </c>
      <c r="F60" t="s">
        <v>3</v>
      </c>
      <c r="G60" t="s">
        <v>6</v>
      </c>
      <c r="H60" t="s">
        <v>6</v>
      </c>
      <c r="I60" t="s">
        <v>3</v>
      </c>
      <c r="J60" t="s">
        <v>4</v>
      </c>
      <c r="K60" t="s">
        <v>4</v>
      </c>
      <c r="L60" t="s">
        <v>5</v>
      </c>
      <c r="M60" t="s">
        <v>6</v>
      </c>
      <c r="N60" t="s">
        <v>5</v>
      </c>
      <c r="O60" t="s">
        <v>4</v>
      </c>
      <c r="P60" t="s">
        <v>3</v>
      </c>
      <c r="Q60" t="s">
        <v>4</v>
      </c>
      <c r="R60" t="s">
        <v>3</v>
      </c>
      <c r="S60" t="s">
        <v>4</v>
      </c>
      <c r="T60" t="s">
        <v>5</v>
      </c>
      <c r="U60" t="s">
        <v>6</v>
      </c>
      <c r="V60" t="s">
        <v>4</v>
      </c>
      <c r="W60" t="s">
        <v>3</v>
      </c>
      <c r="X60" t="s">
        <v>3</v>
      </c>
      <c r="Y60" t="s">
        <v>6</v>
      </c>
      <c r="Z60" t="s">
        <v>5</v>
      </c>
      <c r="AA60" t="s">
        <v>6</v>
      </c>
      <c r="AB60" t="s">
        <v>6</v>
      </c>
      <c r="AC60" t="s">
        <v>5</v>
      </c>
      <c r="AD60" t="s">
        <v>6</v>
      </c>
      <c r="AE60" t="s">
        <v>4</v>
      </c>
      <c r="AF60" t="s">
        <v>3</v>
      </c>
      <c r="AG60" t="s">
        <v>6</v>
      </c>
      <c r="AH60" t="s">
        <v>5</v>
      </c>
      <c r="AI60" t="s">
        <v>5</v>
      </c>
      <c r="AJ60" t="s">
        <v>3</v>
      </c>
      <c r="AK60" t="s">
        <v>4</v>
      </c>
      <c r="AL60" t="s">
        <v>5</v>
      </c>
      <c r="AM60" t="s">
        <v>6</v>
      </c>
      <c r="AN60" t="s">
        <v>6</v>
      </c>
      <c r="AO60" t="s">
        <v>5</v>
      </c>
      <c r="AP60" t="s">
        <v>3</v>
      </c>
      <c r="AQ60" t="s">
        <v>3</v>
      </c>
    </row>
    <row r="61" spans="1:43" x14ac:dyDescent="0.25">
      <c r="A61" t="e">
        <v>#N/A</v>
      </c>
      <c r="C61" t="s">
        <v>11</v>
      </c>
      <c r="D61" t="s">
        <v>3</v>
      </c>
      <c r="E61" t="s">
        <v>5</v>
      </c>
      <c r="F61" t="s">
        <v>5</v>
      </c>
      <c r="G61" t="s">
        <v>6</v>
      </c>
      <c r="H61" t="s">
        <v>4</v>
      </c>
      <c r="I61" t="s">
        <v>6</v>
      </c>
      <c r="J61" t="s">
        <v>5</v>
      </c>
      <c r="K61" t="s">
        <v>4</v>
      </c>
      <c r="L61" t="s">
        <v>5</v>
      </c>
      <c r="M61" t="s">
        <v>6</v>
      </c>
      <c r="N61" t="s">
        <v>6</v>
      </c>
      <c r="O61" t="s">
        <v>3</v>
      </c>
      <c r="P61" t="s">
        <v>5</v>
      </c>
      <c r="Q61" t="s">
        <v>3</v>
      </c>
      <c r="R61" t="s">
        <v>6</v>
      </c>
      <c r="S61" t="s">
        <v>4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  <c r="Y61" t="s">
        <v>5</v>
      </c>
      <c r="Z61" t="s">
        <v>5</v>
      </c>
      <c r="AA61" t="s">
        <v>6</v>
      </c>
      <c r="AB61" t="s">
        <v>6</v>
      </c>
      <c r="AC61" t="s">
        <v>4</v>
      </c>
      <c r="AD61" t="s">
        <v>6</v>
      </c>
      <c r="AE61" t="s">
        <v>4</v>
      </c>
      <c r="AF61" t="s">
        <v>5</v>
      </c>
      <c r="AG61" t="s">
        <v>6</v>
      </c>
      <c r="AH61" t="s">
        <v>5</v>
      </c>
      <c r="AI61" t="s">
        <v>5</v>
      </c>
      <c r="AJ61" t="s">
        <v>3</v>
      </c>
      <c r="AK61" t="s">
        <v>6</v>
      </c>
      <c r="AL61" t="s">
        <v>5</v>
      </c>
      <c r="AM61" t="s">
        <v>4</v>
      </c>
      <c r="AN61" t="s">
        <v>6</v>
      </c>
      <c r="AO61" t="s">
        <v>5</v>
      </c>
      <c r="AP61" t="s">
        <v>4</v>
      </c>
      <c r="AQ61" t="s">
        <v>5</v>
      </c>
    </row>
    <row r="62" spans="1:43" x14ac:dyDescent="0.25">
      <c r="A62">
        <v>2459209</v>
      </c>
      <c r="C62" t="s">
        <v>12</v>
      </c>
      <c r="D62" t="s">
        <v>4</v>
      </c>
      <c r="E62" t="s">
        <v>4</v>
      </c>
      <c r="F62" t="s">
        <v>6</v>
      </c>
      <c r="G62" t="s">
        <v>6</v>
      </c>
      <c r="H62" t="s">
        <v>6</v>
      </c>
      <c r="I62" t="s">
        <v>3</v>
      </c>
      <c r="J62" t="s">
        <v>5</v>
      </c>
      <c r="K62" t="s">
        <v>3</v>
      </c>
      <c r="L62" t="s">
        <v>6</v>
      </c>
      <c r="M62" t="s">
        <v>5</v>
      </c>
      <c r="N62" t="s">
        <v>4</v>
      </c>
      <c r="O62" t="s">
        <v>4</v>
      </c>
      <c r="P62" t="s">
        <v>5</v>
      </c>
      <c r="Q62" t="s">
        <v>4</v>
      </c>
      <c r="R62" t="s">
        <v>4</v>
      </c>
      <c r="S62" t="s">
        <v>4</v>
      </c>
      <c r="T62" t="s">
        <v>6</v>
      </c>
      <c r="U62" t="s">
        <v>4</v>
      </c>
      <c r="V62" t="s">
        <v>3</v>
      </c>
      <c r="W62" t="s">
        <v>3</v>
      </c>
      <c r="X62" t="s">
        <v>3</v>
      </c>
      <c r="Y62" t="s">
        <v>4</v>
      </c>
      <c r="Z62" t="s">
        <v>4</v>
      </c>
      <c r="AA62" t="s">
        <v>4</v>
      </c>
      <c r="AB62" t="s">
        <v>6</v>
      </c>
      <c r="AC62" t="s">
        <v>3</v>
      </c>
      <c r="AD62" t="s">
        <v>6</v>
      </c>
      <c r="AE62" t="s">
        <v>4</v>
      </c>
      <c r="AF62" t="s">
        <v>6</v>
      </c>
      <c r="AG62" t="s">
        <v>5</v>
      </c>
      <c r="AH62" t="s">
        <v>6</v>
      </c>
      <c r="AI62" t="s">
        <v>5</v>
      </c>
      <c r="AJ62" t="s">
        <v>3</v>
      </c>
      <c r="AK62" t="s">
        <v>4</v>
      </c>
      <c r="AL62" t="s">
        <v>5</v>
      </c>
      <c r="AM62" t="s">
        <v>3</v>
      </c>
      <c r="AN62" t="s">
        <v>3</v>
      </c>
      <c r="AO62" t="s">
        <v>3</v>
      </c>
      <c r="AP62" t="s">
        <v>5</v>
      </c>
      <c r="AQ62" t="s">
        <v>4</v>
      </c>
    </row>
    <row r="63" spans="1:43" x14ac:dyDescent="0.25">
      <c r="A63" t="e">
        <v>#N/A</v>
      </c>
      <c r="C63" t="s">
        <v>11</v>
      </c>
      <c r="D63" t="s">
        <v>6</v>
      </c>
      <c r="E63" t="s">
        <v>4</v>
      </c>
      <c r="F63" t="s">
        <v>3</v>
      </c>
      <c r="G63" t="s">
        <v>6</v>
      </c>
      <c r="H63" t="s">
        <v>6</v>
      </c>
      <c r="I63" t="s">
        <v>6</v>
      </c>
      <c r="J63" t="s">
        <v>5</v>
      </c>
      <c r="K63" t="s">
        <v>4</v>
      </c>
      <c r="L63" t="s">
        <v>4</v>
      </c>
      <c r="M63" t="s">
        <v>6</v>
      </c>
      <c r="N63" t="s">
        <v>6</v>
      </c>
      <c r="O63" t="s">
        <v>4</v>
      </c>
      <c r="P63" t="s">
        <v>5</v>
      </c>
      <c r="Q63" t="s">
        <v>6</v>
      </c>
      <c r="R63" t="s">
        <v>4</v>
      </c>
      <c r="S63" t="s">
        <v>4</v>
      </c>
      <c r="T63" t="s">
        <v>6</v>
      </c>
      <c r="U63" t="s">
        <v>6</v>
      </c>
      <c r="V63" t="s">
        <v>3</v>
      </c>
      <c r="W63" t="s">
        <v>3</v>
      </c>
      <c r="X63" t="s">
        <v>3</v>
      </c>
      <c r="Y63" t="s">
        <v>4</v>
      </c>
      <c r="Z63" t="s">
        <v>5</v>
      </c>
      <c r="AA63" t="s">
        <v>6</v>
      </c>
      <c r="AB63" t="s">
        <v>6</v>
      </c>
      <c r="AC63" t="s">
        <v>6</v>
      </c>
      <c r="AD63" t="s">
        <v>6</v>
      </c>
      <c r="AE63" t="s">
        <v>4</v>
      </c>
      <c r="AF63" t="s">
        <v>5</v>
      </c>
      <c r="AG63" t="s">
        <v>6</v>
      </c>
      <c r="AH63" t="s">
        <v>4</v>
      </c>
      <c r="AI63" t="s">
        <v>5</v>
      </c>
      <c r="AJ63" t="s">
        <v>3</v>
      </c>
      <c r="AK63" t="s">
        <v>5</v>
      </c>
      <c r="AL63" t="s">
        <v>5</v>
      </c>
      <c r="AM63" t="s">
        <v>4</v>
      </c>
      <c r="AN63" t="s">
        <v>3</v>
      </c>
      <c r="AO63" t="s">
        <v>6</v>
      </c>
      <c r="AP63" t="s">
        <v>3</v>
      </c>
      <c r="AQ63" t="s">
        <v>4</v>
      </c>
    </row>
    <row r="64" spans="1:43" x14ac:dyDescent="0.25">
      <c r="A64">
        <v>2441576</v>
      </c>
      <c r="C64" t="s">
        <v>13</v>
      </c>
      <c r="D64" t="s">
        <v>6</v>
      </c>
      <c r="E64" t="s">
        <v>6</v>
      </c>
      <c r="F64" t="s">
        <v>3</v>
      </c>
      <c r="G64" t="s">
        <v>6</v>
      </c>
      <c r="H64" t="s">
        <v>6</v>
      </c>
      <c r="I64" t="s">
        <v>3</v>
      </c>
      <c r="J64" t="s">
        <v>5</v>
      </c>
      <c r="K64" t="s">
        <v>6</v>
      </c>
      <c r="L64" t="s">
        <v>4</v>
      </c>
      <c r="M64" t="s">
        <v>6</v>
      </c>
      <c r="N64" t="s">
        <v>3</v>
      </c>
      <c r="O64" t="s">
        <v>6</v>
      </c>
      <c r="P64" t="s">
        <v>3</v>
      </c>
      <c r="Q64" t="s">
        <v>4</v>
      </c>
      <c r="R64" t="s">
        <v>5</v>
      </c>
      <c r="S64" t="s">
        <v>6</v>
      </c>
      <c r="T64" t="s">
        <v>5</v>
      </c>
      <c r="U64" t="s">
        <v>3</v>
      </c>
      <c r="V64" t="s">
        <v>4</v>
      </c>
      <c r="W64" t="s">
        <v>4</v>
      </c>
      <c r="X64" t="s">
        <v>3</v>
      </c>
      <c r="Y64" t="s">
        <v>4</v>
      </c>
      <c r="Z64" t="s">
        <v>4</v>
      </c>
      <c r="AA64" t="s">
        <v>6</v>
      </c>
      <c r="AB64" t="s">
        <v>6</v>
      </c>
      <c r="AC64" t="s">
        <v>3</v>
      </c>
      <c r="AD64" t="s">
        <v>6</v>
      </c>
      <c r="AE64" t="s">
        <v>6</v>
      </c>
      <c r="AF64" t="s">
        <v>5</v>
      </c>
      <c r="AG64" t="s">
        <v>3</v>
      </c>
      <c r="AH64" t="s">
        <v>6</v>
      </c>
      <c r="AI64" t="s">
        <v>5</v>
      </c>
      <c r="AJ64" t="s">
        <v>6</v>
      </c>
      <c r="AK64" t="s">
        <v>5</v>
      </c>
      <c r="AL64" t="s">
        <v>5</v>
      </c>
      <c r="AM64" t="s">
        <v>4</v>
      </c>
      <c r="AN64" t="s">
        <v>6</v>
      </c>
      <c r="AO64" t="s">
        <v>3</v>
      </c>
      <c r="AP64" t="s">
        <v>4</v>
      </c>
      <c r="AQ64" t="s">
        <v>3</v>
      </c>
    </row>
    <row r="65" spans="1:43" x14ac:dyDescent="0.25">
      <c r="A65">
        <v>2460467</v>
      </c>
      <c r="C65" t="s">
        <v>13</v>
      </c>
      <c r="D65" t="s">
        <v>3</v>
      </c>
      <c r="E65" t="s">
        <v>4</v>
      </c>
      <c r="F65" t="s">
        <v>3</v>
      </c>
      <c r="G65" t="s">
        <v>6</v>
      </c>
      <c r="H65" t="s">
        <v>5</v>
      </c>
      <c r="I65" t="s">
        <v>3</v>
      </c>
      <c r="J65" t="s">
        <v>5</v>
      </c>
      <c r="K65" t="s">
        <v>4</v>
      </c>
      <c r="L65" t="s">
        <v>3</v>
      </c>
      <c r="M65" t="s">
        <v>6</v>
      </c>
      <c r="N65" t="s">
        <v>6</v>
      </c>
      <c r="O65" t="s">
        <v>4</v>
      </c>
      <c r="P65" t="s">
        <v>3</v>
      </c>
      <c r="Q65" t="s">
        <v>4</v>
      </c>
      <c r="R65" t="s">
        <v>3</v>
      </c>
      <c r="S65" t="s">
        <v>4</v>
      </c>
      <c r="T65" t="s">
        <v>5</v>
      </c>
      <c r="U65" t="s">
        <v>5</v>
      </c>
      <c r="V65" t="s">
        <v>3</v>
      </c>
      <c r="W65" t="s">
        <v>5</v>
      </c>
      <c r="X65" t="s">
        <v>3</v>
      </c>
      <c r="Y65" t="s">
        <v>4</v>
      </c>
      <c r="Z65" t="s">
        <v>5</v>
      </c>
      <c r="AA65" t="s">
        <v>6</v>
      </c>
      <c r="AB65" t="s">
        <v>6</v>
      </c>
      <c r="AC65" t="s">
        <v>4</v>
      </c>
      <c r="AD65" t="s">
        <v>5</v>
      </c>
      <c r="AE65" t="s">
        <v>4</v>
      </c>
      <c r="AF65" t="s">
        <v>6</v>
      </c>
      <c r="AG65" t="s">
        <v>6</v>
      </c>
      <c r="AH65" t="s">
        <v>5</v>
      </c>
      <c r="AI65" t="s">
        <v>5</v>
      </c>
      <c r="AJ65" t="s">
        <v>3</v>
      </c>
      <c r="AK65" t="s">
        <v>4</v>
      </c>
      <c r="AL65" t="s">
        <v>4</v>
      </c>
      <c r="AM65" t="s">
        <v>5</v>
      </c>
      <c r="AN65" t="s">
        <v>3</v>
      </c>
      <c r="AO65" t="s">
        <v>5</v>
      </c>
      <c r="AP65" t="s">
        <v>3</v>
      </c>
      <c r="AQ65" t="s">
        <v>3</v>
      </c>
    </row>
    <row r="66" spans="1:43" x14ac:dyDescent="0.25">
      <c r="A66">
        <v>2446965</v>
      </c>
      <c r="C66" t="s">
        <v>12</v>
      </c>
      <c r="D66" t="s">
        <v>4</v>
      </c>
      <c r="E66" t="s">
        <v>4</v>
      </c>
      <c r="F66" t="s">
        <v>3</v>
      </c>
      <c r="G66" t="s">
        <v>5</v>
      </c>
      <c r="H66" t="s">
        <v>3</v>
      </c>
      <c r="I66" t="s">
        <v>4</v>
      </c>
      <c r="J66" t="s">
        <v>5</v>
      </c>
      <c r="K66" t="s">
        <v>4</v>
      </c>
      <c r="L66" t="s">
        <v>3</v>
      </c>
      <c r="M66" t="s">
        <v>3</v>
      </c>
      <c r="N66" t="s">
        <v>6</v>
      </c>
      <c r="O66" t="s">
        <v>4</v>
      </c>
      <c r="P66" t="s">
        <v>5</v>
      </c>
      <c r="Q66" t="s">
        <v>4</v>
      </c>
      <c r="R66" t="s">
        <v>3</v>
      </c>
      <c r="S66" t="s">
        <v>4</v>
      </c>
      <c r="T66" t="s">
        <v>5</v>
      </c>
      <c r="U66" t="s">
        <v>6</v>
      </c>
      <c r="V66" t="s">
        <v>4</v>
      </c>
      <c r="W66" t="s">
        <v>5</v>
      </c>
      <c r="X66" t="s">
        <v>3</v>
      </c>
      <c r="Y66" t="s">
        <v>4</v>
      </c>
      <c r="Z66" t="s">
        <v>5</v>
      </c>
      <c r="AA66" t="s">
        <v>6</v>
      </c>
      <c r="AB66" t="s">
        <v>6</v>
      </c>
      <c r="AC66" t="s">
        <v>4</v>
      </c>
      <c r="AD66" t="s">
        <v>4</v>
      </c>
      <c r="AE66" t="s">
        <v>4</v>
      </c>
      <c r="AF66" t="s">
        <v>6</v>
      </c>
      <c r="AG66" t="s">
        <v>6</v>
      </c>
      <c r="AH66" t="s">
        <v>5</v>
      </c>
      <c r="AI66" t="s">
        <v>5</v>
      </c>
      <c r="AJ66" t="s">
        <v>3</v>
      </c>
      <c r="AK66" t="s">
        <v>4</v>
      </c>
      <c r="AL66" t="s">
        <v>4</v>
      </c>
      <c r="AM66" t="s">
        <v>4</v>
      </c>
      <c r="AN66" t="s">
        <v>6</v>
      </c>
      <c r="AO66" t="s">
        <v>6</v>
      </c>
      <c r="AP66" t="s">
        <v>4</v>
      </c>
      <c r="AQ66" t="s">
        <v>5</v>
      </c>
    </row>
    <row r="67" spans="1:43" x14ac:dyDescent="0.25">
      <c r="A67">
        <v>2488564</v>
      </c>
      <c r="C67" t="s">
        <v>15</v>
      </c>
      <c r="D67" t="s">
        <v>3</v>
      </c>
      <c r="E67" t="s">
        <v>6</v>
      </c>
      <c r="F67" t="s">
        <v>3</v>
      </c>
      <c r="G67" t="s">
        <v>6</v>
      </c>
      <c r="H67" t="s">
        <v>6</v>
      </c>
      <c r="I67" t="s">
        <v>3</v>
      </c>
      <c r="J67" t="s">
        <v>3</v>
      </c>
      <c r="K67" t="s">
        <v>4</v>
      </c>
      <c r="L67" t="s">
        <v>5</v>
      </c>
      <c r="M67" t="s">
        <v>3</v>
      </c>
      <c r="N67" t="s">
        <v>6</v>
      </c>
      <c r="O67" t="s">
        <v>4</v>
      </c>
      <c r="P67" t="s">
        <v>5</v>
      </c>
      <c r="Q67" t="s">
        <v>4</v>
      </c>
      <c r="R67" t="s">
        <v>5</v>
      </c>
      <c r="S67" t="s">
        <v>4</v>
      </c>
      <c r="T67" t="s">
        <v>5</v>
      </c>
      <c r="U67" t="s">
        <v>4</v>
      </c>
      <c r="V67" t="s">
        <v>5</v>
      </c>
      <c r="W67" t="s">
        <v>5</v>
      </c>
      <c r="X67" t="s">
        <v>4</v>
      </c>
      <c r="Y67" t="s">
        <v>4</v>
      </c>
      <c r="Z67" t="s">
        <v>4</v>
      </c>
      <c r="AA67" t="s">
        <v>5</v>
      </c>
      <c r="AB67" t="s">
        <v>6</v>
      </c>
      <c r="AC67" t="s">
        <v>3</v>
      </c>
      <c r="AD67" t="s">
        <v>4</v>
      </c>
      <c r="AE67" t="s">
        <v>4</v>
      </c>
      <c r="AF67" t="s">
        <v>3</v>
      </c>
      <c r="AG67" t="s">
        <v>3</v>
      </c>
      <c r="AH67" t="s">
        <v>5</v>
      </c>
      <c r="AI67" t="s">
        <v>5</v>
      </c>
      <c r="AJ67" t="s">
        <v>3</v>
      </c>
      <c r="AK67" t="s">
        <v>5</v>
      </c>
      <c r="AL67" t="s">
        <v>5</v>
      </c>
      <c r="AM67" t="s">
        <v>4</v>
      </c>
      <c r="AN67" t="s">
        <v>3</v>
      </c>
      <c r="AO67" t="s">
        <v>3</v>
      </c>
      <c r="AP67" t="s">
        <v>3</v>
      </c>
      <c r="AQ67" t="s">
        <v>5</v>
      </c>
    </row>
    <row r="68" spans="1:43" x14ac:dyDescent="0.25">
      <c r="A68">
        <v>2471349</v>
      </c>
      <c r="C68" t="s">
        <v>8</v>
      </c>
      <c r="D68" t="s">
        <v>6</v>
      </c>
      <c r="E68" t="s">
        <v>3</v>
      </c>
      <c r="F68" t="s">
        <v>4</v>
      </c>
      <c r="G68" t="s">
        <v>6</v>
      </c>
      <c r="H68" t="s">
        <v>6</v>
      </c>
      <c r="I68" t="s">
        <v>4</v>
      </c>
      <c r="J68" t="s">
        <v>5</v>
      </c>
      <c r="K68" t="s">
        <v>3</v>
      </c>
      <c r="L68" t="s">
        <v>3</v>
      </c>
      <c r="M68" t="s">
        <v>4</v>
      </c>
      <c r="N68" t="s">
        <v>4</v>
      </c>
      <c r="O68" t="s">
        <v>6</v>
      </c>
      <c r="P68" t="s">
        <v>6</v>
      </c>
      <c r="Q68" t="s">
        <v>4</v>
      </c>
      <c r="R68" t="s">
        <v>6</v>
      </c>
      <c r="S68" t="s">
        <v>4</v>
      </c>
      <c r="T68" t="s">
        <v>5</v>
      </c>
      <c r="U68" t="s">
        <v>4</v>
      </c>
      <c r="V68" t="s">
        <v>3</v>
      </c>
      <c r="W68" t="s">
        <v>5</v>
      </c>
      <c r="X68" t="s">
        <v>3</v>
      </c>
      <c r="Y68" t="s">
        <v>5</v>
      </c>
      <c r="Z68" t="s">
        <v>4</v>
      </c>
      <c r="AA68" t="s">
        <v>6</v>
      </c>
      <c r="AB68" t="s">
        <v>6</v>
      </c>
      <c r="AC68" t="s">
        <v>3</v>
      </c>
      <c r="AD68" t="s">
        <v>3</v>
      </c>
      <c r="AE68" t="s">
        <v>5</v>
      </c>
      <c r="AF68" t="s">
        <v>3</v>
      </c>
      <c r="AG68" t="s">
        <v>3</v>
      </c>
      <c r="AH68" t="s">
        <v>6</v>
      </c>
      <c r="AI68" t="s">
        <v>3</v>
      </c>
      <c r="AJ68" t="s">
        <v>3</v>
      </c>
      <c r="AK68" t="s">
        <v>6</v>
      </c>
      <c r="AL68" t="s">
        <v>4</v>
      </c>
      <c r="AM68" t="s">
        <v>4</v>
      </c>
      <c r="AN68" t="s">
        <v>5</v>
      </c>
      <c r="AO68" t="s">
        <v>3</v>
      </c>
      <c r="AP68" t="s">
        <v>5</v>
      </c>
      <c r="AQ68" t="s">
        <v>5</v>
      </c>
    </row>
    <row r="69" spans="1:43" x14ac:dyDescent="0.25">
      <c r="A69">
        <v>2448525</v>
      </c>
      <c r="C69" t="s">
        <v>3</v>
      </c>
      <c r="D69" t="s">
        <v>6</v>
      </c>
      <c r="E69" t="s">
        <v>3</v>
      </c>
      <c r="F69" t="s">
        <v>3</v>
      </c>
      <c r="G69" t="s">
        <v>6</v>
      </c>
      <c r="H69" t="s">
        <v>6</v>
      </c>
      <c r="I69" t="s">
        <v>3</v>
      </c>
      <c r="J69" t="s">
        <v>5</v>
      </c>
      <c r="K69" t="s">
        <v>4</v>
      </c>
      <c r="L69" t="s">
        <v>4</v>
      </c>
      <c r="M69" t="s">
        <v>4</v>
      </c>
      <c r="N69" t="s">
        <v>6</v>
      </c>
      <c r="O69" t="s">
        <v>4</v>
      </c>
      <c r="P69" t="s">
        <v>3</v>
      </c>
      <c r="Q69" t="s">
        <v>4</v>
      </c>
      <c r="R69" t="s">
        <v>5</v>
      </c>
      <c r="S69" t="s">
        <v>4</v>
      </c>
      <c r="T69" t="s">
        <v>3</v>
      </c>
      <c r="U69" t="s">
        <v>5</v>
      </c>
      <c r="V69" t="s">
        <v>3</v>
      </c>
      <c r="W69" t="s">
        <v>5</v>
      </c>
      <c r="X69" t="s">
        <v>3</v>
      </c>
      <c r="Y69" t="s">
        <v>4</v>
      </c>
      <c r="Z69" t="s">
        <v>3</v>
      </c>
      <c r="AA69" t="s">
        <v>6</v>
      </c>
      <c r="AB69" t="s">
        <v>6</v>
      </c>
      <c r="AC69" t="s">
        <v>5</v>
      </c>
      <c r="AD69" t="s">
        <v>6</v>
      </c>
      <c r="AE69" t="s">
        <v>4</v>
      </c>
      <c r="AF69" t="s">
        <v>3</v>
      </c>
      <c r="AG69" t="s">
        <v>6</v>
      </c>
      <c r="AH69" t="s">
        <v>5</v>
      </c>
      <c r="AI69" t="s">
        <v>5</v>
      </c>
      <c r="AJ69" t="s">
        <v>3</v>
      </c>
      <c r="AK69" t="s">
        <v>4</v>
      </c>
      <c r="AL69" t="s">
        <v>4</v>
      </c>
      <c r="AM69" t="s">
        <v>4</v>
      </c>
      <c r="AN69" t="s">
        <v>3</v>
      </c>
      <c r="AO69" t="s">
        <v>3</v>
      </c>
      <c r="AP69" t="s">
        <v>3</v>
      </c>
      <c r="AQ69" t="s">
        <v>4</v>
      </c>
    </row>
    <row r="70" spans="1:43" x14ac:dyDescent="0.25">
      <c r="A70">
        <v>2488610</v>
      </c>
      <c r="C70" t="s">
        <v>13</v>
      </c>
      <c r="D70" t="s">
        <v>4</v>
      </c>
      <c r="E70" t="s">
        <v>6</v>
      </c>
      <c r="F70" t="s">
        <v>3</v>
      </c>
      <c r="G70" t="s">
        <v>6</v>
      </c>
      <c r="H70" t="s">
        <v>4</v>
      </c>
      <c r="I70" t="s">
        <v>6</v>
      </c>
      <c r="J70" t="s">
        <v>3</v>
      </c>
      <c r="K70" t="s">
        <v>4</v>
      </c>
      <c r="L70" t="s">
        <v>3</v>
      </c>
      <c r="M70" t="s">
        <v>3</v>
      </c>
      <c r="N70" t="s">
        <v>6</v>
      </c>
      <c r="O70" t="s">
        <v>4</v>
      </c>
      <c r="P70" t="s">
        <v>5</v>
      </c>
      <c r="Q70" t="s">
        <v>5</v>
      </c>
      <c r="R70" t="s">
        <v>3</v>
      </c>
      <c r="S70" t="s">
        <v>4</v>
      </c>
      <c r="T70" t="s">
        <v>5</v>
      </c>
      <c r="U70" t="s">
        <v>3</v>
      </c>
      <c r="V70" t="s">
        <v>3</v>
      </c>
      <c r="W70" t="s">
        <v>3</v>
      </c>
      <c r="X70" t="s">
        <v>4</v>
      </c>
      <c r="Y70" t="s">
        <v>3</v>
      </c>
      <c r="Z70" t="s">
        <v>5</v>
      </c>
      <c r="AA70" t="s">
        <v>6</v>
      </c>
      <c r="AB70" t="s">
        <v>6</v>
      </c>
      <c r="AC70" t="s">
        <v>4</v>
      </c>
      <c r="AD70" t="s">
        <v>3</v>
      </c>
      <c r="AE70" t="s">
        <v>4</v>
      </c>
      <c r="AF70" t="s">
        <v>3</v>
      </c>
      <c r="AG70" t="s">
        <v>6</v>
      </c>
      <c r="AH70" t="s">
        <v>5</v>
      </c>
      <c r="AI70" t="s">
        <v>5</v>
      </c>
      <c r="AJ70" t="s">
        <v>3</v>
      </c>
      <c r="AK70" t="s">
        <v>4</v>
      </c>
      <c r="AL70" t="s">
        <v>4</v>
      </c>
      <c r="AM70" t="s">
        <v>4</v>
      </c>
      <c r="AN70" t="s">
        <v>3</v>
      </c>
      <c r="AO70" t="s">
        <v>6</v>
      </c>
      <c r="AP70" t="s">
        <v>4</v>
      </c>
      <c r="AQ70" t="s">
        <v>5</v>
      </c>
    </row>
    <row r="71" spans="1:43" x14ac:dyDescent="0.25">
      <c r="A71">
        <v>2407419</v>
      </c>
      <c r="C71" t="s">
        <v>13</v>
      </c>
      <c r="D71" t="s">
        <v>5</v>
      </c>
      <c r="E71" t="s">
        <v>3</v>
      </c>
      <c r="F71" t="s">
        <v>3</v>
      </c>
      <c r="G71" t="s">
        <v>6</v>
      </c>
      <c r="H71" t="s">
        <v>4</v>
      </c>
      <c r="I71" t="s">
        <v>6</v>
      </c>
      <c r="J71" t="s">
        <v>5</v>
      </c>
      <c r="K71" t="s">
        <v>4</v>
      </c>
      <c r="L71" t="s">
        <v>3</v>
      </c>
      <c r="M71" t="s">
        <v>5</v>
      </c>
      <c r="N71" t="s">
        <v>6</v>
      </c>
      <c r="O71" t="s">
        <v>4</v>
      </c>
      <c r="P71" t="s">
        <v>6</v>
      </c>
      <c r="Q71" t="s">
        <v>5</v>
      </c>
      <c r="R71" t="s">
        <v>4</v>
      </c>
      <c r="S71" t="s">
        <v>4</v>
      </c>
      <c r="T71" t="s">
        <v>5</v>
      </c>
      <c r="U71" t="s">
        <v>6</v>
      </c>
      <c r="V71" t="s">
        <v>5</v>
      </c>
      <c r="W71" t="s">
        <v>3</v>
      </c>
      <c r="X71" t="s">
        <v>3</v>
      </c>
      <c r="Y71" t="s">
        <v>6</v>
      </c>
      <c r="Z71" t="s">
        <v>5</v>
      </c>
      <c r="AA71" t="s">
        <v>5</v>
      </c>
      <c r="AB71" t="s">
        <v>6</v>
      </c>
      <c r="AC71" t="s">
        <v>4</v>
      </c>
      <c r="AD71" t="s">
        <v>6</v>
      </c>
      <c r="AE71" t="s">
        <v>4</v>
      </c>
      <c r="AF71" t="s">
        <v>5</v>
      </c>
      <c r="AG71" t="s">
        <v>6</v>
      </c>
      <c r="AH71" t="s">
        <v>3</v>
      </c>
      <c r="AI71" t="s">
        <v>5</v>
      </c>
      <c r="AJ71" t="s">
        <v>3</v>
      </c>
      <c r="AK71" t="s">
        <v>4</v>
      </c>
      <c r="AL71" t="s">
        <v>3</v>
      </c>
      <c r="AM71" t="s">
        <v>6</v>
      </c>
      <c r="AN71" t="s">
        <v>6</v>
      </c>
      <c r="AO71" t="s">
        <v>5</v>
      </c>
      <c r="AP71" t="s">
        <v>4</v>
      </c>
      <c r="AQ71" t="s">
        <v>5</v>
      </c>
    </row>
    <row r="72" spans="1:43" x14ac:dyDescent="0.25">
      <c r="A72">
        <v>2471982</v>
      </c>
      <c r="C72" t="s">
        <v>3</v>
      </c>
      <c r="D72" t="s">
        <v>6</v>
      </c>
      <c r="E72" t="s">
        <v>6</v>
      </c>
      <c r="F72" t="s">
        <v>3</v>
      </c>
      <c r="G72" t="s">
        <v>6</v>
      </c>
      <c r="H72" t="s">
        <v>6</v>
      </c>
      <c r="I72" t="s">
        <v>6</v>
      </c>
      <c r="J72" t="s">
        <v>3</v>
      </c>
      <c r="K72" t="s">
        <v>4</v>
      </c>
      <c r="L72" t="s">
        <v>3</v>
      </c>
      <c r="M72" t="s">
        <v>3</v>
      </c>
      <c r="N72" t="s">
        <v>6</v>
      </c>
      <c r="O72" t="s">
        <v>4</v>
      </c>
      <c r="P72" t="s">
        <v>3</v>
      </c>
      <c r="Q72" t="s">
        <v>4</v>
      </c>
      <c r="R72" t="s">
        <v>5</v>
      </c>
      <c r="S72" t="s">
        <v>4</v>
      </c>
      <c r="T72" t="s">
        <v>5</v>
      </c>
      <c r="U72" t="s">
        <v>6</v>
      </c>
      <c r="V72" t="s">
        <v>3</v>
      </c>
      <c r="W72" t="s">
        <v>5</v>
      </c>
      <c r="X72" t="s">
        <v>4</v>
      </c>
      <c r="Y72" t="s">
        <v>4</v>
      </c>
      <c r="Z72" t="s">
        <v>3</v>
      </c>
      <c r="AA72" t="s">
        <v>5</v>
      </c>
      <c r="AB72" t="s">
        <v>6</v>
      </c>
      <c r="AC72" t="s">
        <v>3</v>
      </c>
      <c r="AD72" t="s">
        <v>6</v>
      </c>
      <c r="AE72" t="s">
        <v>5</v>
      </c>
      <c r="AF72" t="s">
        <v>3</v>
      </c>
      <c r="AG72" t="s">
        <v>6</v>
      </c>
      <c r="AH72" t="s">
        <v>5</v>
      </c>
      <c r="AI72" t="s">
        <v>5</v>
      </c>
      <c r="AJ72" t="s">
        <v>3</v>
      </c>
      <c r="AK72" t="s">
        <v>6</v>
      </c>
      <c r="AL72" t="s">
        <v>5</v>
      </c>
      <c r="AM72" t="s">
        <v>4</v>
      </c>
      <c r="AN72" t="s">
        <v>6</v>
      </c>
      <c r="AO72" t="s">
        <v>3</v>
      </c>
      <c r="AP72" t="s">
        <v>6</v>
      </c>
      <c r="AQ72" t="s">
        <v>4</v>
      </c>
    </row>
    <row r="73" spans="1:43" x14ac:dyDescent="0.25">
      <c r="A73" t="e">
        <v>#N/A</v>
      </c>
      <c r="C73" t="s">
        <v>9</v>
      </c>
      <c r="D73" t="s">
        <v>3</v>
      </c>
      <c r="E73" t="s">
        <v>4</v>
      </c>
      <c r="F73" t="s">
        <v>3</v>
      </c>
      <c r="G73" t="s">
        <v>6</v>
      </c>
      <c r="H73" t="s">
        <v>4</v>
      </c>
      <c r="I73" t="s">
        <v>3</v>
      </c>
      <c r="J73" t="s">
        <v>5</v>
      </c>
      <c r="K73" t="s">
        <v>4</v>
      </c>
      <c r="L73" t="s">
        <v>6</v>
      </c>
      <c r="M73" t="s">
        <v>3</v>
      </c>
      <c r="N73" t="s">
        <v>6</v>
      </c>
      <c r="O73" t="s">
        <v>4</v>
      </c>
      <c r="P73" t="s">
        <v>3</v>
      </c>
      <c r="Q73" t="s">
        <v>4</v>
      </c>
      <c r="R73" t="s">
        <v>3</v>
      </c>
      <c r="S73" t="s">
        <v>4</v>
      </c>
      <c r="T73" t="s">
        <v>5</v>
      </c>
      <c r="U73" t="s">
        <v>6</v>
      </c>
      <c r="V73" t="s">
        <v>3</v>
      </c>
      <c r="W73" t="s">
        <v>5</v>
      </c>
      <c r="X73" t="s">
        <v>4</v>
      </c>
      <c r="Y73" t="s">
        <v>4</v>
      </c>
      <c r="Z73" t="s">
        <v>5</v>
      </c>
      <c r="AA73" t="s">
        <v>6</v>
      </c>
      <c r="AB73" t="s">
        <v>6</v>
      </c>
      <c r="AC73" t="s">
        <v>4</v>
      </c>
      <c r="AD73" t="s">
        <v>6</v>
      </c>
      <c r="AE73" t="s">
        <v>3</v>
      </c>
      <c r="AF73" t="s">
        <v>3</v>
      </c>
      <c r="AG73" t="s">
        <v>4</v>
      </c>
      <c r="AH73" t="s">
        <v>5</v>
      </c>
      <c r="AI73" t="s">
        <v>5</v>
      </c>
      <c r="AJ73" t="s">
        <v>3</v>
      </c>
      <c r="AK73" t="s">
        <v>4</v>
      </c>
      <c r="AL73" t="s">
        <v>4</v>
      </c>
      <c r="AM73" t="s">
        <v>6</v>
      </c>
      <c r="AN73" t="s">
        <v>6</v>
      </c>
      <c r="AO73" t="s">
        <v>5</v>
      </c>
      <c r="AP73" t="s">
        <v>6</v>
      </c>
      <c r="AQ73" t="s">
        <v>5</v>
      </c>
    </row>
    <row r="74" spans="1:43" x14ac:dyDescent="0.25">
      <c r="A74">
        <v>2475007</v>
      </c>
      <c r="C74" t="s">
        <v>6</v>
      </c>
      <c r="D74" t="s">
        <v>3</v>
      </c>
      <c r="E74" t="s">
        <v>6</v>
      </c>
      <c r="F74" t="s">
        <v>4</v>
      </c>
      <c r="G74" t="s">
        <v>6</v>
      </c>
      <c r="H74" t="s">
        <v>4</v>
      </c>
      <c r="I74" t="s">
        <v>4</v>
      </c>
      <c r="J74" t="s">
        <v>5</v>
      </c>
      <c r="K74" t="s">
        <v>3</v>
      </c>
      <c r="L74" t="s">
        <v>3</v>
      </c>
      <c r="M74" t="s">
        <v>5</v>
      </c>
      <c r="N74" t="s">
        <v>5</v>
      </c>
      <c r="O74" t="s">
        <v>4</v>
      </c>
      <c r="P74" t="s">
        <v>5</v>
      </c>
      <c r="Q74" t="s">
        <v>3</v>
      </c>
      <c r="R74" t="s">
        <v>6</v>
      </c>
      <c r="S74" t="s">
        <v>4</v>
      </c>
      <c r="T74" t="s">
        <v>6</v>
      </c>
      <c r="U74" t="s">
        <v>5</v>
      </c>
      <c r="V74" t="s">
        <v>4</v>
      </c>
      <c r="W74" t="s">
        <v>5</v>
      </c>
      <c r="X74" t="s">
        <v>3</v>
      </c>
      <c r="Y74" t="s">
        <v>6</v>
      </c>
      <c r="Z74" t="s">
        <v>5</v>
      </c>
      <c r="AA74" t="s">
        <v>4</v>
      </c>
      <c r="AB74" t="s">
        <v>6</v>
      </c>
      <c r="AC74" t="s">
        <v>6</v>
      </c>
      <c r="AD74" t="s">
        <v>6</v>
      </c>
      <c r="AE74" t="s">
        <v>5</v>
      </c>
      <c r="AF74" t="s">
        <v>5</v>
      </c>
      <c r="AG74" t="s">
        <v>4</v>
      </c>
      <c r="AH74" t="s">
        <v>5</v>
      </c>
      <c r="AI74" t="s">
        <v>5</v>
      </c>
      <c r="AJ74" t="s">
        <v>3</v>
      </c>
      <c r="AK74" t="s">
        <v>5</v>
      </c>
      <c r="AL74" t="s">
        <v>5</v>
      </c>
      <c r="AM74" t="s">
        <v>6</v>
      </c>
      <c r="AN74" t="s">
        <v>6</v>
      </c>
      <c r="AO74" t="s">
        <v>5</v>
      </c>
      <c r="AP74" t="s">
        <v>3</v>
      </c>
      <c r="AQ74" t="s">
        <v>5</v>
      </c>
    </row>
    <row r="75" spans="1:43" x14ac:dyDescent="0.25">
      <c r="A75" t="e">
        <v>#N/A</v>
      </c>
      <c r="C75" t="s">
        <v>11</v>
      </c>
      <c r="D75" t="s">
        <v>5</v>
      </c>
      <c r="E75" t="s">
        <v>6</v>
      </c>
      <c r="F75" t="s">
        <v>3</v>
      </c>
      <c r="G75" t="s">
        <v>6</v>
      </c>
      <c r="H75" t="s">
        <v>3</v>
      </c>
      <c r="I75" t="s">
        <v>3</v>
      </c>
      <c r="J75" t="s">
        <v>5</v>
      </c>
      <c r="K75" t="s">
        <v>6</v>
      </c>
      <c r="L75" t="s">
        <v>3</v>
      </c>
      <c r="M75" t="s">
        <v>6</v>
      </c>
      <c r="N75" t="s">
        <v>6</v>
      </c>
      <c r="O75" t="s">
        <v>4</v>
      </c>
      <c r="P75" t="s">
        <v>3</v>
      </c>
      <c r="Q75" t="s">
        <v>4</v>
      </c>
      <c r="R75" t="s">
        <v>6</v>
      </c>
      <c r="S75" t="s">
        <v>4</v>
      </c>
      <c r="T75" t="s">
        <v>3</v>
      </c>
      <c r="U75" t="s">
        <v>5</v>
      </c>
      <c r="V75" t="s">
        <v>5</v>
      </c>
      <c r="W75" t="s">
        <v>4</v>
      </c>
      <c r="X75" t="s">
        <v>6</v>
      </c>
      <c r="Y75" t="s">
        <v>5</v>
      </c>
      <c r="Z75" t="s">
        <v>4</v>
      </c>
      <c r="AA75" t="s">
        <v>3</v>
      </c>
      <c r="AB75" t="s">
        <v>3</v>
      </c>
      <c r="AC75" t="s">
        <v>4</v>
      </c>
      <c r="AD75" t="s">
        <v>3</v>
      </c>
      <c r="AE75" t="s">
        <v>4</v>
      </c>
      <c r="AF75" t="s">
        <v>4</v>
      </c>
      <c r="AG75" t="s">
        <v>5</v>
      </c>
      <c r="AH75" t="s">
        <v>5</v>
      </c>
      <c r="AI75" t="s">
        <v>5</v>
      </c>
      <c r="AJ75" t="s">
        <v>3</v>
      </c>
      <c r="AK75" t="s">
        <v>5</v>
      </c>
      <c r="AL75" t="s">
        <v>3</v>
      </c>
      <c r="AM75" t="s">
        <v>6</v>
      </c>
      <c r="AN75" t="s">
        <v>6</v>
      </c>
      <c r="AO75" t="s">
        <v>3</v>
      </c>
      <c r="AP75" t="s">
        <v>5</v>
      </c>
      <c r="AQ75" t="s">
        <v>5</v>
      </c>
    </row>
    <row r="76" spans="1:43" x14ac:dyDescent="0.25">
      <c r="A76" t="e">
        <v>#N/A</v>
      </c>
      <c r="C76" t="s">
        <v>11</v>
      </c>
      <c r="D76" t="s">
        <v>3</v>
      </c>
      <c r="E76" t="s">
        <v>3</v>
      </c>
      <c r="F76" t="s">
        <v>4</v>
      </c>
      <c r="G76" t="s">
        <v>6</v>
      </c>
      <c r="H76" t="s">
        <v>6</v>
      </c>
      <c r="I76" t="s">
        <v>3</v>
      </c>
      <c r="J76" t="s">
        <v>5</v>
      </c>
      <c r="K76" t="s">
        <v>5</v>
      </c>
      <c r="L76" t="s">
        <v>3</v>
      </c>
      <c r="M76" t="s">
        <v>3</v>
      </c>
      <c r="N76" t="s">
        <v>6</v>
      </c>
      <c r="O76" t="s">
        <v>4</v>
      </c>
      <c r="P76" t="s">
        <v>5</v>
      </c>
      <c r="Q76" t="s">
        <v>4</v>
      </c>
      <c r="R76" t="s">
        <v>3</v>
      </c>
      <c r="S76" t="s">
        <v>4</v>
      </c>
      <c r="T76" t="s">
        <v>3</v>
      </c>
      <c r="U76" t="s">
        <v>6</v>
      </c>
      <c r="V76" t="s">
        <v>3</v>
      </c>
      <c r="W76" t="s">
        <v>4</v>
      </c>
      <c r="X76" t="s">
        <v>3</v>
      </c>
      <c r="Y76" t="s">
        <v>6</v>
      </c>
      <c r="Z76" t="s">
        <v>4</v>
      </c>
      <c r="AA76" t="s">
        <v>6</v>
      </c>
      <c r="AB76" t="s">
        <v>3</v>
      </c>
      <c r="AC76" t="s">
        <v>4</v>
      </c>
      <c r="AD76" t="s">
        <v>6</v>
      </c>
      <c r="AE76" t="s">
        <v>5</v>
      </c>
      <c r="AF76" t="s">
        <v>3</v>
      </c>
      <c r="AG76" t="s">
        <v>3</v>
      </c>
      <c r="AH76" t="s">
        <v>6</v>
      </c>
      <c r="AI76" t="s">
        <v>5</v>
      </c>
      <c r="AJ76" t="s">
        <v>6</v>
      </c>
      <c r="AK76" t="s">
        <v>4</v>
      </c>
      <c r="AL76" t="s">
        <v>4</v>
      </c>
      <c r="AM76" t="s">
        <v>3</v>
      </c>
      <c r="AN76" t="s">
        <v>6</v>
      </c>
      <c r="AO76" t="s">
        <v>3</v>
      </c>
      <c r="AP76" t="s">
        <v>3</v>
      </c>
      <c r="AQ76" t="s">
        <v>4</v>
      </c>
    </row>
    <row r="77" spans="1:43" x14ac:dyDescent="0.25">
      <c r="A77" t="e">
        <v>#N/A</v>
      </c>
      <c r="C77" t="s">
        <v>9</v>
      </c>
      <c r="D77" t="s">
        <v>4</v>
      </c>
      <c r="E77" t="s">
        <v>4</v>
      </c>
      <c r="F77" t="s">
        <v>3</v>
      </c>
      <c r="G77" t="s">
        <v>6</v>
      </c>
      <c r="H77" t="s">
        <v>3</v>
      </c>
      <c r="I77" t="s">
        <v>3</v>
      </c>
      <c r="J77" t="s">
        <v>5</v>
      </c>
      <c r="K77" t="s">
        <v>4</v>
      </c>
      <c r="L77" t="s">
        <v>3</v>
      </c>
      <c r="M77" t="s">
        <v>3</v>
      </c>
      <c r="N77" t="s">
        <v>6</v>
      </c>
      <c r="O77" t="s">
        <v>4</v>
      </c>
      <c r="P77" t="s">
        <v>3</v>
      </c>
      <c r="Q77" t="s">
        <v>4</v>
      </c>
      <c r="R77" t="s">
        <v>3</v>
      </c>
      <c r="S77" t="s">
        <v>4</v>
      </c>
      <c r="T77" t="s">
        <v>5</v>
      </c>
      <c r="U77" t="s">
        <v>5</v>
      </c>
      <c r="V77" t="s">
        <v>3</v>
      </c>
      <c r="W77" t="s">
        <v>5</v>
      </c>
      <c r="X77" t="s">
        <v>3</v>
      </c>
      <c r="Y77" t="s">
        <v>4</v>
      </c>
      <c r="Z77" t="s">
        <v>5</v>
      </c>
      <c r="AA77" t="s">
        <v>6</v>
      </c>
      <c r="AB77" t="s">
        <v>6</v>
      </c>
      <c r="AC77" t="s">
        <v>3</v>
      </c>
      <c r="AD77" t="s">
        <v>6</v>
      </c>
      <c r="AE77" t="s">
        <v>4</v>
      </c>
      <c r="AF77" t="s">
        <v>3</v>
      </c>
      <c r="AG77" t="s">
        <v>6</v>
      </c>
      <c r="AH77" t="s">
        <v>5</v>
      </c>
      <c r="AI77" t="s">
        <v>5</v>
      </c>
      <c r="AJ77" t="s">
        <v>3</v>
      </c>
      <c r="AK77" t="s">
        <v>4</v>
      </c>
      <c r="AL77" t="s">
        <v>5</v>
      </c>
      <c r="AM77" t="s">
        <v>3</v>
      </c>
      <c r="AN77" t="s">
        <v>3</v>
      </c>
      <c r="AO77" t="s">
        <v>3</v>
      </c>
      <c r="AP77" t="s">
        <v>5</v>
      </c>
      <c r="AQ77" t="s">
        <v>5</v>
      </c>
    </row>
    <row r="78" spans="1:43" x14ac:dyDescent="0.25">
      <c r="A78">
        <v>2404288</v>
      </c>
      <c r="C78" t="s">
        <v>15</v>
      </c>
      <c r="D78" t="s">
        <v>3</v>
      </c>
      <c r="E78" t="s">
        <v>6</v>
      </c>
      <c r="F78" t="s">
        <v>3</v>
      </c>
      <c r="G78" t="s">
        <v>6</v>
      </c>
      <c r="H78" t="s">
        <v>6</v>
      </c>
      <c r="I78" t="s">
        <v>3</v>
      </c>
      <c r="J78" t="s">
        <v>3</v>
      </c>
      <c r="K78" t="s">
        <v>4</v>
      </c>
      <c r="L78" t="s">
        <v>5</v>
      </c>
      <c r="M78" t="s">
        <v>5</v>
      </c>
      <c r="N78" t="s">
        <v>6</v>
      </c>
      <c r="O78" t="s">
        <v>4</v>
      </c>
      <c r="P78" t="s">
        <v>6</v>
      </c>
      <c r="Q78" t="s">
        <v>4</v>
      </c>
      <c r="R78" t="s">
        <v>6</v>
      </c>
      <c r="S78" t="s">
        <v>4</v>
      </c>
      <c r="T78" t="s">
        <v>5</v>
      </c>
      <c r="U78" t="s">
        <v>4</v>
      </c>
      <c r="V78" t="s">
        <v>3</v>
      </c>
      <c r="W78" t="s">
        <v>5</v>
      </c>
      <c r="X78" t="s">
        <v>4</v>
      </c>
      <c r="Y78" t="s">
        <v>4</v>
      </c>
      <c r="Z78" t="s">
        <v>5</v>
      </c>
      <c r="AA78" t="s">
        <v>6</v>
      </c>
      <c r="AB78" t="s">
        <v>6</v>
      </c>
      <c r="AC78" t="s">
        <v>6</v>
      </c>
      <c r="AD78" t="s">
        <v>4</v>
      </c>
      <c r="AE78" t="s">
        <v>4</v>
      </c>
      <c r="AF78" t="s">
        <v>3</v>
      </c>
      <c r="AG78" t="s">
        <v>6</v>
      </c>
      <c r="AH78" t="s">
        <v>5</v>
      </c>
      <c r="AI78" t="s">
        <v>5</v>
      </c>
      <c r="AJ78" t="s">
        <v>3</v>
      </c>
      <c r="AK78" t="s">
        <v>4</v>
      </c>
      <c r="AL78" t="s">
        <v>5</v>
      </c>
      <c r="AM78" t="s">
        <v>6</v>
      </c>
      <c r="AN78" t="s">
        <v>3</v>
      </c>
      <c r="AO78" t="s">
        <v>3</v>
      </c>
      <c r="AP78" t="s">
        <v>6</v>
      </c>
      <c r="AQ78" t="s">
        <v>5</v>
      </c>
    </row>
    <row r="79" spans="1:43" x14ac:dyDescent="0.25">
      <c r="A79">
        <v>2468204</v>
      </c>
      <c r="C79" t="s">
        <v>3</v>
      </c>
      <c r="D79" t="s">
        <v>3</v>
      </c>
      <c r="E79" t="s">
        <v>5</v>
      </c>
      <c r="F79" t="s">
        <v>3</v>
      </c>
      <c r="G79" t="s">
        <v>3</v>
      </c>
      <c r="H79" t="s">
        <v>4</v>
      </c>
      <c r="I79" t="s">
        <v>3</v>
      </c>
      <c r="J79" t="s">
        <v>5</v>
      </c>
      <c r="K79" t="s">
        <v>6</v>
      </c>
      <c r="L79" t="s">
        <v>5</v>
      </c>
      <c r="M79" t="s">
        <v>5</v>
      </c>
      <c r="N79" t="s">
        <v>6</v>
      </c>
      <c r="O79" t="s">
        <v>4</v>
      </c>
      <c r="P79" t="s">
        <v>5</v>
      </c>
      <c r="Q79" t="s">
        <v>4</v>
      </c>
      <c r="R79" t="s">
        <v>5</v>
      </c>
      <c r="S79" t="s">
        <v>4</v>
      </c>
      <c r="T79" t="s">
        <v>5</v>
      </c>
      <c r="U79" t="s">
        <v>6</v>
      </c>
      <c r="V79" t="s">
        <v>4</v>
      </c>
      <c r="W79" t="s">
        <v>3</v>
      </c>
      <c r="X79" t="s">
        <v>4</v>
      </c>
      <c r="Y79" t="s">
        <v>5</v>
      </c>
      <c r="Z79" t="s">
        <v>3</v>
      </c>
      <c r="AA79" t="s">
        <v>6</v>
      </c>
      <c r="AB79" t="s">
        <v>6</v>
      </c>
      <c r="AC79" t="s">
        <v>4</v>
      </c>
      <c r="AD79" t="s">
        <v>5</v>
      </c>
      <c r="AE79" t="s">
        <v>3</v>
      </c>
      <c r="AF79" t="s">
        <v>3</v>
      </c>
      <c r="AG79" t="s">
        <v>4</v>
      </c>
      <c r="AH79" t="s">
        <v>5</v>
      </c>
      <c r="AI79" t="s">
        <v>5</v>
      </c>
      <c r="AJ79" t="s">
        <v>3</v>
      </c>
      <c r="AK79" t="s">
        <v>4</v>
      </c>
      <c r="AL79" t="s">
        <v>4</v>
      </c>
      <c r="AM79" t="s">
        <v>5</v>
      </c>
      <c r="AN79" t="s">
        <v>6</v>
      </c>
      <c r="AO79" t="s">
        <v>5</v>
      </c>
      <c r="AP79" t="s">
        <v>3</v>
      </c>
      <c r="AQ79" t="s">
        <v>4</v>
      </c>
    </row>
    <row r="80" spans="1:43" x14ac:dyDescent="0.25">
      <c r="A80">
        <v>2472834</v>
      </c>
      <c r="C80" t="s">
        <v>7</v>
      </c>
      <c r="D80" t="s">
        <v>6</v>
      </c>
      <c r="E80" t="s">
        <v>3</v>
      </c>
      <c r="F80" t="s">
        <v>3</v>
      </c>
      <c r="G80" t="s">
        <v>6</v>
      </c>
      <c r="H80" t="s">
        <v>6</v>
      </c>
      <c r="I80" t="s">
        <v>3</v>
      </c>
      <c r="J80" t="s">
        <v>3</v>
      </c>
      <c r="K80" t="s">
        <v>4</v>
      </c>
      <c r="L80" t="s">
        <v>3</v>
      </c>
      <c r="M80" t="s">
        <v>4</v>
      </c>
      <c r="N80" t="s">
        <v>6</v>
      </c>
      <c r="O80" t="s">
        <v>6</v>
      </c>
      <c r="P80" t="s">
        <v>5</v>
      </c>
      <c r="Q80" t="s">
        <v>4</v>
      </c>
      <c r="R80" t="s">
        <v>5</v>
      </c>
      <c r="S80" t="s">
        <v>4</v>
      </c>
      <c r="T80" t="s">
        <v>4</v>
      </c>
      <c r="U80" t="s">
        <v>3</v>
      </c>
      <c r="V80" t="s">
        <v>5</v>
      </c>
      <c r="W80" t="s">
        <v>4</v>
      </c>
      <c r="X80" t="s">
        <v>4</v>
      </c>
      <c r="Y80" t="s">
        <v>5</v>
      </c>
      <c r="Z80" t="s">
        <v>5</v>
      </c>
      <c r="AA80" t="s">
        <v>4</v>
      </c>
      <c r="AB80" t="s">
        <v>6</v>
      </c>
      <c r="AC80" t="s">
        <v>5</v>
      </c>
      <c r="AD80" t="s">
        <v>6</v>
      </c>
      <c r="AE80" t="s">
        <v>3</v>
      </c>
      <c r="AF80" t="s">
        <v>4</v>
      </c>
      <c r="AG80" t="s">
        <v>6</v>
      </c>
      <c r="AH80" t="s">
        <v>5</v>
      </c>
      <c r="AI80" t="s">
        <v>5</v>
      </c>
      <c r="AJ80" t="s">
        <v>4</v>
      </c>
      <c r="AK80" t="s">
        <v>5</v>
      </c>
      <c r="AL80" t="s">
        <v>5</v>
      </c>
      <c r="AM80" t="s">
        <v>6</v>
      </c>
      <c r="AN80" t="s">
        <v>6</v>
      </c>
      <c r="AO80" t="s">
        <v>3</v>
      </c>
      <c r="AP80" t="s">
        <v>3</v>
      </c>
      <c r="AQ80" t="s">
        <v>4</v>
      </c>
    </row>
    <row r="81" spans="1:43" x14ac:dyDescent="0.25">
      <c r="A81">
        <v>2482941</v>
      </c>
      <c r="C81" t="s">
        <v>9</v>
      </c>
      <c r="D81" t="s">
        <v>4</v>
      </c>
      <c r="E81" t="s">
        <v>3</v>
      </c>
      <c r="F81" t="s">
        <v>3</v>
      </c>
      <c r="G81" t="s">
        <v>6</v>
      </c>
      <c r="H81" t="s">
        <v>5</v>
      </c>
      <c r="I81" t="s">
        <v>3</v>
      </c>
      <c r="J81" t="s">
        <v>5</v>
      </c>
      <c r="K81" t="s">
        <v>4</v>
      </c>
      <c r="L81" t="s">
        <v>16</v>
      </c>
      <c r="M81" t="s">
        <v>3</v>
      </c>
      <c r="N81" t="s">
        <v>6</v>
      </c>
      <c r="O81" t="s">
        <v>5</v>
      </c>
      <c r="P81" t="s">
        <v>5</v>
      </c>
      <c r="Q81" t="s">
        <v>4</v>
      </c>
      <c r="R81" t="s">
        <v>5</v>
      </c>
      <c r="S81" t="s">
        <v>6</v>
      </c>
      <c r="T81" t="s">
        <v>3</v>
      </c>
      <c r="U81" t="s">
        <v>4</v>
      </c>
      <c r="V81" t="s">
        <v>3</v>
      </c>
      <c r="W81" t="s">
        <v>4</v>
      </c>
      <c r="X81" t="s">
        <v>5</v>
      </c>
      <c r="Y81" t="s">
        <v>4</v>
      </c>
      <c r="Z81" t="s">
        <v>3</v>
      </c>
      <c r="AA81" t="s">
        <v>6</v>
      </c>
      <c r="AB81" t="s">
        <v>6</v>
      </c>
      <c r="AC81" t="s">
        <v>3</v>
      </c>
      <c r="AD81" t="s">
        <v>6</v>
      </c>
      <c r="AE81" t="s">
        <v>4</v>
      </c>
      <c r="AF81" t="s">
        <v>3</v>
      </c>
      <c r="AG81" t="s">
        <v>3</v>
      </c>
      <c r="AH81" t="s">
        <v>6</v>
      </c>
      <c r="AI81" t="s">
        <v>5</v>
      </c>
      <c r="AJ81" t="s">
        <v>3</v>
      </c>
      <c r="AK81" t="s">
        <v>4</v>
      </c>
      <c r="AL81" t="s">
        <v>4</v>
      </c>
      <c r="AM81" t="s">
        <v>6</v>
      </c>
      <c r="AN81" t="s">
        <v>6</v>
      </c>
      <c r="AO81" t="s">
        <v>3</v>
      </c>
      <c r="AP81" t="s">
        <v>3</v>
      </c>
      <c r="AQ81" t="s">
        <v>5</v>
      </c>
    </row>
    <row r="82" spans="1:43" x14ac:dyDescent="0.25">
      <c r="A82">
        <v>2445750</v>
      </c>
      <c r="C82" t="s">
        <v>8</v>
      </c>
      <c r="D82" t="s">
        <v>6</v>
      </c>
      <c r="E82" t="s">
        <v>3</v>
      </c>
      <c r="F82" t="s">
        <v>3</v>
      </c>
      <c r="G82" t="s">
        <v>6</v>
      </c>
      <c r="H82" t="s">
        <v>6</v>
      </c>
      <c r="I82" t="s">
        <v>3</v>
      </c>
      <c r="J82" t="s">
        <v>5</v>
      </c>
      <c r="K82" t="s">
        <v>4</v>
      </c>
      <c r="L82" t="s">
        <v>3</v>
      </c>
      <c r="M82" t="s">
        <v>3</v>
      </c>
      <c r="N82" t="s">
        <v>6</v>
      </c>
      <c r="O82" t="s">
        <v>4</v>
      </c>
      <c r="P82" t="s">
        <v>5</v>
      </c>
      <c r="Q82" t="s">
        <v>4</v>
      </c>
      <c r="R82" t="s">
        <v>3</v>
      </c>
      <c r="S82" t="s">
        <v>6</v>
      </c>
      <c r="T82" t="s">
        <v>4</v>
      </c>
      <c r="U82" t="s">
        <v>4</v>
      </c>
      <c r="V82" t="s">
        <v>3</v>
      </c>
      <c r="W82" t="s">
        <v>5</v>
      </c>
      <c r="X82" t="s">
        <v>6</v>
      </c>
      <c r="Y82" t="s">
        <v>4</v>
      </c>
      <c r="Z82" t="s">
        <v>3</v>
      </c>
      <c r="AA82" t="s">
        <v>6</v>
      </c>
      <c r="AB82" t="s">
        <v>6</v>
      </c>
      <c r="AC82" t="s">
        <v>5</v>
      </c>
      <c r="AD82" t="s">
        <v>6</v>
      </c>
      <c r="AE82" t="s">
        <v>6</v>
      </c>
      <c r="AF82" t="s">
        <v>4</v>
      </c>
      <c r="AG82" t="s">
        <v>4</v>
      </c>
      <c r="AH82" t="s">
        <v>5</v>
      </c>
      <c r="AI82" t="s">
        <v>5</v>
      </c>
      <c r="AJ82" t="s">
        <v>3</v>
      </c>
      <c r="AK82" t="s">
        <v>6</v>
      </c>
      <c r="AL82" t="s">
        <v>4</v>
      </c>
      <c r="AM82" t="s">
        <v>3</v>
      </c>
      <c r="AN82" t="s">
        <v>3</v>
      </c>
      <c r="AO82" t="s">
        <v>3</v>
      </c>
      <c r="AP82" t="s">
        <v>5</v>
      </c>
      <c r="AQ82" t="s">
        <v>3</v>
      </c>
    </row>
    <row r="83" spans="1:43" x14ac:dyDescent="0.25">
      <c r="A83">
        <v>2475992</v>
      </c>
      <c r="C83" t="s">
        <v>9</v>
      </c>
      <c r="D83" t="s">
        <v>6</v>
      </c>
      <c r="E83" t="s">
        <v>5</v>
      </c>
      <c r="F83" t="s">
        <v>3</v>
      </c>
      <c r="G83" t="s">
        <v>3</v>
      </c>
      <c r="H83" t="s">
        <v>4</v>
      </c>
      <c r="I83" t="s">
        <v>5</v>
      </c>
      <c r="J83" t="s">
        <v>5</v>
      </c>
      <c r="K83" t="s">
        <v>4</v>
      </c>
      <c r="L83" t="s">
        <v>6</v>
      </c>
      <c r="M83" t="s">
        <v>4</v>
      </c>
      <c r="N83" t="s">
        <v>6</v>
      </c>
      <c r="O83" t="s">
        <v>4</v>
      </c>
      <c r="P83" t="s">
        <v>3</v>
      </c>
      <c r="Q83" t="s">
        <v>4</v>
      </c>
      <c r="R83" t="s">
        <v>3</v>
      </c>
      <c r="S83" t="s">
        <v>6</v>
      </c>
      <c r="T83" t="s">
        <v>5</v>
      </c>
      <c r="U83" t="s">
        <v>3</v>
      </c>
      <c r="V83" t="s">
        <v>5</v>
      </c>
      <c r="W83" t="s">
        <v>3</v>
      </c>
      <c r="X83" t="s">
        <v>3</v>
      </c>
      <c r="Y83" t="s">
        <v>5</v>
      </c>
      <c r="Z83" t="s">
        <v>4</v>
      </c>
      <c r="AA83" t="s">
        <v>6</v>
      </c>
      <c r="AB83" t="s">
        <v>4</v>
      </c>
      <c r="AC83" t="s">
        <v>6</v>
      </c>
      <c r="AD83" t="s">
        <v>6</v>
      </c>
      <c r="AE83" t="s">
        <v>5</v>
      </c>
      <c r="AF83" t="s">
        <v>5</v>
      </c>
      <c r="AG83" t="s">
        <v>6</v>
      </c>
      <c r="AH83" t="s">
        <v>6</v>
      </c>
      <c r="AI83" t="s">
        <v>5</v>
      </c>
      <c r="AJ83" t="s">
        <v>5</v>
      </c>
      <c r="AK83" t="s">
        <v>4</v>
      </c>
      <c r="AL83" t="s">
        <v>4</v>
      </c>
      <c r="AM83" t="s">
        <v>4</v>
      </c>
      <c r="AN83" t="s">
        <v>6</v>
      </c>
      <c r="AO83" t="s">
        <v>6</v>
      </c>
      <c r="AP83" t="s">
        <v>3</v>
      </c>
      <c r="AQ83" t="s">
        <v>3</v>
      </c>
    </row>
    <row r="84" spans="1:43" x14ac:dyDescent="0.25">
      <c r="A84">
        <v>2467819</v>
      </c>
      <c r="C84" t="s">
        <v>4</v>
      </c>
      <c r="D84" t="s">
        <v>4</v>
      </c>
      <c r="E84" t="s">
        <v>3</v>
      </c>
      <c r="F84" t="s">
        <v>3</v>
      </c>
      <c r="G84" t="s">
        <v>6</v>
      </c>
      <c r="H84" t="s">
        <v>3</v>
      </c>
      <c r="I84" t="s">
        <v>3</v>
      </c>
      <c r="J84" t="s">
        <v>3</v>
      </c>
      <c r="K84" t="s">
        <v>4</v>
      </c>
      <c r="L84" t="s">
        <v>3</v>
      </c>
      <c r="M84" t="s">
        <v>5</v>
      </c>
      <c r="N84" t="s">
        <v>6</v>
      </c>
      <c r="O84" t="s">
        <v>4</v>
      </c>
      <c r="P84" t="s">
        <v>5</v>
      </c>
      <c r="Q84" t="s">
        <v>4</v>
      </c>
      <c r="R84" t="s">
        <v>4</v>
      </c>
      <c r="S84" t="s">
        <v>4</v>
      </c>
      <c r="T84" t="s">
        <v>5</v>
      </c>
      <c r="U84" t="s">
        <v>4</v>
      </c>
      <c r="V84" t="s">
        <v>3</v>
      </c>
      <c r="W84" t="s">
        <v>3</v>
      </c>
      <c r="X84" t="s">
        <v>5</v>
      </c>
      <c r="Y84" t="s">
        <v>4</v>
      </c>
      <c r="Z84" t="s">
        <v>4</v>
      </c>
      <c r="AA84" t="s">
        <v>6</v>
      </c>
      <c r="AB84" t="s">
        <v>6</v>
      </c>
      <c r="AC84" t="s">
        <v>3</v>
      </c>
      <c r="AD84" t="s">
        <v>6</v>
      </c>
      <c r="AE84" t="s">
        <v>4</v>
      </c>
      <c r="AF84" t="s">
        <v>5</v>
      </c>
      <c r="AG84" t="s">
        <v>6</v>
      </c>
      <c r="AH84" t="s">
        <v>6</v>
      </c>
      <c r="AI84" t="s">
        <v>5</v>
      </c>
      <c r="AJ84" t="s">
        <v>4</v>
      </c>
      <c r="AK84" t="s">
        <v>6</v>
      </c>
      <c r="AL84" t="s">
        <v>5</v>
      </c>
      <c r="AM84" t="s">
        <v>4</v>
      </c>
      <c r="AN84" t="s">
        <v>6</v>
      </c>
      <c r="AO84" t="s">
        <v>3</v>
      </c>
      <c r="AP84" t="s">
        <v>3</v>
      </c>
      <c r="AQ84" t="s">
        <v>5</v>
      </c>
    </row>
    <row r="85" spans="1:43" x14ac:dyDescent="0.25">
      <c r="A85">
        <v>2461567</v>
      </c>
      <c r="C85" t="s">
        <v>12</v>
      </c>
      <c r="D85" t="s">
        <v>3</v>
      </c>
      <c r="E85" t="s">
        <v>5</v>
      </c>
      <c r="F85" t="s">
        <v>5</v>
      </c>
      <c r="G85" t="s">
        <v>6</v>
      </c>
      <c r="H85" t="s">
        <v>6</v>
      </c>
      <c r="I85" t="s">
        <v>3</v>
      </c>
      <c r="J85" t="s">
        <v>4</v>
      </c>
      <c r="K85" t="s">
        <v>3</v>
      </c>
      <c r="L85" t="s">
        <v>3</v>
      </c>
      <c r="M85" t="s">
        <v>4</v>
      </c>
      <c r="N85" t="s">
        <v>4</v>
      </c>
      <c r="O85" t="s">
        <v>4</v>
      </c>
      <c r="P85" t="s">
        <v>3</v>
      </c>
      <c r="Q85" t="s">
        <v>4</v>
      </c>
      <c r="R85" t="s">
        <v>3</v>
      </c>
      <c r="S85" t="s">
        <v>4</v>
      </c>
      <c r="T85" t="s">
        <v>6</v>
      </c>
      <c r="U85" t="s">
        <v>4</v>
      </c>
      <c r="V85" t="s">
        <v>3</v>
      </c>
      <c r="W85" t="s">
        <v>4</v>
      </c>
      <c r="X85" t="s">
        <v>4</v>
      </c>
      <c r="Y85" t="s">
        <v>4</v>
      </c>
      <c r="Z85" t="s">
        <v>4</v>
      </c>
      <c r="AA85" t="s">
        <v>3</v>
      </c>
      <c r="AB85" t="s">
        <v>4</v>
      </c>
      <c r="AC85" t="s">
        <v>6</v>
      </c>
      <c r="AD85" t="s">
        <v>6</v>
      </c>
      <c r="AE85" t="s">
        <v>4</v>
      </c>
      <c r="AF85" t="s">
        <v>3</v>
      </c>
      <c r="AG85" t="s">
        <v>3</v>
      </c>
      <c r="AH85" t="s">
        <v>6</v>
      </c>
      <c r="AI85" t="s">
        <v>5</v>
      </c>
      <c r="AJ85" t="s">
        <v>3</v>
      </c>
      <c r="AK85" t="s">
        <v>5</v>
      </c>
      <c r="AL85" t="s">
        <v>5</v>
      </c>
      <c r="AM85" t="s">
        <v>5</v>
      </c>
      <c r="AN85" t="s">
        <v>5</v>
      </c>
      <c r="AO85" t="s">
        <v>5</v>
      </c>
      <c r="AP85" t="s">
        <v>3</v>
      </c>
      <c r="AQ85" t="s">
        <v>4</v>
      </c>
    </row>
    <row r="86" spans="1:43" x14ac:dyDescent="0.25">
      <c r="A86">
        <v>2477562</v>
      </c>
      <c r="C86" t="s">
        <v>9</v>
      </c>
      <c r="D86" t="s">
        <v>3</v>
      </c>
      <c r="E86" t="s">
        <v>4</v>
      </c>
      <c r="F86" t="s">
        <v>3</v>
      </c>
      <c r="G86" t="s">
        <v>6</v>
      </c>
      <c r="H86" t="s">
        <v>6</v>
      </c>
      <c r="I86" t="s">
        <v>3</v>
      </c>
      <c r="J86" t="s">
        <v>5</v>
      </c>
      <c r="K86" t="s">
        <v>4</v>
      </c>
      <c r="L86" t="s">
        <v>5</v>
      </c>
      <c r="M86" t="s">
        <v>6</v>
      </c>
      <c r="N86" t="s">
        <v>6</v>
      </c>
      <c r="O86" t="s">
        <v>4</v>
      </c>
      <c r="P86" t="s">
        <v>5</v>
      </c>
      <c r="Q86" t="s">
        <v>3</v>
      </c>
      <c r="R86" t="s">
        <v>6</v>
      </c>
      <c r="S86" t="s">
        <v>4</v>
      </c>
      <c r="T86" t="s">
        <v>5</v>
      </c>
      <c r="U86" t="s">
        <v>5</v>
      </c>
      <c r="V86" t="s">
        <v>4</v>
      </c>
      <c r="W86" t="s">
        <v>5</v>
      </c>
      <c r="X86" t="s">
        <v>3</v>
      </c>
      <c r="Y86" t="s">
        <v>4</v>
      </c>
      <c r="Z86" t="s">
        <v>4</v>
      </c>
      <c r="AA86" t="s">
        <v>6</v>
      </c>
      <c r="AB86" t="s">
        <v>3</v>
      </c>
      <c r="AC86" t="s">
        <v>4</v>
      </c>
      <c r="AD86" t="s">
        <v>4</v>
      </c>
      <c r="AE86" t="s">
        <v>5</v>
      </c>
      <c r="AF86" t="s">
        <v>3</v>
      </c>
      <c r="AG86" t="s">
        <v>6</v>
      </c>
      <c r="AH86" t="s">
        <v>3</v>
      </c>
      <c r="AI86" t="s">
        <v>5</v>
      </c>
      <c r="AJ86" t="s">
        <v>3</v>
      </c>
      <c r="AK86" t="s">
        <v>4</v>
      </c>
      <c r="AL86" t="s">
        <v>4</v>
      </c>
      <c r="AM86" t="s">
        <v>6</v>
      </c>
      <c r="AN86" t="s">
        <v>6</v>
      </c>
      <c r="AO86" t="s">
        <v>5</v>
      </c>
      <c r="AP86" t="s">
        <v>3</v>
      </c>
      <c r="AQ86" t="s">
        <v>3</v>
      </c>
    </row>
    <row r="87" spans="1:43" x14ac:dyDescent="0.25">
      <c r="A87">
        <v>2471666</v>
      </c>
      <c r="C87" t="s">
        <v>4</v>
      </c>
      <c r="D87" t="s">
        <v>4</v>
      </c>
      <c r="E87" t="s">
        <v>5</v>
      </c>
      <c r="F87" t="s">
        <v>3</v>
      </c>
      <c r="G87" t="s">
        <v>5</v>
      </c>
      <c r="H87" t="s">
        <v>6</v>
      </c>
      <c r="I87" t="s">
        <v>3</v>
      </c>
      <c r="J87" t="s">
        <v>5</v>
      </c>
      <c r="K87" t="s">
        <v>5</v>
      </c>
      <c r="L87" t="s">
        <v>5</v>
      </c>
      <c r="M87" t="s">
        <v>4</v>
      </c>
      <c r="N87" t="s">
        <v>6</v>
      </c>
      <c r="O87" t="s">
        <v>4</v>
      </c>
      <c r="P87" t="s">
        <v>5</v>
      </c>
      <c r="Q87" t="s">
        <v>4</v>
      </c>
      <c r="R87" t="s">
        <v>4</v>
      </c>
      <c r="S87" t="s">
        <v>4</v>
      </c>
      <c r="T87" t="s">
        <v>3</v>
      </c>
      <c r="U87" t="s">
        <v>4</v>
      </c>
      <c r="V87" t="s">
        <v>3</v>
      </c>
      <c r="W87" t="s">
        <v>3</v>
      </c>
      <c r="X87" t="s">
        <v>3</v>
      </c>
      <c r="Y87" t="s">
        <v>4</v>
      </c>
      <c r="Z87" t="s">
        <v>5</v>
      </c>
      <c r="AA87" t="s">
        <v>6</v>
      </c>
      <c r="AB87" t="s">
        <v>6</v>
      </c>
      <c r="AC87" t="s">
        <v>3</v>
      </c>
      <c r="AD87" t="s">
        <v>3</v>
      </c>
      <c r="AE87" t="s">
        <v>4</v>
      </c>
      <c r="AF87" t="s">
        <v>6</v>
      </c>
      <c r="AG87" t="s">
        <v>6</v>
      </c>
      <c r="AH87" t="s">
        <v>6</v>
      </c>
      <c r="AI87" t="s">
        <v>5</v>
      </c>
      <c r="AJ87" t="s">
        <v>3</v>
      </c>
      <c r="AK87" t="s">
        <v>5</v>
      </c>
      <c r="AL87" t="s">
        <v>4</v>
      </c>
      <c r="AM87" t="s">
        <v>6</v>
      </c>
      <c r="AN87" t="s">
        <v>3</v>
      </c>
      <c r="AO87" t="s">
        <v>5</v>
      </c>
      <c r="AP87" t="s">
        <v>4</v>
      </c>
      <c r="AQ87" t="s">
        <v>3</v>
      </c>
    </row>
    <row r="88" spans="1:43" x14ac:dyDescent="0.25">
      <c r="A88">
        <v>2472458</v>
      </c>
      <c r="C88" t="s">
        <v>13</v>
      </c>
      <c r="D88" t="s">
        <v>4</v>
      </c>
      <c r="E88" t="s">
        <v>5</v>
      </c>
      <c r="F88" t="s">
        <v>6</v>
      </c>
      <c r="G88" t="s">
        <v>6</v>
      </c>
      <c r="H88" t="s">
        <v>5</v>
      </c>
      <c r="I88" t="s">
        <v>3</v>
      </c>
      <c r="J88" t="s">
        <v>3</v>
      </c>
      <c r="K88" t="s">
        <v>4</v>
      </c>
      <c r="L88" t="s">
        <v>4</v>
      </c>
      <c r="M88" t="s">
        <v>6</v>
      </c>
      <c r="N88" t="s">
        <v>6</v>
      </c>
      <c r="O88" t="s">
        <v>4</v>
      </c>
      <c r="P88" t="s">
        <v>6</v>
      </c>
      <c r="Q88" t="s">
        <v>6</v>
      </c>
      <c r="R88" t="s">
        <v>3</v>
      </c>
      <c r="S88" t="s">
        <v>3</v>
      </c>
      <c r="T88" t="s">
        <v>6</v>
      </c>
      <c r="U88" t="s">
        <v>3</v>
      </c>
      <c r="V88" t="s">
        <v>5</v>
      </c>
      <c r="W88" t="s">
        <v>4</v>
      </c>
      <c r="X88" t="s">
        <v>5</v>
      </c>
      <c r="Y88" t="s">
        <v>6</v>
      </c>
      <c r="Z88" t="s">
        <v>4</v>
      </c>
      <c r="AA88" t="s">
        <v>4</v>
      </c>
      <c r="AB88" t="s">
        <v>6</v>
      </c>
      <c r="AC88" t="s">
        <v>6</v>
      </c>
      <c r="AD88" t="s">
        <v>4</v>
      </c>
      <c r="AE88" t="s">
        <v>4</v>
      </c>
      <c r="AF88" t="s">
        <v>4</v>
      </c>
      <c r="AG88" t="s">
        <v>5</v>
      </c>
      <c r="AH88" t="s">
        <v>3</v>
      </c>
      <c r="AI88" t="s">
        <v>5</v>
      </c>
      <c r="AJ88" t="s">
        <v>3</v>
      </c>
      <c r="AK88" t="s">
        <v>4</v>
      </c>
      <c r="AL88" t="s">
        <v>5</v>
      </c>
      <c r="AM88" t="s">
        <v>4</v>
      </c>
      <c r="AN88" t="s">
        <v>4</v>
      </c>
      <c r="AO88" t="s">
        <v>6</v>
      </c>
      <c r="AP88" t="s">
        <v>3</v>
      </c>
      <c r="AQ88" t="s">
        <v>6</v>
      </c>
    </row>
    <row r="89" spans="1:43" x14ac:dyDescent="0.25">
      <c r="A89">
        <v>2486018</v>
      </c>
      <c r="C89" t="s">
        <v>4</v>
      </c>
      <c r="D89" t="s">
        <v>4</v>
      </c>
      <c r="E89" t="s">
        <v>4</v>
      </c>
      <c r="F89" t="s">
        <v>3</v>
      </c>
      <c r="G89" t="s">
        <v>6</v>
      </c>
      <c r="H89" t="s">
        <v>3</v>
      </c>
      <c r="I89" t="s">
        <v>3</v>
      </c>
      <c r="J89" t="s">
        <v>5</v>
      </c>
      <c r="K89" t="s">
        <v>4</v>
      </c>
      <c r="L89" t="s">
        <v>5</v>
      </c>
      <c r="M89" t="s">
        <v>5</v>
      </c>
      <c r="N89" t="s">
        <v>6</v>
      </c>
      <c r="O89" t="s">
        <v>4</v>
      </c>
      <c r="P89" t="s">
        <v>5</v>
      </c>
      <c r="Q89" t="s">
        <v>4</v>
      </c>
      <c r="R89" t="s">
        <v>3</v>
      </c>
      <c r="S89" t="s">
        <v>4</v>
      </c>
      <c r="T89" t="s">
        <v>3</v>
      </c>
      <c r="U89" t="s">
        <v>6</v>
      </c>
      <c r="V89" t="s">
        <v>3</v>
      </c>
      <c r="W89" t="s">
        <v>5</v>
      </c>
      <c r="X89" t="s">
        <v>5</v>
      </c>
      <c r="Y89" t="s">
        <v>5</v>
      </c>
      <c r="Z89" t="s">
        <v>4</v>
      </c>
      <c r="AA89" t="s">
        <v>6</v>
      </c>
      <c r="AB89" t="s">
        <v>4</v>
      </c>
      <c r="AC89" t="s">
        <v>5</v>
      </c>
      <c r="AD89" t="s">
        <v>6</v>
      </c>
      <c r="AE89" t="s">
        <v>4</v>
      </c>
      <c r="AF89" t="s">
        <v>5</v>
      </c>
      <c r="AG89" t="s">
        <v>6</v>
      </c>
      <c r="AH89" t="s">
        <v>6</v>
      </c>
      <c r="AI89" t="s">
        <v>5</v>
      </c>
      <c r="AJ89" t="s">
        <v>3</v>
      </c>
      <c r="AK89" t="s">
        <v>6</v>
      </c>
      <c r="AL89" t="s">
        <v>3</v>
      </c>
      <c r="AM89" t="s">
        <v>6</v>
      </c>
      <c r="AN89" t="s">
        <v>3</v>
      </c>
      <c r="AO89" t="s">
        <v>3</v>
      </c>
      <c r="AP89" t="s">
        <v>4</v>
      </c>
      <c r="AQ89" t="s">
        <v>5</v>
      </c>
    </row>
    <row r="90" spans="1:43" x14ac:dyDescent="0.25">
      <c r="A90">
        <v>2470724</v>
      </c>
      <c r="C90" t="s">
        <v>12</v>
      </c>
      <c r="D90" t="s">
        <v>6</v>
      </c>
      <c r="E90" t="s">
        <v>6</v>
      </c>
      <c r="F90" t="s">
        <v>4</v>
      </c>
      <c r="G90" t="s">
        <v>6</v>
      </c>
      <c r="H90" t="s">
        <v>5</v>
      </c>
      <c r="I90" t="s">
        <v>3</v>
      </c>
      <c r="J90" t="s">
        <v>4</v>
      </c>
      <c r="K90" t="s">
        <v>6</v>
      </c>
      <c r="L90" t="s">
        <v>3</v>
      </c>
      <c r="M90" t="s">
        <v>6</v>
      </c>
      <c r="N90" t="s">
        <v>6</v>
      </c>
      <c r="O90" t="s">
        <v>4</v>
      </c>
      <c r="P90" t="s">
        <v>3</v>
      </c>
      <c r="Q90" t="s">
        <v>3</v>
      </c>
      <c r="R90" t="s">
        <v>4</v>
      </c>
      <c r="S90" t="s">
        <v>4</v>
      </c>
      <c r="T90" t="s">
        <v>3</v>
      </c>
      <c r="U90" t="s">
        <v>4</v>
      </c>
      <c r="V90" t="s">
        <v>3</v>
      </c>
      <c r="W90" t="s">
        <v>5</v>
      </c>
      <c r="X90" t="s">
        <v>3</v>
      </c>
      <c r="Y90" t="s">
        <v>4</v>
      </c>
      <c r="Z90" t="s">
        <v>4</v>
      </c>
      <c r="AA90" t="s">
        <v>6</v>
      </c>
      <c r="AB90" t="s">
        <v>6</v>
      </c>
      <c r="AC90" t="s">
        <v>3</v>
      </c>
      <c r="AD90" t="s">
        <v>4</v>
      </c>
      <c r="AE90" t="s">
        <v>4</v>
      </c>
      <c r="AF90" t="s">
        <v>6</v>
      </c>
      <c r="AG90" t="s">
        <v>5</v>
      </c>
      <c r="AH90" t="s">
        <v>5</v>
      </c>
      <c r="AI90" t="s">
        <v>5</v>
      </c>
      <c r="AJ90" t="s">
        <v>3</v>
      </c>
      <c r="AK90" t="s">
        <v>4</v>
      </c>
      <c r="AL90" t="s">
        <v>4</v>
      </c>
      <c r="AM90" t="s">
        <v>4</v>
      </c>
      <c r="AN90" t="s">
        <v>3</v>
      </c>
      <c r="AO90" t="s">
        <v>3</v>
      </c>
      <c r="AP90" t="s">
        <v>3</v>
      </c>
      <c r="AQ90" t="s">
        <v>3</v>
      </c>
    </row>
    <row r="91" spans="1:43" x14ac:dyDescent="0.25">
      <c r="A91">
        <v>2482072</v>
      </c>
      <c r="C91" t="s">
        <v>7</v>
      </c>
      <c r="D91" t="s">
        <v>6</v>
      </c>
      <c r="E91" t="s">
        <v>6</v>
      </c>
      <c r="F91" t="s">
        <v>3</v>
      </c>
      <c r="G91" t="s">
        <v>6</v>
      </c>
      <c r="H91" t="s">
        <v>3</v>
      </c>
      <c r="I91" t="s">
        <v>3</v>
      </c>
      <c r="J91" t="s">
        <v>5</v>
      </c>
      <c r="K91" t="s">
        <v>3</v>
      </c>
      <c r="L91" t="s">
        <v>3</v>
      </c>
      <c r="M91" t="s">
        <v>4</v>
      </c>
      <c r="N91" t="s">
        <v>6</v>
      </c>
      <c r="O91" t="s">
        <v>3</v>
      </c>
      <c r="P91" t="s">
        <v>5</v>
      </c>
      <c r="Q91" t="s">
        <v>3</v>
      </c>
      <c r="R91" t="s">
        <v>4</v>
      </c>
      <c r="S91" t="s">
        <v>6</v>
      </c>
      <c r="T91" t="s">
        <v>5</v>
      </c>
      <c r="U91" t="s">
        <v>4</v>
      </c>
      <c r="V91" t="s">
        <v>3</v>
      </c>
      <c r="W91" t="s">
        <v>3</v>
      </c>
      <c r="X91" t="s">
        <v>6</v>
      </c>
      <c r="Y91" t="s">
        <v>4</v>
      </c>
      <c r="Z91" t="s">
        <v>5</v>
      </c>
      <c r="AA91" t="s">
        <v>4</v>
      </c>
      <c r="AB91" t="s">
        <v>6</v>
      </c>
      <c r="AC91" t="s">
        <v>3</v>
      </c>
      <c r="AD91" t="s">
        <v>6</v>
      </c>
      <c r="AE91" t="s">
        <v>4</v>
      </c>
      <c r="AF91" t="s">
        <v>3</v>
      </c>
      <c r="AG91" t="s">
        <v>6</v>
      </c>
      <c r="AH91" t="s">
        <v>5</v>
      </c>
      <c r="AI91" t="s">
        <v>5</v>
      </c>
      <c r="AJ91" t="s">
        <v>5</v>
      </c>
      <c r="AK91" t="s">
        <v>4</v>
      </c>
      <c r="AL91" t="s">
        <v>4</v>
      </c>
      <c r="AM91" t="s">
        <v>4</v>
      </c>
      <c r="AN91" t="s">
        <v>6</v>
      </c>
      <c r="AO91" t="s">
        <v>3</v>
      </c>
      <c r="AP91" t="s">
        <v>5</v>
      </c>
      <c r="AQ91" t="s">
        <v>5</v>
      </c>
    </row>
    <row r="92" spans="1:43" x14ac:dyDescent="0.25">
      <c r="A92" t="e">
        <v>#N/A</v>
      </c>
      <c r="C92" t="s">
        <v>9</v>
      </c>
      <c r="D92" t="s">
        <v>5</v>
      </c>
      <c r="E92" t="s">
        <v>4</v>
      </c>
      <c r="F92" t="s">
        <v>3</v>
      </c>
      <c r="G92" t="s">
        <v>6</v>
      </c>
      <c r="H92" t="s">
        <v>5</v>
      </c>
      <c r="I92" t="s">
        <v>3</v>
      </c>
      <c r="J92" t="s">
        <v>5</v>
      </c>
      <c r="K92" t="s">
        <v>6</v>
      </c>
      <c r="L92" t="s">
        <v>3</v>
      </c>
      <c r="M92" t="s">
        <v>3</v>
      </c>
      <c r="N92" t="s">
        <v>6</v>
      </c>
      <c r="O92" t="s">
        <v>3</v>
      </c>
      <c r="P92" t="s">
        <v>5</v>
      </c>
      <c r="Q92" t="s">
        <v>4</v>
      </c>
      <c r="R92" t="s">
        <v>4</v>
      </c>
      <c r="S92" t="s">
        <v>4</v>
      </c>
      <c r="T92" t="s">
        <v>4</v>
      </c>
      <c r="U92" t="s">
        <v>5</v>
      </c>
      <c r="V92" t="s">
        <v>3</v>
      </c>
      <c r="W92" t="s">
        <v>5</v>
      </c>
      <c r="X92" t="s">
        <v>3</v>
      </c>
      <c r="Y92" t="s">
        <v>4</v>
      </c>
      <c r="Z92" t="s">
        <v>3</v>
      </c>
      <c r="AA92" t="s">
        <v>6</v>
      </c>
      <c r="AB92" t="s">
        <v>6</v>
      </c>
      <c r="AC92" t="s">
        <v>4</v>
      </c>
      <c r="AD92" t="s">
        <v>6</v>
      </c>
      <c r="AE92" t="s">
        <v>4</v>
      </c>
      <c r="AF92" t="s">
        <v>3</v>
      </c>
      <c r="AG92" t="s">
        <v>3</v>
      </c>
      <c r="AH92" t="s">
        <v>5</v>
      </c>
      <c r="AI92" t="s">
        <v>5</v>
      </c>
      <c r="AJ92" t="s">
        <v>3</v>
      </c>
      <c r="AK92" t="s">
        <v>6</v>
      </c>
      <c r="AL92" t="s">
        <v>5</v>
      </c>
      <c r="AM92" t="s">
        <v>6</v>
      </c>
      <c r="AN92" t="s">
        <v>6</v>
      </c>
      <c r="AO92" t="s">
        <v>5</v>
      </c>
      <c r="AP92" t="s">
        <v>3</v>
      </c>
      <c r="AQ92" t="s">
        <v>4</v>
      </c>
    </row>
    <row r="93" spans="1:43" x14ac:dyDescent="0.25">
      <c r="A93">
        <v>2483548</v>
      </c>
      <c r="C93" t="s">
        <v>9</v>
      </c>
      <c r="D93" t="s">
        <v>4</v>
      </c>
      <c r="E93" t="s">
        <v>4</v>
      </c>
      <c r="F93" t="s">
        <v>3</v>
      </c>
      <c r="G93" t="s">
        <v>6</v>
      </c>
      <c r="H93" t="s">
        <v>4</v>
      </c>
      <c r="I93" t="s">
        <v>6</v>
      </c>
      <c r="J93" t="s">
        <v>5</v>
      </c>
      <c r="K93" t="s">
        <v>4</v>
      </c>
      <c r="L93" t="s">
        <v>6</v>
      </c>
      <c r="M93" t="s">
        <v>3</v>
      </c>
      <c r="N93" t="s">
        <v>6</v>
      </c>
      <c r="O93" t="s">
        <v>4</v>
      </c>
      <c r="P93" t="s">
        <v>5</v>
      </c>
      <c r="Q93" t="s">
        <v>4</v>
      </c>
      <c r="R93" t="s">
        <v>5</v>
      </c>
      <c r="S93" t="s">
        <v>4</v>
      </c>
      <c r="T93" t="s">
        <v>5</v>
      </c>
      <c r="U93" t="s">
        <v>4</v>
      </c>
      <c r="V93" t="s">
        <v>3</v>
      </c>
      <c r="W93" t="s">
        <v>5</v>
      </c>
      <c r="X93" t="s">
        <v>3</v>
      </c>
      <c r="Y93" t="s">
        <v>6</v>
      </c>
      <c r="Z93" t="s">
        <v>3</v>
      </c>
      <c r="AA93" t="s">
        <v>6</v>
      </c>
      <c r="AB93" t="s">
        <v>4</v>
      </c>
      <c r="AC93" t="s">
        <v>3</v>
      </c>
      <c r="AD93" t="s">
        <v>3</v>
      </c>
      <c r="AE93" t="s">
        <v>4</v>
      </c>
      <c r="AF93" t="s">
        <v>3</v>
      </c>
      <c r="AG93" t="s">
        <v>6</v>
      </c>
      <c r="AH93" t="s">
        <v>6</v>
      </c>
      <c r="AI93" t="s">
        <v>5</v>
      </c>
      <c r="AJ93" t="s">
        <v>3</v>
      </c>
      <c r="AK93" t="s">
        <v>4</v>
      </c>
      <c r="AL93" t="s">
        <v>5</v>
      </c>
      <c r="AM93" t="s">
        <v>4</v>
      </c>
      <c r="AN93" t="s">
        <v>5</v>
      </c>
      <c r="AO93" t="s">
        <v>5</v>
      </c>
      <c r="AP93" t="s">
        <v>4</v>
      </c>
      <c r="AQ93" t="s">
        <v>5</v>
      </c>
    </row>
    <row r="94" spans="1:43" x14ac:dyDescent="0.25">
      <c r="A94">
        <v>2422069</v>
      </c>
      <c r="C94" t="s">
        <v>9</v>
      </c>
      <c r="D94" t="s">
        <v>6</v>
      </c>
      <c r="E94" t="s">
        <v>4</v>
      </c>
      <c r="F94" t="s">
        <v>3</v>
      </c>
      <c r="G94" t="s">
        <v>6</v>
      </c>
      <c r="H94" t="s">
        <v>5</v>
      </c>
      <c r="I94" t="s">
        <v>6</v>
      </c>
      <c r="J94" t="s">
        <v>5</v>
      </c>
      <c r="K94" t="s">
        <v>4</v>
      </c>
      <c r="L94" t="s">
        <v>5</v>
      </c>
      <c r="M94" t="s">
        <v>6</v>
      </c>
      <c r="N94" t="s">
        <v>6</v>
      </c>
      <c r="O94" t="s">
        <v>4</v>
      </c>
      <c r="P94" t="s">
        <v>3</v>
      </c>
      <c r="Q94" t="s">
        <v>4</v>
      </c>
      <c r="R94" t="s">
        <v>3</v>
      </c>
      <c r="S94" t="s">
        <v>4</v>
      </c>
      <c r="T94" t="s">
        <v>5</v>
      </c>
      <c r="U94" t="s">
        <v>6</v>
      </c>
      <c r="V94" t="s">
        <v>3</v>
      </c>
      <c r="W94" t="s">
        <v>3</v>
      </c>
      <c r="X94" t="s">
        <v>3</v>
      </c>
      <c r="Y94" t="s">
        <v>4</v>
      </c>
      <c r="Z94" t="s">
        <v>5</v>
      </c>
      <c r="AA94" t="s">
        <v>6</v>
      </c>
      <c r="AB94" t="s">
        <v>6</v>
      </c>
      <c r="AC94" t="s">
        <v>6</v>
      </c>
      <c r="AD94" t="s">
        <v>6</v>
      </c>
      <c r="AE94" t="s">
        <v>4</v>
      </c>
      <c r="AF94" t="s">
        <v>5</v>
      </c>
      <c r="AG94" t="s">
        <v>6</v>
      </c>
      <c r="AH94" t="s">
        <v>4</v>
      </c>
      <c r="AI94" t="s">
        <v>5</v>
      </c>
      <c r="AJ94" t="s">
        <v>5</v>
      </c>
      <c r="AK94" t="s">
        <v>6</v>
      </c>
      <c r="AL94" t="s">
        <v>5</v>
      </c>
      <c r="AM94" t="s">
        <v>6</v>
      </c>
      <c r="AN94" t="s">
        <v>6</v>
      </c>
      <c r="AO94" t="s">
        <v>5</v>
      </c>
      <c r="AP94" t="s">
        <v>6</v>
      </c>
      <c r="AQ94" t="s">
        <v>5</v>
      </c>
    </row>
    <row r="95" spans="1:43" x14ac:dyDescent="0.25">
      <c r="A95">
        <v>2470423</v>
      </c>
      <c r="C95" t="s">
        <v>8</v>
      </c>
      <c r="D95" t="s">
        <v>3</v>
      </c>
      <c r="E95" t="s">
        <v>5</v>
      </c>
      <c r="F95" t="s">
        <v>3</v>
      </c>
      <c r="G95" t="s">
        <v>6</v>
      </c>
      <c r="H95" t="s">
        <v>6</v>
      </c>
      <c r="I95" t="s">
        <v>3</v>
      </c>
      <c r="J95" t="s">
        <v>5</v>
      </c>
      <c r="K95" t="s">
        <v>5</v>
      </c>
      <c r="L95" t="s">
        <v>4</v>
      </c>
      <c r="M95" t="s">
        <v>3</v>
      </c>
      <c r="N95" t="s">
        <v>6</v>
      </c>
      <c r="O95" t="s">
        <v>5</v>
      </c>
      <c r="P95" t="s">
        <v>3</v>
      </c>
      <c r="Q95" t="s">
        <v>5</v>
      </c>
      <c r="R95" t="s">
        <v>5</v>
      </c>
      <c r="S95" t="s">
        <v>4</v>
      </c>
      <c r="T95" t="s">
        <v>5</v>
      </c>
      <c r="U95" t="s">
        <v>5</v>
      </c>
      <c r="V95" t="s">
        <v>3</v>
      </c>
      <c r="W95" t="s">
        <v>5</v>
      </c>
      <c r="X95" t="s">
        <v>3</v>
      </c>
      <c r="Y95" t="s">
        <v>4</v>
      </c>
      <c r="Z95" t="s">
        <v>5</v>
      </c>
      <c r="AA95" t="s">
        <v>6</v>
      </c>
      <c r="AB95" t="s">
        <v>6</v>
      </c>
      <c r="AC95" t="s">
        <v>6</v>
      </c>
      <c r="AD95" t="s">
        <v>6</v>
      </c>
      <c r="AE95" t="s">
        <v>4</v>
      </c>
      <c r="AF95" t="s">
        <v>3</v>
      </c>
      <c r="AG95" t="s">
        <v>6</v>
      </c>
      <c r="AH95" t="s">
        <v>5</v>
      </c>
      <c r="AI95" t="s">
        <v>5</v>
      </c>
      <c r="AJ95" t="s">
        <v>3</v>
      </c>
      <c r="AK95" t="s">
        <v>4</v>
      </c>
      <c r="AL95" t="s">
        <v>4</v>
      </c>
      <c r="AM95" t="s">
        <v>6</v>
      </c>
      <c r="AN95" t="s">
        <v>3</v>
      </c>
      <c r="AO95" t="s">
        <v>3</v>
      </c>
      <c r="AP95" t="s">
        <v>6</v>
      </c>
      <c r="AQ95" t="s">
        <v>6</v>
      </c>
    </row>
    <row r="96" spans="1:43" x14ac:dyDescent="0.25">
      <c r="A96">
        <v>2478675</v>
      </c>
      <c r="C96" t="s">
        <v>4</v>
      </c>
      <c r="D96" t="s">
        <v>3</v>
      </c>
      <c r="E96" t="s">
        <v>6</v>
      </c>
      <c r="F96" t="s">
        <v>3</v>
      </c>
      <c r="G96" t="s">
        <v>6</v>
      </c>
      <c r="H96" t="s">
        <v>5</v>
      </c>
      <c r="I96" t="s">
        <v>3</v>
      </c>
      <c r="J96" t="s">
        <v>5</v>
      </c>
      <c r="K96" t="s">
        <v>6</v>
      </c>
      <c r="L96" t="s">
        <v>3</v>
      </c>
      <c r="M96" t="s">
        <v>6</v>
      </c>
      <c r="N96" t="s">
        <v>6</v>
      </c>
      <c r="O96" t="s">
        <v>4</v>
      </c>
      <c r="P96" t="s">
        <v>6</v>
      </c>
      <c r="Q96" t="s">
        <v>3</v>
      </c>
      <c r="R96" t="s">
        <v>3</v>
      </c>
      <c r="S96" t="s">
        <v>4</v>
      </c>
      <c r="T96" t="s">
        <v>6</v>
      </c>
      <c r="U96" t="s">
        <v>4</v>
      </c>
      <c r="V96" t="s">
        <v>3</v>
      </c>
      <c r="W96" t="s">
        <v>4</v>
      </c>
      <c r="X96" t="s">
        <v>3</v>
      </c>
      <c r="Y96" t="s">
        <v>5</v>
      </c>
      <c r="Z96" t="s">
        <v>4</v>
      </c>
      <c r="AA96" t="s">
        <v>6</v>
      </c>
      <c r="AB96" t="s">
        <v>4</v>
      </c>
      <c r="AC96" t="s">
        <v>3</v>
      </c>
      <c r="AD96" t="s">
        <v>6</v>
      </c>
      <c r="AE96" t="s">
        <v>4</v>
      </c>
      <c r="AF96" t="s">
        <v>6</v>
      </c>
      <c r="AG96" t="s">
        <v>6</v>
      </c>
      <c r="AH96" t="s">
        <v>5</v>
      </c>
      <c r="AI96" t="s">
        <v>5</v>
      </c>
      <c r="AJ96" t="s">
        <v>3</v>
      </c>
      <c r="AK96" t="s">
        <v>4</v>
      </c>
      <c r="AL96" t="s">
        <v>4</v>
      </c>
      <c r="AM96" t="s">
        <v>6</v>
      </c>
      <c r="AN96" t="s">
        <v>6</v>
      </c>
      <c r="AO96" t="s">
        <v>3</v>
      </c>
      <c r="AP96" t="s">
        <v>4</v>
      </c>
      <c r="AQ96" t="s">
        <v>5</v>
      </c>
    </row>
    <row r="97" spans="1:43" x14ac:dyDescent="0.25">
      <c r="A97">
        <v>2484150</v>
      </c>
      <c r="C97" t="s">
        <v>14</v>
      </c>
      <c r="D97" t="s">
        <v>4</v>
      </c>
      <c r="E97" t="s">
        <v>6</v>
      </c>
      <c r="F97" t="s">
        <v>3</v>
      </c>
      <c r="G97" t="s">
        <v>6</v>
      </c>
      <c r="H97" t="s">
        <v>6</v>
      </c>
      <c r="I97" t="s">
        <v>4</v>
      </c>
      <c r="J97" t="s">
        <v>5</v>
      </c>
      <c r="K97" t="s">
        <v>6</v>
      </c>
      <c r="L97" t="s">
        <v>3</v>
      </c>
      <c r="M97" t="s">
        <v>6</v>
      </c>
      <c r="N97" t="s">
        <v>6</v>
      </c>
      <c r="O97" t="s">
        <v>4</v>
      </c>
      <c r="P97" t="s">
        <v>5</v>
      </c>
      <c r="Q97" t="s">
        <v>5</v>
      </c>
      <c r="R97" t="s">
        <v>3</v>
      </c>
      <c r="S97" t="s">
        <v>5</v>
      </c>
      <c r="T97" t="s">
        <v>6</v>
      </c>
      <c r="U97" t="s">
        <v>4</v>
      </c>
      <c r="V97" t="s">
        <v>3</v>
      </c>
      <c r="W97" t="s">
        <v>5</v>
      </c>
      <c r="X97" t="s">
        <v>4</v>
      </c>
      <c r="Y97" t="s">
        <v>6</v>
      </c>
      <c r="Z97" t="s">
        <v>4</v>
      </c>
      <c r="AA97" t="s">
        <v>6</v>
      </c>
      <c r="AB97" t="s">
        <v>6</v>
      </c>
      <c r="AC97" t="s">
        <v>3</v>
      </c>
      <c r="AD97" t="s">
        <v>5</v>
      </c>
      <c r="AE97" t="s">
        <v>5</v>
      </c>
      <c r="AF97" t="s">
        <v>3</v>
      </c>
      <c r="AG97" t="s">
        <v>6</v>
      </c>
      <c r="AH97" t="s">
        <v>6</v>
      </c>
      <c r="AI97" t="s">
        <v>5</v>
      </c>
      <c r="AJ97" t="s">
        <v>3</v>
      </c>
      <c r="AK97" t="s">
        <v>5</v>
      </c>
      <c r="AL97" t="s">
        <v>4</v>
      </c>
      <c r="AM97" t="s">
        <v>6</v>
      </c>
      <c r="AN97" t="s">
        <v>4</v>
      </c>
      <c r="AO97" t="s">
        <v>3</v>
      </c>
      <c r="AP97" t="s">
        <v>4</v>
      </c>
      <c r="AQ97" t="s">
        <v>3</v>
      </c>
    </row>
    <row r="98" spans="1:43" x14ac:dyDescent="0.25">
      <c r="A98" t="e">
        <v>#N/A</v>
      </c>
      <c r="C98" t="s">
        <v>9</v>
      </c>
      <c r="D98" t="s">
        <v>6</v>
      </c>
      <c r="E98" t="s">
        <v>4</v>
      </c>
      <c r="F98" t="s">
        <v>5</v>
      </c>
      <c r="G98" t="s">
        <v>6</v>
      </c>
      <c r="H98" t="s">
        <v>4</v>
      </c>
      <c r="I98" t="s">
        <v>3</v>
      </c>
      <c r="J98" t="s">
        <v>5</v>
      </c>
      <c r="K98" t="s">
        <v>4</v>
      </c>
      <c r="L98" t="s">
        <v>3</v>
      </c>
      <c r="M98" t="s">
        <v>5</v>
      </c>
      <c r="N98" t="s">
        <v>6</v>
      </c>
      <c r="O98" t="s">
        <v>4</v>
      </c>
      <c r="P98" t="s">
        <v>5</v>
      </c>
      <c r="Q98" t="s">
        <v>3</v>
      </c>
      <c r="R98" t="s">
        <v>3</v>
      </c>
      <c r="S98" t="s">
        <v>4</v>
      </c>
      <c r="T98" t="s">
        <v>5</v>
      </c>
      <c r="U98" t="s">
        <v>6</v>
      </c>
      <c r="V98" t="s">
        <v>3</v>
      </c>
      <c r="W98" t="s">
        <v>3</v>
      </c>
      <c r="X98" t="s">
        <v>3</v>
      </c>
      <c r="Y98" t="s">
        <v>4</v>
      </c>
      <c r="Z98" t="s">
        <v>5</v>
      </c>
      <c r="AA98" t="s">
        <v>6</v>
      </c>
      <c r="AB98" t="s">
        <v>6</v>
      </c>
      <c r="AC98" t="s">
        <v>4</v>
      </c>
      <c r="AD98" t="s">
        <v>3</v>
      </c>
      <c r="AE98" t="s">
        <v>4</v>
      </c>
      <c r="AF98" t="s">
        <v>3</v>
      </c>
      <c r="AG98" t="s">
        <v>3</v>
      </c>
      <c r="AH98" t="s">
        <v>5</v>
      </c>
      <c r="AI98" t="s">
        <v>5</v>
      </c>
      <c r="AJ98" t="s">
        <v>3</v>
      </c>
      <c r="AK98" t="s">
        <v>6</v>
      </c>
      <c r="AL98" t="s">
        <v>5</v>
      </c>
      <c r="AM98" t="s">
        <v>6</v>
      </c>
      <c r="AN98" t="s">
        <v>6</v>
      </c>
      <c r="AO98" t="s">
        <v>3</v>
      </c>
      <c r="AP98" t="s">
        <v>3</v>
      </c>
      <c r="AQ98" t="s">
        <v>4</v>
      </c>
    </row>
    <row r="99" spans="1:43" x14ac:dyDescent="0.25">
      <c r="A99">
        <v>2473190</v>
      </c>
      <c r="C99" t="s">
        <v>13</v>
      </c>
      <c r="D99" t="s">
        <v>4</v>
      </c>
      <c r="E99" t="s">
        <v>3</v>
      </c>
      <c r="F99" t="s">
        <v>3</v>
      </c>
      <c r="G99" t="s">
        <v>6</v>
      </c>
      <c r="H99" t="s">
        <v>4</v>
      </c>
      <c r="I99" t="s">
        <v>4</v>
      </c>
      <c r="J99" t="s">
        <v>5</v>
      </c>
      <c r="K99" t="s">
        <v>6</v>
      </c>
      <c r="L99" t="s">
        <v>6</v>
      </c>
      <c r="M99" t="s">
        <v>3</v>
      </c>
      <c r="N99" t="s">
        <v>6</v>
      </c>
      <c r="O99" t="s">
        <v>4</v>
      </c>
      <c r="P99" t="s">
        <v>5</v>
      </c>
      <c r="Q99" t="s">
        <v>3</v>
      </c>
      <c r="R99" t="s">
        <v>5</v>
      </c>
      <c r="S99" t="s">
        <v>4</v>
      </c>
      <c r="T99" t="s">
        <v>6</v>
      </c>
      <c r="U99" t="s">
        <v>4</v>
      </c>
      <c r="V99" t="s">
        <v>3</v>
      </c>
      <c r="W99" t="s">
        <v>3</v>
      </c>
      <c r="X99" t="s">
        <v>3</v>
      </c>
      <c r="Y99" t="s">
        <v>3</v>
      </c>
      <c r="Z99" t="s">
        <v>4</v>
      </c>
      <c r="AA99" t="s">
        <v>4</v>
      </c>
      <c r="AB99" t="s">
        <v>6</v>
      </c>
      <c r="AC99" t="s">
        <v>3</v>
      </c>
      <c r="AD99" t="s">
        <v>6</v>
      </c>
      <c r="AE99" t="s">
        <v>5</v>
      </c>
      <c r="AF99" t="s">
        <v>3</v>
      </c>
      <c r="AG99" t="s">
        <v>3</v>
      </c>
      <c r="AH99" t="s">
        <v>5</v>
      </c>
      <c r="AI99" t="s">
        <v>5</v>
      </c>
      <c r="AJ99" t="s">
        <v>3</v>
      </c>
      <c r="AK99" t="s">
        <v>4</v>
      </c>
      <c r="AL99" t="s">
        <v>5</v>
      </c>
      <c r="AM99" t="s">
        <v>6</v>
      </c>
      <c r="AN99" t="s">
        <v>6</v>
      </c>
      <c r="AO99" t="s">
        <v>5</v>
      </c>
      <c r="AP99" t="s">
        <v>5</v>
      </c>
      <c r="AQ99" t="s">
        <v>5</v>
      </c>
    </row>
    <row r="100" spans="1:43" x14ac:dyDescent="0.25">
      <c r="A100">
        <v>2460524</v>
      </c>
      <c r="C100" t="s">
        <v>6</v>
      </c>
      <c r="D100" t="s">
        <v>3</v>
      </c>
      <c r="E100" t="s">
        <v>6</v>
      </c>
      <c r="F100" t="s">
        <v>3</v>
      </c>
      <c r="G100" t="s">
        <v>6</v>
      </c>
      <c r="H100" t="s">
        <v>3</v>
      </c>
      <c r="I100" t="s">
        <v>3</v>
      </c>
      <c r="J100" t="s">
        <v>3</v>
      </c>
      <c r="K100" t="s">
        <v>4</v>
      </c>
      <c r="L100" t="s">
        <v>5</v>
      </c>
      <c r="M100" t="s">
        <v>6</v>
      </c>
      <c r="N100" t="s">
        <v>6</v>
      </c>
      <c r="O100" t="s">
        <v>4</v>
      </c>
      <c r="P100" t="s">
        <v>6</v>
      </c>
      <c r="Q100" t="s">
        <v>4</v>
      </c>
      <c r="R100" t="s">
        <v>4</v>
      </c>
      <c r="S100" t="s">
        <v>4</v>
      </c>
      <c r="T100" t="s">
        <v>5</v>
      </c>
      <c r="U100" t="s">
        <v>4</v>
      </c>
      <c r="V100" t="s">
        <v>4</v>
      </c>
      <c r="W100" t="s">
        <v>3</v>
      </c>
      <c r="X100" t="s">
        <v>3</v>
      </c>
      <c r="Y100" t="s">
        <v>4</v>
      </c>
      <c r="Z100" t="s">
        <v>3</v>
      </c>
      <c r="AA100" t="s">
        <v>6</v>
      </c>
      <c r="AB100" t="s">
        <v>6</v>
      </c>
      <c r="AC100" t="s">
        <v>3</v>
      </c>
      <c r="AD100" t="s">
        <v>6</v>
      </c>
      <c r="AE100" t="s">
        <v>4</v>
      </c>
      <c r="AF100" t="s">
        <v>6</v>
      </c>
      <c r="AG100" t="s">
        <v>6</v>
      </c>
      <c r="AH100" t="s">
        <v>5</v>
      </c>
      <c r="AI100" t="s">
        <v>5</v>
      </c>
      <c r="AJ100" t="s">
        <v>3</v>
      </c>
      <c r="AK100" t="s">
        <v>4</v>
      </c>
      <c r="AL100" t="s">
        <v>5</v>
      </c>
      <c r="AM100" t="s">
        <v>3</v>
      </c>
      <c r="AN100" t="s">
        <v>3</v>
      </c>
      <c r="AO100" t="s">
        <v>3</v>
      </c>
      <c r="AP100" t="s">
        <v>3</v>
      </c>
      <c r="AQ100" t="s">
        <v>5</v>
      </c>
    </row>
    <row r="101" spans="1:43" x14ac:dyDescent="0.25">
      <c r="A101">
        <v>2476786</v>
      </c>
      <c r="C101" t="s">
        <v>8</v>
      </c>
      <c r="D101" t="s">
        <v>3</v>
      </c>
      <c r="E101" t="s">
        <v>4</v>
      </c>
      <c r="F101" t="s">
        <v>3</v>
      </c>
      <c r="G101" t="s">
        <v>6</v>
      </c>
      <c r="H101" t="s">
        <v>4</v>
      </c>
      <c r="I101" t="s">
        <v>3</v>
      </c>
      <c r="J101" t="s">
        <v>5</v>
      </c>
      <c r="K101" t="s">
        <v>4</v>
      </c>
      <c r="L101" t="s">
        <v>5</v>
      </c>
      <c r="M101" t="s">
        <v>6</v>
      </c>
      <c r="N101" t="s">
        <v>6</v>
      </c>
      <c r="O101" t="s">
        <v>4</v>
      </c>
      <c r="P101" t="s">
        <v>3</v>
      </c>
      <c r="Q101" t="s">
        <v>4</v>
      </c>
      <c r="R101" t="s">
        <v>6</v>
      </c>
      <c r="S101" t="s">
        <v>4</v>
      </c>
      <c r="T101" t="s">
        <v>5</v>
      </c>
      <c r="U101" t="s">
        <v>6</v>
      </c>
      <c r="V101" t="s">
        <v>3</v>
      </c>
      <c r="W101" t="s">
        <v>5</v>
      </c>
      <c r="X101" t="s">
        <v>3</v>
      </c>
      <c r="Y101" t="s">
        <v>4</v>
      </c>
      <c r="Z101" t="s">
        <v>4</v>
      </c>
      <c r="AA101" t="s">
        <v>6</v>
      </c>
      <c r="AB101" t="s">
        <v>6</v>
      </c>
      <c r="AC101" t="s">
        <v>4</v>
      </c>
      <c r="AD101" t="s">
        <v>5</v>
      </c>
      <c r="AE101" t="s">
        <v>4</v>
      </c>
      <c r="AF101" t="s">
        <v>3</v>
      </c>
      <c r="AG101" t="s">
        <v>6</v>
      </c>
      <c r="AH101" t="s">
        <v>5</v>
      </c>
      <c r="AI101" t="s">
        <v>5</v>
      </c>
      <c r="AJ101" t="s">
        <v>3</v>
      </c>
      <c r="AK101" t="s">
        <v>4</v>
      </c>
      <c r="AL101" t="s">
        <v>5</v>
      </c>
      <c r="AM101" t="s">
        <v>6</v>
      </c>
      <c r="AN101" t="s">
        <v>3</v>
      </c>
      <c r="AO101" t="s">
        <v>3</v>
      </c>
      <c r="AP101" t="s">
        <v>4</v>
      </c>
      <c r="AQ101" t="s">
        <v>3</v>
      </c>
    </row>
    <row r="102" spans="1:43" x14ac:dyDescent="0.25">
      <c r="A102">
        <v>2403829</v>
      </c>
      <c r="C102" t="s">
        <v>8</v>
      </c>
      <c r="D102" t="s">
        <v>4</v>
      </c>
      <c r="E102" t="s">
        <v>6</v>
      </c>
      <c r="F102" t="s">
        <v>3</v>
      </c>
      <c r="G102" t="s">
        <v>6</v>
      </c>
      <c r="H102" t="s">
        <v>4</v>
      </c>
      <c r="I102" t="s">
        <v>3</v>
      </c>
      <c r="J102" t="s">
        <v>5</v>
      </c>
      <c r="K102" t="s">
        <v>4</v>
      </c>
      <c r="L102" t="s">
        <v>3</v>
      </c>
      <c r="M102" t="s">
        <v>6</v>
      </c>
      <c r="N102" t="s">
        <v>6</v>
      </c>
      <c r="O102" t="s">
        <v>4</v>
      </c>
      <c r="P102" t="s">
        <v>6</v>
      </c>
      <c r="Q102" t="s">
        <v>4</v>
      </c>
      <c r="R102" t="s">
        <v>4</v>
      </c>
      <c r="S102" t="s">
        <v>4</v>
      </c>
      <c r="T102" t="s">
        <v>5</v>
      </c>
      <c r="U102" t="s">
        <v>6</v>
      </c>
      <c r="V102" t="s">
        <v>3</v>
      </c>
      <c r="W102" t="s">
        <v>3</v>
      </c>
      <c r="X102" t="s">
        <v>3</v>
      </c>
      <c r="Y102" t="s">
        <v>4</v>
      </c>
      <c r="Z102" t="s">
        <v>5</v>
      </c>
      <c r="AA102" t="s">
        <v>6</v>
      </c>
      <c r="AB102" t="s">
        <v>6</v>
      </c>
      <c r="AC102" t="s">
        <v>3</v>
      </c>
      <c r="AD102" t="s">
        <v>5</v>
      </c>
      <c r="AE102" t="s">
        <v>4</v>
      </c>
      <c r="AF102" t="s">
        <v>3</v>
      </c>
      <c r="AG102" t="s">
        <v>6</v>
      </c>
      <c r="AH102" t="s">
        <v>5</v>
      </c>
      <c r="AI102" t="s">
        <v>5</v>
      </c>
      <c r="AJ102" t="s">
        <v>3</v>
      </c>
      <c r="AK102" t="s">
        <v>4</v>
      </c>
      <c r="AL102" t="s">
        <v>4</v>
      </c>
      <c r="AM102" t="s">
        <v>3</v>
      </c>
      <c r="AN102" t="s">
        <v>3</v>
      </c>
      <c r="AO102" t="s">
        <v>6</v>
      </c>
      <c r="AP102" t="s">
        <v>3</v>
      </c>
      <c r="AQ102" t="s">
        <v>5</v>
      </c>
    </row>
    <row r="103" spans="1:43" x14ac:dyDescent="0.25">
      <c r="A103">
        <v>2486181</v>
      </c>
      <c r="C103" t="s">
        <v>14</v>
      </c>
      <c r="D103" t="s">
        <v>5</v>
      </c>
      <c r="E103" t="s">
        <v>3</v>
      </c>
      <c r="F103" t="s">
        <v>3</v>
      </c>
      <c r="G103" t="s">
        <v>6</v>
      </c>
      <c r="H103" t="s">
        <v>3</v>
      </c>
      <c r="I103" t="s">
        <v>6</v>
      </c>
      <c r="J103" t="s">
        <v>3</v>
      </c>
      <c r="K103" t="s">
        <v>4</v>
      </c>
      <c r="L103" t="s">
        <v>3</v>
      </c>
      <c r="M103" t="s">
        <v>4</v>
      </c>
      <c r="N103" t="s">
        <v>5</v>
      </c>
      <c r="O103" t="s">
        <v>4</v>
      </c>
      <c r="P103" t="s">
        <v>3</v>
      </c>
      <c r="Q103" t="s">
        <v>6</v>
      </c>
      <c r="R103" t="s">
        <v>3</v>
      </c>
      <c r="S103" t="s">
        <v>5</v>
      </c>
      <c r="T103" t="s">
        <v>3</v>
      </c>
      <c r="U103" t="s">
        <v>5</v>
      </c>
      <c r="V103" t="s">
        <v>3</v>
      </c>
      <c r="W103" t="s">
        <v>4</v>
      </c>
      <c r="X103" t="s">
        <v>4</v>
      </c>
      <c r="Y103" t="s">
        <v>4</v>
      </c>
      <c r="Z103" t="s">
        <v>3</v>
      </c>
      <c r="AA103" t="s">
        <v>5</v>
      </c>
      <c r="AB103" t="s">
        <v>5</v>
      </c>
      <c r="AC103" t="s">
        <v>3</v>
      </c>
      <c r="AD103" t="s">
        <v>6</v>
      </c>
      <c r="AE103" t="s">
        <v>6</v>
      </c>
      <c r="AF103" t="s">
        <v>5</v>
      </c>
      <c r="AG103" t="s">
        <v>4</v>
      </c>
      <c r="AH103" t="s">
        <v>5</v>
      </c>
      <c r="AI103" t="s">
        <v>5</v>
      </c>
      <c r="AJ103" t="s">
        <v>3</v>
      </c>
      <c r="AK103" t="s">
        <v>4</v>
      </c>
      <c r="AL103" t="s">
        <v>4</v>
      </c>
      <c r="AM103" t="s">
        <v>6</v>
      </c>
      <c r="AN103" t="s">
        <v>4</v>
      </c>
      <c r="AO103" t="s">
        <v>3</v>
      </c>
      <c r="AP103" t="s">
        <v>6</v>
      </c>
      <c r="AQ103" t="s">
        <v>5</v>
      </c>
    </row>
    <row r="104" spans="1:43" x14ac:dyDescent="0.25">
      <c r="A104">
        <v>2460979</v>
      </c>
      <c r="C104" t="s">
        <v>4</v>
      </c>
      <c r="D104" t="s">
        <v>3</v>
      </c>
      <c r="E104" t="s">
        <v>5</v>
      </c>
      <c r="F104" t="s">
        <v>3</v>
      </c>
      <c r="G104" t="s">
        <v>6</v>
      </c>
      <c r="H104" t="s">
        <v>6</v>
      </c>
      <c r="I104" t="s">
        <v>6</v>
      </c>
      <c r="J104" t="s">
        <v>3</v>
      </c>
      <c r="K104" t="s">
        <v>4</v>
      </c>
      <c r="L104" t="s">
        <v>3</v>
      </c>
      <c r="M104" t="s">
        <v>4</v>
      </c>
      <c r="N104" t="s">
        <v>6</v>
      </c>
      <c r="O104" t="s">
        <v>4</v>
      </c>
      <c r="P104" t="s">
        <v>6</v>
      </c>
      <c r="Q104" t="s">
        <v>3</v>
      </c>
      <c r="R104" t="s">
        <v>4</v>
      </c>
      <c r="S104" t="s">
        <v>4</v>
      </c>
      <c r="T104" t="s">
        <v>5</v>
      </c>
      <c r="U104" t="s">
        <v>4</v>
      </c>
      <c r="V104" t="s">
        <v>4</v>
      </c>
      <c r="W104" t="s">
        <v>5</v>
      </c>
      <c r="X104" t="s">
        <v>6</v>
      </c>
      <c r="Y104" t="s">
        <v>4</v>
      </c>
      <c r="Z104" t="s">
        <v>3</v>
      </c>
      <c r="AA104" t="s">
        <v>6</v>
      </c>
      <c r="AB104" t="s">
        <v>6</v>
      </c>
      <c r="AC104" t="s">
        <v>6</v>
      </c>
      <c r="AD104" t="s">
        <v>6</v>
      </c>
      <c r="AE104" t="s">
        <v>4</v>
      </c>
      <c r="AF104" t="s">
        <v>3</v>
      </c>
      <c r="AG104" t="s">
        <v>6</v>
      </c>
      <c r="AH104" t="s">
        <v>5</v>
      </c>
      <c r="AI104" t="s">
        <v>5</v>
      </c>
      <c r="AJ104" t="s">
        <v>3</v>
      </c>
      <c r="AK104" t="s">
        <v>4</v>
      </c>
      <c r="AL104" t="s">
        <v>4</v>
      </c>
      <c r="AM104" t="s">
        <v>6</v>
      </c>
      <c r="AN104" t="s">
        <v>3</v>
      </c>
      <c r="AO104" t="s">
        <v>4</v>
      </c>
      <c r="AP104" t="s">
        <v>3</v>
      </c>
      <c r="AQ104" t="s">
        <v>5</v>
      </c>
    </row>
    <row r="105" spans="1:43" x14ac:dyDescent="0.25">
      <c r="A105">
        <v>2460194</v>
      </c>
      <c r="C105" t="s">
        <v>8</v>
      </c>
      <c r="D105" t="s">
        <v>3</v>
      </c>
      <c r="E105" t="s">
        <v>4</v>
      </c>
      <c r="F105" t="s">
        <v>6</v>
      </c>
      <c r="G105" t="s">
        <v>3</v>
      </c>
      <c r="H105" t="s">
        <v>5</v>
      </c>
      <c r="I105" t="s">
        <v>4</v>
      </c>
      <c r="J105" t="s">
        <v>5</v>
      </c>
      <c r="K105" t="s">
        <v>3</v>
      </c>
      <c r="L105" t="s">
        <v>3</v>
      </c>
      <c r="M105" t="s">
        <v>6</v>
      </c>
      <c r="N105" t="s">
        <v>6</v>
      </c>
      <c r="O105" t="s">
        <v>4</v>
      </c>
      <c r="P105" t="s">
        <v>6</v>
      </c>
      <c r="Q105" t="s">
        <v>4</v>
      </c>
      <c r="R105" t="s">
        <v>3</v>
      </c>
      <c r="S105" t="s">
        <v>5</v>
      </c>
      <c r="T105" t="s">
        <v>4</v>
      </c>
      <c r="U105" t="s">
        <v>3</v>
      </c>
      <c r="V105" t="s">
        <v>5</v>
      </c>
      <c r="W105" t="s">
        <v>4</v>
      </c>
      <c r="X105" t="s">
        <v>3</v>
      </c>
      <c r="Y105" t="s">
        <v>3</v>
      </c>
      <c r="Z105" t="s">
        <v>3</v>
      </c>
      <c r="AA105" t="s">
        <v>4</v>
      </c>
      <c r="AB105" t="s">
        <v>4</v>
      </c>
      <c r="AC105" t="s">
        <v>3</v>
      </c>
      <c r="AD105" t="s">
        <v>4</v>
      </c>
      <c r="AE105" t="s">
        <v>4</v>
      </c>
      <c r="AF105" t="s">
        <v>3</v>
      </c>
      <c r="AG105" t="s">
        <v>6</v>
      </c>
      <c r="AH105" t="s">
        <v>3</v>
      </c>
      <c r="AI105" t="s">
        <v>5</v>
      </c>
      <c r="AJ105" t="s">
        <v>3</v>
      </c>
      <c r="AK105" t="s">
        <v>5</v>
      </c>
      <c r="AL105" t="s">
        <v>5</v>
      </c>
      <c r="AM105" t="s">
        <v>6</v>
      </c>
      <c r="AN105" t="s">
        <v>3</v>
      </c>
      <c r="AO105" t="s">
        <v>5</v>
      </c>
      <c r="AP105" t="s">
        <v>4</v>
      </c>
      <c r="AQ105" t="s">
        <v>5</v>
      </c>
    </row>
    <row r="106" spans="1:43" x14ac:dyDescent="0.25">
      <c r="A106">
        <v>2473590</v>
      </c>
      <c r="C106" t="s">
        <v>14</v>
      </c>
      <c r="D106" t="s">
        <v>3</v>
      </c>
      <c r="E106" t="s">
        <v>6</v>
      </c>
      <c r="F106" t="s">
        <v>5</v>
      </c>
      <c r="G106" t="s">
        <v>6</v>
      </c>
      <c r="H106" t="s">
        <v>3</v>
      </c>
      <c r="I106" t="s">
        <v>4</v>
      </c>
      <c r="J106" t="s">
        <v>3</v>
      </c>
      <c r="K106" t="s">
        <v>6</v>
      </c>
      <c r="L106" t="s">
        <v>3</v>
      </c>
      <c r="M106" t="s">
        <v>5</v>
      </c>
      <c r="N106" t="s">
        <v>4</v>
      </c>
      <c r="O106" t="s">
        <v>3</v>
      </c>
      <c r="P106" t="s">
        <v>6</v>
      </c>
      <c r="Q106" t="s">
        <v>5</v>
      </c>
      <c r="R106" t="s">
        <v>6</v>
      </c>
      <c r="S106" t="s">
        <v>3</v>
      </c>
      <c r="T106" t="s">
        <v>6</v>
      </c>
      <c r="U106" t="s">
        <v>4</v>
      </c>
      <c r="V106" t="s">
        <v>3</v>
      </c>
      <c r="W106" t="s">
        <v>6</v>
      </c>
      <c r="X106" t="s">
        <v>3</v>
      </c>
      <c r="Y106" t="s">
        <v>4</v>
      </c>
      <c r="Z106" t="s">
        <v>5</v>
      </c>
      <c r="AA106" t="s">
        <v>4</v>
      </c>
      <c r="AB106" t="s">
        <v>5</v>
      </c>
      <c r="AC106" t="s">
        <v>6</v>
      </c>
      <c r="AD106" t="s">
        <v>3</v>
      </c>
      <c r="AE106" t="s">
        <v>4</v>
      </c>
      <c r="AF106" t="s">
        <v>3</v>
      </c>
      <c r="AG106" t="s">
        <v>3</v>
      </c>
      <c r="AH106" t="s">
        <v>5</v>
      </c>
      <c r="AI106" t="s">
        <v>5</v>
      </c>
      <c r="AJ106" t="s">
        <v>3</v>
      </c>
      <c r="AK106" t="s">
        <v>4</v>
      </c>
      <c r="AL106" t="s">
        <v>6</v>
      </c>
      <c r="AM106" t="s">
        <v>5</v>
      </c>
      <c r="AN106" t="s">
        <v>6</v>
      </c>
      <c r="AO106" t="s">
        <v>5</v>
      </c>
      <c r="AP106" t="s">
        <v>3</v>
      </c>
      <c r="AQ106" t="s">
        <v>4</v>
      </c>
    </row>
    <row r="107" spans="1:43" x14ac:dyDescent="0.25">
      <c r="A107">
        <v>2468534</v>
      </c>
      <c r="C107" t="s">
        <v>4</v>
      </c>
      <c r="D107" t="s">
        <v>6</v>
      </c>
      <c r="E107" t="s">
        <v>5</v>
      </c>
      <c r="F107" t="s">
        <v>5</v>
      </c>
      <c r="G107" t="s">
        <v>6</v>
      </c>
      <c r="H107" t="s">
        <v>4</v>
      </c>
      <c r="I107" t="s">
        <v>3</v>
      </c>
      <c r="J107" t="s">
        <v>5</v>
      </c>
      <c r="K107" t="s">
        <v>6</v>
      </c>
      <c r="L107" t="s">
        <v>3</v>
      </c>
      <c r="M107" t="s">
        <v>5</v>
      </c>
      <c r="N107" t="s">
        <v>6</v>
      </c>
      <c r="O107" t="s">
        <v>4</v>
      </c>
      <c r="P107" t="s">
        <v>3</v>
      </c>
      <c r="Q107" t="s">
        <v>4</v>
      </c>
      <c r="R107" t="s">
        <v>5</v>
      </c>
      <c r="S107" t="s">
        <v>6</v>
      </c>
      <c r="T107" t="s">
        <v>5</v>
      </c>
      <c r="U107" t="s">
        <v>6</v>
      </c>
      <c r="V107" t="s">
        <v>3</v>
      </c>
      <c r="W107" t="s">
        <v>4</v>
      </c>
      <c r="X107" t="s">
        <v>6</v>
      </c>
      <c r="Y107" t="s">
        <v>4</v>
      </c>
      <c r="Z107" t="s">
        <v>4</v>
      </c>
      <c r="AA107" t="s">
        <v>5</v>
      </c>
      <c r="AB107" t="s">
        <v>3</v>
      </c>
      <c r="AC107" t="s">
        <v>6</v>
      </c>
      <c r="AD107" t="s">
        <v>3</v>
      </c>
      <c r="AE107" t="s">
        <v>4</v>
      </c>
      <c r="AF107" t="s">
        <v>5</v>
      </c>
      <c r="AG107" t="s">
        <v>3</v>
      </c>
      <c r="AH107" t="s">
        <v>4</v>
      </c>
      <c r="AI107" t="s">
        <v>5</v>
      </c>
      <c r="AJ107" t="s">
        <v>6</v>
      </c>
      <c r="AK107" t="s">
        <v>5</v>
      </c>
      <c r="AL107" t="s">
        <v>4</v>
      </c>
      <c r="AM107" t="s">
        <v>3</v>
      </c>
      <c r="AN107" t="s">
        <v>3</v>
      </c>
      <c r="AO107" t="s">
        <v>5</v>
      </c>
      <c r="AP107" t="s">
        <v>3</v>
      </c>
      <c r="AQ107" t="s">
        <v>5</v>
      </c>
    </row>
    <row r="108" spans="1:43" x14ac:dyDescent="0.25">
      <c r="A108">
        <v>2463162</v>
      </c>
      <c r="C108" t="s">
        <v>14</v>
      </c>
      <c r="D108" t="s">
        <v>5</v>
      </c>
      <c r="E108" t="s">
        <v>3</v>
      </c>
      <c r="F108" t="s">
        <v>6</v>
      </c>
      <c r="G108" t="s">
        <v>6</v>
      </c>
      <c r="H108" t="s">
        <v>6</v>
      </c>
      <c r="I108" t="s">
        <v>4</v>
      </c>
      <c r="J108" t="s">
        <v>5</v>
      </c>
      <c r="K108" t="s">
        <v>5</v>
      </c>
      <c r="L108" t="s">
        <v>3</v>
      </c>
      <c r="M108" t="s">
        <v>4</v>
      </c>
      <c r="N108" t="s">
        <v>3</v>
      </c>
      <c r="O108" t="s">
        <v>4</v>
      </c>
      <c r="P108" t="s">
        <v>3</v>
      </c>
      <c r="Q108" t="s">
        <v>4</v>
      </c>
      <c r="R108" t="s">
        <v>3</v>
      </c>
      <c r="S108" t="s">
        <v>6</v>
      </c>
      <c r="T108" t="s">
        <v>5</v>
      </c>
      <c r="U108" t="s">
        <v>4</v>
      </c>
      <c r="V108" t="s">
        <v>4</v>
      </c>
      <c r="W108" t="s">
        <v>6</v>
      </c>
      <c r="X108" t="s">
        <v>6</v>
      </c>
      <c r="Y108" t="s">
        <v>5</v>
      </c>
      <c r="Z108" t="s">
        <v>3</v>
      </c>
      <c r="AA108" t="s">
        <v>6</v>
      </c>
      <c r="AB108" t="s">
        <v>3</v>
      </c>
      <c r="AC108" t="s">
        <v>4</v>
      </c>
      <c r="AD108" t="s">
        <v>5</v>
      </c>
      <c r="AE108" t="s">
        <v>5</v>
      </c>
      <c r="AF108" t="s">
        <v>3</v>
      </c>
      <c r="AG108" t="s">
        <v>3</v>
      </c>
      <c r="AH108" t="s">
        <v>6</v>
      </c>
      <c r="AI108" t="s">
        <v>5</v>
      </c>
      <c r="AJ108" t="s">
        <v>4</v>
      </c>
      <c r="AK108" t="s">
        <v>4</v>
      </c>
      <c r="AL108" t="s">
        <v>3</v>
      </c>
      <c r="AM108" t="s">
        <v>6</v>
      </c>
      <c r="AN108" t="s">
        <v>4</v>
      </c>
      <c r="AO108" t="s">
        <v>3</v>
      </c>
      <c r="AP108" t="s">
        <v>4</v>
      </c>
      <c r="AQ108" t="s">
        <v>5</v>
      </c>
    </row>
    <row r="109" spans="1:43" x14ac:dyDescent="0.25">
      <c r="A109">
        <v>2467462</v>
      </c>
      <c r="C109" t="s">
        <v>14</v>
      </c>
      <c r="D109" t="s">
        <v>6</v>
      </c>
      <c r="E109" t="s">
        <v>4</v>
      </c>
      <c r="F109" t="s">
        <v>6</v>
      </c>
      <c r="G109" t="s">
        <v>3</v>
      </c>
      <c r="H109" t="s">
        <v>6</v>
      </c>
      <c r="I109" t="s">
        <v>3</v>
      </c>
      <c r="J109" t="s">
        <v>3</v>
      </c>
      <c r="K109" t="s">
        <v>3</v>
      </c>
      <c r="L109" t="s">
        <v>5</v>
      </c>
      <c r="M109" t="s">
        <v>3</v>
      </c>
      <c r="N109" t="s">
        <v>4</v>
      </c>
      <c r="O109" t="s">
        <v>4</v>
      </c>
      <c r="P109" t="s">
        <v>3</v>
      </c>
      <c r="Q109" t="s">
        <v>6</v>
      </c>
      <c r="R109" t="s">
        <v>5</v>
      </c>
      <c r="S109" t="s">
        <v>4</v>
      </c>
      <c r="T109" t="s">
        <v>3</v>
      </c>
      <c r="U109" t="s">
        <v>5</v>
      </c>
      <c r="V109" t="s">
        <v>5</v>
      </c>
      <c r="W109" t="s">
        <v>6</v>
      </c>
      <c r="X109" t="s">
        <v>6</v>
      </c>
      <c r="Y109" t="s">
        <v>4</v>
      </c>
      <c r="Z109" t="s">
        <v>5</v>
      </c>
      <c r="AA109" t="s">
        <v>6</v>
      </c>
      <c r="AB109" t="s">
        <v>3</v>
      </c>
      <c r="AC109" t="s">
        <v>3</v>
      </c>
      <c r="AD109" t="s">
        <v>3</v>
      </c>
      <c r="AE109" t="s">
        <v>6</v>
      </c>
      <c r="AF109" t="s">
        <v>3</v>
      </c>
      <c r="AG109" t="s">
        <v>3</v>
      </c>
      <c r="AH109" t="s">
        <v>6</v>
      </c>
      <c r="AI109" t="s">
        <v>5</v>
      </c>
      <c r="AJ109" t="s">
        <v>5</v>
      </c>
      <c r="AK109" t="s">
        <v>4</v>
      </c>
      <c r="AL109" t="s">
        <v>3</v>
      </c>
      <c r="AM109" t="s">
        <v>6</v>
      </c>
      <c r="AN109" t="s">
        <v>6</v>
      </c>
      <c r="AO109" t="s">
        <v>5</v>
      </c>
      <c r="AP109" t="s">
        <v>3</v>
      </c>
      <c r="AQ109" t="s">
        <v>4</v>
      </c>
    </row>
    <row r="110" spans="1:43" x14ac:dyDescent="0.25">
      <c r="A110">
        <v>2378940</v>
      </c>
      <c r="C110" t="s">
        <v>9</v>
      </c>
      <c r="D110" t="s">
        <v>3</v>
      </c>
      <c r="E110" t="s">
        <v>3</v>
      </c>
      <c r="F110" t="s">
        <v>3</v>
      </c>
      <c r="G110" t="s">
        <v>6</v>
      </c>
      <c r="H110" t="s">
        <v>5</v>
      </c>
      <c r="I110" t="s">
        <v>3</v>
      </c>
      <c r="J110" t="s">
        <v>5</v>
      </c>
      <c r="K110" t="s">
        <v>4</v>
      </c>
      <c r="L110" t="s">
        <v>3</v>
      </c>
      <c r="M110" t="s">
        <v>3</v>
      </c>
      <c r="N110" t="s">
        <v>6</v>
      </c>
      <c r="O110" t="s">
        <v>4</v>
      </c>
      <c r="P110" t="s">
        <v>6</v>
      </c>
      <c r="Q110" t="s">
        <v>4</v>
      </c>
      <c r="R110" t="s">
        <v>3</v>
      </c>
      <c r="S110" t="s">
        <v>4</v>
      </c>
      <c r="T110" t="s">
        <v>5</v>
      </c>
      <c r="U110" t="s">
        <v>4</v>
      </c>
      <c r="V110" t="s">
        <v>3</v>
      </c>
      <c r="W110" t="s">
        <v>5</v>
      </c>
      <c r="X110" t="s">
        <v>6</v>
      </c>
      <c r="Y110" t="s">
        <v>4</v>
      </c>
      <c r="Z110" t="s">
        <v>5</v>
      </c>
      <c r="AA110" t="s">
        <v>6</v>
      </c>
      <c r="AB110" t="s">
        <v>6</v>
      </c>
      <c r="AC110" t="s">
        <v>4</v>
      </c>
      <c r="AD110" t="s">
        <v>6</v>
      </c>
      <c r="AE110" t="s">
        <v>4</v>
      </c>
      <c r="AF110" t="s">
        <v>3</v>
      </c>
      <c r="AG110" t="s">
        <v>6</v>
      </c>
      <c r="AH110" t="s">
        <v>5</v>
      </c>
      <c r="AI110" t="s">
        <v>5</v>
      </c>
      <c r="AJ110" t="s">
        <v>3</v>
      </c>
      <c r="AK110" t="s">
        <v>6</v>
      </c>
      <c r="AL110" t="s">
        <v>4</v>
      </c>
      <c r="AM110" t="s">
        <v>4</v>
      </c>
      <c r="AN110" t="s">
        <v>6</v>
      </c>
      <c r="AO110" t="s">
        <v>5</v>
      </c>
      <c r="AP110" t="s">
        <v>6</v>
      </c>
      <c r="AQ110" t="s">
        <v>5</v>
      </c>
    </row>
    <row r="111" spans="1:43" x14ac:dyDescent="0.25">
      <c r="A111">
        <v>2462249</v>
      </c>
      <c r="C111" t="s">
        <v>3</v>
      </c>
      <c r="D111" t="s">
        <v>4</v>
      </c>
      <c r="E111" t="s">
        <v>6</v>
      </c>
      <c r="F111" t="s">
        <v>5</v>
      </c>
      <c r="G111" t="s">
        <v>6</v>
      </c>
      <c r="H111" t="s">
        <v>3</v>
      </c>
      <c r="I111" t="s">
        <v>3</v>
      </c>
      <c r="J111" t="s">
        <v>3</v>
      </c>
      <c r="K111" t="s">
        <v>4</v>
      </c>
      <c r="L111" t="s">
        <v>5</v>
      </c>
      <c r="M111" t="s">
        <v>6</v>
      </c>
      <c r="N111" t="s">
        <v>6</v>
      </c>
      <c r="O111" t="s">
        <v>3</v>
      </c>
      <c r="P111" t="s">
        <v>5</v>
      </c>
      <c r="Q111" t="s">
        <v>3</v>
      </c>
      <c r="R111" t="s">
        <v>4</v>
      </c>
      <c r="S111" t="s">
        <v>4</v>
      </c>
      <c r="T111" t="s">
        <v>5</v>
      </c>
      <c r="U111" t="s">
        <v>3</v>
      </c>
      <c r="V111" t="s">
        <v>3</v>
      </c>
      <c r="W111" t="s">
        <v>6</v>
      </c>
      <c r="X111" t="s">
        <v>4</v>
      </c>
      <c r="Y111" t="s">
        <v>5</v>
      </c>
      <c r="Z111" t="s">
        <v>4</v>
      </c>
      <c r="AA111" t="s">
        <v>6</v>
      </c>
      <c r="AB111" t="s">
        <v>4</v>
      </c>
      <c r="AC111" t="s">
        <v>3</v>
      </c>
      <c r="AD111" t="s">
        <v>6</v>
      </c>
      <c r="AE111" t="s">
        <v>3</v>
      </c>
      <c r="AF111" t="s">
        <v>5</v>
      </c>
      <c r="AG111" t="s">
        <v>3</v>
      </c>
      <c r="AH111" t="s">
        <v>3</v>
      </c>
      <c r="AI111" t="s">
        <v>5</v>
      </c>
      <c r="AJ111" t="s">
        <v>3</v>
      </c>
      <c r="AK111" t="s">
        <v>4</v>
      </c>
      <c r="AL111" t="s">
        <v>5</v>
      </c>
      <c r="AM111" t="s">
        <v>6</v>
      </c>
      <c r="AN111" t="s">
        <v>4</v>
      </c>
      <c r="AO111" t="s">
        <v>5</v>
      </c>
      <c r="AP111" t="s">
        <v>4</v>
      </c>
      <c r="AQ111" t="s">
        <v>5</v>
      </c>
    </row>
    <row r="112" spans="1:43" x14ac:dyDescent="0.25">
      <c r="A112" t="e">
        <v>#N/A</v>
      </c>
      <c r="C112" t="s">
        <v>9</v>
      </c>
      <c r="D112" t="s">
        <v>3</v>
      </c>
      <c r="E112" t="s">
        <v>4</v>
      </c>
      <c r="F112" t="s">
        <v>3</v>
      </c>
      <c r="G112" t="s">
        <v>6</v>
      </c>
      <c r="H112" t="s">
        <v>5</v>
      </c>
      <c r="I112" t="s">
        <v>3</v>
      </c>
      <c r="J112" t="s">
        <v>3</v>
      </c>
      <c r="K112" t="s">
        <v>6</v>
      </c>
      <c r="L112" t="s">
        <v>3</v>
      </c>
      <c r="M112" t="s">
        <v>3</v>
      </c>
      <c r="N112" t="s">
        <v>6</v>
      </c>
      <c r="O112" t="s">
        <v>4</v>
      </c>
      <c r="P112" t="s">
        <v>3</v>
      </c>
      <c r="Q112" t="s">
        <v>3</v>
      </c>
      <c r="R112" t="s">
        <v>4</v>
      </c>
      <c r="S112" t="s">
        <v>4</v>
      </c>
      <c r="T112" t="s">
        <v>3</v>
      </c>
      <c r="U112" t="s">
        <v>4</v>
      </c>
      <c r="V112" t="s">
        <v>3</v>
      </c>
      <c r="W112" t="s">
        <v>3</v>
      </c>
      <c r="X112" t="s">
        <v>3</v>
      </c>
      <c r="Y112" t="s">
        <v>4</v>
      </c>
      <c r="Z112" t="s">
        <v>4</v>
      </c>
      <c r="AA112" t="s">
        <v>6</v>
      </c>
      <c r="AB112" t="s">
        <v>6</v>
      </c>
      <c r="AC112" t="s">
        <v>4</v>
      </c>
      <c r="AD112" t="s">
        <v>6</v>
      </c>
      <c r="AE112" t="s">
        <v>4</v>
      </c>
      <c r="AF112" t="s">
        <v>3</v>
      </c>
      <c r="AG112" t="s">
        <v>6</v>
      </c>
      <c r="AH112" t="s">
        <v>6</v>
      </c>
      <c r="AI112" t="s">
        <v>5</v>
      </c>
      <c r="AJ112" t="s">
        <v>3</v>
      </c>
      <c r="AK112" t="s">
        <v>4</v>
      </c>
      <c r="AL112" t="s">
        <v>5</v>
      </c>
      <c r="AM112" t="s">
        <v>4</v>
      </c>
      <c r="AN112" t="s">
        <v>6</v>
      </c>
      <c r="AO112" t="s">
        <v>5</v>
      </c>
      <c r="AP112" t="s">
        <v>3</v>
      </c>
      <c r="AQ112" t="s">
        <v>4</v>
      </c>
    </row>
    <row r="113" spans="1:43" x14ac:dyDescent="0.25">
      <c r="A113" t="e">
        <v>#N/A</v>
      </c>
      <c r="C113" t="s">
        <v>9</v>
      </c>
      <c r="D113" t="s">
        <v>5</v>
      </c>
      <c r="E113" t="s">
        <v>6</v>
      </c>
      <c r="F113" t="s">
        <v>6</v>
      </c>
      <c r="G113" t="s">
        <v>6</v>
      </c>
      <c r="H113" t="s">
        <v>3</v>
      </c>
      <c r="I113" t="s">
        <v>6</v>
      </c>
      <c r="J113" t="s">
        <v>5</v>
      </c>
      <c r="K113" t="s">
        <v>4</v>
      </c>
      <c r="L113" t="s">
        <v>3</v>
      </c>
      <c r="M113" t="s">
        <v>5</v>
      </c>
      <c r="N113" t="s">
        <v>6</v>
      </c>
      <c r="O113" t="s">
        <v>4</v>
      </c>
      <c r="P113" t="s">
        <v>5</v>
      </c>
      <c r="Q113" t="s">
        <v>4</v>
      </c>
      <c r="R113" t="s">
        <v>6</v>
      </c>
      <c r="S113" t="s">
        <v>4</v>
      </c>
      <c r="T113" t="s">
        <v>3</v>
      </c>
      <c r="U113" t="s">
        <v>4</v>
      </c>
      <c r="V113" t="s">
        <v>3</v>
      </c>
      <c r="W113" t="s">
        <v>5</v>
      </c>
      <c r="X113" t="s">
        <v>4</v>
      </c>
      <c r="Y113" t="s">
        <v>4</v>
      </c>
      <c r="Z113" t="s">
        <v>6</v>
      </c>
      <c r="AA113" t="s">
        <v>4</v>
      </c>
      <c r="AB113" t="s">
        <v>3</v>
      </c>
      <c r="AC113" t="s">
        <v>5</v>
      </c>
      <c r="AD113" t="s">
        <v>4</v>
      </c>
      <c r="AE113" t="s">
        <v>4</v>
      </c>
      <c r="AF113" t="s">
        <v>3</v>
      </c>
      <c r="AG113" t="s">
        <v>4</v>
      </c>
      <c r="AH113" t="s">
        <v>6</v>
      </c>
      <c r="AI113" t="s">
        <v>5</v>
      </c>
      <c r="AJ113" t="s">
        <v>3</v>
      </c>
      <c r="AK113" t="s">
        <v>4</v>
      </c>
      <c r="AL113" t="s">
        <v>5</v>
      </c>
      <c r="AM113" t="s">
        <v>6</v>
      </c>
      <c r="AN113" t="s">
        <v>4</v>
      </c>
      <c r="AO113" t="s">
        <v>3</v>
      </c>
      <c r="AP113" t="s">
        <v>3</v>
      </c>
      <c r="AQ113" t="s">
        <v>5</v>
      </c>
    </row>
    <row r="114" spans="1:43" x14ac:dyDescent="0.25">
      <c r="A114">
        <v>2466089</v>
      </c>
      <c r="C114" t="s">
        <v>8</v>
      </c>
      <c r="D114" t="s">
        <v>4</v>
      </c>
      <c r="E114" t="s">
        <v>4</v>
      </c>
      <c r="F114" t="s">
        <v>3</v>
      </c>
      <c r="G114" t="s">
        <v>3</v>
      </c>
      <c r="H114" t="s">
        <v>3</v>
      </c>
      <c r="I114" t="s">
        <v>3</v>
      </c>
      <c r="J114" t="s">
        <v>5</v>
      </c>
      <c r="K114" t="s">
        <v>5</v>
      </c>
      <c r="L114" t="s">
        <v>6</v>
      </c>
      <c r="M114" t="s">
        <v>6</v>
      </c>
      <c r="N114" t="s">
        <v>6</v>
      </c>
      <c r="O114" t="s">
        <v>4</v>
      </c>
      <c r="P114" t="s">
        <v>5</v>
      </c>
      <c r="Q114" t="s">
        <v>3</v>
      </c>
      <c r="R114" t="s">
        <v>4</v>
      </c>
      <c r="S114" t="s">
        <v>4</v>
      </c>
      <c r="T114" t="s">
        <v>5</v>
      </c>
      <c r="U114" t="s">
        <v>6</v>
      </c>
      <c r="V114" t="s">
        <v>4</v>
      </c>
      <c r="W114" t="s">
        <v>3</v>
      </c>
      <c r="X114" t="s">
        <v>4</v>
      </c>
      <c r="Y114" t="s">
        <v>4</v>
      </c>
      <c r="Z114" t="s">
        <v>5</v>
      </c>
      <c r="AA114" t="s">
        <v>6</v>
      </c>
      <c r="AB114" t="s">
        <v>6</v>
      </c>
      <c r="AC114" t="s">
        <v>6</v>
      </c>
      <c r="AD114" t="s">
        <v>3</v>
      </c>
      <c r="AE114" t="s">
        <v>4</v>
      </c>
      <c r="AF114" t="s">
        <v>3</v>
      </c>
      <c r="AG114" t="s">
        <v>6</v>
      </c>
      <c r="AH114" t="s">
        <v>3</v>
      </c>
      <c r="AI114" t="s">
        <v>5</v>
      </c>
      <c r="AJ114" t="s">
        <v>3</v>
      </c>
      <c r="AK114" t="s">
        <v>4</v>
      </c>
      <c r="AL114" t="s">
        <v>5</v>
      </c>
      <c r="AM114" t="s">
        <v>6</v>
      </c>
      <c r="AN114" t="s">
        <v>6</v>
      </c>
      <c r="AO114" t="s">
        <v>6</v>
      </c>
      <c r="AP114" t="s">
        <v>3</v>
      </c>
      <c r="AQ114" t="s">
        <v>5</v>
      </c>
    </row>
    <row r="115" spans="1:43" x14ac:dyDescent="0.25">
      <c r="A115">
        <v>2484562</v>
      </c>
      <c r="C115" t="s">
        <v>9</v>
      </c>
      <c r="D115" t="s">
        <v>3</v>
      </c>
      <c r="E115" t="s">
        <v>4</v>
      </c>
      <c r="F115" t="s">
        <v>3</v>
      </c>
      <c r="G115" t="s">
        <v>6</v>
      </c>
      <c r="H115" t="s">
        <v>6</v>
      </c>
      <c r="I115" t="s">
        <v>3</v>
      </c>
      <c r="J115" t="s">
        <v>5</v>
      </c>
      <c r="K115" t="s">
        <v>5</v>
      </c>
      <c r="L115" t="s">
        <v>6</v>
      </c>
      <c r="M115" t="s">
        <v>3</v>
      </c>
      <c r="N115" t="s">
        <v>6</v>
      </c>
      <c r="O115" t="s">
        <v>4</v>
      </c>
      <c r="P115" t="s">
        <v>3</v>
      </c>
      <c r="Q115" t="s">
        <v>4</v>
      </c>
      <c r="R115" t="s">
        <v>4</v>
      </c>
      <c r="S115" t="s">
        <v>4</v>
      </c>
      <c r="T115" t="s">
        <v>6</v>
      </c>
      <c r="U115" t="s">
        <v>5</v>
      </c>
      <c r="V115" t="s">
        <v>3</v>
      </c>
      <c r="W115" t="s">
        <v>5</v>
      </c>
      <c r="X115" t="s">
        <v>3</v>
      </c>
      <c r="Y115" t="s">
        <v>4</v>
      </c>
      <c r="Z115" t="s">
        <v>4</v>
      </c>
      <c r="AA115" t="s">
        <v>6</v>
      </c>
      <c r="AB115" t="s">
        <v>6</v>
      </c>
      <c r="AC115" t="s">
        <v>5</v>
      </c>
      <c r="AD115" t="s">
        <v>6</v>
      </c>
      <c r="AE115" t="s">
        <v>5</v>
      </c>
      <c r="AF115" t="s">
        <v>3</v>
      </c>
      <c r="AG115" t="s">
        <v>6</v>
      </c>
      <c r="AH115" t="s">
        <v>5</v>
      </c>
      <c r="AI115" t="s">
        <v>5</v>
      </c>
      <c r="AJ115" t="s">
        <v>3</v>
      </c>
      <c r="AK115" t="s">
        <v>4</v>
      </c>
      <c r="AL115" t="s">
        <v>5</v>
      </c>
      <c r="AM115" t="s">
        <v>6</v>
      </c>
      <c r="AN115" t="s">
        <v>3</v>
      </c>
      <c r="AO115" t="s">
        <v>3</v>
      </c>
      <c r="AP115" t="s">
        <v>3</v>
      </c>
      <c r="AQ115" t="s">
        <v>4</v>
      </c>
    </row>
    <row r="116" spans="1:43" x14ac:dyDescent="0.25">
      <c r="A116">
        <v>2471383</v>
      </c>
      <c r="C116" t="s">
        <v>7</v>
      </c>
      <c r="D116" t="s">
        <v>3</v>
      </c>
      <c r="E116" t="s">
        <v>3</v>
      </c>
      <c r="F116" t="s">
        <v>5</v>
      </c>
      <c r="G116" t="s">
        <v>6</v>
      </c>
      <c r="H116" t="s">
        <v>5</v>
      </c>
      <c r="I116" t="s">
        <v>3</v>
      </c>
      <c r="J116" t="s">
        <v>5</v>
      </c>
      <c r="K116" t="s">
        <v>4</v>
      </c>
      <c r="L116" t="s">
        <v>6</v>
      </c>
      <c r="M116" t="s">
        <v>3</v>
      </c>
      <c r="N116" t="s">
        <v>6</v>
      </c>
      <c r="O116" t="s">
        <v>4</v>
      </c>
      <c r="P116" t="s">
        <v>5</v>
      </c>
      <c r="Q116" t="s">
        <v>4</v>
      </c>
      <c r="R116" t="s">
        <v>4</v>
      </c>
      <c r="S116" t="s">
        <v>6</v>
      </c>
      <c r="T116" t="s">
        <v>5</v>
      </c>
      <c r="U116" t="s">
        <v>5</v>
      </c>
      <c r="V116" t="s">
        <v>3</v>
      </c>
      <c r="W116" t="s">
        <v>3</v>
      </c>
      <c r="X116" t="s">
        <v>4</v>
      </c>
      <c r="Y116" t="s">
        <v>5</v>
      </c>
      <c r="Z116" t="s">
        <v>4</v>
      </c>
      <c r="AA116" t="s">
        <v>4</v>
      </c>
      <c r="AB116" t="s">
        <v>6</v>
      </c>
      <c r="AC116" t="s">
        <v>3</v>
      </c>
      <c r="AD116" t="s">
        <v>4</v>
      </c>
      <c r="AE116" t="s">
        <v>4</v>
      </c>
      <c r="AF116" t="s">
        <v>3</v>
      </c>
      <c r="AG116" t="s">
        <v>3</v>
      </c>
      <c r="AH116" t="s">
        <v>5</v>
      </c>
      <c r="AI116" t="s">
        <v>5</v>
      </c>
      <c r="AJ116" t="s">
        <v>4</v>
      </c>
      <c r="AK116" t="s">
        <v>4</v>
      </c>
      <c r="AL116" t="s">
        <v>4</v>
      </c>
      <c r="AM116" t="s">
        <v>5</v>
      </c>
      <c r="AN116" t="s">
        <v>3</v>
      </c>
      <c r="AO116" t="s">
        <v>3</v>
      </c>
      <c r="AP116" t="s">
        <v>3</v>
      </c>
      <c r="AQ116" t="s">
        <v>5</v>
      </c>
    </row>
    <row r="117" spans="1:43" x14ac:dyDescent="0.25">
      <c r="A117" t="e">
        <v>#N/A</v>
      </c>
      <c r="C117" t="s">
        <v>9</v>
      </c>
      <c r="D117" t="s">
        <v>6</v>
      </c>
      <c r="E117" t="s">
        <v>4</v>
      </c>
      <c r="F117" t="s">
        <v>3</v>
      </c>
      <c r="G117" t="s">
        <v>6</v>
      </c>
      <c r="H117" t="s">
        <v>3</v>
      </c>
      <c r="I117" t="s">
        <v>3</v>
      </c>
      <c r="J117" t="s">
        <v>5</v>
      </c>
      <c r="K117" t="s">
        <v>4</v>
      </c>
      <c r="L117" t="s">
        <v>3</v>
      </c>
      <c r="M117" t="s">
        <v>3</v>
      </c>
      <c r="N117" t="s">
        <v>6</v>
      </c>
      <c r="O117" t="s">
        <v>4</v>
      </c>
      <c r="P117" t="s">
        <v>6</v>
      </c>
      <c r="Q117" t="s">
        <v>4</v>
      </c>
      <c r="R117" t="s">
        <v>6</v>
      </c>
      <c r="S117" t="s">
        <v>4</v>
      </c>
      <c r="T117" t="s">
        <v>5</v>
      </c>
      <c r="U117" t="s">
        <v>3</v>
      </c>
      <c r="V117" t="s">
        <v>3</v>
      </c>
      <c r="W117" t="s">
        <v>5</v>
      </c>
      <c r="X117" t="s">
        <v>3</v>
      </c>
      <c r="Y117" t="s">
        <v>4</v>
      </c>
      <c r="Z117" t="s">
        <v>5</v>
      </c>
      <c r="AA117" t="s">
        <v>4</v>
      </c>
      <c r="AB117" t="s">
        <v>6</v>
      </c>
      <c r="AC117" t="s">
        <v>5</v>
      </c>
      <c r="AD117" t="s">
        <v>5</v>
      </c>
      <c r="AE117" t="s">
        <v>4</v>
      </c>
      <c r="AF117" t="s">
        <v>3</v>
      </c>
      <c r="AG117" t="s">
        <v>6</v>
      </c>
      <c r="AH117" t="s">
        <v>5</v>
      </c>
      <c r="AI117" t="s">
        <v>5</v>
      </c>
      <c r="AJ117" t="s">
        <v>3</v>
      </c>
      <c r="AK117" t="s">
        <v>5</v>
      </c>
      <c r="AL117" t="s">
        <v>4</v>
      </c>
      <c r="AM117" t="s">
        <v>4</v>
      </c>
      <c r="AN117" t="s">
        <v>5</v>
      </c>
      <c r="AO117" t="s">
        <v>3</v>
      </c>
      <c r="AP117" t="s">
        <v>5</v>
      </c>
      <c r="AQ117" t="s">
        <v>3</v>
      </c>
    </row>
    <row r="118" spans="1:43" x14ac:dyDescent="0.25">
      <c r="A118" t="e">
        <v>#N/A</v>
      </c>
      <c r="C118" t="s">
        <v>9</v>
      </c>
      <c r="D118" t="s">
        <v>3</v>
      </c>
      <c r="E118" t="s">
        <v>5</v>
      </c>
      <c r="F118" t="s">
        <v>3</v>
      </c>
      <c r="G118" t="s">
        <v>3</v>
      </c>
      <c r="H118" t="s">
        <v>4</v>
      </c>
      <c r="I118" t="s">
        <v>3</v>
      </c>
      <c r="J118" t="s">
        <v>5</v>
      </c>
      <c r="K118" t="s">
        <v>4</v>
      </c>
      <c r="L118" t="s">
        <v>4</v>
      </c>
      <c r="M118" t="s">
        <v>6</v>
      </c>
      <c r="N118" t="s">
        <v>6</v>
      </c>
      <c r="O118" t="s">
        <v>4</v>
      </c>
      <c r="P118" t="s">
        <v>3</v>
      </c>
      <c r="Q118" t="s">
        <v>4</v>
      </c>
      <c r="R118" t="s">
        <v>3</v>
      </c>
      <c r="S118" t="s">
        <v>4</v>
      </c>
      <c r="T118" t="s">
        <v>3</v>
      </c>
      <c r="U118" t="s">
        <v>6</v>
      </c>
      <c r="V118" t="s">
        <v>5</v>
      </c>
      <c r="W118" t="s">
        <v>5</v>
      </c>
      <c r="X118" t="s">
        <v>3</v>
      </c>
      <c r="Y118" t="s">
        <v>4</v>
      </c>
      <c r="Z118" t="s">
        <v>3</v>
      </c>
      <c r="AA118" t="s">
        <v>6</v>
      </c>
      <c r="AB118" t="s">
        <v>6</v>
      </c>
      <c r="AC118" t="s">
        <v>4</v>
      </c>
      <c r="AD118" t="s">
        <v>6</v>
      </c>
      <c r="AE118" t="s">
        <v>4</v>
      </c>
      <c r="AF118" t="s">
        <v>6</v>
      </c>
      <c r="AG118" t="s">
        <v>3</v>
      </c>
      <c r="AH118" t="s">
        <v>5</v>
      </c>
      <c r="AI118" t="s">
        <v>5</v>
      </c>
      <c r="AJ118" t="s">
        <v>3</v>
      </c>
      <c r="AK118" t="s">
        <v>5</v>
      </c>
      <c r="AL118" t="s">
        <v>5</v>
      </c>
      <c r="AM118" t="s">
        <v>4</v>
      </c>
      <c r="AN118" t="s">
        <v>6</v>
      </c>
      <c r="AO118" t="s">
        <v>5</v>
      </c>
      <c r="AP118" t="s">
        <v>6</v>
      </c>
      <c r="AQ118" t="s">
        <v>4</v>
      </c>
    </row>
    <row r="119" spans="1:43" x14ac:dyDescent="0.25">
      <c r="A119">
        <v>2471245</v>
      </c>
      <c r="C119" t="s">
        <v>8</v>
      </c>
      <c r="D119" t="s">
        <v>4</v>
      </c>
      <c r="E119" t="s">
        <v>4</v>
      </c>
      <c r="F119" t="s">
        <v>3</v>
      </c>
      <c r="G119" t="s">
        <v>6</v>
      </c>
      <c r="H119" t="s">
        <v>3</v>
      </c>
      <c r="I119" t="s">
        <v>3</v>
      </c>
      <c r="J119" t="s">
        <v>5</v>
      </c>
      <c r="K119" t="s">
        <v>5</v>
      </c>
      <c r="L119" t="s">
        <v>3</v>
      </c>
      <c r="M119" t="s">
        <v>6</v>
      </c>
      <c r="N119" t="s">
        <v>3</v>
      </c>
      <c r="O119" t="s">
        <v>4</v>
      </c>
      <c r="P119" t="s">
        <v>5</v>
      </c>
      <c r="Q119" t="s">
        <v>3</v>
      </c>
      <c r="R119" t="s">
        <v>4</v>
      </c>
      <c r="S119" t="s">
        <v>4</v>
      </c>
      <c r="T119" t="s">
        <v>5</v>
      </c>
      <c r="U119" t="s">
        <v>4</v>
      </c>
      <c r="V119" t="s">
        <v>3</v>
      </c>
      <c r="W119" t="s">
        <v>5</v>
      </c>
      <c r="X119" t="s">
        <v>3</v>
      </c>
      <c r="Y119" t="s">
        <v>5</v>
      </c>
      <c r="Z119" t="s">
        <v>3</v>
      </c>
      <c r="AA119" t="s">
        <v>6</v>
      </c>
      <c r="AB119" t="s">
        <v>6</v>
      </c>
      <c r="AC119" t="s">
        <v>3</v>
      </c>
      <c r="AD119" t="s">
        <v>6</v>
      </c>
      <c r="AE119" t="s">
        <v>4</v>
      </c>
      <c r="AF119" t="s">
        <v>3</v>
      </c>
      <c r="AG119" t="s">
        <v>6</v>
      </c>
      <c r="AH119" t="s">
        <v>5</v>
      </c>
      <c r="AI119" t="s">
        <v>5</v>
      </c>
      <c r="AJ119" t="s">
        <v>3</v>
      </c>
      <c r="AK119" t="s">
        <v>4</v>
      </c>
      <c r="AL119" t="s">
        <v>5</v>
      </c>
      <c r="AM119" t="s">
        <v>6</v>
      </c>
      <c r="AN119" t="s">
        <v>6</v>
      </c>
      <c r="AO119" t="s">
        <v>4</v>
      </c>
      <c r="AP119" t="s">
        <v>5</v>
      </c>
      <c r="AQ119" t="s">
        <v>5</v>
      </c>
    </row>
    <row r="120" spans="1:43" x14ac:dyDescent="0.25">
      <c r="A120">
        <v>2472296</v>
      </c>
      <c r="C120" t="s">
        <v>15</v>
      </c>
      <c r="D120" t="s">
        <v>3</v>
      </c>
      <c r="E120" t="s">
        <v>6</v>
      </c>
      <c r="F120" t="s">
        <v>3</v>
      </c>
      <c r="G120" t="s">
        <v>6</v>
      </c>
      <c r="H120" t="s">
        <v>5</v>
      </c>
      <c r="I120" t="s">
        <v>3</v>
      </c>
      <c r="J120" t="s">
        <v>5</v>
      </c>
      <c r="K120" t="s">
        <v>4</v>
      </c>
      <c r="L120" t="s">
        <v>3</v>
      </c>
      <c r="M120" t="s">
        <v>6</v>
      </c>
      <c r="N120" t="s">
        <v>6</v>
      </c>
      <c r="O120" t="s">
        <v>4</v>
      </c>
      <c r="P120" t="s">
        <v>6</v>
      </c>
      <c r="Q120" t="s">
        <v>4</v>
      </c>
      <c r="R120" t="s">
        <v>4</v>
      </c>
      <c r="S120" t="s">
        <v>4</v>
      </c>
      <c r="T120" t="s">
        <v>5</v>
      </c>
      <c r="U120" t="s">
        <v>5</v>
      </c>
      <c r="V120" t="s">
        <v>3</v>
      </c>
      <c r="W120" t="s">
        <v>5</v>
      </c>
      <c r="X120" t="s">
        <v>6</v>
      </c>
      <c r="Y120" t="s">
        <v>4</v>
      </c>
      <c r="Z120" t="s">
        <v>5</v>
      </c>
      <c r="AA120" t="s">
        <v>4</v>
      </c>
      <c r="AB120" t="s">
        <v>6</v>
      </c>
      <c r="AC120" t="s">
        <v>3</v>
      </c>
      <c r="AD120" t="s">
        <v>5</v>
      </c>
      <c r="AE120" t="s">
        <v>4</v>
      </c>
      <c r="AF120" t="s">
        <v>5</v>
      </c>
      <c r="AG120" t="s">
        <v>6</v>
      </c>
      <c r="AH120" t="s">
        <v>5</v>
      </c>
      <c r="AI120" t="s">
        <v>5</v>
      </c>
      <c r="AJ120" t="s">
        <v>3</v>
      </c>
      <c r="AK120" t="s">
        <v>4</v>
      </c>
      <c r="AL120" t="s">
        <v>5</v>
      </c>
      <c r="AM120" t="s">
        <v>3</v>
      </c>
      <c r="AN120" t="s">
        <v>3</v>
      </c>
      <c r="AO120" t="s">
        <v>3</v>
      </c>
      <c r="AP120" t="s">
        <v>6</v>
      </c>
      <c r="AQ120" t="s">
        <v>4</v>
      </c>
    </row>
    <row r="121" spans="1:43" x14ac:dyDescent="0.25">
      <c r="A121" t="e">
        <v>#N/A</v>
      </c>
      <c r="C121" t="s">
        <v>9</v>
      </c>
      <c r="D121" t="s">
        <v>6</v>
      </c>
      <c r="E121" t="s">
        <v>4</v>
      </c>
      <c r="F121" t="s">
        <v>3</v>
      </c>
      <c r="G121" t="s">
        <v>6</v>
      </c>
      <c r="H121" t="s">
        <v>4</v>
      </c>
      <c r="I121" t="s">
        <v>3</v>
      </c>
      <c r="J121" t="s">
        <v>5</v>
      </c>
      <c r="K121" t="s">
        <v>4</v>
      </c>
      <c r="L121" t="s">
        <v>3</v>
      </c>
      <c r="M121" t="s">
        <v>6</v>
      </c>
      <c r="N121" t="s">
        <v>6</v>
      </c>
      <c r="O121" t="s">
        <v>4</v>
      </c>
      <c r="P121" t="s">
        <v>5</v>
      </c>
      <c r="Q121" t="s">
        <v>4</v>
      </c>
      <c r="R121" t="s">
        <v>6</v>
      </c>
      <c r="S121" t="s">
        <v>4</v>
      </c>
      <c r="T121" t="s">
        <v>3</v>
      </c>
      <c r="U121" t="s">
        <v>5</v>
      </c>
      <c r="V121" t="s">
        <v>3</v>
      </c>
      <c r="W121" t="s">
        <v>5</v>
      </c>
      <c r="X121" t="s">
        <v>3</v>
      </c>
      <c r="Y121" t="s">
        <v>6</v>
      </c>
      <c r="Z121" t="s">
        <v>5</v>
      </c>
      <c r="AA121" t="s">
        <v>6</v>
      </c>
      <c r="AB121" t="s">
        <v>3</v>
      </c>
      <c r="AC121" t="s">
        <v>6</v>
      </c>
      <c r="AD121" t="s">
        <v>3</v>
      </c>
      <c r="AE121" t="s">
        <v>4</v>
      </c>
      <c r="AF121" t="s">
        <v>6</v>
      </c>
      <c r="AG121" t="s">
        <v>6</v>
      </c>
      <c r="AH121" t="s">
        <v>6</v>
      </c>
      <c r="AI121" t="s">
        <v>5</v>
      </c>
      <c r="AJ121" t="s">
        <v>3</v>
      </c>
      <c r="AK121" t="s">
        <v>6</v>
      </c>
      <c r="AL121" t="s">
        <v>5</v>
      </c>
      <c r="AM121" t="s">
        <v>6</v>
      </c>
      <c r="AN121" t="s">
        <v>6</v>
      </c>
      <c r="AO121" t="s">
        <v>5</v>
      </c>
      <c r="AP121" t="s">
        <v>3</v>
      </c>
      <c r="AQ121" t="s">
        <v>4</v>
      </c>
    </row>
    <row r="122" spans="1:43" x14ac:dyDescent="0.25">
      <c r="A122">
        <v>2470058</v>
      </c>
      <c r="C122" t="s">
        <v>14</v>
      </c>
      <c r="D122" t="s">
        <v>5</v>
      </c>
      <c r="E122" t="s">
        <v>4</v>
      </c>
      <c r="F122" t="s">
        <v>3</v>
      </c>
      <c r="G122" t="s">
        <v>3</v>
      </c>
      <c r="H122" t="s">
        <v>4</v>
      </c>
      <c r="I122" t="s">
        <v>3</v>
      </c>
      <c r="J122" t="s">
        <v>5</v>
      </c>
      <c r="K122" t="s">
        <v>4</v>
      </c>
      <c r="L122" t="s">
        <v>6</v>
      </c>
      <c r="M122" t="s">
        <v>3</v>
      </c>
      <c r="N122" t="s">
        <v>6</v>
      </c>
      <c r="O122" t="s">
        <v>4</v>
      </c>
      <c r="P122" t="s">
        <v>6</v>
      </c>
      <c r="Q122" t="s">
        <v>4</v>
      </c>
      <c r="R122" t="s">
        <v>5</v>
      </c>
      <c r="S122" t="s">
        <v>4</v>
      </c>
      <c r="T122" t="s">
        <v>5</v>
      </c>
      <c r="U122" t="s">
        <v>4</v>
      </c>
      <c r="V122" t="s">
        <v>3</v>
      </c>
      <c r="W122" t="s">
        <v>5</v>
      </c>
      <c r="X122" t="s">
        <v>3</v>
      </c>
      <c r="Y122" t="s">
        <v>4</v>
      </c>
      <c r="Z122" t="s">
        <v>3</v>
      </c>
      <c r="AA122" t="s">
        <v>3</v>
      </c>
      <c r="AB122" t="s">
        <v>3</v>
      </c>
      <c r="AC122" t="s">
        <v>4</v>
      </c>
      <c r="AD122" t="s">
        <v>3</v>
      </c>
      <c r="AE122" t="s">
        <v>4</v>
      </c>
      <c r="AF122" t="s">
        <v>3</v>
      </c>
      <c r="AG122" t="s">
        <v>6</v>
      </c>
      <c r="AH122" t="s">
        <v>5</v>
      </c>
      <c r="AI122" t="s">
        <v>5</v>
      </c>
      <c r="AJ122" t="s">
        <v>3</v>
      </c>
      <c r="AK122" t="s">
        <v>5</v>
      </c>
      <c r="AL122" t="s">
        <v>3</v>
      </c>
      <c r="AM122" t="s">
        <v>4</v>
      </c>
      <c r="AN122" t="s">
        <v>3</v>
      </c>
      <c r="AO122" t="s">
        <v>3</v>
      </c>
      <c r="AP122" t="s">
        <v>6</v>
      </c>
      <c r="AQ122" t="s">
        <v>3</v>
      </c>
    </row>
    <row r="123" spans="1:43" x14ac:dyDescent="0.25">
      <c r="A123" t="e">
        <v>#N/A</v>
      </c>
      <c r="C123" t="s">
        <v>9</v>
      </c>
      <c r="D123" t="s">
        <v>4</v>
      </c>
      <c r="E123" t="s">
        <v>3</v>
      </c>
      <c r="F123" t="s">
        <v>3</v>
      </c>
      <c r="G123" t="s">
        <v>6</v>
      </c>
      <c r="H123" t="s">
        <v>4</v>
      </c>
      <c r="I123" t="s">
        <v>3</v>
      </c>
      <c r="J123" t="s">
        <v>5</v>
      </c>
      <c r="K123" t="s">
        <v>4</v>
      </c>
      <c r="L123" t="s">
        <v>3</v>
      </c>
      <c r="M123" t="s">
        <v>4</v>
      </c>
      <c r="N123" t="s">
        <v>6</v>
      </c>
      <c r="O123" t="s">
        <v>4</v>
      </c>
      <c r="P123" t="s">
        <v>3</v>
      </c>
      <c r="Q123" t="s">
        <v>4</v>
      </c>
      <c r="R123" t="s">
        <v>6</v>
      </c>
      <c r="S123" t="s">
        <v>4</v>
      </c>
      <c r="T123" t="s">
        <v>5</v>
      </c>
      <c r="U123" t="s">
        <v>5</v>
      </c>
      <c r="V123" t="s">
        <v>3</v>
      </c>
      <c r="W123" t="s">
        <v>3</v>
      </c>
      <c r="X123" t="s">
        <v>5</v>
      </c>
      <c r="Y123" t="s">
        <v>4</v>
      </c>
      <c r="Z123" t="s">
        <v>3</v>
      </c>
      <c r="AA123" t="s">
        <v>4</v>
      </c>
      <c r="AB123" t="s">
        <v>6</v>
      </c>
      <c r="AC123" t="s">
        <v>4</v>
      </c>
      <c r="AD123" t="s">
        <v>6</v>
      </c>
      <c r="AE123" t="s">
        <v>5</v>
      </c>
      <c r="AF123" t="s">
        <v>3</v>
      </c>
      <c r="AG123" t="s">
        <v>6</v>
      </c>
      <c r="AH123" t="s">
        <v>5</v>
      </c>
      <c r="AI123" t="s">
        <v>5</v>
      </c>
      <c r="AJ123" t="s">
        <v>3</v>
      </c>
      <c r="AK123" t="s">
        <v>4</v>
      </c>
      <c r="AL123" t="s">
        <v>4</v>
      </c>
      <c r="AM123" t="s">
        <v>4</v>
      </c>
      <c r="AN123" t="s">
        <v>6</v>
      </c>
      <c r="AO123" t="s">
        <v>5</v>
      </c>
      <c r="AP123" t="s">
        <v>3</v>
      </c>
      <c r="AQ123" t="s">
        <v>4</v>
      </c>
    </row>
    <row r="124" spans="1:43" x14ac:dyDescent="0.25">
      <c r="A124" t="e">
        <v>#N/A</v>
      </c>
      <c r="C124" t="s">
        <v>11</v>
      </c>
      <c r="D124" t="s">
        <v>5</v>
      </c>
      <c r="E124" t="s">
        <v>3</v>
      </c>
      <c r="F124" t="s">
        <v>4</v>
      </c>
      <c r="G124" t="s">
        <v>6</v>
      </c>
      <c r="H124" t="s">
        <v>5</v>
      </c>
      <c r="I124" t="s">
        <v>3</v>
      </c>
      <c r="J124" t="s">
        <v>5</v>
      </c>
      <c r="K124" t="s">
        <v>6</v>
      </c>
      <c r="L124" t="s">
        <v>3</v>
      </c>
      <c r="M124" t="s">
        <v>4</v>
      </c>
      <c r="N124" t="s">
        <v>6</v>
      </c>
      <c r="O124" t="s">
        <v>5</v>
      </c>
      <c r="P124" t="s">
        <v>5</v>
      </c>
      <c r="Q124" t="s">
        <v>6</v>
      </c>
      <c r="R124" t="s">
        <v>6</v>
      </c>
      <c r="S124" t="s">
        <v>4</v>
      </c>
      <c r="T124" t="s">
        <v>3</v>
      </c>
      <c r="U124" t="s">
        <v>3</v>
      </c>
      <c r="V124" t="s">
        <v>5</v>
      </c>
      <c r="W124" t="s">
        <v>5</v>
      </c>
      <c r="X124" t="s">
        <v>4</v>
      </c>
      <c r="Y124" t="s">
        <v>4</v>
      </c>
      <c r="Z124" t="s">
        <v>4</v>
      </c>
      <c r="AA124" t="s">
        <v>6</v>
      </c>
      <c r="AB124" t="s">
        <v>3</v>
      </c>
      <c r="AC124" t="s">
        <v>3</v>
      </c>
      <c r="AD124" t="s">
        <v>6</v>
      </c>
      <c r="AE124" t="s">
        <v>3</v>
      </c>
      <c r="AF124" t="s">
        <v>3</v>
      </c>
      <c r="AG124" t="s">
        <v>6</v>
      </c>
      <c r="AH124" t="s">
        <v>6</v>
      </c>
      <c r="AI124" t="s">
        <v>5</v>
      </c>
      <c r="AJ124" t="s">
        <v>4</v>
      </c>
      <c r="AK124" t="s">
        <v>6</v>
      </c>
      <c r="AL124" t="s">
        <v>3</v>
      </c>
      <c r="AM124" t="s">
        <v>6</v>
      </c>
      <c r="AN124" t="s">
        <v>6</v>
      </c>
      <c r="AO124" t="s">
        <v>6</v>
      </c>
      <c r="AP124" t="s">
        <v>5</v>
      </c>
      <c r="AQ124" t="s">
        <v>5</v>
      </c>
    </row>
    <row r="125" spans="1:43" x14ac:dyDescent="0.25">
      <c r="A125" t="e">
        <v>#N/A</v>
      </c>
      <c r="C125" t="s">
        <v>11</v>
      </c>
      <c r="D125" t="s">
        <v>4</v>
      </c>
      <c r="E125" t="s">
        <v>4</v>
      </c>
      <c r="F125" t="s">
        <v>6</v>
      </c>
      <c r="G125" t="s">
        <v>6</v>
      </c>
      <c r="H125" t="s">
        <v>4</v>
      </c>
      <c r="I125" t="s">
        <v>3</v>
      </c>
      <c r="J125" t="s">
        <v>5</v>
      </c>
      <c r="K125" t="s">
        <v>5</v>
      </c>
      <c r="L125" t="s">
        <v>6</v>
      </c>
      <c r="M125" t="s">
        <v>4</v>
      </c>
      <c r="N125" t="s">
        <v>6</v>
      </c>
      <c r="O125" t="s">
        <v>5</v>
      </c>
      <c r="P125" t="s">
        <v>6</v>
      </c>
      <c r="Q125" t="s">
        <v>4</v>
      </c>
      <c r="R125" t="s">
        <v>6</v>
      </c>
      <c r="S125" t="s">
        <v>6</v>
      </c>
      <c r="T125" t="s">
        <v>3</v>
      </c>
      <c r="U125" t="s">
        <v>6</v>
      </c>
      <c r="V125" t="s">
        <v>3</v>
      </c>
      <c r="W125" t="s">
        <v>5</v>
      </c>
      <c r="X125" t="s">
        <v>4</v>
      </c>
      <c r="Y125" t="s">
        <v>3</v>
      </c>
      <c r="Z125" t="s">
        <v>4</v>
      </c>
      <c r="AA125" t="s">
        <v>4</v>
      </c>
      <c r="AB125" t="s">
        <v>3</v>
      </c>
      <c r="AC125" t="s">
        <v>4</v>
      </c>
      <c r="AD125" t="s">
        <v>6</v>
      </c>
      <c r="AE125" t="s">
        <v>6</v>
      </c>
      <c r="AF125" t="s">
        <v>5</v>
      </c>
      <c r="AG125" t="s">
        <v>3</v>
      </c>
      <c r="AH125" t="s">
        <v>6</v>
      </c>
      <c r="AI125" t="s">
        <v>5</v>
      </c>
      <c r="AJ125" t="s">
        <v>5</v>
      </c>
      <c r="AK125" t="s">
        <v>6</v>
      </c>
      <c r="AL125" t="s">
        <v>4</v>
      </c>
      <c r="AM125" t="s">
        <v>3</v>
      </c>
      <c r="AN125" t="s">
        <v>3</v>
      </c>
      <c r="AO125" t="s">
        <v>4</v>
      </c>
      <c r="AP125" t="s">
        <v>6</v>
      </c>
      <c r="AQ125" t="s">
        <v>3</v>
      </c>
    </row>
    <row r="126" spans="1:43" x14ac:dyDescent="0.25">
      <c r="A126" t="e">
        <v>#N/A</v>
      </c>
      <c r="C126" t="s">
        <v>9</v>
      </c>
      <c r="D126" t="s">
        <v>5</v>
      </c>
      <c r="E126" t="s">
        <v>6</v>
      </c>
      <c r="F126" t="s">
        <v>3</v>
      </c>
      <c r="G126" t="s">
        <v>6</v>
      </c>
      <c r="H126" t="s">
        <v>4</v>
      </c>
      <c r="I126" t="s">
        <v>3</v>
      </c>
      <c r="J126" t="s">
        <v>5</v>
      </c>
      <c r="K126" t="s">
        <v>4</v>
      </c>
      <c r="L126" t="s">
        <v>5</v>
      </c>
      <c r="M126" t="s">
        <v>3</v>
      </c>
      <c r="N126" t="s">
        <v>6</v>
      </c>
      <c r="O126" t="s">
        <v>4</v>
      </c>
      <c r="P126" t="s">
        <v>3</v>
      </c>
      <c r="Q126" t="s">
        <v>4</v>
      </c>
      <c r="R126" t="s">
        <v>3</v>
      </c>
      <c r="S126" t="s">
        <v>4</v>
      </c>
      <c r="T126" t="s">
        <v>5</v>
      </c>
      <c r="U126" t="s">
        <v>6</v>
      </c>
      <c r="V126" t="s">
        <v>3</v>
      </c>
      <c r="W126" t="s">
        <v>5</v>
      </c>
      <c r="X126" t="s">
        <v>3</v>
      </c>
      <c r="Y126" t="s">
        <v>4</v>
      </c>
      <c r="Z126" t="s">
        <v>3</v>
      </c>
      <c r="AA126" t="s">
        <v>6</v>
      </c>
      <c r="AB126" t="s">
        <v>6</v>
      </c>
      <c r="AC126" t="s">
        <v>5</v>
      </c>
      <c r="AD126" t="s">
        <v>4</v>
      </c>
      <c r="AE126" t="s">
        <v>4</v>
      </c>
      <c r="AF126" t="s">
        <v>5</v>
      </c>
      <c r="AG126" t="s">
        <v>6</v>
      </c>
      <c r="AH126" t="s">
        <v>5</v>
      </c>
      <c r="AI126" t="s">
        <v>5</v>
      </c>
      <c r="AJ126" t="s">
        <v>3</v>
      </c>
      <c r="AK126" t="s">
        <v>4</v>
      </c>
      <c r="AL126" t="s">
        <v>5</v>
      </c>
      <c r="AM126" t="s">
        <v>3</v>
      </c>
      <c r="AN126" t="s">
        <v>3</v>
      </c>
      <c r="AO126" t="s">
        <v>4</v>
      </c>
      <c r="AP126" t="s">
        <v>4</v>
      </c>
      <c r="AQ126" t="s">
        <v>5</v>
      </c>
    </row>
    <row r="127" spans="1:43" x14ac:dyDescent="0.25">
      <c r="A127">
        <v>2448032</v>
      </c>
      <c r="C127" t="s">
        <v>15</v>
      </c>
      <c r="D127" t="s">
        <v>5</v>
      </c>
      <c r="E127" t="s">
        <v>6</v>
      </c>
      <c r="F127" t="s">
        <v>3</v>
      </c>
      <c r="G127" t="s">
        <v>6</v>
      </c>
      <c r="H127" t="s">
        <v>4</v>
      </c>
      <c r="I127" t="s">
        <v>6</v>
      </c>
      <c r="J127" t="s">
        <v>6</v>
      </c>
      <c r="K127" t="s">
        <v>4</v>
      </c>
      <c r="L127" t="s">
        <v>5</v>
      </c>
      <c r="M127" t="s">
        <v>3</v>
      </c>
      <c r="N127" t="s">
        <v>6</v>
      </c>
      <c r="O127" t="s">
        <v>4</v>
      </c>
      <c r="P127" t="s">
        <v>6</v>
      </c>
      <c r="Q127" t="s">
        <v>4</v>
      </c>
      <c r="R127" t="s">
        <v>5</v>
      </c>
      <c r="S127" t="s">
        <v>4</v>
      </c>
      <c r="T127" t="s">
        <v>3</v>
      </c>
      <c r="U127" t="s">
        <v>5</v>
      </c>
      <c r="V127" t="s">
        <v>3</v>
      </c>
      <c r="W127" t="s">
        <v>3</v>
      </c>
      <c r="X127" t="s">
        <v>3</v>
      </c>
      <c r="Y127" t="s">
        <v>4</v>
      </c>
      <c r="Z127" t="s">
        <v>5</v>
      </c>
      <c r="AA127" t="s">
        <v>6</v>
      </c>
      <c r="AB127" t="s">
        <v>6</v>
      </c>
      <c r="AC127" t="s">
        <v>6</v>
      </c>
      <c r="AD127" t="s">
        <v>6</v>
      </c>
      <c r="AE127" t="s">
        <v>4</v>
      </c>
      <c r="AF127" t="s">
        <v>3</v>
      </c>
      <c r="AG127" t="s">
        <v>6</v>
      </c>
      <c r="AH127" t="s">
        <v>5</v>
      </c>
      <c r="AI127" t="s">
        <v>5</v>
      </c>
      <c r="AJ127" t="s">
        <v>3</v>
      </c>
      <c r="AK127" t="s">
        <v>4</v>
      </c>
      <c r="AL127" t="s">
        <v>5</v>
      </c>
      <c r="AM127" t="s">
        <v>4</v>
      </c>
      <c r="AN127" t="s">
        <v>3</v>
      </c>
      <c r="AO127" t="s">
        <v>3</v>
      </c>
      <c r="AP127" t="s">
        <v>4</v>
      </c>
      <c r="AQ127" t="s">
        <v>4</v>
      </c>
    </row>
    <row r="128" spans="1:43" x14ac:dyDescent="0.25">
      <c r="A128" t="e">
        <v>#N/A</v>
      </c>
      <c r="C128" t="s">
        <v>9</v>
      </c>
      <c r="D128" t="s">
        <v>4</v>
      </c>
      <c r="E128" t="s">
        <v>6</v>
      </c>
      <c r="F128" t="s">
        <v>6</v>
      </c>
      <c r="G128" t="s">
        <v>6</v>
      </c>
      <c r="H128" t="s">
        <v>4</v>
      </c>
      <c r="I128" t="s">
        <v>3</v>
      </c>
      <c r="J128" t="s">
        <v>5</v>
      </c>
      <c r="K128" t="s">
        <v>3</v>
      </c>
      <c r="L128" t="s">
        <v>5</v>
      </c>
      <c r="M128" t="s">
        <v>3</v>
      </c>
      <c r="N128" t="s">
        <v>6</v>
      </c>
      <c r="O128" t="s">
        <v>4</v>
      </c>
      <c r="P128" t="s">
        <v>6</v>
      </c>
      <c r="Q128" t="s">
        <v>4</v>
      </c>
      <c r="R128" t="s">
        <v>6</v>
      </c>
      <c r="S128" t="s">
        <v>4</v>
      </c>
      <c r="T128" t="s">
        <v>5</v>
      </c>
      <c r="U128" t="s">
        <v>3</v>
      </c>
      <c r="V128" t="s">
        <v>4</v>
      </c>
      <c r="W128" t="s">
        <v>5</v>
      </c>
      <c r="X128" t="s">
        <v>3</v>
      </c>
      <c r="Y128" t="s">
        <v>6</v>
      </c>
      <c r="Z128" t="s">
        <v>5</v>
      </c>
      <c r="AA128" t="s">
        <v>3</v>
      </c>
      <c r="AB128" t="s">
        <v>6</v>
      </c>
      <c r="AC128" t="s">
        <v>4</v>
      </c>
      <c r="AD128" t="s">
        <v>4</v>
      </c>
      <c r="AE128" t="s">
        <v>4</v>
      </c>
      <c r="AF128" t="s">
        <v>4</v>
      </c>
      <c r="AG128" t="s">
        <v>3</v>
      </c>
      <c r="AH128" t="s">
        <v>5</v>
      </c>
      <c r="AI128" t="s">
        <v>3</v>
      </c>
      <c r="AJ128" t="s">
        <v>3</v>
      </c>
      <c r="AK128" t="s">
        <v>4</v>
      </c>
      <c r="AL128" t="s">
        <v>5</v>
      </c>
      <c r="AM128" t="s">
        <v>6</v>
      </c>
      <c r="AN128" t="s">
        <v>6</v>
      </c>
      <c r="AO128" t="s">
        <v>3</v>
      </c>
      <c r="AP128" t="s">
        <v>3</v>
      </c>
      <c r="AQ128" t="s">
        <v>3</v>
      </c>
    </row>
    <row r="129" spans="1:43" x14ac:dyDescent="0.25">
      <c r="A129" t="e">
        <v>#N/A</v>
      </c>
      <c r="C129" t="s">
        <v>11</v>
      </c>
      <c r="D129" t="s">
        <v>5</v>
      </c>
      <c r="E129" t="s">
        <v>6</v>
      </c>
      <c r="F129" t="s">
        <v>3</v>
      </c>
      <c r="G129" t="s">
        <v>6</v>
      </c>
      <c r="H129" t="s">
        <v>6</v>
      </c>
      <c r="I129" t="s">
        <v>3</v>
      </c>
      <c r="J129" t="s">
        <v>4</v>
      </c>
      <c r="K129" t="s">
        <v>4</v>
      </c>
      <c r="L129" t="s">
        <v>5</v>
      </c>
      <c r="M129" t="s">
        <v>4</v>
      </c>
      <c r="N129" t="s">
        <v>6</v>
      </c>
      <c r="O129" t="s">
        <v>4</v>
      </c>
      <c r="P129" t="s">
        <v>3</v>
      </c>
      <c r="Q129" t="s">
        <v>4</v>
      </c>
      <c r="R129" t="s">
        <v>3</v>
      </c>
      <c r="S129" t="s">
        <v>4</v>
      </c>
      <c r="T129" t="s">
        <v>4</v>
      </c>
      <c r="U129" t="s">
        <v>5</v>
      </c>
      <c r="V129" t="s">
        <v>5</v>
      </c>
      <c r="W129" t="s">
        <v>4</v>
      </c>
      <c r="X129" t="s">
        <v>3</v>
      </c>
      <c r="Y129" t="s">
        <v>4</v>
      </c>
      <c r="Z129" t="s">
        <v>3</v>
      </c>
      <c r="AA129" t="s">
        <v>6</v>
      </c>
      <c r="AB129" t="s">
        <v>6</v>
      </c>
      <c r="AC129" t="s">
        <v>3</v>
      </c>
      <c r="AD129" t="s">
        <v>3</v>
      </c>
      <c r="AE129" t="s">
        <v>5</v>
      </c>
      <c r="AF129" t="s">
        <v>6</v>
      </c>
      <c r="AG129" t="s">
        <v>6</v>
      </c>
      <c r="AH129" t="s">
        <v>5</v>
      </c>
      <c r="AI129" t="s">
        <v>5</v>
      </c>
      <c r="AJ129" t="s">
        <v>3</v>
      </c>
      <c r="AK129" t="s">
        <v>4</v>
      </c>
      <c r="AL129" t="s">
        <v>5</v>
      </c>
      <c r="AM129" t="s">
        <v>6</v>
      </c>
      <c r="AN129" t="s">
        <v>6</v>
      </c>
      <c r="AO129" t="s">
        <v>3</v>
      </c>
      <c r="AP129" t="s">
        <v>3</v>
      </c>
      <c r="AQ129" t="s">
        <v>5</v>
      </c>
    </row>
    <row r="130" spans="1:43" x14ac:dyDescent="0.25">
      <c r="A130" t="e">
        <v>#N/A</v>
      </c>
      <c r="C130" t="s">
        <v>9</v>
      </c>
      <c r="D130" t="s">
        <v>4</v>
      </c>
      <c r="E130" t="s">
        <v>6</v>
      </c>
      <c r="F130" t="s">
        <v>3</v>
      </c>
      <c r="G130" t="s">
        <v>3</v>
      </c>
      <c r="H130" t="s">
        <v>3</v>
      </c>
      <c r="I130" t="s">
        <v>3</v>
      </c>
      <c r="J130" t="s">
        <v>5</v>
      </c>
      <c r="K130" t="s">
        <v>6</v>
      </c>
      <c r="L130" t="s">
        <v>3</v>
      </c>
      <c r="M130" t="s">
        <v>5</v>
      </c>
      <c r="N130" t="s">
        <v>6</v>
      </c>
      <c r="O130" t="s">
        <v>4</v>
      </c>
      <c r="P130" t="s">
        <v>5</v>
      </c>
      <c r="Q130" t="s">
        <v>4</v>
      </c>
      <c r="R130" t="s">
        <v>3</v>
      </c>
      <c r="S130" t="s">
        <v>4</v>
      </c>
      <c r="T130" t="s">
        <v>5</v>
      </c>
      <c r="U130" t="s">
        <v>5</v>
      </c>
      <c r="V130" t="s">
        <v>3</v>
      </c>
      <c r="W130" t="s">
        <v>5</v>
      </c>
      <c r="X130" t="s">
        <v>3</v>
      </c>
      <c r="Y130" t="s">
        <v>4</v>
      </c>
      <c r="Z130" t="s">
        <v>4</v>
      </c>
      <c r="AA130" t="s">
        <v>6</v>
      </c>
      <c r="AB130" t="s">
        <v>6</v>
      </c>
      <c r="AC130" t="s">
        <v>3</v>
      </c>
      <c r="AD130" t="s">
        <v>6</v>
      </c>
      <c r="AE130" t="s">
        <v>4</v>
      </c>
      <c r="AF130" t="s">
        <v>3</v>
      </c>
      <c r="AG130" t="s">
        <v>6</v>
      </c>
      <c r="AH130" t="s">
        <v>5</v>
      </c>
      <c r="AI130" t="s">
        <v>5</v>
      </c>
      <c r="AJ130" t="s">
        <v>3</v>
      </c>
      <c r="AK130" t="s">
        <v>5</v>
      </c>
      <c r="AL130" t="s">
        <v>4</v>
      </c>
      <c r="AM130" t="s">
        <v>6</v>
      </c>
      <c r="AN130" t="s">
        <v>6</v>
      </c>
      <c r="AO130" t="s">
        <v>5</v>
      </c>
      <c r="AP130" t="s">
        <v>3</v>
      </c>
      <c r="AQ130" t="s">
        <v>4</v>
      </c>
    </row>
    <row r="131" spans="1:43" x14ac:dyDescent="0.25">
      <c r="A131" t="e">
        <v>#N/A</v>
      </c>
      <c r="C131" t="s">
        <v>9</v>
      </c>
      <c r="D131" t="s">
        <v>6</v>
      </c>
      <c r="E131" t="s">
        <v>4</v>
      </c>
      <c r="F131" t="s">
        <v>4</v>
      </c>
      <c r="G131" t="s">
        <v>3</v>
      </c>
      <c r="H131" t="s">
        <v>4</v>
      </c>
      <c r="I131" t="s">
        <v>6</v>
      </c>
      <c r="J131" t="s">
        <v>5</v>
      </c>
      <c r="K131" t="s">
        <v>4</v>
      </c>
      <c r="L131" t="s">
        <v>3</v>
      </c>
      <c r="M131" t="s">
        <v>3</v>
      </c>
      <c r="N131" t="s">
        <v>6</v>
      </c>
      <c r="O131" t="s">
        <v>3</v>
      </c>
      <c r="P131" t="s">
        <v>3</v>
      </c>
      <c r="Q131" t="s">
        <v>4</v>
      </c>
      <c r="R131" t="s">
        <v>3</v>
      </c>
      <c r="S131" t="s">
        <v>4</v>
      </c>
      <c r="T131" t="s">
        <v>5</v>
      </c>
      <c r="U131" t="s">
        <v>6</v>
      </c>
      <c r="V131" t="s">
        <v>5</v>
      </c>
      <c r="W131" t="s">
        <v>4</v>
      </c>
      <c r="X131" t="s">
        <v>3</v>
      </c>
      <c r="Y131" t="s">
        <v>4</v>
      </c>
      <c r="Z131" t="s">
        <v>4</v>
      </c>
      <c r="AA131" t="s">
        <v>6</v>
      </c>
      <c r="AB131" t="s">
        <v>6</v>
      </c>
      <c r="AC131" t="s">
        <v>4</v>
      </c>
      <c r="AD131" t="s">
        <v>5</v>
      </c>
      <c r="AE131" t="s">
        <v>4</v>
      </c>
      <c r="AF131" t="s">
        <v>3</v>
      </c>
      <c r="AG131" t="s">
        <v>6</v>
      </c>
      <c r="AH131" t="s">
        <v>5</v>
      </c>
      <c r="AI131" t="s">
        <v>5</v>
      </c>
      <c r="AJ131" t="s">
        <v>3</v>
      </c>
      <c r="AK131" t="s">
        <v>4</v>
      </c>
      <c r="AL131" t="s">
        <v>3</v>
      </c>
      <c r="AM131" t="s">
        <v>4</v>
      </c>
      <c r="AN131" t="s">
        <v>4</v>
      </c>
      <c r="AO131" t="s">
        <v>3</v>
      </c>
      <c r="AP131" t="s">
        <v>4</v>
      </c>
      <c r="AQ131" t="s">
        <v>3</v>
      </c>
    </row>
    <row r="132" spans="1:43" x14ac:dyDescent="0.25">
      <c r="A132">
        <v>2467025</v>
      </c>
      <c r="C132" t="s">
        <v>12</v>
      </c>
      <c r="D132" t="s">
        <v>4</v>
      </c>
      <c r="E132" t="s">
        <v>4</v>
      </c>
      <c r="F132" t="s">
        <v>3</v>
      </c>
      <c r="G132" t="s">
        <v>6</v>
      </c>
      <c r="H132" t="s">
        <v>6</v>
      </c>
      <c r="I132" t="s">
        <v>3</v>
      </c>
      <c r="J132" t="s">
        <v>5</v>
      </c>
      <c r="K132" t="s">
        <v>3</v>
      </c>
      <c r="L132" t="s">
        <v>6</v>
      </c>
      <c r="M132" t="s">
        <v>4</v>
      </c>
      <c r="N132" t="s">
        <v>6</v>
      </c>
      <c r="O132" t="s">
        <v>4</v>
      </c>
      <c r="P132" t="s">
        <v>5</v>
      </c>
      <c r="Q132" t="s">
        <v>4</v>
      </c>
      <c r="R132" t="s">
        <v>3</v>
      </c>
      <c r="S132" t="s">
        <v>3</v>
      </c>
      <c r="T132" t="s">
        <v>6</v>
      </c>
      <c r="U132" t="s">
        <v>3</v>
      </c>
      <c r="V132" t="s">
        <v>3</v>
      </c>
      <c r="W132" t="s">
        <v>5</v>
      </c>
      <c r="X132" t="s">
        <v>6</v>
      </c>
      <c r="Y132" t="s">
        <v>4</v>
      </c>
      <c r="Z132" t="s">
        <v>5</v>
      </c>
      <c r="AA132" t="s">
        <v>5</v>
      </c>
      <c r="AB132" t="s">
        <v>5</v>
      </c>
      <c r="AC132" t="s">
        <v>6</v>
      </c>
      <c r="AD132" t="s">
        <v>4</v>
      </c>
      <c r="AE132" t="s">
        <v>4</v>
      </c>
      <c r="AF132" t="s">
        <v>6</v>
      </c>
      <c r="AG132" t="s">
        <v>6</v>
      </c>
      <c r="AH132" t="s">
        <v>5</v>
      </c>
      <c r="AI132" t="s">
        <v>3</v>
      </c>
      <c r="AJ132" t="s">
        <v>6</v>
      </c>
      <c r="AK132" t="s">
        <v>3</v>
      </c>
      <c r="AL132" t="s">
        <v>5</v>
      </c>
      <c r="AM132" t="s">
        <v>6</v>
      </c>
      <c r="AN132" t="s">
        <v>4</v>
      </c>
      <c r="AO132" t="s">
        <v>5</v>
      </c>
      <c r="AP132" t="s">
        <v>3</v>
      </c>
      <c r="AQ132" t="s">
        <v>4</v>
      </c>
    </row>
    <row r="133" spans="1:43" x14ac:dyDescent="0.25">
      <c r="A133">
        <v>2446057</v>
      </c>
      <c r="C133" t="s">
        <v>7</v>
      </c>
      <c r="D133" t="s">
        <v>4</v>
      </c>
      <c r="E133" t="s">
        <v>4</v>
      </c>
      <c r="F133" t="s">
        <v>3</v>
      </c>
      <c r="G133" t="s">
        <v>6</v>
      </c>
      <c r="H133" t="s">
        <v>4</v>
      </c>
      <c r="I133" t="s">
        <v>3</v>
      </c>
      <c r="J133" t="s">
        <v>5</v>
      </c>
      <c r="K133" t="s">
        <v>6</v>
      </c>
      <c r="L133" t="s">
        <v>3</v>
      </c>
      <c r="M133" t="s">
        <v>6</v>
      </c>
      <c r="N133" t="s">
        <v>6</v>
      </c>
      <c r="O133" t="s">
        <v>4</v>
      </c>
      <c r="P133" t="s">
        <v>6</v>
      </c>
      <c r="Q133" t="s">
        <v>4</v>
      </c>
      <c r="R133" t="s">
        <v>3</v>
      </c>
      <c r="S133" t="s">
        <v>4</v>
      </c>
      <c r="T133" t="s">
        <v>5</v>
      </c>
      <c r="U133" t="s">
        <v>6</v>
      </c>
      <c r="V133" t="s">
        <v>4</v>
      </c>
      <c r="W133" t="s">
        <v>4</v>
      </c>
      <c r="X133" t="s">
        <v>3</v>
      </c>
      <c r="Y133" t="s">
        <v>4</v>
      </c>
      <c r="Z133" t="s">
        <v>5</v>
      </c>
      <c r="AA133" t="s">
        <v>6</v>
      </c>
      <c r="AB133" t="s">
        <v>6</v>
      </c>
      <c r="AC133" t="s">
        <v>4</v>
      </c>
      <c r="AD133" t="s">
        <v>3</v>
      </c>
      <c r="AE133" t="s">
        <v>4</v>
      </c>
      <c r="AF133" t="s">
        <v>6</v>
      </c>
      <c r="AG133" t="s">
        <v>6</v>
      </c>
      <c r="AH133" t="s">
        <v>5</v>
      </c>
      <c r="AI133" t="s">
        <v>5</v>
      </c>
      <c r="AJ133" t="s">
        <v>3</v>
      </c>
      <c r="AK133" t="s">
        <v>4</v>
      </c>
      <c r="AL133" t="s">
        <v>5</v>
      </c>
      <c r="AM133" t="s">
        <v>6</v>
      </c>
      <c r="AN133" t="s">
        <v>6</v>
      </c>
      <c r="AO133" t="s">
        <v>5</v>
      </c>
      <c r="AP133" t="s">
        <v>3</v>
      </c>
      <c r="AQ133" t="s">
        <v>3</v>
      </c>
    </row>
    <row r="134" spans="1:43" x14ac:dyDescent="0.25">
      <c r="A134">
        <v>2460275</v>
      </c>
      <c r="C134" t="s">
        <v>3</v>
      </c>
      <c r="D134" t="s">
        <v>4</v>
      </c>
      <c r="E134" t="s">
        <v>6</v>
      </c>
      <c r="F134" t="s">
        <v>3</v>
      </c>
      <c r="G134" t="s">
        <v>6</v>
      </c>
      <c r="H134" t="s">
        <v>3</v>
      </c>
      <c r="I134" t="s">
        <v>3</v>
      </c>
      <c r="J134" t="s">
        <v>3</v>
      </c>
      <c r="K134" t="s">
        <v>4</v>
      </c>
      <c r="L134" t="s">
        <v>3</v>
      </c>
      <c r="M134" t="s">
        <v>6</v>
      </c>
      <c r="N134" t="s">
        <v>6</v>
      </c>
      <c r="O134" t="s">
        <v>4</v>
      </c>
      <c r="P134" t="s">
        <v>6</v>
      </c>
      <c r="Q134" t="s">
        <v>4</v>
      </c>
      <c r="R134" t="s">
        <v>3</v>
      </c>
      <c r="S134" t="s">
        <v>4</v>
      </c>
      <c r="T134" t="s">
        <v>5</v>
      </c>
      <c r="U134" t="s">
        <v>6</v>
      </c>
      <c r="V134" t="s">
        <v>5</v>
      </c>
      <c r="W134" t="s">
        <v>5</v>
      </c>
      <c r="X134" t="s">
        <v>3</v>
      </c>
      <c r="Y134" t="s">
        <v>4</v>
      </c>
      <c r="Z134" t="s">
        <v>4</v>
      </c>
      <c r="AA134" t="s">
        <v>6</v>
      </c>
      <c r="AB134" t="s">
        <v>3</v>
      </c>
      <c r="AC134" t="s">
        <v>3</v>
      </c>
      <c r="AD134" t="s">
        <v>6</v>
      </c>
      <c r="AE134" t="s">
        <v>4</v>
      </c>
      <c r="AF134" t="s">
        <v>3</v>
      </c>
      <c r="AG134" t="s">
        <v>5</v>
      </c>
      <c r="AH134" t="s">
        <v>3</v>
      </c>
      <c r="AI134" t="s">
        <v>5</v>
      </c>
      <c r="AJ134" t="s">
        <v>3</v>
      </c>
      <c r="AK134" t="s">
        <v>4</v>
      </c>
      <c r="AL134" t="s">
        <v>5</v>
      </c>
      <c r="AM134" t="s">
        <v>4</v>
      </c>
      <c r="AN134" t="s">
        <v>6</v>
      </c>
      <c r="AO134" t="s">
        <v>5</v>
      </c>
      <c r="AP134" t="s">
        <v>6</v>
      </c>
      <c r="AQ134" t="s">
        <v>4</v>
      </c>
    </row>
    <row r="135" spans="1:43" x14ac:dyDescent="0.25">
      <c r="A135">
        <v>2368055</v>
      </c>
      <c r="C135" t="s">
        <v>9</v>
      </c>
      <c r="D135" t="s">
        <v>5</v>
      </c>
      <c r="E135" t="s">
        <v>6</v>
      </c>
      <c r="F135" t="s">
        <v>3</v>
      </c>
      <c r="G135" t="s">
        <v>6</v>
      </c>
      <c r="H135" t="s">
        <v>4</v>
      </c>
      <c r="I135" t="s">
        <v>3</v>
      </c>
      <c r="J135" t="s">
        <v>5</v>
      </c>
      <c r="K135" t="s">
        <v>4</v>
      </c>
      <c r="L135" t="s">
        <v>3</v>
      </c>
      <c r="M135" t="s">
        <v>6</v>
      </c>
      <c r="N135" t="s">
        <v>6</v>
      </c>
      <c r="O135" t="s">
        <v>4</v>
      </c>
      <c r="P135" t="s">
        <v>6</v>
      </c>
      <c r="Q135" t="s">
        <v>4</v>
      </c>
      <c r="R135" t="s">
        <v>3</v>
      </c>
      <c r="S135" t="s">
        <v>4</v>
      </c>
      <c r="T135" t="s">
        <v>5</v>
      </c>
      <c r="U135" t="s">
        <v>6</v>
      </c>
      <c r="V135" t="s">
        <v>3</v>
      </c>
      <c r="W135" t="s">
        <v>4</v>
      </c>
      <c r="X135" t="s">
        <v>5</v>
      </c>
      <c r="Y135" t="s">
        <v>4</v>
      </c>
      <c r="Z135" t="s">
        <v>5</v>
      </c>
      <c r="AA135" t="s">
        <v>6</v>
      </c>
      <c r="AB135" t="s">
        <v>6</v>
      </c>
      <c r="AC135" t="s">
        <v>4</v>
      </c>
      <c r="AD135" t="s">
        <v>4</v>
      </c>
      <c r="AE135" t="s">
        <v>4</v>
      </c>
      <c r="AF135" t="s">
        <v>3</v>
      </c>
      <c r="AG135" t="s">
        <v>6</v>
      </c>
      <c r="AH135" t="s">
        <v>5</v>
      </c>
      <c r="AI135" t="s">
        <v>5</v>
      </c>
      <c r="AJ135" t="s">
        <v>3</v>
      </c>
      <c r="AK135" t="s">
        <v>4</v>
      </c>
      <c r="AL135" t="s">
        <v>4</v>
      </c>
      <c r="AM135" t="s">
        <v>6</v>
      </c>
      <c r="AN135" t="s">
        <v>6</v>
      </c>
      <c r="AO135" t="s">
        <v>5</v>
      </c>
      <c r="AP135" t="s">
        <v>6</v>
      </c>
      <c r="AQ135" t="s">
        <v>5</v>
      </c>
    </row>
    <row r="136" spans="1:43" x14ac:dyDescent="0.25">
      <c r="A136">
        <v>2471988</v>
      </c>
      <c r="C136" t="s">
        <v>13</v>
      </c>
      <c r="D136" t="s">
        <v>3</v>
      </c>
      <c r="E136" t="s">
        <v>4</v>
      </c>
      <c r="F136" t="s">
        <v>3</v>
      </c>
      <c r="G136" t="s">
        <v>6</v>
      </c>
      <c r="H136" t="s">
        <v>4</v>
      </c>
      <c r="I136" t="s">
        <v>3</v>
      </c>
      <c r="J136" t="s">
        <v>4</v>
      </c>
      <c r="K136" t="s">
        <v>4</v>
      </c>
      <c r="L136" t="s">
        <v>5</v>
      </c>
      <c r="M136" t="s">
        <v>4</v>
      </c>
      <c r="N136" t="s">
        <v>6</v>
      </c>
      <c r="O136" t="s">
        <v>4</v>
      </c>
      <c r="P136" t="s">
        <v>5</v>
      </c>
      <c r="Q136" t="s">
        <v>4</v>
      </c>
      <c r="R136" t="s">
        <v>6</v>
      </c>
      <c r="S136" t="s">
        <v>4</v>
      </c>
      <c r="T136" t="s">
        <v>5</v>
      </c>
      <c r="U136" t="s">
        <v>5</v>
      </c>
      <c r="V136" t="s">
        <v>3</v>
      </c>
      <c r="W136" t="s">
        <v>5</v>
      </c>
      <c r="X136" t="s">
        <v>6</v>
      </c>
      <c r="Y136" t="s">
        <v>4</v>
      </c>
      <c r="Z136" t="s">
        <v>3</v>
      </c>
      <c r="AA136" t="s">
        <v>6</v>
      </c>
      <c r="AB136" t="s">
        <v>6</v>
      </c>
      <c r="AC136" t="s">
        <v>4</v>
      </c>
      <c r="AD136" t="s">
        <v>4</v>
      </c>
      <c r="AE136" t="s">
        <v>4</v>
      </c>
      <c r="AF136" t="s">
        <v>6</v>
      </c>
      <c r="AG136" t="s">
        <v>6</v>
      </c>
      <c r="AH136" t="s">
        <v>6</v>
      </c>
      <c r="AI136" t="s">
        <v>5</v>
      </c>
      <c r="AJ136" t="s">
        <v>3</v>
      </c>
      <c r="AK136" t="s">
        <v>4</v>
      </c>
      <c r="AL136" t="s">
        <v>4</v>
      </c>
      <c r="AM136" t="s">
        <v>3</v>
      </c>
      <c r="AN136" t="s">
        <v>3</v>
      </c>
      <c r="AO136" t="s">
        <v>3</v>
      </c>
      <c r="AP136" t="s">
        <v>4</v>
      </c>
      <c r="AQ136" t="s">
        <v>3</v>
      </c>
    </row>
    <row r="137" spans="1:43" x14ac:dyDescent="0.25">
      <c r="A137">
        <v>2383406</v>
      </c>
      <c r="C137" t="s">
        <v>15</v>
      </c>
      <c r="D137" t="s">
        <v>3</v>
      </c>
      <c r="E137" t="s">
        <v>4</v>
      </c>
      <c r="F137" t="s">
        <v>6</v>
      </c>
      <c r="G137" t="s">
        <v>6</v>
      </c>
      <c r="H137" t="s">
        <v>6</v>
      </c>
      <c r="I137" t="s">
        <v>3</v>
      </c>
      <c r="J137" t="s">
        <v>3</v>
      </c>
      <c r="K137" t="s">
        <v>3</v>
      </c>
      <c r="L137" t="s">
        <v>6</v>
      </c>
      <c r="M137" t="s">
        <v>4</v>
      </c>
      <c r="N137" t="s">
        <v>6</v>
      </c>
      <c r="O137" t="s">
        <v>4</v>
      </c>
      <c r="P137" t="s">
        <v>5</v>
      </c>
      <c r="Q137" t="s">
        <v>4</v>
      </c>
      <c r="R137" t="s">
        <v>3</v>
      </c>
      <c r="S137" t="s">
        <v>6</v>
      </c>
      <c r="T137" t="s">
        <v>3</v>
      </c>
      <c r="U137" t="s">
        <v>5</v>
      </c>
      <c r="V137" t="s">
        <v>3</v>
      </c>
      <c r="W137" t="s">
        <v>4</v>
      </c>
      <c r="X137" t="s">
        <v>6</v>
      </c>
      <c r="Y137" t="s">
        <v>4</v>
      </c>
      <c r="Z137" t="s">
        <v>5</v>
      </c>
      <c r="AA137" t="s">
        <v>6</v>
      </c>
      <c r="AB137" t="s">
        <v>6</v>
      </c>
      <c r="AC137" t="s">
        <v>3</v>
      </c>
      <c r="AD137" t="s">
        <v>6</v>
      </c>
      <c r="AE137" t="s">
        <v>4</v>
      </c>
      <c r="AF137" t="s">
        <v>3</v>
      </c>
      <c r="AG137" t="s">
        <v>3</v>
      </c>
      <c r="AH137" t="s">
        <v>5</v>
      </c>
      <c r="AI137" t="s">
        <v>5</v>
      </c>
      <c r="AJ137" t="s">
        <v>3</v>
      </c>
      <c r="AK137" t="s">
        <v>5</v>
      </c>
      <c r="AL137" t="s">
        <v>3</v>
      </c>
      <c r="AM137" t="s">
        <v>4</v>
      </c>
      <c r="AN137" t="s">
        <v>3</v>
      </c>
      <c r="AO137" t="s">
        <v>3</v>
      </c>
      <c r="AP137" t="s">
        <v>6</v>
      </c>
      <c r="AQ137" t="s">
        <v>5</v>
      </c>
    </row>
    <row r="138" spans="1:43" x14ac:dyDescent="0.25">
      <c r="A138">
        <v>2460236</v>
      </c>
      <c r="C138" t="s">
        <v>8</v>
      </c>
      <c r="D138" t="s">
        <v>6</v>
      </c>
      <c r="E138" t="s">
        <v>4</v>
      </c>
      <c r="F138" t="s">
        <v>3</v>
      </c>
      <c r="G138" t="s">
        <v>6</v>
      </c>
      <c r="H138" t="s">
        <v>3</v>
      </c>
      <c r="I138" t="s">
        <v>3</v>
      </c>
      <c r="J138" t="s">
        <v>5</v>
      </c>
      <c r="K138" t="s">
        <v>5</v>
      </c>
      <c r="L138" t="s">
        <v>6</v>
      </c>
      <c r="M138" t="s">
        <v>4</v>
      </c>
      <c r="N138" t="s">
        <v>6</v>
      </c>
      <c r="O138" t="s">
        <v>4</v>
      </c>
      <c r="P138" t="s">
        <v>5</v>
      </c>
      <c r="Q138" t="s">
        <v>6</v>
      </c>
      <c r="R138" t="s">
        <v>4</v>
      </c>
      <c r="S138" t="s">
        <v>4</v>
      </c>
      <c r="T138" t="s">
        <v>5</v>
      </c>
      <c r="U138" t="s">
        <v>6</v>
      </c>
      <c r="V138" t="s">
        <v>5</v>
      </c>
      <c r="W138" t="s">
        <v>3</v>
      </c>
      <c r="X138" t="s">
        <v>3</v>
      </c>
      <c r="Y138" t="s">
        <v>4</v>
      </c>
      <c r="Z138" t="s">
        <v>3</v>
      </c>
      <c r="AA138" t="s">
        <v>6</v>
      </c>
      <c r="AB138" t="s">
        <v>6</v>
      </c>
      <c r="AC138" t="s">
        <v>5</v>
      </c>
      <c r="AD138" t="s">
        <v>5</v>
      </c>
      <c r="AE138" t="s">
        <v>4</v>
      </c>
      <c r="AF138" t="s">
        <v>6</v>
      </c>
      <c r="AG138" t="s">
        <v>6</v>
      </c>
      <c r="AH138" t="s">
        <v>5</v>
      </c>
      <c r="AI138" t="s">
        <v>5</v>
      </c>
      <c r="AJ138" t="s">
        <v>3</v>
      </c>
      <c r="AK138" t="s">
        <v>6</v>
      </c>
      <c r="AL138" t="s">
        <v>5</v>
      </c>
      <c r="AM138" t="s">
        <v>3</v>
      </c>
      <c r="AN138" t="s">
        <v>5</v>
      </c>
      <c r="AO138" t="s">
        <v>3</v>
      </c>
      <c r="AP138" t="s">
        <v>6</v>
      </c>
      <c r="AQ138" t="s">
        <v>5</v>
      </c>
    </row>
    <row r="139" spans="1:43" x14ac:dyDescent="0.25">
      <c r="A139">
        <v>2462671</v>
      </c>
      <c r="C139" t="s">
        <v>8</v>
      </c>
      <c r="D139" t="s">
        <v>3</v>
      </c>
      <c r="E139" t="s">
        <v>4</v>
      </c>
      <c r="F139" t="s">
        <v>4</v>
      </c>
      <c r="G139" t="s">
        <v>6</v>
      </c>
      <c r="H139" t="s">
        <v>5</v>
      </c>
      <c r="I139" t="s">
        <v>6</v>
      </c>
      <c r="J139" t="s">
        <v>5</v>
      </c>
      <c r="K139" t="s">
        <v>4</v>
      </c>
      <c r="L139" t="s">
        <v>5</v>
      </c>
      <c r="M139" t="s">
        <v>5</v>
      </c>
      <c r="N139" t="s">
        <v>6</v>
      </c>
      <c r="O139" t="s">
        <v>4</v>
      </c>
      <c r="P139" t="s">
        <v>5</v>
      </c>
      <c r="Q139" t="s">
        <v>4</v>
      </c>
      <c r="R139" t="s">
        <v>6</v>
      </c>
      <c r="S139" t="s">
        <v>4</v>
      </c>
      <c r="T139" t="s">
        <v>5</v>
      </c>
      <c r="U139" t="s">
        <v>3</v>
      </c>
      <c r="V139" t="s">
        <v>3</v>
      </c>
      <c r="W139" t="s">
        <v>3</v>
      </c>
      <c r="X139" t="s">
        <v>3</v>
      </c>
      <c r="Y139" t="s">
        <v>4</v>
      </c>
      <c r="Z139" t="s">
        <v>4</v>
      </c>
      <c r="AA139" t="s">
        <v>4</v>
      </c>
      <c r="AB139" t="s">
        <v>6</v>
      </c>
      <c r="AC139" t="s">
        <v>4</v>
      </c>
      <c r="AD139" t="s">
        <v>5</v>
      </c>
      <c r="AE139" t="s">
        <v>4</v>
      </c>
      <c r="AF139" t="s">
        <v>3</v>
      </c>
      <c r="AG139" t="s">
        <v>6</v>
      </c>
      <c r="AH139" t="s">
        <v>5</v>
      </c>
      <c r="AI139" t="s">
        <v>3</v>
      </c>
      <c r="AJ139" t="s">
        <v>3</v>
      </c>
      <c r="AK139" t="s">
        <v>4</v>
      </c>
      <c r="AL139" t="s">
        <v>4</v>
      </c>
      <c r="AM139" t="s">
        <v>6</v>
      </c>
      <c r="AN139" t="s">
        <v>3</v>
      </c>
      <c r="AO139" t="s">
        <v>3</v>
      </c>
      <c r="AP139" t="s">
        <v>6</v>
      </c>
      <c r="AQ139" t="s">
        <v>5</v>
      </c>
    </row>
    <row r="140" spans="1:43" x14ac:dyDescent="0.25">
      <c r="A140">
        <v>2575386</v>
      </c>
      <c r="C140" t="s">
        <v>13</v>
      </c>
      <c r="D140" t="s">
        <v>6</v>
      </c>
      <c r="E140" t="s">
        <v>6</v>
      </c>
      <c r="F140" t="s">
        <v>3</v>
      </c>
      <c r="G140" t="s">
        <v>5</v>
      </c>
      <c r="H140" t="s">
        <v>6</v>
      </c>
      <c r="I140" t="s">
        <v>3</v>
      </c>
      <c r="J140" t="s">
        <v>5</v>
      </c>
      <c r="K140" t="s">
        <v>4</v>
      </c>
      <c r="L140" t="s">
        <v>5</v>
      </c>
      <c r="M140" t="s">
        <v>5</v>
      </c>
      <c r="N140" t="s">
        <v>6</v>
      </c>
      <c r="O140" t="s">
        <v>4</v>
      </c>
      <c r="P140" t="s">
        <v>6</v>
      </c>
      <c r="Q140" t="s">
        <v>4</v>
      </c>
      <c r="R140" t="s">
        <v>3</v>
      </c>
      <c r="S140" t="s">
        <v>4</v>
      </c>
      <c r="T140" t="s">
        <v>5</v>
      </c>
      <c r="U140" t="s">
        <v>3</v>
      </c>
      <c r="V140" t="s">
        <v>4</v>
      </c>
      <c r="W140" t="s">
        <v>5</v>
      </c>
      <c r="X140" t="s">
        <v>3</v>
      </c>
      <c r="Y140" t="s">
        <v>4</v>
      </c>
      <c r="Z140" t="s">
        <v>4</v>
      </c>
      <c r="AA140" t="s">
        <v>4</v>
      </c>
      <c r="AB140" t="s">
        <v>6</v>
      </c>
      <c r="AC140" t="s">
        <v>3</v>
      </c>
      <c r="AD140" t="s">
        <v>5</v>
      </c>
      <c r="AE140" t="s">
        <v>4</v>
      </c>
      <c r="AF140" t="s">
        <v>6</v>
      </c>
      <c r="AG140" t="s">
        <v>6</v>
      </c>
      <c r="AH140" t="s">
        <v>5</v>
      </c>
      <c r="AI140" t="s">
        <v>5</v>
      </c>
      <c r="AJ140" t="s">
        <v>3</v>
      </c>
      <c r="AK140" t="s">
        <v>5</v>
      </c>
      <c r="AL140" t="s">
        <v>5</v>
      </c>
      <c r="AM140" t="s">
        <v>3</v>
      </c>
      <c r="AN140" t="s">
        <v>6</v>
      </c>
      <c r="AO140" t="s">
        <v>3</v>
      </c>
      <c r="AP140" t="s">
        <v>3</v>
      </c>
      <c r="AQ140" t="s">
        <v>5</v>
      </c>
    </row>
    <row r="141" spans="1:43" x14ac:dyDescent="0.25">
      <c r="A141" t="e">
        <v>#N/A</v>
      </c>
      <c r="C141" t="s">
        <v>11</v>
      </c>
      <c r="D141" t="s">
        <v>3</v>
      </c>
      <c r="E141" t="s">
        <v>6</v>
      </c>
      <c r="F141" t="s">
        <v>4</v>
      </c>
      <c r="G141" t="s">
        <v>6</v>
      </c>
      <c r="H141" t="s">
        <v>6</v>
      </c>
      <c r="I141" t="s">
        <v>3</v>
      </c>
      <c r="J141" t="s">
        <v>5</v>
      </c>
      <c r="K141" t="s">
        <v>4</v>
      </c>
      <c r="L141" t="s">
        <v>3</v>
      </c>
      <c r="M141" t="s">
        <v>3</v>
      </c>
      <c r="N141" t="s">
        <v>6</v>
      </c>
      <c r="O141" t="s">
        <v>4</v>
      </c>
      <c r="P141" t="s">
        <v>5</v>
      </c>
      <c r="Q141" t="s">
        <v>4</v>
      </c>
      <c r="R141" t="s">
        <v>6</v>
      </c>
      <c r="S141" t="s">
        <v>4</v>
      </c>
      <c r="T141" t="s">
        <v>3</v>
      </c>
      <c r="U141" t="s">
        <v>3</v>
      </c>
      <c r="V141" t="s">
        <v>3</v>
      </c>
      <c r="W141" t="s">
        <v>6</v>
      </c>
      <c r="X141" t="s">
        <v>3</v>
      </c>
      <c r="Y141" t="s">
        <v>4</v>
      </c>
      <c r="Z141" t="s">
        <v>3</v>
      </c>
      <c r="AA141" t="s">
        <v>6</v>
      </c>
      <c r="AB141" t="s">
        <v>6</v>
      </c>
      <c r="AC141" t="s">
        <v>6</v>
      </c>
      <c r="AD141" t="s">
        <v>6</v>
      </c>
      <c r="AE141" t="s">
        <v>4</v>
      </c>
      <c r="AF141" t="s">
        <v>3</v>
      </c>
      <c r="AG141" t="s">
        <v>3</v>
      </c>
      <c r="AH141" t="s">
        <v>5</v>
      </c>
      <c r="AI141" t="s">
        <v>5</v>
      </c>
      <c r="AJ141" t="s">
        <v>3</v>
      </c>
      <c r="AK141" t="s">
        <v>5</v>
      </c>
      <c r="AL141" t="s">
        <v>5</v>
      </c>
      <c r="AM141" t="s">
        <v>4</v>
      </c>
      <c r="AN141" t="s">
        <v>6</v>
      </c>
      <c r="AO141" t="s">
        <v>5</v>
      </c>
      <c r="AP141" t="s">
        <v>6</v>
      </c>
      <c r="AQ141" t="s">
        <v>5</v>
      </c>
    </row>
    <row r="142" spans="1:43" x14ac:dyDescent="0.25">
      <c r="A142">
        <v>2458180</v>
      </c>
      <c r="C142" t="s">
        <v>13</v>
      </c>
      <c r="D142" t="s">
        <v>3</v>
      </c>
      <c r="E142" t="s">
        <v>4</v>
      </c>
      <c r="F142" t="s">
        <v>3</v>
      </c>
      <c r="G142" t="s">
        <v>6</v>
      </c>
      <c r="H142" t="s">
        <v>4</v>
      </c>
      <c r="I142" t="s">
        <v>3</v>
      </c>
      <c r="J142" t="s">
        <v>3</v>
      </c>
      <c r="K142" t="s">
        <v>6</v>
      </c>
      <c r="L142" t="s">
        <v>3</v>
      </c>
      <c r="M142" t="s">
        <v>6</v>
      </c>
      <c r="N142" t="s">
        <v>6</v>
      </c>
      <c r="O142" t="s">
        <v>3</v>
      </c>
      <c r="P142" t="s">
        <v>6</v>
      </c>
      <c r="Q142" t="s">
        <v>4</v>
      </c>
      <c r="R142" t="s">
        <v>3</v>
      </c>
      <c r="S142" t="s">
        <v>4</v>
      </c>
      <c r="T142" t="s">
        <v>5</v>
      </c>
      <c r="U142" t="s">
        <v>5</v>
      </c>
      <c r="V142" t="s">
        <v>3</v>
      </c>
      <c r="W142" t="s">
        <v>6</v>
      </c>
      <c r="X142" t="s">
        <v>6</v>
      </c>
      <c r="Y142" t="s">
        <v>4</v>
      </c>
      <c r="Z142" t="s">
        <v>5</v>
      </c>
      <c r="AA142" t="s">
        <v>3</v>
      </c>
      <c r="AB142" t="s">
        <v>6</v>
      </c>
      <c r="AC142" t="s">
        <v>4</v>
      </c>
      <c r="AD142" t="s">
        <v>4</v>
      </c>
      <c r="AE142" t="s">
        <v>4</v>
      </c>
      <c r="AF142" t="s">
        <v>3</v>
      </c>
      <c r="AG142" t="s">
        <v>6</v>
      </c>
      <c r="AH142" t="s">
        <v>5</v>
      </c>
      <c r="AI142" t="s">
        <v>5</v>
      </c>
      <c r="AJ142" t="s">
        <v>3</v>
      </c>
      <c r="AK142" t="s">
        <v>4</v>
      </c>
      <c r="AL142" t="s">
        <v>5</v>
      </c>
      <c r="AM142" t="s">
        <v>3</v>
      </c>
      <c r="AN142" t="s">
        <v>6</v>
      </c>
      <c r="AO142" t="s">
        <v>5</v>
      </c>
      <c r="AP142" t="s">
        <v>3</v>
      </c>
      <c r="AQ142" t="s">
        <v>4</v>
      </c>
    </row>
    <row r="143" spans="1:43" x14ac:dyDescent="0.25">
      <c r="A143">
        <v>2448578</v>
      </c>
      <c r="C143" t="s">
        <v>14</v>
      </c>
      <c r="D143" t="s">
        <v>4</v>
      </c>
      <c r="E143" t="s">
        <v>6</v>
      </c>
      <c r="F143" t="s">
        <v>3</v>
      </c>
      <c r="G143" t="s">
        <v>6</v>
      </c>
      <c r="H143" t="s">
        <v>4</v>
      </c>
      <c r="I143" t="s">
        <v>3</v>
      </c>
      <c r="J143" t="s">
        <v>5</v>
      </c>
      <c r="K143" t="s">
        <v>4</v>
      </c>
      <c r="L143" t="s">
        <v>3</v>
      </c>
      <c r="M143" t="s">
        <v>5</v>
      </c>
      <c r="N143" t="s">
        <v>6</v>
      </c>
      <c r="O143" t="s">
        <v>4</v>
      </c>
      <c r="P143" t="s">
        <v>6</v>
      </c>
      <c r="Q143" t="s">
        <v>5</v>
      </c>
      <c r="R143" t="s">
        <v>4</v>
      </c>
      <c r="S143" t="s">
        <v>4</v>
      </c>
      <c r="T143" t="s">
        <v>5</v>
      </c>
      <c r="U143" t="s">
        <v>3</v>
      </c>
      <c r="V143" t="s">
        <v>3</v>
      </c>
      <c r="W143" t="s">
        <v>5</v>
      </c>
      <c r="X143" t="s">
        <v>3</v>
      </c>
      <c r="Y143" t="s">
        <v>4</v>
      </c>
      <c r="Z143" t="s">
        <v>5</v>
      </c>
      <c r="AA143" t="s">
        <v>6</v>
      </c>
      <c r="AB143" t="s">
        <v>6</v>
      </c>
      <c r="AC143" t="s">
        <v>4</v>
      </c>
      <c r="AD143" t="s">
        <v>6</v>
      </c>
      <c r="AE143" t="s">
        <v>4</v>
      </c>
      <c r="AF143" t="s">
        <v>3</v>
      </c>
      <c r="AG143" t="s">
        <v>6</v>
      </c>
      <c r="AH143" t="s">
        <v>5</v>
      </c>
      <c r="AI143" t="s">
        <v>5</v>
      </c>
      <c r="AJ143" t="s">
        <v>3</v>
      </c>
      <c r="AK143" t="s">
        <v>4</v>
      </c>
      <c r="AL143" t="s">
        <v>5</v>
      </c>
      <c r="AM143" t="s">
        <v>4</v>
      </c>
      <c r="AN143" t="s">
        <v>3</v>
      </c>
      <c r="AO143" t="s">
        <v>3</v>
      </c>
      <c r="AP143" t="s">
        <v>3</v>
      </c>
      <c r="AQ143" t="s">
        <v>5</v>
      </c>
    </row>
    <row r="144" spans="1:43" x14ac:dyDescent="0.25">
      <c r="A144">
        <v>2471344</v>
      </c>
      <c r="C144" t="s">
        <v>12</v>
      </c>
      <c r="D144" t="s">
        <v>3</v>
      </c>
      <c r="E144" t="s">
        <v>3</v>
      </c>
      <c r="F144" t="s">
        <v>3</v>
      </c>
      <c r="G144" t="s">
        <v>6</v>
      </c>
      <c r="H144" t="s">
        <v>6</v>
      </c>
      <c r="I144" t="s">
        <v>3</v>
      </c>
      <c r="J144" t="s">
        <v>4</v>
      </c>
      <c r="K144" t="s">
        <v>6</v>
      </c>
      <c r="L144" t="s">
        <v>5</v>
      </c>
      <c r="M144" t="s">
        <v>3</v>
      </c>
      <c r="N144" t="s">
        <v>6</v>
      </c>
      <c r="O144" t="s">
        <v>4</v>
      </c>
      <c r="P144" t="s">
        <v>3</v>
      </c>
      <c r="Q144" t="s">
        <v>4</v>
      </c>
      <c r="R144" t="s">
        <v>5</v>
      </c>
      <c r="S144" t="s">
        <v>3</v>
      </c>
      <c r="T144" t="s">
        <v>5</v>
      </c>
      <c r="U144" t="s">
        <v>5</v>
      </c>
      <c r="V144" t="s">
        <v>3</v>
      </c>
      <c r="W144" t="s">
        <v>4</v>
      </c>
      <c r="X144" t="s">
        <v>3</v>
      </c>
      <c r="Y144" t="s">
        <v>4</v>
      </c>
      <c r="Z144" t="s">
        <v>4</v>
      </c>
      <c r="AA144" t="s">
        <v>4</v>
      </c>
      <c r="AB144" t="s">
        <v>6</v>
      </c>
      <c r="AC144" t="s">
        <v>5</v>
      </c>
      <c r="AD144" t="s">
        <v>6</v>
      </c>
      <c r="AE144" t="s">
        <v>4</v>
      </c>
      <c r="AF144" t="s">
        <v>3</v>
      </c>
      <c r="AG144" t="s">
        <v>6</v>
      </c>
      <c r="AH144" t="s">
        <v>5</v>
      </c>
      <c r="AI144" t="s">
        <v>5</v>
      </c>
      <c r="AJ144" t="s">
        <v>3</v>
      </c>
      <c r="AK144" t="s">
        <v>4</v>
      </c>
      <c r="AL144" t="s">
        <v>4</v>
      </c>
      <c r="AM144" t="s">
        <v>6</v>
      </c>
      <c r="AN144" t="s">
        <v>5</v>
      </c>
      <c r="AO144" t="s">
        <v>5</v>
      </c>
      <c r="AP144" t="s">
        <v>4</v>
      </c>
      <c r="AQ144" t="s">
        <v>5</v>
      </c>
    </row>
    <row r="145" spans="1:43" x14ac:dyDescent="0.25">
      <c r="A145">
        <v>2488077</v>
      </c>
      <c r="C145" t="s">
        <v>3</v>
      </c>
      <c r="D145" t="s">
        <v>4</v>
      </c>
      <c r="E145" t="s">
        <v>4</v>
      </c>
      <c r="F145" t="s">
        <v>3</v>
      </c>
      <c r="G145" t="s">
        <v>3</v>
      </c>
      <c r="H145" t="s">
        <v>4</v>
      </c>
      <c r="I145" t="s">
        <v>3</v>
      </c>
      <c r="J145" t="s">
        <v>3</v>
      </c>
      <c r="K145" t="s">
        <v>4</v>
      </c>
      <c r="L145" t="s">
        <v>5</v>
      </c>
      <c r="M145" t="s">
        <v>6</v>
      </c>
      <c r="N145" t="s">
        <v>6</v>
      </c>
      <c r="O145" t="s">
        <v>4</v>
      </c>
      <c r="P145" t="s">
        <v>5</v>
      </c>
      <c r="Q145" t="s">
        <v>5</v>
      </c>
      <c r="R145" t="s">
        <v>3</v>
      </c>
      <c r="S145" t="s">
        <v>4</v>
      </c>
      <c r="T145" t="s">
        <v>5</v>
      </c>
      <c r="U145" t="s">
        <v>4</v>
      </c>
      <c r="V145" t="s">
        <v>3</v>
      </c>
      <c r="W145" t="s">
        <v>5</v>
      </c>
      <c r="X145" t="s">
        <v>3</v>
      </c>
      <c r="Y145" t="s">
        <v>4</v>
      </c>
      <c r="Z145" t="s">
        <v>3</v>
      </c>
      <c r="AA145" t="s">
        <v>6</v>
      </c>
      <c r="AB145" t="s">
        <v>6</v>
      </c>
      <c r="AC145" t="s">
        <v>4</v>
      </c>
      <c r="AD145" t="s">
        <v>4</v>
      </c>
      <c r="AE145" t="s">
        <v>4</v>
      </c>
      <c r="AF145" t="s">
        <v>5</v>
      </c>
      <c r="AG145" t="s">
        <v>6</v>
      </c>
      <c r="AH145" t="s">
        <v>5</v>
      </c>
      <c r="AI145" t="s">
        <v>5</v>
      </c>
      <c r="AJ145" t="s">
        <v>3</v>
      </c>
      <c r="AK145" t="s">
        <v>4</v>
      </c>
      <c r="AL145" t="s">
        <v>5</v>
      </c>
      <c r="AM145" t="s">
        <v>3</v>
      </c>
      <c r="AN145" t="s">
        <v>3</v>
      </c>
      <c r="AO145" t="s">
        <v>3</v>
      </c>
      <c r="AP145" t="s">
        <v>4</v>
      </c>
      <c r="AQ145" t="s">
        <v>5</v>
      </c>
    </row>
    <row r="146" spans="1:43" x14ac:dyDescent="0.25">
      <c r="A146">
        <v>2463987</v>
      </c>
      <c r="C146" t="s">
        <v>14</v>
      </c>
      <c r="D146" t="s">
        <v>5</v>
      </c>
      <c r="E146" t="s">
        <v>4</v>
      </c>
      <c r="F146" t="s">
        <v>3</v>
      </c>
      <c r="G146" t="s">
        <v>6</v>
      </c>
      <c r="H146" t="s">
        <v>4</v>
      </c>
      <c r="I146" t="s">
        <v>3</v>
      </c>
      <c r="J146" t="s">
        <v>5</v>
      </c>
      <c r="K146" t="s">
        <v>4</v>
      </c>
      <c r="L146" t="s">
        <v>3</v>
      </c>
      <c r="M146" t="s">
        <v>3</v>
      </c>
      <c r="N146" t="s">
        <v>6</v>
      </c>
      <c r="O146" t="s">
        <v>4</v>
      </c>
      <c r="P146" t="s">
        <v>5</v>
      </c>
      <c r="Q146" t="s">
        <v>4</v>
      </c>
      <c r="R146" t="s">
        <v>3</v>
      </c>
      <c r="S146" t="s">
        <v>4</v>
      </c>
      <c r="T146" t="s">
        <v>5</v>
      </c>
      <c r="U146" t="s">
        <v>6</v>
      </c>
      <c r="V146" t="s">
        <v>3</v>
      </c>
      <c r="W146" t="s">
        <v>5</v>
      </c>
      <c r="X146" t="s">
        <v>4</v>
      </c>
      <c r="Y146" t="s">
        <v>4</v>
      </c>
      <c r="Z146" t="s">
        <v>3</v>
      </c>
      <c r="AA146" t="s">
        <v>6</v>
      </c>
      <c r="AB146" t="s">
        <v>5</v>
      </c>
      <c r="AC146" t="s">
        <v>4</v>
      </c>
      <c r="AD146" t="s">
        <v>4</v>
      </c>
      <c r="AE146" t="s">
        <v>4</v>
      </c>
      <c r="AF146" t="s">
        <v>3</v>
      </c>
      <c r="AG146" t="s">
        <v>6</v>
      </c>
      <c r="AH146" t="s">
        <v>5</v>
      </c>
      <c r="AI146" t="s">
        <v>3</v>
      </c>
      <c r="AJ146" t="s">
        <v>3</v>
      </c>
      <c r="AK146" t="s">
        <v>4</v>
      </c>
      <c r="AL146" t="s">
        <v>5</v>
      </c>
      <c r="AM146" t="s">
        <v>4</v>
      </c>
      <c r="AN146" t="s">
        <v>6</v>
      </c>
      <c r="AO146" t="s">
        <v>3</v>
      </c>
      <c r="AP146" t="s">
        <v>3</v>
      </c>
      <c r="AQ146" t="s">
        <v>5</v>
      </c>
    </row>
    <row r="147" spans="1:43" x14ac:dyDescent="0.25">
      <c r="A147">
        <v>2468597</v>
      </c>
      <c r="C147" t="s">
        <v>15</v>
      </c>
      <c r="D147" t="s">
        <v>3</v>
      </c>
      <c r="E147" t="s">
        <v>3</v>
      </c>
      <c r="F147" t="s">
        <v>5</v>
      </c>
      <c r="G147" t="s">
        <v>6</v>
      </c>
      <c r="H147" t="s">
        <v>5</v>
      </c>
      <c r="I147" t="s">
        <v>3</v>
      </c>
      <c r="J147" t="s">
        <v>5</v>
      </c>
      <c r="K147" t="s">
        <v>4</v>
      </c>
      <c r="L147" t="s">
        <v>6</v>
      </c>
      <c r="M147" t="s">
        <v>5</v>
      </c>
      <c r="N147" t="s">
        <v>6</v>
      </c>
      <c r="O147" t="s">
        <v>4</v>
      </c>
      <c r="P147" t="s">
        <v>5</v>
      </c>
      <c r="Q147" t="s">
        <v>6</v>
      </c>
      <c r="R147" t="s">
        <v>6</v>
      </c>
      <c r="S147" t="s">
        <v>4</v>
      </c>
      <c r="T147" t="s">
        <v>3</v>
      </c>
      <c r="U147" t="s">
        <v>6</v>
      </c>
      <c r="V147" t="s">
        <v>5</v>
      </c>
      <c r="W147" t="s">
        <v>3</v>
      </c>
      <c r="X147" t="s">
        <v>3</v>
      </c>
      <c r="Y147" t="s">
        <v>4</v>
      </c>
      <c r="Z147" t="s">
        <v>5</v>
      </c>
      <c r="AA147" t="s">
        <v>6</v>
      </c>
      <c r="AB147" t="s">
        <v>6</v>
      </c>
      <c r="AC147" t="s">
        <v>3</v>
      </c>
      <c r="AD147" t="s">
        <v>6</v>
      </c>
      <c r="AE147" t="s">
        <v>4</v>
      </c>
      <c r="AF147" t="s">
        <v>3</v>
      </c>
      <c r="AG147" t="s">
        <v>5</v>
      </c>
      <c r="AH147" t="s">
        <v>5</v>
      </c>
      <c r="AI147" t="s">
        <v>3</v>
      </c>
      <c r="AJ147" t="s">
        <v>3</v>
      </c>
      <c r="AK147" t="s">
        <v>4</v>
      </c>
      <c r="AL147" t="s">
        <v>3</v>
      </c>
      <c r="AM147" t="s">
        <v>6</v>
      </c>
      <c r="AN147" t="s">
        <v>3</v>
      </c>
      <c r="AO147" t="s">
        <v>3</v>
      </c>
      <c r="AP147" t="s">
        <v>3</v>
      </c>
      <c r="AQ147" t="s">
        <v>3</v>
      </c>
    </row>
    <row r="148" spans="1:43" x14ac:dyDescent="0.25">
      <c r="A148">
        <v>2468369</v>
      </c>
      <c r="C148" t="s">
        <v>15</v>
      </c>
      <c r="D148" t="s">
        <v>3</v>
      </c>
      <c r="E148" t="s">
        <v>3</v>
      </c>
      <c r="F148" t="s">
        <v>3</v>
      </c>
      <c r="G148" t="s">
        <v>6</v>
      </c>
      <c r="H148" t="s">
        <v>4</v>
      </c>
      <c r="I148" t="s">
        <v>3</v>
      </c>
      <c r="J148" t="s">
        <v>5</v>
      </c>
      <c r="K148" t="s">
        <v>4</v>
      </c>
      <c r="L148" t="s">
        <v>6</v>
      </c>
      <c r="M148" t="s">
        <v>3</v>
      </c>
      <c r="N148" t="s">
        <v>6</v>
      </c>
      <c r="O148" t="s">
        <v>4</v>
      </c>
      <c r="P148" t="s">
        <v>5</v>
      </c>
      <c r="Q148" t="s">
        <v>4</v>
      </c>
      <c r="R148" t="s">
        <v>6</v>
      </c>
      <c r="S148" t="s">
        <v>4</v>
      </c>
      <c r="T148" t="s">
        <v>5</v>
      </c>
      <c r="U148" t="s">
        <v>5</v>
      </c>
      <c r="V148" t="s">
        <v>5</v>
      </c>
      <c r="W148" t="s">
        <v>3</v>
      </c>
      <c r="X148" t="s">
        <v>5</v>
      </c>
      <c r="Y148" t="s">
        <v>3</v>
      </c>
      <c r="Z148" t="s">
        <v>4</v>
      </c>
      <c r="AA148" t="s">
        <v>3</v>
      </c>
      <c r="AB148" t="s">
        <v>6</v>
      </c>
      <c r="AC148" t="s">
        <v>4</v>
      </c>
      <c r="AD148" t="s">
        <v>6</v>
      </c>
      <c r="AE148" t="s">
        <v>4</v>
      </c>
      <c r="AF148" t="s">
        <v>6</v>
      </c>
      <c r="AG148" t="s">
        <v>6</v>
      </c>
      <c r="AH148" t="s">
        <v>5</v>
      </c>
      <c r="AI148" t="s">
        <v>5</v>
      </c>
      <c r="AJ148" t="s">
        <v>3</v>
      </c>
      <c r="AK148" t="s">
        <v>5</v>
      </c>
      <c r="AL148" t="s">
        <v>5</v>
      </c>
      <c r="AM148" t="s">
        <v>6</v>
      </c>
      <c r="AN148" t="s">
        <v>5</v>
      </c>
      <c r="AO148" t="s">
        <v>3</v>
      </c>
      <c r="AP148" t="s">
        <v>3</v>
      </c>
      <c r="AQ148" t="s">
        <v>4</v>
      </c>
    </row>
    <row r="149" spans="1:43" x14ac:dyDescent="0.25">
      <c r="A149" t="e">
        <v>#N/A</v>
      </c>
      <c r="C149" t="s">
        <v>9</v>
      </c>
      <c r="D149" t="s">
        <v>3</v>
      </c>
      <c r="E149" t="s">
        <v>5</v>
      </c>
      <c r="F149" t="s">
        <v>3</v>
      </c>
      <c r="G149" t="s">
        <v>6</v>
      </c>
      <c r="H149" t="s">
        <v>4</v>
      </c>
      <c r="I149" t="s">
        <v>6</v>
      </c>
      <c r="J149" t="s">
        <v>5</v>
      </c>
      <c r="K149" t="s">
        <v>4</v>
      </c>
      <c r="L149" t="s">
        <v>5</v>
      </c>
      <c r="M149" t="s">
        <v>5</v>
      </c>
      <c r="N149" t="s">
        <v>6</v>
      </c>
      <c r="O149" t="s">
        <v>4</v>
      </c>
      <c r="P149" t="s">
        <v>5</v>
      </c>
      <c r="Q149" t="s">
        <v>6</v>
      </c>
      <c r="R149" t="s">
        <v>3</v>
      </c>
      <c r="S149" t="s">
        <v>4</v>
      </c>
      <c r="T149" t="s">
        <v>3</v>
      </c>
      <c r="U149" t="s">
        <v>6</v>
      </c>
      <c r="V149" t="s">
        <v>3</v>
      </c>
      <c r="W149" t="s">
        <v>3</v>
      </c>
      <c r="X149" t="s">
        <v>3</v>
      </c>
      <c r="Y149" t="s">
        <v>4</v>
      </c>
      <c r="Z149" t="s">
        <v>3</v>
      </c>
      <c r="AA149" t="s">
        <v>6</v>
      </c>
      <c r="AB149" t="s">
        <v>6</v>
      </c>
      <c r="AC149" t="s">
        <v>4</v>
      </c>
      <c r="AD149" t="s">
        <v>6</v>
      </c>
      <c r="AE149" t="s">
        <v>4</v>
      </c>
      <c r="AF149" t="s">
        <v>5</v>
      </c>
      <c r="AG149" t="s">
        <v>6</v>
      </c>
      <c r="AH149" t="s">
        <v>5</v>
      </c>
      <c r="AI149" t="s">
        <v>5</v>
      </c>
      <c r="AJ149" t="s">
        <v>3</v>
      </c>
      <c r="AK149" t="s">
        <v>6</v>
      </c>
      <c r="AL149" t="s">
        <v>4</v>
      </c>
      <c r="AM149" t="s">
        <v>5</v>
      </c>
      <c r="AN149" t="s">
        <v>6</v>
      </c>
      <c r="AO149" t="s">
        <v>5</v>
      </c>
      <c r="AP149" t="s">
        <v>3</v>
      </c>
      <c r="AQ149" t="s">
        <v>5</v>
      </c>
    </row>
    <row r="150" spans="1:43" x14ac:dyDescent="0.25">
      <c r="A150" t="e">
        <v>#N/A</v>
      </c>
      <c r="C150" t="s">
        <v>9</v>
      </c>
      <c r="D150" t="s">
        <v>6</v>
      </c>
      <c r="E150" t="s">
        <v>3</v>
      </c>
      <c r="F150" t="s">
        <v>3</v>
      </c>
      <c r="G150" t="s">
        <v>6</v>
      </c>
      <c r="H150" t="s">
        <v>6</v>
      </c>
      <c r="I150" t="s">
        <v>3</v>
      </c>
      <c r="J150" t="s">
        <v>5</v>
      </c>
      <c r="K150" t="s">
        <v>5</v>
      </c>
      <c r="L150" t="s">
        <v>3</v>
      </c>
      <c r="M150" t="s">
        <v>3</v>
      </c>
      <c r="N150" t="s">
        <v>6</v>
      </c>
      <c r="O150" t="s">
        <v>5</v>
      </c>
      <c r="P150" t="s">
        <v>3</v>
      </c>
      <c r="Q150" t="s">
        <v>4</v>
      </c>
      <c r="R150" t="s">
        <v>5</v>
      </c>
      <c r="S150" t="s">
        <v>4</v>
      </c>
      <c r="T150" t="s">
        <v>5</v>
      </c>
      <c r="U150" t="s">
        <v>6</v>
      </c>
      <c r="V150" t="s">
        <v>3</v>
      </c>
      <c r="W150" t="s">
        <v>3</v>
      </c>
      <c r="X150" t="s">
        <v>5</v>
      </c>
      <c r="Y150" t="s">
        <v>4</v>
      </c>
      <c r="Z150" t="s">
        <v>3</v>
      </c>
      <c r="AA150" t="s">
        <v>5</v>
      </c>
      <c r="AB150" t="s">
        <v>3</v>
      </c>
      <c r="AC150" t="s">
        <v>4</v>
      </c>
      <c r="AD150" t="s">
        <v>6</v>
      </c>
      <c r="AE150" t="s">
        <v>4</v>
      </c>
      <c r="AF150" t="s">
        <v>6</v>
      </c>
      <c r="AG150" t="s">
        <v>6</v>
      </c>
      <c r="AH150" t="s">
        <v>5</v>
      </c>
      <c r="AI150" t="s">
        <v>5</v>
      </c>
      <c r="AJ150" t="s">
        <v>3</v>
      </c>
      <c r="AK150" t="s">
        <v>4</v>
      </c>
      <c r="AL150" t="s">
        <v>5</v>
      </c>
      <c r="AM150" t="s">
        <v>4</v>
      </c>
      <c r="AN150" t="s">
        <v>4</v>
      </c>
      <c r="AO150" t="s">
        <v>4</v>
      </c>
      <c r="AP150" t="s">
        <v>5</v>
      </c>
      <c r="AQ150" t="s">
        <v>6</v>
      </c>
    </row>
    <row r="151" spans="1:43" x14ac:dyDescent="0.25">
      <c r="A151">
        <v>2375875</v>
      </c>
      <c r="C151" t="s">
        <v>11</v>
      </c>
      <c r="D151" t="s">
        <v>4</v>
      </c>
      <c r="E151" t="s">
        <v>3</v>
      </c>
      <c r="F151" t="s">
        <v>3</v>
      </c>
      <c r="G151" t="s">
        <v>5</v>
      </c>
      <c r="H151" t="s">
        <v>4</v>
      </c>
      <c r="I151" t="s">
        <v>3</v>
      </c>
      <c r="J151" t="s">
        <v>5</v>
      </c>
      <c r="K151" t="s">
        <v>4</v>
      </c>
      <c r="L151" t="s">
        <v>3</v>
      </c>
      <c r="M151" t="s">
        <v>3</v>
      </c>
      <c r="N151" t="s">
        <v>6</v>
      </c>
      <c r="O151" t="s">
        <v>3</v>
      </c>
      <c r="P151" t="s">
        <v>3</v>
      </c>
      <c r="Q151" t="s">
        <v>4</v>
      </c>
      <c r="R151" t="s">
        <v>3</v>
      </c>
      <c r="S151" t="s">
        <v>4</v>
      </c>
      <c r="T151" t="s">
        <v>5</v>
      </c>
      <c r="U151" t="s">
        <v>4</v>
      </c>
      <c r="V151" t="s">
        <v>4</v>
      </c>
      <c r="W151" t="s">
        <v>5</v>
      </c>
      <c r="X151" t="s">
        <v>3</v>
      </c>
      <c r="Y151" t="s">
        <v>4</v>
      </c>
      <c r="Z151" t="s">
        <v>4</v>
      </c>
      <c r="AA151" t="s">
        <v>6</v>
      </c>
      <c r="AB151" t="s">
        <v>3</v>
      </c>
      <c r="AC151" t="s">
        <v>4</v>
      </c>
      <c r="AD151" t="s">
        <v>6</v>
      </c>
      <c r="AE151" t="s">
        <v>4</v>
      </c>
      <c r="AF151" t="s">
        <v>6</v>
      </c>
      <c r="AG151" t="s">
        <v>5</v>
      </c>
      <c r="AH151" t="s">
        <v>6</v>
      </c>
      <c r="AI151" t="s">
        <v>5</v>
      </c>
      <c r="AJ151" t="s">
        <v>6</v>
      </c>
      <c r="AK151" t="s">
        <v>4</v>
      </c>
      <c r="AL151" t="s">
        <v>5</v>
      </c>
      <c r="AM151" t="s">
        <v>6</v>
      </c>
      <c r="AN151" t="s">
        <v>6</v>
      </c>
      <c r="AO151" t="s">
        <v>3</v>
      </c>
      <c r="AP151" t="s">
        <v>3</v>
      </c>
      <c r="AQ151" t="s">
        <v>5</v>
      </c>
    </row>
    <row r="152" spans="1:43" x14ac:dyDescent="0.25">
      <c r="A152">
        <v>2487380</v>
      </c>
      <c r="C152" t="s">
        <v>13</v>
      </c>
      <c r="D152" t="s">
        <v>3</v>
      </c>
      <c r="E152" t="s">
        <v>4</v>
      </c>
      <c r="F152" t="s">
        <v>3</v>
      </c>
      <c r="G152" t="s">
        <v>6</v>
      </c>
      <c r="H152" t="s">
        <v>4</v>
      </c>
      <c r="I152" t="s">
        <v>6</v>
      </c>
      <c r="J152" t="s">
        <v>5</v>
      </c>
      <c r="K152" t="s">
        <v>4</v>
      </c>
      <c r="L152" t="s">
        <v>3</v>
      </c>
      <c r="M152" t="s">
        <v>6</v>
      </c>
      <c r="N152" t="s">
        <v>6</v>
      </c>
      <c r="O152" t="s">
        <v>4</v>
      </c>
      <c r="P152" t="s">
        <v>3</v>
      </c>
      <c r="Q152" t="s">
        <v>4</v>
      </c>
      <c r="R152" t="s">
        <v>4</v>
      </c>
      <c r="S152" t="s">
        <v>4</v>
      </c>
      <c r="T152" t="s">
        <v>5</v>
      </c>
      <c r="U152" t="s">
        <v>6</v>
      </c>
      <c r="V152" t="s">
        <v>3</v>
      </c>
      <c r="W152" t="s">
        <v>5</v>
      </c>
      <c r="X152" t="s">
        <v>3</v>
      </c>
      <c r="Y152" t="s">
        <v>5</v>
      </c>
      <c r="Z152" t="s">
        <v>5</v>
      </c>
      <c r="AA152" t="s">
        <v>4</v>
      </c>
      <c r="AB152" t="s">
        <v>6</v>
      </c>
      <c r="AC152" t="s">
        <v>4</v>
      </c>
      <c r="AD152" t="s">
        <v>6</v>
      </c>
      <c r="AE152" t="s">
        <v>4</v>
      </c>
      <c r="AF152" t="s">
        <v>3</v>
      </c>
      <c r="AG152" t="s">
        <v>6</v>
      </c>
      <c r="AH152" t="s">
        <v>6</v>
      </c>
      <c r="AI152" t="s">
        <v>5</v>
      </c>
      <c r="AJ152" t="s">
        <v>3</v>
      </c>
      <c r="AK152" t="s">
        <v>4</v>
      </c>
      <c r="AL152" t="s">
        <v>4</v>
      </c>
      <c r="AM152" t="s">
        <v>3</v>
      </c>
      <c r="AN152" t="s">
        <v>6</v>
      </c>
      <c r="AO152" t="s">
        <v>4</v>
      </c>
      <c r="AP152" t="s">
        <v>4</v>
      </c>
      <c r="AQ152" t="s">
        <v>5</v>
      </c>
    </row>
    <row r="153" spans="1:43" x14ac:dyDescent="0.25">
      <c r="A153" s="25" t="e">
        <v>#N/A</v>
      </c>
      <c r="B153" s="25"/>
      <c r="C153" s="25" t="s">
        <v>11</v>
      </c>
      <c r="D153" t="s">
        <v>3</v>
      </c>
      <c r="E153" t="s">
        <v>3</v>
      </c>
      <c r="F153" t="s">
        <v>3</v>
      </c>
      <c r="G153" t="s">
        <v>4</v>
      </c>
      <c r="H153" t="s">
        <v>4</v>
      </c>
      <c r="I153" t="s">
        <v>3</v>
      </c>
      <c r="J153" t="s">
        <v>5</v>
      </c>
      <c r="K153" t="s">
        <v>4</v>
      </c>
      <c r="L153" t="s">
        <v>6</v>
      </c>
      <c r="M153" t="s">
        <v>5</v>
      </c>
      <c r="N153" t="s">
        <v>6</v>
      </c>
      <c r="O153" t="s">
        <v>4</v>
      </c>
      <c r="P153" t="s">
        <v>5</v>
      </c>
      <c r="Q153" t="s">
        <v>4</v>
      </c>
      <c r="R153" t="s">
        <v>6</v>
      </c>
      <c r="S153" t="s">
        <v>4</v>
      </c>
      <c r="T153" t="s">
        <v>5</v>
      </c>
      <c r="U153" t="s">
        <v>4</v>
      </c>
      <c r="V153" t="s">
        <v>3</v>
      </c>
      <c r="W153" t="s">
        <v>5</v>
      </c>
      <c r="X153" t="s">
        <v>3</v>
      </c>
      <c r="Y153" t="s">
        <v>4</v>
      </c>
      <c r="Z153" t="s">
        <v>4</v>
      </c>
      <c r="AA153" t="s">
        <v>6</v>
      </c>
      <c r="AB153" t="s">
        <v>6</v>
      </c>
      <c r="AC153" t="s">
        <v>4</v>
      </c>
      <c r="AD153" t="s">
        <v>3</v>
      </c>
      <c r="AE153" t="s">
        <v>4</v>
      </c>
      <c r="AF153" t="s">
        <v>5</v>
      </c>
      <c r="AG153" t="s">
        <v>6</v>
      </c>
      <c r="AH153" t="s">
        <v>5</v>
      </c>
      <c r="AI153" t="s">
        <v>5</v>
      </c>
      <c r="AJ153" t="s">
        <v>3</v>
      </c>
      <c r="AK153" t="s">
        <v>4</v>
      </c>
      <c r="AL153" t="s">
        <v>4</v>
      </c>
      <c r="AM153" t="s">
        <v>4</v>
      </c>
      <c r="AN153" t="s">
        <v>6</v>
      </c>
      <c r="AO153" t="s">
        <v>5</v>
      </c>
      <c r="AP153" t="s">
        <v>3</v>
      </c>
      <c r="AQ153" t="s">
        <v>5</v>
      </c>
    </row>
    <row r="154" spans="1:43" ht="16.5" thickBot="1" x14ac:dyDescent="0.3"/>
    <row r="155" spans="1:43" ht="16.5" thickTop="1" x14ac:dyDescent="0.25">
      <c r="C155" s="40" t="s">
        <v>17</v>
      </c>
      <c r="D155" s="41">
        <v>1</v>
      </c>
      <c r="E155" s="41">
        <v>2</v>
      </c>
      <c r="F155" s="41">
        <v>3</v>
      </c>
      <c r="G155" s="41">
        <v>4</v>
      </c>
      <c r="H155" s="41">
        <v>5</v>
      </c>
      <c r="I155" s="41">
        <v>6</v>
      </c>
      <c r="J155" s="41">
        <v>7</v>
      </c>
      <c r="K155" s="41">
        <v>8</v>
      </c>
      <c r="L155" s="41">
        <v>9</v>
      </c>
      <c r="M155" s="41">
        <v>10</v>
      </c>
      <c r="N155" s="41">
        <v>11</v>
      </c>
      <c r="O155" s="41">
        <v>12</v>
      </c>
      <c r="P155" s="41">
        <v>13</v>
      </c>
      <c r="Q155" s="41">
        <v>14</v>
      </c>
      <c r="R155" s="41">
        <v>15</v>
      </c>
      <c r="S155" s="41">
        <v>16</v>
      </c>
      <c r="T155" s="41">
        <v>17</v>
      </c>
      <c r="U155" s="41">
        <v>18</v>
      </c>
      <c r="V155" s="41">
        <v>19</v>
      </c>
      <c r="W155" s="41">
        <v>20</v>
      </c>
      <c r="X155" s="41">
        <v>21</v>
      </c>
      <c r="Y155" s="41">
        <v>22</v>
      </c>
      <c r="Z155" s="41">
        <v>23</v>
      </c>
      <c r="AA155" s="41">
        <v>24</v>
      </c>
      <c r="AB155" s="41">
        <v>25</v>
      </c>
      <c r="AC155" s="41">
        <v>26</v>
      </c>
      <c r="AD155" s="41">
        <v>27</v>
      </c>
      <c r="AE155" s="41">
        <v>28</v>
      </c>
      <c r="AF155" s="41">
        <v>29</v>
      </c>
      <c r="AG155" s="41">
        <v>30</v>
      </c>
      <c r="AH155" s="41">
        <v>31</v>
      </c>
      <c r="AI155" s="41">
        <v>32</v>
      </c>
      <c r="AJ155" s="41">
        <v>33</v>
      </c>
      <c r="AK155" s="41">
        <v>34</v>
      </c>
      <c r="AL155" s="41">
        <v>35</v>
      </c>
      <c r="AM155" s="41">
        <v>36</v>
      </c>
      <c r="AN155" s="41">
        <v>37</v>
      </c>
      <c r="AO155" s="41">
        <v>38</v>
      </c>
      <c r="AP155" s="41">
        <v>39</v>
      </c>
      <c r="AQ155" s="42">
        <v>40</v>
      </c>
    </row>
    <row r="156" spans="1:43" ht="16.5" thickBot="1" x14ac:dyDescent="0.3">
      <c r="C156" s="43" t="s">
        <v>37</v>
      </c>
      <c r="D156" s="44" t="s">
        <v>3</v>
      </c>
      <c r="E156" s="44" t="s">
        <v>4</v>
      </c>
      <c r="F156" s="44" t="s">
        <v>3</v>
      </c>
      <c r="G156" s="44" t="s">
        <v>6</v>
      </c>
      <c r="H156" s="44" t="s">
        <v>4</v>
      </c>
      <c r="I156" s="44" t="s">
        <v>3</v>
      </c>
      <c r="J156" s="44" t="s">
        <v>5</v>
      </c>
      <c r="K156" s="44" t="s">
        <v>4</v>
      </c>
      <c r="L156" s="44" t="s">
        <v>5</v>
      </c>
      <c r="M156" s="44" t="s">
        <v>19</v>
      </c>
      <c r="N156" s="44" t="s">
        <v>6</v>
      </c>
      <c r="O156" s="44" t="s">
        <v>4</v>
      </c>
      <c r="P156" s="44" t="s">
        <v>5</v>
      </c>
      <c r="Q156" s="44" t="s">
        <v>4</v>
      </c>
      <c r="R156" s="44" t="s">
        <v>3</v>
      </c>
      <c r="S156" s="44" t="s">
        <v>4</v>
      </c>
      <c r="T156" s="44" t="s">
        <v>5</v>
      </c>
      <c r="U156" s="44" t="s">
        <v>19</v>
      </c>
      <c r="V156" s="44" t="s">
        <v>3</v>
      </c>
      <c r="W156" s="44" t="s">
        <v>5</v>
      </c>
      <c r="X156" s="44" t="s">
        <v>20</v>
      </c>
      <c r="Y156" s="44" t="s">
        <v>4</v>
      </c>
      <c r="Z156" s="44" t="s">
        <v>21</v>
      </c>
      <c r="AA156" s="44" t="s">
        <v>6</v>
      </c>
      <c r="AB156" s="44" t="s">
        <v>6</v>
      </c>
      <c r="AC156" s="44" t="s">
        <v>4</v>
      </c>
      <c r="AD156" s="44" t="s">
        <v>5</v>
      </c>
      <c r="AE156" s="44" t="s">
        <v>4</v>
      </c>
      <c r="AF156" s="44" t="s">
        <v>3</v>
      </c>
      <c r="AG156" s="44" t="s">
        <v>6</v>
      </c>
      <c r="AH156" s="44" t="s">
        <v>5</v>
      </c>
      <c r="AI156" s="44" t="s">
        <v>5</v>
      </c>
      <c r="AJ156" s="44" t="s">
        <v>3</v>
      </c>
      <c r="AK156" s="44" t="s">
        <v>4</v>
      </c>
      <c r="AL156" s="44" t="s">
        <v>4</v>
      </c>
      <c r="AM156" s="44" t="s">
        <v>3</v>
      </c>
      <c r="AN156" s="44" t="s">
        <v>3</v>
      </c>
      <c r="AO156" s="44" t="s">
        <v>3</v>
      </c>
      <c r="AP156" s="44" t="s">
        <v>4</v>
      </c>
      <c r="AQ156" s="45" t="s">
        <v>4</v>
      </c>
    </row>
    <row r="157" spans="1:43" ht="16.5" thickTop="1" x14ac:dyDescent="0.25">
      <c r="C157" s="46" t="s">
        <v>5</v>
      </c>
      <c r="D157" s="47">
        <f>COUNTIF(D$2:D$77,"="&amp;$C157)/COUNTA(D$2:D$77)</f>
        <v>0.11842105263157894</v>
      </c>
      <c r="E157" s="47">
        <f t="shared" ref="E157:AQ160" si="0">COUNTIF(E$2:E$77,"="&amp;$C157)/COUNTA(E$2:E$77)</f>
        <v>0.14473684210526316</v>
      </c>
      <c r="F157" s="47">
        <f t="shared" si="0"/>
        <v>7.8947368421052627E-2</v>
      </c>
      <c r="G157" s="47">
        <f t="shared" si="0"/>
        <v>7.8947368421052627E-2</v>
      </c>
      <c r="H157" s="47">
        <f t="shared" si="0"/>
        <v>0.14473684210526316</v>
      </c>
      <c r="I157" s="47">
        <f t="shared" si="0"/>
        <v>1.3157894736842105E-2</v>
      </c>
      <c r="J157" s="48">
        <f t="shared" si="0"/>
        <v>0.76315789473684215</v>
      </c>
      <c r="K157" s="47">
        <f t="shared" si="0"/>
        <v>9.2105263157894732E-2</v>
      </c>
      <c r="L157" s="48">
        <f t="shared" si="0"/>
        <v>0.15789473684210525</v>
      </c>
      <c r="M157" s="47">
        <f t="shared" si="0"/>
        <v>0.22368421052631579</v>
      </c>
      <c r="N157" s="47">
        <f t="shared" si="0"/>
        <v>9.2105263157894732E-2</v>
      </c>
      <c r="O157" s="47">
        <f t="shared" si="0"/>
        <v>9.2105263157894732E-2</v>
      </c>
      <c r="P157" s="48">
        <f t="shared" si="0"/>
        <v>0.51315789473684215</v>
      </c>
      <c r="Q157" s="47">
        <f t="shared" si="0"/>
        <v>6.5789473684210523E-2</v>
      </c>
      <c r="R157" s="47">
        <f t="shared" si="0"/>
        <v>0.30263157894736842</v>
      </c>
      <c r="S157" s="47">
        <f t="shared" si="0"/>
        <v>2.6315789473684209E-2</v>
      </c>
      <c r="T157" s="48">
        <f t="shared" si="0"/>
        <v>0.59210526315789469</v>
      </c>
      <c r="U157" s="47">
        <f t="shared" si="0"/>
        <v>0.25</v>
      </c>
      <c r="V157" s="47">
        <f t="shared" si="0"/>
        <v>0.13157894736842105</v>
      </c>
      <c r="W157" s="48">
        <f t="shared" si="0"/>
        <v>0.5</v>
      </c>
      <c r="X157" s="47">
        <f t="shared" si="0"/>
        <v>7.8947368421052627E-2</v>
      </c>
      <c r="Y157" s="47">
        <f t="shared" si="0"/>
        <v>0.13157894736842105</v>
      </c>
      <c r="Z157" s="47">
        <f t="shared" si="0"/>
        <v>0.46052631578947367</v>
      </c>
      <c r="AA157" s="47">
        <f t="shared" si="0"/>
        <v>6.5789473684210523E-2</v>
      </c>
      <c r="AB157" s="47">
        <f t="shared" si="0"/>
        <v>5.2631578947368418E-2</v>
      </c>
      <c r="AC157" s="47">
        <f t="shared" si="0"/>
        <v>0.11842105263157894</v>
      </c>
      <c r="AD157" s="48">
        <f t="shared" si="0"/>
        <v>6.5789473684210523E-2</v>
      </c>
      <c r="AE157" s="47">
        <f t="shared" si="0"/>
        <v>0.18421052631578946</v>
      </c>
      <c r="AF157" s="47">
        <f t="shared" si="0"/>
        <v>0.17105263157894737</v>
      </c>
      <c r="AG157" s="47">
        <f t="shared" si="0"/>
        <v>0.10526315789473684</v>
      </c>
      <c r="AH157" s="48">
        <f t="shared" si="0"/>
        <v>0.5</v>
      </c>
      <c r="AI157" s="48">
        <f t="shared" si="0"/>
        <v>0.82894736842105265</v>
      </c>
      <c r="AJ157" s="47">
        <f t="shared" si="0"/>
        <v>2.6315789473684209E-2</v>
      </c>
      <c r="AK157" s="47">
        <f t="shared" si="0"/>
        <v>0.21052631578947367</v>
      </c>
      <c r="AL157" s="47">
        <f t="shared" si="0"/>
        <v>0.56578947368421051</v>
      </c>
      <c r="AM157" s="47">
        <f t="shared" si="0"/>
        <v>6.5789473684210523E-2</v>
      </c>
      <c r="AN157" s="47">
        <f t="shared" si="0"/>
        <v>9.2105263157894732E-2</v>
      </c>
      <c r="AO157" s="47">
        <f t="shared" si="0"/>
        <v>0.35526315789473684</v>
      </c>
      <c r="AP157" s="47">
        <f t="shared" si="0"/>
        <v>0.11842105263157894</v>
      </c>
      <c r="AQ157" s="55">
        <f t="shared" si="0"/>
        <v>0.42105263157894735</v>
      </c>
    </row>
    <row r="158" spans="1:43" x14ac:dyDescent="0.25">
      <c r="C158" s="49" t="s">
        <v>3</v>
      </c>
      <c r="D158" s="51">
        <f t="shared" ref="D158:D160" si="1">COUNTIF(D$2:D$77,"="&amp;$C158)/COUNTA(D$2:D$77)</f>
        <v>0.48684210526315791</v>
      </c>
      <c r="E158" s="50">
        <f t="shared" si="0"/>
        <v>0.23684210526315788</v>
      </c>
      <c r="F158" s="51">
        <f t="shared" si="0"/>
        <v>0.72368421052631582</v>
      </c>
      <c r="G158" s="50">
        <f t="shared" si="0"/>
        <v>0.11842105263157894</v>
      </c>
      <c r="H158" s="50">
        <f t="shared" si="0"/>
        <v>0.14473684210526316</v>
      </c>
      <c r="I158" s="51">
        <f t="shared" si="0"/>
        <v>0.77631578947368418</v>
      </c>
      <c r="J158" s="50">
        <f t="shared" si="0"/>
        <v>0.14473684210526316</v>
      </c>
      <c r="K158" s="50">
        <f t="shared" si="0"/>
        <v>0.13157894736842105</v>
      </c>
      <c r="L158" s="50">
        <f t="shared" si="0"/>
        <v>0.56578947368421051</v>
      </c>
      <c r="M158" s="50">
        <f t="shared" si="0"/>
        <v>0.34210526315789475</v>
      </c>
      <c r="N158" s="50">
        <f t="shared" si="0"/>
        <v>2.6315789473684209E-2</v>
      </c>
      <c r="O158" s="50">
        <f t="shared" si="0"/>
        <v>7.8947368421052627E-2</v>
      </c>
      <c r="P158" s="50">
        <f t="shared" si="0"/>
        <v>0.25</v>
      </c>
      <c r="Q158" s="50">
        <f t="shared" si="0"/>
        <v>0.14473684210526316</v>
      </c>
      <c r="R158" s="51">
        <f t="shared" si="0"/>
        <v>0.40789473684210525</v>
      </c>
      <c r="S158" s="50">
        <f t="shared" si="0"/>
        <v>2.6315789473684209E-2</v>
      </c>
      <c r="T158" s="50">
        <f t="shared" si="0"/>
        <v>0.28947368421052633</v>
      </c>
      <c r="U158" s="50">
        <f t="shared" si="0"/>
        <v>0.19736842105263158</v>
      </c>
      <c r="V158" s="51">
        <f t="shared" si="0"/>
        <v>0.71052631578947367</v>
      </c>
      <c r="W158" s="50">
        <f t="shared" si="0"/>
        <v>0.31578947368421051</v>
      </c>
      <c r="X158" s="51">
        <f t="shared" si="0"/>
        <v>0.65789473684210531</v>
      </c>
      <c r="Y158" s="50">
        <f t="shared" si="0"/>
        <v>5.2631578947368418E-2</v>
      </c>
      <c r="Z158" s="51">
        <f t="shared" si="0"/>
        <v>0.22368421052631579</v>
      </c>
      <c r="AA158" s="50">
        <f t="shared" si="0"/>
        <v>5.2631578947368418E-2</v>
      </c>
      <c r="AB158" s="50">
        <f t="shared" si="0"/>
        <v>0.17105263157894737</v>
      </c>
      <c r="AC158" s="50">
        <f t="shared" si="0"/>
        <v>0.28947368421052633</v>
      </c>
      <c r="AD158" s="50">
        <f t="shared" si="0"/>
        <v>0.17105263157894737</v>
      </c>
      <c r="AE158" s="50">
        <f t="shared" si="0"/>
        <v>7.8947368421052627E-2</v>
      </c>
      <c r="AF158" s="51">
        <f t="shared" si="0"/>
        <v>0.44736842105263158</v>
      </c>
      <c r="AG158" s="50">
        <f t="shared" si="0"/>
        <v>0.21052631578947367</v>
      </c>
      <c r="AH158" s="50">
        <f t="shared" si="0"/>
        <v>0.18421052631578946</v>
      </c>
      <c r="AI158" s="50">
        <f t="shared" si="0"/>
        <v>0.15789473684210525</v>
      </c>
      <c r="AJ158" s="51">
        <f t="shared" si="0"/>
        <v>0.92105263157894735</v>
      </c>
      <c r="AK158" s="50">
        <f t="shared" si="0"/>
        <v>0</v>
      </c>
      <c r="AL158" s="50">
        <f t="shared" si="0"/>
        <v>5.2631578947368418E-2</v>
      </c>
      <c r="AM158" s="51">
        <f t="shared" si="0"/>
        <v>0.13157894736842105</v>
      </c>
      <c r="AN158" s="51">
        <f t="shared" si="0"/>
        <v>0.35526315789473684</v>
      </c>
      <c r="AO158" s="51">
        <f t="shared" si="0"/>
        <v>0.40789473684210525</v>
      </c>
      <c r="AP158" s="50">
        <f t="shared" si="0"/>
        <v>0.40789473684210525</v>
      </c>
      <c r="AQ158" s="56">
        <f t="shared" si="0"/>
        <v>0.25</v>
      </c>
    </row>
    <row r="159" spans="1:43" x14ac:dyDescent="0.25">
      <c r="C159" s="49" t="s">
        <v>6</v>
      </c>
      <c r="D159" s="50">
        <f t="shared" si="1"/>
        <v>0.21052631578947367</v>
      </c>
      <c r="E159" s="50">
        <f t="shared" si="0"/>
        <v>0.25</v>
      </c>
      <c r="F159" s="50">
        <f t="shared" si="0"/>
        <v>5.2631578947368418E-2</v>
      </c>
      <c r="G159" s="51">
        <f t="shared" si="0"/>
        <v>0.77631578947368418</v>
      </c>
      <c r="H159" s="50">
        <f t="shared" si="0"/>
        <v>0.35526315789473684</v>
      </c>
      <c r="I159" s="50">
        <f t="shared" si="0"/>
        <v>0.15789473684210525</v>
      </c>
      <c r="J159" s="50">
        <f t="shared" si="0"/>
        <v>1.3157894736842105E-2</v>
      </c>
      <c r="K159" s="50">
        <f t="shared" si="0"/>
        <v>0.15789473684210525</v>
      </c>
      <c r="L159" s="50">
        <f t="shared" si="0"/>
        <v>0.13157894736842105</v>
      </c>
      <c r="M159" s="51">
        <f t="shared" si="0"/>
        <v>0.31578947368421051</v>
      </c>
      <c r="N159" s="51">
        <f t="shared" si="0"/>
        <v>0.80263157894736847</v>
      </c>
      <c r="O159" s="50">
        <f t="shared" si="0"/>
        <v>3.9473684210526314E-2</v>
      </c>
      <c r="P159" s="50">
        <f t="shared" si="0"/>
        <v>0.22368421052631579</v>
      </c>
      <c r="Q159" s="50">
        <f t="shared" si="0"/>
        <v>9.2105263157894732E-2</v>
      </c>
      <c r="R159" s="50">
        <f t="shared" si="0"/>
        <v>9.2105263157894732E-2</v>
      </c>
      <c r="S159" s="50">
        <f t="shared" si="0"/>
        <v>7.8947368421052627E-2</v>
      </c>
      <c r="T159" s="50">
        <f t="shared" si="0"/>
        <v>7.8947368421052627E-2</v>
      </c>
      <c r="U159" s="51">
        <f t="shared" si="0"/>
        <v>0.32894736842105265</v>
      </c>
      <c r="V159" s="50">
        <f t="shared" si="0"/>
        <v>0</v>
      </c>
      <c r="W159" s="50">
        <f t="shared" si="0"/>
        <v>6.5789473684210523E-2</v>
      </c>
      <c r="X159" s="51">
        <f t="shared" si="0"/>
        <v>0.17105263157894737</v>
      </c>
      <c r="Y159" s="50">
        <f t="shared" si="0"/>
        <v>0.10526315789473684</v>
      </c>
      <c r="Z159" s="50">
        <f t="shared" si="0"/>
        <v>5.2631578947368418E-2</v>
      </c>
      <c r="AA159" s="51">
        <f t="shared" si="0"/>
        <v>0.67105263157894735</v>
      </c>
      <c r="AB159" s="51">
        <f t="shared" si="0"/>
        <v>0.76315789473684215</v>
      </c>
      <c r="AC159" s="50">
        <f t="shared" si="0"/>
        <v>0.14473684210526316</v>
      </c>
      <c r="AD159" s="50">
        <f t="shared" si="0"/>
        <v>0.53947368421052633</v>
      </c>
      <c r="AE159" s="50">
        <f t="shared" si="0"/>
        <v>5.2631578947368418E-2</v>
      </c>
      <c r="AF159" s="50">
        <f t="shared" si="0"/>
        <v>0.22368421052631579</v>
      </c>
      <c r="AG159" s="51">
        <f t="shared" si="0"/>
        <v>0.61842105263157898</v>
      </c>
      <c r="AH159" s="50">
        <f t="shared" si="0"/>
        <v>0.27631578947368424</v>
      </c>
      <c r="AI159" s="50">
        <f t="shared" si="0"/>
        <v>0</v>
      </c>
      <c r="AJ159" s="50">
        <f t="shared" si="0"/>
        <v>2.6315789473684209E-2</v>
      </c>
      <c r="AK159" s="50">
        <f t="shared" si="0"/>
        <v>0.28947368421052633</v>
      </c>
      <c r="AL159" s="50">
        <f t="shared" si="0"/>
        <v>2.6315789473684209E-2</v>
      </c>
      <c r="AM159" s="50">
        <f t="shared" si="0"/>
        <v>0.44736842105263158</v>
      </c>
      <c r="AN159" s="50">
        <f t="shared" si="0"/>
        <v>0.48684210526315791</v>
      </c>
      <c r="AO159" s="50">
        <f t="shared" si="0"/>
        <v>0.14473684210526316</v>
      </c>
      <c r="AP159" s="50">
        <f t="shared" si="0"/>
        <v>0.22368421052631579</v>
      </c>
      <c r="AQ159" s="56">
        <f t="shared" si="0"/>
        <v>3.9473684210526314E-2</v>
      </c>
    </row>
    <row r="160" spans="1:43" ht="16.5" thickBot="1" x14ac:dyDescent="0.3">
      <c r="C160" s="52" t="s">
        <v>4</v>
      </c>
      <c r="D160" s="54">
        <f t="shared" si="1"/>
        <v>0.18421052631578946</v>
      </c>
      <c r="E160" s="53">
        <f t="shared" si="0"/>
        <v>0.36842105263157893</v>
      </c>
      <c r="F160" s="54">
        <f t="shared" si="0"/>
        <v>0.14473684210526316</v>
      </c>
      <c r="G160" s="54">
        <f t="shared" si="0"/>
        <v>2.6315789473684209E-2</v>
      </c>
      <c r="H160" s="53">
        <f t="shared" si="0"/>
        <v>0.35526315789473684</v>
      </c>
      <c r="I160" s="54">
        <f t="shared" si="0"/>
        <v>5.2631578947368418E-2</v>
      </c>
      <c r="J160" s="54">
        <f t="shared" si="0"/>
        <v>7.8947368421052627E-2</v>
      </c>
      <c r="K160" s="53">
        <f t="shared" si="0"/>
        <v>0.61842105263157898</v>
      </c>
      <c r="L160" s="54">
        <f t="shared" si="0"/>
        <v>0.14473684210526316</v>
      </c>
      <c r="M160" s="53">
        <f t="shared" si="0"/>
        <v>0.11842105263157894</v>
      </c>
      <c r="N160" s="54">
        <f t="shared" si="0"/>
        <v>7.8947368421052627E-2</v>
      </c>
      <c r="O160" s="53">
        <f t="shared" si="0"/>
        <v>0.78947368421052633</v>
      </c>
      <c r="P160" s="54">
        <f t="shared" si="0"/>
        <v>1.3157894736842105E-2</v>
      </c>
      <c r="Q160" s="53">
        <f t="shared" si="0"/>
        <v>0.69736842105263153</v>
      </c>
      <c r="R160" s="54">
        <f t="shared" si="0"/>
        <v>0.19736842105263158</v>
      </c>
      <c r="S160" s="53">
        <f t="shared" si="0"/>
        <v>0.86842105263157898</v>
      </c>
      <c r="T160" s="54">
        <f t="shared" si="0"/>
        <v>3.9473684210526314E-2</v>
      </c>
      <c r="U160" s="53">
        <f t="shared" si="0"/>
        <v>0.22368421052631579</v>
      </c>
      <c r="V160" s="54">
        <f t="shared" si="0"/>
        <v>0.15789473684210525</v>
      </c>
      <c r="W160" s="54">
        <f t="shared" si="0"/>
        <v>0.11842105263157894</v>
      </c>
      <c r="X160" s="54">
        <f t="shared" si="0"/>
        <v>9.2105263157894732E-2</v>
      </c>
      <c r="Y160" s="53">
        <f t="shared" si="0"/>
        <v>0.71052631578947367</v>
      </c>
      <c r="Z160" s="53">
        <f t="shared" si="0"/>
        <v>0.26315789473684209</v>
      </c>
      <c r="AA160" s="54">
        <f t="shared" si="0"/>
        <v>0.21052631578947367</v>
      </c>
      <c r="AB160" s="54">
        <f t="shared" si="0"/>
        <v>1.3157894736842105E-2</v>
      </c>
      <c r="AC160" s="53">
        <f t="shared" si="0"/>
        <v>0.44736842105263158</v>
      </c>
      <c r="AD160" s="54">
        <f t="shared" si="0"/>
        <v>0.22368421052631579</v>
      </c>
      <c r="AE160" s="53">
        <f t="shared" si="0"/>
        <v>0.68421052631578949</v>
      </c>
      <c r="AF160" s="54">
        <f t="shared" si="0"/>
        <v>0.15789473684210525</v>
      </c>
      <c r="AG160" s="54">
        <f t="shared" si="0"/>
        <v>6.5789473684210523E-2</v>
      </c>
      <c r="AH160" s="54">
        <f t="shared" si="0"/>
        <v>3.9473684210526314E-2</v>
      </c>
      <c r="AI160" s="54">
        <f t="shared" si="0"/>
        <v>1.3157894736842105E-2</v>
      </c>
      <c r="AJ160" s="54">
        <f t="shared" si="0"/>
        <v>2.6315789473684209E-2</v>
      </c>
      <c r="AK160" s="53">
        <f t="shared" si="0"/>
        <v>0.5</v>
      </c>
      <c r="AL160" s="53">
        <f t="shared" si="0"/>
        <v>0.35526315789473684</v>
      </c>
      <c r="AM160" s="54">
        <f t="shared" si="0"/>
        <v>0.35526315789473684</v>
      </c>
      <c r="AN160" s="54">
        <f t="shared" si="0"/>
        <v>6.5789473684210523E-2</v>
      </c>
      <c r="AO160" s="54">
        <f t="shared" si="0"/>
        <v>9.2105263157894732E-2</v>
      </c>
      <c r="AP160" s="53">
        <f t="shared" si="0"/>
        <v>0.25</v>
      </c>
      <c r="AQ160" s="57">
        <f t="shared" si="0"/>
        <v>0.28947368421052633</v>
      </c>
    </row>
    <row r="161" ht="16.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AA00-ED22-AB45-82C7-42310C405BFD}">
  <dimension ref="A1:G14"/>
  <sheetViews>
    <sheetView workbookViewId="0">
      <selection activeCell="G2" sqref="G2"/>
    </sheetView>
  </sheetViews>
  <sheetFormatPr defaultColWidth="11" defaultRowHeight="15.75" x14ac:dyDescent="0.25"/>
  <cols>
    <col min="1" max="1" width="9.125" customWidth="1"/>
    <col min="2" max="3" width="8.5" customWidth="1"/>
  </cols>
  <sheetData>
    <row r="1" spans="1:7" ht="16.5" thickTop="1" x14ac:dyDescent="0.25">
      <c r="A1" s="58" t="s">
        <v>39</v>
      </c>
      <c r="B1" s="59" t="s">
        <v>25</v>
      </c>
      <c r="C1" s="59" t="s">
        <v>26</v>
      </c>
      <c r="D1" s="59" t="s">
        <v>38</v>
      </c>
      <c r="E1" s="60" t="s">
        <v>40</v>
      </c>
      <c r="G1" s="61" t="s">
        <v>41</v>
      </c>
    </row>
    <row r="2" spans="1:7" x14ac:dyDescent="0.25">
      <c r="A2" s="49" t="s">
        <v>9</v>
      </c>
      <c r="B2" s="62">
        <v>33</v>
      </c>
      <c r="C2" s="62">
        <v>7</v>
      </c>
      <c r="D2" s="62">
        <v>40</v>
      </c>
      <c r="E2" s="63">
        <f>C2/D2</f>
        <v>0.17499999999999999</v>
      </c>
      <c r="G2" s="64">
        <f>SUM(C5:C13)/SUM(D5:D13)</f>
        <v>0.17045454545454544</v>
      </c>
    </row>
    <row r="3" spans="1:7" x14ac:dyDescent="0.25">
      <c r="A3" s="49" t="s">
        <v>42</v>
      </c>
      <c r="B3" s="62">
        <v>15</v>
      </c>
      <c r="C3" s="62">
        <v>4</v>
      </c>
      <c r="D3" s="62">
        <v>19</v>
      </c>
      <c r="E3" s="63">
        <f t="shared" ref="E3:E13" si="0">C3/D3</f>
        <v>0.21052631578947367</v>
      </c>
    </row>
    <row r="4" spans="1:7" x14ac:dyDescent="0.25">
      <c r="A4" s="49" t="s">
        <v>10</v>
      </c>
      <c r="B4" s="62">
        <v>5</v>
      </c>
      <c r="C4" s="62"/>
      <c r="D4" s="62">
        <v>5</v>
      </c>
      <c r="E4" s="63">
        <f t="shared" si="0"/>
        <v>0</v>
      </c>
    </row>
    <row r="5" spans="1:7" x14ac:dyDescent="0.25">
      <c r="A5" s="65" t="s">
        <v>3</v>
      </c>
      <c r="B5" s="66">
        <v>8</v>
      </c>
      <c r="C5" s="66">
        <v>3</v>
      </c>
      <c r="D5" s="66">
        <v>11</v>
      </c>
      <c r="E5" s="67">
        <f t="shared" si="0"/>
        <v>0.27272727272727271</v>
      </c>
    </row>
    <row r="6" spans="1:7" x14ac:dyDescent="0.25">
      <c r="A6" s="65" t="s">
        <v>6</v>
      </c>
      <c r="B6" s="66">
        <v>4</v>
      </c>
      <c r="C6" s="66">
        <v>2</v>
      </c>
      <c r="D6" s="66">
        <v>6</v>
      </c>
      <c r="E6" s="67">
        <f t="shared" si="0"/>
        <v>0.33333333333333331</v>
      </c>
    </row>
    <row r="7" spans="1:7" x14ac:dyDescent="0.25">
      <c r="A7" s="65" t="s">
        <v>4</v>
      </c>
      <c r="B7" s="66">
        <v>7</v>
      </c>
      <c r="C7" s="66">
        <v>1</v>
      </c>
      <c r="D7" s="66">
        <v>8</v>
      </c>
      <c r="E7" s="67">
        <f t="shared" si="0"/>
        <v>0.125</v>
      </c>
    </row>
    <row r="8" spans="1:7" x14ac:dyDescent="0.25">
      <c r="A8" s="65" t="s">
        <v>8</v>
      </c>
      <c r="B8" s="66">
        <v>8</v>
      </c>
      <c r="C8" s="66">
        <v>4</v>
      </c>
      <c r="D8" s="66">
        <v>12</v>
      </c>
      <c r="E8" s="67">
        <f t="shared" si="0"/>
        <v>0.33333333333333331</v>
      </c>
    </row>
    <row r="9" spans="1:7" x14ac:dyDescent="0.25">
      <c r="A9" s="65" t="s">
        <v>14</v>
      </c>
      <c r="B9" s="66">
        <v>11</v>
      </c>
      <c r="C9" s="66">
        <v>1</v>
      </c>
      <c r="D9" s="66">
        <v>12</v>
      </c>
      <c r="E9" s="67">
        <f t="shared" si="0"/>
        <v>8.3333333333333329E-2</v>
      </c>
    </row>
    <row r="10" spans="1:7" x14ac:dyDescent="0.25">
      <c r="A10" s="65" t="s">
        <v>7</v>
      </c>
      <c r="B10" s="66">
        <v>8</v>
      </c>
      <c r="C10" s="66"/>
      <c r="D10" s="66">
        <v>8</v>
      </c>
      <c r="E10" s="67">
        <f t="shared" si="0"/>
        <v>0</v>
      </c>
    </row>
    <row r="11" spans="1:7" x14ac:dyDescent="0.25">
      <c r="A11" s="65" t="s">
        <v>15</v>
      </c>
      <c r="B11" s="66">
        <v>8</v>
      </c>
      <c r="C11" s="66">
        <v>1</v>
      </c>
      <c r="D11" s="66">
        <v>9</v>
      </c>
      <c r="E11" s="67">
        <f t="shared" si="0"/>
        <v>0.1111111111111111</v>
      </c>
    </row>
    <row r="12" spans="1:7" x14ac:dyDescent="0.25">
      <c r="A12" s="65" t="s">
        <v>12</v>
      </c>
      <c r="B12" s="66">
        <v>10</v>
      </c>
      <c r="C12" s="66"/>
      <c r="D12" s="66">
        <v>10</v>
      </c>
      <c r="E12" s="67">
        <f t="shared" si="0"/>
        <v>0</v>
      </c>
    </row>
    <row r="13" spans="1:7" ht="16.5" thickBot="1" x14ac:dyDescent="0.3">
      <c r="A13" s="68" t="s">
        <v>13</v>
      </c>
      <c r="B13" s="69">
        <v>9</v>
      </c>
      <c r="C13" s="69">
        <v>3</v>
      </c>
      <c r="D13" s="69">
        <v>12</v>
      </c>
      <c r="E13" s="70">
        <f t="shared" si="0"/>
        <v>0.25</v>
      </c>
    </row>
    <row r="14" spans="1:7" ht="16.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DDD0-408F-9049-A660-B2A46EECF5D5}">
  <dimension ref="A1:B41"/>
  <sheetViews>
    <sheetView workbookViewId="0">
      <selection activeCell="C4" sqref="C4"/>
    </sheetView>
  </sheetViews>
  <sheetFormatPr defaultColWidth="11" defaultRowHeight="15.7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4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6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3</v>
      </c>
    </row>
    <row r="8" spans="1:2" x14ac:dyDescent="0.25">
      <c r="A8">
        <v>7</v>
      </c>
      <c r="B8" t="s">
        <v>5</v>
      </c>
    </row>
    <row r="9" spans="1:2" x14ac:dyDescent="0.25">
      <c r="A9">
        <v>8</v>
      </c>
      <c r="B9" t="s">
        <v>4</v>
      </c>
    </row>
    <row r="10" spans="1:2" x14ac:dyDescent="0.25">
      <c r="A10">
        <v>9</v>
      </c>
      <c r="B10" t="s">
        <v>5</v>
      </c>
    </row>
    <row r="11" spans="1:2" x14ac:dyDescent="0.25">
      <c r="A11">
        <v>10</v>
      </c>
      <c r="B11" t="s">
        <v>19</v>
      </c>
    </row>
    <row r="12" spans="1:2" x14ac:dyDescent="0.25">
      <c r="A12">
        <v>11</v>
      </c>
      <c r="B12" t="s">
        <v>6</v>
      </c>
    </row>
    <row r="13" spans="1:2" x14ac:dyDescent="0.25">
      <c r="A13">
        <v>12</v>
      </c>
      <c r="B13" t="s">
        <v>4</v>
      </c>
    </row>
    <row r="14" spans="1:2" x14ac:dyDescent="0.25">
      <c r="A14">
        <v>13</v>
      </c>
      <c r="B14" t="s">
        <v>5</v>
      </c>
    </row>
    <row r="15" spans="1:2" x14ac:dyDescent="0.25">
      <c r="A15">
        <v>14</v>
      </c>
      <c r="B15" t="s">
        <v>4</v>
      </c>
    </row>
    <row r="16" spans="1:2" x14ac:dyDescent="0.25">
      <c r="A16">
        <v>15</v>
      </c>
      <c r="B16" t="s">
        <v>3</v>
      </c>
    </row>
    <row r="17" spans="1:2" x14ac:dyDescent="0.25">
      <c r="A17">
        <v>16</v>
      </c>
      <c r="B17" t="s">
        <v>4</v>
      </c>
    </row>
    <row r="18" spans="1:2" x14ac:dyDescent="0.25">
      <c r="A18">
        <v>17</v>
      </c>
      <c r="B18" t="s">
        <v>5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3</v>
      </c>
    </row>
    <row r="21" spans="1:2" x14ac:dyDescent="0.25">
      <c r="A21">
        <v>20</v>
      </c>
      <c r="B21" t="s">
        <v>5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4</v>
      </c>
    </row>
    <row r="24" spans="1:2" x14ac:dyDescent="0.25">
      <c r="A24">
        <v>23</v>
      </c>
      <c r="B24" t="s">
        <v>21</v>
      </c>
    </row>
    <row r="25" spans="1:2" x14ac:dyDescent="0.25">
      <c r="A25">
        <v>24</v>
      </c>
      <c r="B25" t="s">
        <v>6</v>
      </c>
    </row>
    <row r="26" spans="1:2" x14ac:dyDescent="0.25">
      <c r="A26">
        <v>25</v>
      </c>
      <c r="B26" t="s">
        <v>6</v>
      </c>
    </row>
    <row r="27" spans="1:2" x14ac:dyDescent="0.25">
      <c r="A27">
        <v>26</v>
      </c>
      <c r="B27" t="s">
        <v>4</v>
      </c>
    </row>
    <row r="28" spans="1:2" x14ac:dyDescent="0.25">
      <c r="A28">
        <v>27</v>
      </c>
      <c r="B28" t="s">
        <v>5</v>
      </c>
    </row>
    <row r="29" spans="1:2" x14ac:dyDescent="0.25">
      <c r="A29">
        <v>28</v>
      </c>
      <c r="B29" t="s">
        <v>4</v>
      </c>
    </row>
    <row r="30" spans="1:2" x14ac:dyDescent="0.25">
      <c r="A30">
        <v>29</v>
      </c>
      <c r="B30" t="s">
        <v>3</v>
      </c>
    </row>
    <row r="31" spans="1:2" x14ac:dyDescent="0.25">
      <c r="A31">
        <v>30</v>
      </c>
      <c r="B31" t="s">
        <v>6</v>
      </c>
    </row>
    <row r="32" spans="1:2" x14ac:dyDescent="0.25">
      <c r="A32">
        <v>31</v>
      </c>
      <c r="B32" t="s">
        <v>5</v>
      </c>
    </row>
    <row r="33" spans="1:2" x14ac:dyDescent="0.25">
      <c r="A33">
        <v>32</v>
      </c>
      <c r="B33" t="s">
        <v>5</v>
      </c>
    </row>
    <row r="34" spans="1:2" x14ac:dyDescent="0.25">
      <c r="A34">
        <v>33</v>
      </c>
      <c r="B34" t="s">
        <v>3</v>
      </c>
    </row>
    <row r="35" spans="1:2" x14ac:dyDescent="0.25">
      <c r="A35">
        <v>34</v>
      </c>
      <c r="B35" t="s">
        <v>4</v>
      </c>
    </row>
    <row r="36" spans="1:2" x14ac:dyDescent="0.25">
      <c r="A36">
        <v>35</v>
      </c>
      <c r="B36" t="s">
        <v>4</v>
      </c>
    </row>
    <row r="37" spans="1:2" x14ac:dyDescent="0.25">
      <c r="A37">
        <v>36</v>
      </c>
      <c r="B37" t="s">
        <v>3</v>
      </c>
    </row>
    <row r="38" spans="1:2" x14ac:dyDescent="0.25">
      <c r="A38">
        <v>37</v>
      </c>
      <c r="B38" t="s">
        <v>3</v>
      </c>
    </row>
    <row r="39" spans="1:2" x14ac:dyDescent="0.25">
      <c r="A39">
        <v>38</v>
      </c>
      <c r="B39" t="s">
        <v>3</v>
      </c>
    </row>
    <row r="40" spans="1:2" x14ac:dyDescent="0.25">
      <c r="A40">
        <v>39</v>
      </c>
      <c r="B40" t="s">
        <v>4</v>
      </c>
    </row>
    <row r="41" spans="1:2" x14ac:dyDescent="0.25">
      <c r="A41">
        <v>40</v>
      </c>
      <c r="B4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 Qiang Li (1035208)</cp:lastModifiedBy>
  <dcterms:created xsi:type="dcterms:W3CDTF">2021-07-09T02:30:41Z</dcterms:created>
  <dcterms:modified xsi:type="dcterms:W3CDTF">2024-10-12T16:16:02Z</dcterms:modified>
</cp:coreProperties>
</file>