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wdon/Documents/Engineering Maths Msc/Term 2/MMD/Shuffle/"/>
    </mc:Choice>
  </mc:AlternateContent>
  <xr:revisionPtr revIDLastSave="0" documentId="13_ncr:1_{7FA0F325-BFF0-BF40-9968-019BDFA999EC}" xr6:coauthVersionLast="28" xr6:coauthVersionMax="28" xr10:uidLastSave="{00000000-0000-0000-0000-000000000000}"/>
  <bookViews>
    <workbookView xWindow="820" yWindow="460" windowWidth="28800" windowHeight="17540" xr2:uid="{00331472-3A1C-4E4E-9D8C-CC40A277A205}"/>
  </bookViews>
  <sheets>
    <sheet name="Yearly" sheetId="15" r:id="rId1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8" i="15" l="1"/>
  <c r="T76" i="15"/>
  <c r="L76" i="15"/>
  <c r="T75" i="15"/>
  <c r="L75" i="15"/>
  <c r="T74" i="15"/>
  <c r="L74" i="15"/>
  <c r="T73" i="15"/>
  <c r="L73" i="15"/>
  <c r="T72" i="15"/>
  <c r="T71" i="15"/>
  <c r="T69" i="15"/>
  <c r="T68" i="15"/>
  <c r="P68" i="15"/>
  <c r="T67" i="15"/>
  <c r="L67" i="15"/>
  <c r="T65" i="15"/>
  <c r="P64" i="15"/>
  <c r="L64" i="15"/>
  <c r="T63" i="15"/>
  <c r="T62" i="15"/>
  <c r="P62" i="15"/>
  <c r="L61" i="15"/>
  <c r="T60" i="15"/>
  <c r="P60" i="15"/>
  <c r="T59" i="15"/>
  <c r="P59" i="15"/>
  <c r="L59" i="15"/>
  <c r="T58" i="15"/>
  <c r="P58" i="15"/>
  <c r="P57" i="15"/>
  <c r="L57" i="15"/>
  <c r="P56" i="15"/>
  <c r="H21" i="15" l="1"/>
  <c r="E96" i="15" l="1"/>
  <c r="D56" i="15"/>
  <c r="D60" i="15"/>
  <c r="D64" i="15"/>
  <c r="D68" i="15"/>
  <c r="D72" i="15"/>
  <c r="D76" i="15"/>
  <c r="D80" i="15"/>
  <c r="D84" i="15"/>
  <c r="D88" i="15"/>
  <c r="D92" i="15"/>
  <c r="D53" i="15"/>
  <c r="D96" i="15"/>
  <c r="D57" i="15" s="1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53" i="15"/>
  <c r="Q38" i="15"/>
  <c r="Q39" i="15"/>
  <c r="Q40" i="15"/>
  <c r="Q41" i="15"/>
  <c r="Q42" i="15"/>
  <c r="Q43" i="15"/>
  <c r="Q44" i="15"/>
  <c r="Q45" i="15"/>
  <c r="Q46" i="15"/>
  <c r="M38" i="15"/>
  <c r="M39" i="15"/>
  <c r="M40" i="15"/>
  <c r="M41" i="15"/>
  <c r="M42" i="15"/>
  <c r="M43" i="15"/>
  <c r="M44" i="15"/>
  <c r="M45" i="15"/>
  <c r="M46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E29" i="15"/>
  <c r="E28" i="15"/>
  <c r="E27" i="15"/>
  <c r="E26" i="15"/>
  <c r="E25" i="15"/>
  <c r="E24" i="15"/>
  <c r="E23" i="15"/>
  <c r="E22" i="15"/>
  <c r="E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21" i="15"/>
  <c r="BH50" i="15"/>
  <c r="BJ50" i="15" s="1"/>
  <c r="BH44" i="15"/>
  <c r="BJ44" i="15" s="1"/>
  <c r="BH40" i="15"/>
  <c r="BJ40" i="15" s="1"/>
  <c r="BH24" i="15"/>
  <c r="BJ24" i="15" s="1"/>
  <c r="BH28" i="15"/>
  <c r="BJ28" i="15" s="1"/>
  <c r="BH32" i="15"/>
  <c r="BJ32" i="15" s="1"/>
  <c r="BH36" i="15"/>
  <c r="BJ36" i="15" s="1"/>
  <c r="BG21" i="15"/>
  <c r="BH21" i="15" s="1"/>
  <c r="BJ21" i="15" s="1"/>
  <c r="BG22" i="15"/>
  <c r="BH22" i="15" s="1"/>
  <c r="BJ22" i="15" s="1"/>
  <c r="BG23" i="15"/>
  <c r="BH23" i="15" s="1"/>
  <c r="BJ23" i="15" s="1"/>
  <c r="BG24" i="15"/>
  <c r="BG25" i="15"/>
  <c r="BH25" i="15" s="1"/>
  <c r="BJ25" i="15" s="1"/>
  <c r="BG26" i="15"/>
  <c r="BH26" i="15" s="1"/>
  <c r="BJ26" i="15" s="1"/>
  <c r="BG27" i="15"/>
  <c r="BH27" i="15" s="1"/>
  <c r="BJ27" i="15" s="1"/>
  <c r="BG28" i="15"/>
  <c r="BG29" i="15"/>
  <c r="BH29" i="15" s="1"/>
  <c r="BJ29" i="15" s="1"/>
  <c r="BG30" i="15"/>
  <c r="BH30" i="15" s="1"/>
  <c r="BJ30" i="15" s="1"/>
  <c r="BG31" i="15"/>
  <c r="BH31" i="15" s="1"/>
  <c r="BJ31" i="15" s="1"/>
  <c r="BG32" i="15"/>
  <c r="BG33" i="15"/>
  <c r="BH33" i="15" s="1"/>
  <c r="BJ33" i="15" s="1"/>
  <c r="BG34" i="15"/>
  <c r="BH34" i="15" s="1"/>
  <c r="BJ34" i="15" s="1"/>
  <c r="BG35" i="15"/>
  <c r="BH35" i="15" s="1"/>
  <c r="BJ35" i="15" s="1"/>
  <c r="BG36" i="15"/>
  <c r="BG39" i="15"/>
  <c r="BG40" i="15"/>
  <c r="BG41" i="15"/>
  <c r="BH41" i="15" s="1"/>
  <c r="BJ41" i="15" s="1"/>
  <c r="BG42" i="15"/>
  <c r="BH42" i="15" s="1"/>
  <c r="BJ42" i="15" s="1"/>
  <c r="BG43" i="15"/>
  <c r="BH43" i="15" s="1"/>
  <c r="BJ43" i="15" s="1"/>
  <c r="BG44" i="15"/>
  <c r="BG45" i="15"/>
  <c r="BH45" i="15" s="1"/>
  <c r="BJ45" i="15" s="1"/>
  <c r="BG46" i="15"/>
  <c r="BH46" i="15" s="1"/>
  <c r="BJ46" i="15" s="1"/>
  <c r="BG47" i="15"/>
  <c r="BH47" i="15" s="1"/>
  <c r="BJ47" i="15" s="1"/>
  <c r="BG50" i="15"/>
  <c r="BG51" i="15"/>
  <c r="BH51" i="15" s="1"/>
  <c r="BJ51" i="15" s="1"/>
  <c r="BG52" i="15"/>
  <c r="BH52" i="15" s="1"/>
  <c r="BJ52" i="15" s="1"/>
  <c r="BG53" i="15"/>
  <c r="BH53" i="15" s="1"/>
  <c r="BJ53" i="15" s="1"/>
  <c r="BG54" i="15"/>
  <c r="BH54" i="15" s="1"/>
  <c r="BJ54" i="15" s="1"/>
  <c r="BG55" i="15"/>
  <c r="BH55" i="15" s="1"/>
  <c r="BJ55" i="15" s="1"/>
  <c r="BG56" i="15"/>
  <c r="BH56" i="15" s="1"/>
  <c r="BJ56" i="15" s="1"/>
  <c r="BG57" i="15"/>
  <c r="BH57" i="15" s="1"/>
  <c r="BJ57" i="15" s="1"/>
  <c r="BG58" i="15"/>
  <c r="BH58" i="15" s="1"/>
  <c r="BJ58" i="15" s="1"/>
  <c r="BG59" i="15"/>
  <c r="BH59" i="15" s="1"/>
  <c r="BJ59" i="15" s="1"/>
  <c r="BG60" i="15"/>
  <c r="BH60" i="15" s="1"/>
  <c r="BJ60" i="15" s="1"/>
  <c r="BG61" i="15"/>
  <c r="BH61" i="15" s="1"/>
  <c r="BJ61" i="15" s="1"/>
  <c r="BG62" i="15"/>
  <c r="BH62" i="15" s="1"/>
  <c r="BJ62" i="15" s="1"/>
  <c r="BG63" i="15"/>
  <c r="BH63" i="15" s="1"/>
  <c r="BJ63" i="15" s="1"/>
  <c r="BG64" i="15"/>
  <c r="BH64" i="15" s="1"/>
  <c r="BJ64" i="15" s="1"/>
  <c r="BG65" i="15"/>
  <c r="BH65" i="15" s="1"/>
  <c r="BJ65" i="15" s="1"/>
  <c r="BG66" i="15"/>
  <c r="BH66" i="15" s="1"/>
  <c r="BJ66" i="15" s="1"/>
  <c r="BG20" i="15"/>
  <c r="BH20" i="15" s="1"/>
  <c r="BJ20" i="15" s="1"/>
  <c r="BJ67" i="15" l="1"/>
  <c r="D95" i="15"/>
  <c r="D91" i="15"/>
  <c r="D87" i="15"/>
  <c r="D83" i="15"/>
  <c r="D79" i="15"/>
  <c r="D75" i="15"/>
  <c r="D71" i="15"/>
  <c r="D67" i="15"/>
  <c r="D63" i="15"/>
  <c r="D59" i="15"/>
  <c r="D55" i="15"/>
  <c r="D94" i="15"/>
  <c r="D90" i="15"/>
  <c r="D86" i="15"/>
  <c r="D82" i="15"/>
  <c r="D78" i="15"/>
  <c r="D74" i="15"/>
  <c r="D70" i="15"/>
  <c r="D66" i="15"/>
  <c r="D62" i="15"/>
  <c r="D58" i="15"/>
  <c r="D54" i="15"/>
  <c r="D93" i="15"/>
  <c r="D89" i="15"/>
  <c r="D85" i="15"/>
  <c r="D81" i="15"/>
  <c r="D77" i="15"/>
  <c r="D73" i="15"/>
  <c r="D69" i="15"/>
  <c r="D65" i="15"/>
  <c r="D61" i="15"/>
  <c r="U47" i="15"/>
  <c r="O47" i="15"/>
</calcChain>
</file>

<file path=xl/sharedStrings.xml><?xml version="1.0" encoding="utf-8"?>
<sst xmlns="http://schemas.openxmlformats.org/spreadsheetml/2006/main" count="682" uniqueCount="81">
  <si>
    <t>B'ham MC</t>
  </si>
  <si>
    <t>NW Mids MC</t>
  </si>
  <si>
    <t>P'boro MC</t>
  </si>
  <si>
    <t>HWDC</t>
  </si>
  <si>
    <t>ManchesterMC</t>
  </si>
  <si>
    <t>HC North MC</t>
  </si>
  <si>
    <t>NottinghamMC</t>
  </si>
  <si>
    <t>WarringtonMC</t>
  </si>
  <si>
    <t>Preston MC</t>
  </si>
  <si>
    <t>Lon Cent MC</t>
  </si>
  <si>
    <t>Sth Mids MC</t>
  </si>
  <si>
    <t>Bristol MC</t>
  </si>
  <si>
    <t>Leeds MC</t>
  </si>
  <si>
    <t>S'hampton MC</t>
  </si>
  <si>
    <t>Greenford MC</t>
  </si>
  <si>
    <t>Sheffield MC</t>
  </si>
  <si>
    <t>EMA</t>
  </si>
  <si>
    <t>Jubilee MC</t>
  </si>
  <si>
    <t>ChelmsfordMC</t>
  </si>
  <si>
    <t>Swindon MC</t>
  </si>
  <si>
    <t>Medway MC</t>
  </si>
  <si>
    <t>Chester MC</t>
  </si>
  <si>
    <t>Romford MC</t>
  </si>
  <si>
    <t>Croydon MC</t>
  </si>
  <si>
    <t>Bmouth MC</t>
  </si>
  <si>
    <t>Cardiff MC</t>
  </si>
  <si>
    <t>Gatwick MC</t>
  </si>
  <si>
    <t>Norwich MC</t>
  </si>
  <si>
    <t>Swansea MC</t>
  </si>
  <si>
    <t>Newcastle MC</t>
  </si>
  <si>
    <t>Stansted Air</t>
  </si>
  <si>
    <t>Exeter MC</t>
  </si>
  <si>
    <t>Birkenhead</t>
  </si>
  <si>
    <t>Mt Pleas</t>
  </si>
  <si>
    <t>Ipswich MC</t>
  </si>
  <si>
    <t>Carlisle MC</t>
  </si>
  <si>
    <t>Port Docks</t>
  </si>
  <si>
    <t>Plymouth MC</t>
  </si>
  <si>
    <t>Belfast</t>
  </si>
  <si>
    <t>Guernsey</t>
  </si>
  <si>
    <t>Mid</t>
  </si>
  <si>
    <t>Sth</t>
  </si>
  <si>
    <t>Nth</t>
  </si>
  <si>
    <t>WRT</t>
  </si>
  <si>
    <t>Glasgow</t>
  </si>
  <si>
    <t>Edinburgh</t>
  </si>
  <si>
    <t>28 / 29 / 30</t>
  </si>
  <si>
    <t>M</t>
  </si>
  <si>
    <t>S</t>
  </si>
  <si>
    <t>Dock</t>
  </si>
  <si>
    <t>Dispatch Destination</t>
  </si>
  <si>
    <t>Grand Total</t>
  </si>
  <si>
    <t>N</t>
  </si>
  <si>
    <t>NM</t>
  </si>
  <si>
    <t>SM</t>
  </si>
  <si>
    <t>Yearly Percentages</t>
  </si>
  <si>
    <t>INPUT</t>
  </si>
  <si>
    <t>TOTAL</t>
  </si>
  <si>
    <t>OUTPUT</t>
  </si>
  <si>
    <t>INPUT SPLIT</t>
  </si>
  <si>
    <t>RDC CONTRIBUTION</t>
  </si>
  <si>
    <t>RANKED</t>
  </si>
  <si>
    <t>OUTPUT BY CITY By Region</t>
  </si>
  <si>
    <t>OVER ALL PERCENTAGES</t>
  </si>
  <si>
    <t>OVER ALL RANKED</t>
  </si>
  <si>
    <t>Gate Ordering</t>
  </si>
  <si>
    <t>From North</t>
  </si>
  <si>
    <t>From Mid</t>
  </si>
  <si>
    <t>From South</t>
  </si>
  <si>
    <t>Ranking</t>
  </si>
  <si>
    <t>SCORE</t>
  </si>
  <si>
    <t>Empty Gates</t>
  </si>
  <si>
    <t>Probability</t>
  </si>
  <si>
    <t>Docks</t>
  </si>
  <si>
    <t>Rank</t>
  </si>
  <si>
    <t>Birken/Belf</t>
  </si>
  <si>
    <t>W/Edin/Stans</t>
  </si>
  <si>
    <t>Bel/Birk</t>
  </si>
  <si>
    <t>PD/G</t>
  </si>
  <si>
    <t>Lon Cent MC/mt Please</t>
  </si>
  <si>
    <t>Port Docks/CHI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</si>
</sst>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rgb="FF9C0006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164" fontId="0" fillId="0" borderId="0"/>
    <xf numFmtId="164" fontId="3" fillId="0" borderId="0"/>
    <xf numFmtId="164" fontId="3" fillId="0" borderId="0"/>
    <xf numFmtId="164" fontId="3" fillId="0" borderId="0"/>
    <xf numFmtId="0" fontId="5" fillId="3" borderId="0" applyNumberFormat="0" applyBorder="0" applyAlignment="0" applyProtection="0"/>
  </cellStyleXfs>
  <cellXfs count="23">
    <xf numFmtId="164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3" fillId="0" borderId="0" xfId="1" applyNumberFormat="1"/>
    <xf numFmtId="0" fontId="4" fillId="0" borderId="0" xfId="1" applyNumberFormat="1" applyFont="1"/>
    <xf numFmtId="0" fontId="4" fillId="0" borderId="0" xfId="1" applyNumberFormat="1" applyFont="1" applyAlignment="1">
      <alignment horizontal="center"/>
    </xf>
    <xf numFmtId="0" fontId="0" fillId="0" borderId="0" xfId="0" applyNumberFormat="1" applyFill="1"/>
    <xf numFmtId="0" fontId="3" fillId="0" borderId="0" xfId="1" applyNumberFormat="1" applyAlignment="1">
      <alignment horizontal="center"/>
    </xf>
    <xf numFmtId="0" fontId="1" fillId="0" borderId="0" xfId="2" applyNumberFormat="1" applyFont="1" applyAlignment="1">
      <alignment horizontal="center"/>
    </xf>
    <xf numFmtId="0" fontId="3" fillId="0" borderId="0" xfId="2" applyNumberFormat="1" applyAlignment="1">
      <alignment horizontal="center"/>
    </xf>
    <xf numFmtId="0" fontId="3" fillId="0" borderId="0" xfId="2" applyNumberFormat="1" applyFont="1" applyAlignment="1">
      <alignment horizontal="center"/>
    </xf>
    <xf numFmtId="0" fontId="2" fillId="2" borderId="1" xfId="0" applyNumberFormat="1" applyFont="1" applyFill="1" applyBorder="1"/>
    <xf numFmtId="0" fontId="2" fillId="2" borderId="2" xfId="0" applyNumberFormat="1" applyFont="1" applyFill="1" applyBorder="1" applyAlignment="1">
      <alignment horizontal="left"/>
    </xf>
    <xf numFmtId="0" fontId="3" fillId="0" borderId="3" xfId="1" applyNumberFormat="1" applyBorder="1"/>
    <xf numFmtId="0" fontId="3" fillId="0" borderId="4" xfId="1" applyNumberFormat="1" applyBorder="1"/>
    <xf numFmtId="0" fontId="3" fillId="0" borderId="5" xfId="1" applyNumberFormat="1" applyBorder="1"/>
    <xf numFmtId="0" fontId="3" fillId="0" borderId="6" xfId="1" applyNumberFormat="1" applyBorder="1"/>
    <xf numFmtId="0" fontId="6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64" fontId="2" fillId="0" borderId="0" xfId="0" applyFont="1"/>
    <xf numFmtId="0" fontId="0" fillId="0" borderId="0" xfId="0" quotePrefix="1" applyNumberFormat="1"/>
    <xf numFmtId="0" fontId="2" fillId="2" borderId="0" xfId="0" applyNumberFormat="1" applyFont="1" applyFill="1" applyBorder="1"/>
    <xf numFmtId="0" fontId="5" fillId="3" borderId="1" xfId="4" applyNumberFormat="1" applyBorder="1"/>
  </cellXfs>
  <cellStyles count="5">
    <cellStyle name="Bad" xfId="4" builtinId="27"/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A30-46C6-8B4D-77003B730459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A30-46C6-8B4D-77003B730459}"/>
              </c:ext>
            </c:extLst>
          </c:dPt>
          <c:dPt>
            <c:idx val="2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A30-46C6-8B4D-77003B730459}"/>
              </c:ext>
            </c:extLst>
          </c:dPt>
          <c:dPt>
            <c:idx val="2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A30-46C6-8B4D-77003B730459}"/>
              </c:ext>
            </c:extLst>
          </c:dPt>
          <c:dPt>
            <c:idx val="2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A30-46C6-8B4D-77003B730459}"/>
              </c:ext>
            </c:extLst>
          </c:dPt>
          <c:dPt>
            <c:idx val="2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A30-46C6-8B4D-77003B730459}"/>
              </c:ext>
            </c:extLst>
          </c:dPt>
          <c:dPt>
            <c:idx val="2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A30-46C6-8B4D-77003B730459}"/>
              </c:ext>
            </c:extLst>
          </c:dPt>
          <c:dPt>
            <c:idx val="2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A30-46C6-8B4D-77003B730459}"/>
              </c:ext>
            </c:extLst>
          </c:dPt>
          <c:dPt>
            <c:idx val="2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A30-46C6-8B4D-77003B730459}"/>
              </c:ext>
            </c:extLst>
          </c:dPt>
          <c:dPt>
            <c:idx val="3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A30-46C6-8B4D-77003B730459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A30-46C6-8B4D-77003B730459}"/>
              </c:ext>
            </c:extLst>
          </c:dPt>
          <c:dPt>
            <c:idx val="3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A30-46C6-8B4D-77003B730459}"/>
              </c:ext>
            </c:extLst>
          </c:dPt>
          <c:dPt>
            <c:idx val="3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A30-46C6-8B4D-77003B730459}"/>
              </c:ext>
            </c:extLst>
          </c:dPt>
          <c:dPt>
            <c:idx val="3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A30-46C6-8B4D-77003B730459}"/>
              </c:ext>
            </c:extLst>
          </c:dPt>
          <c:dPt>
            <c:idx val="3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A30-46C6-8B4D-77003B730459}"/>
              </c:ext>
            </c:extLst>
          </c:dPt>
          <c:dPt>
            <c:idx val="3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A30-46C6-8B4D-77003B730459}"/>
              </c:ext>
            </c:extLst>
          </c:dPt>
          <c:dPt>
            <c:idx val="3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A30-46C6-8B4D-77003B730459}"/>
              </c:ext>
            </c:extLst>
          </c:dPt>
          <c:dPt>
            <c:idx val="3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A30-46C6-8B4D-77003B730459}"/>
              </c:ext>
            </c:extLst>
          </c:dPt>
          <c:dPt>
            <c:idx val="3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A30-46C6-8B4D-77003B730459}"/>
              </c:ext>
            </c:extLst>
          </c:dPt>
          <c:dPt>
            <c:idx val="4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A30-46C6-8B4D-77003B730459}"/>
              </c:ext>
            </c:extLst>
          </c:dPt>
          <c:dPt>
            <c:idx val="4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A30-46C6-8B4D-77003B730459}"/>
              </c:ext>
            </c:extLst>
          </c:dPt>
          <c:dPt>
            <c:idx val="4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A30-46C6-8B4D-77003B730459}"/>
              </c:ext>
            </c:extLst>
          </c:dPt>
          <c:dPt>
            <c:idx val="4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A30-46C6-8B4D-77003B730459}"/>
              </c:ext>
            </c:extLst>
          </c:dPt>
          <c:dPt>
            <c:idx val="4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A30-46C6-8B4D-77003B730459}"/>
              </c:ext>
            </c:extLst>
          </c:dPt>
          <c:cat>
            <c:multiLvlStrRef>
              <c:f>Yearly!$BD$20:$BE$66</c:f>
              <c:multiLvlStrCache>
                <c:ptCount val="47"/>
                <c:lvl>
                  <c:pt idx="0">
                    <c:v>Leeds MC</c:v>
                  </c:pt>
                  <c:pt idx="1">
                    <c:v>Sheffield MC</c:v>
                  </c:pt>
                  <c:pt idx="2">
                    <c:v>ManchesterMC</c:v>
                  </c:pt>
                  <c:pt idx="3">
                    <c:v>Newcastle MC</c:v>
                  </c:pt>
                  <c:pt idx="4">
                    <c:v>Preston MC</c:v>
                  </c:pt>
                  <c:pt idx="5">
                    <c:v>EMA</c:v>
                  </c:pt>
                  <c:pt idx="6">
                    <c:v>Chester MC</c:v>
                  </c:pt>
                  <c:pt idx="7">
                    <c:v>WarringtonMC</c:v>
                  </c:pt>
                  <c:pt idx="8">
                    <c:v>WRT</c:v>
                  </c:pt>
                  <c:pt idx="9">
                    <c:v>Carlisle MC</c:v>
                  </c:pt>
                  <c:pt idx="10">
                    <c:v>Stansted Air</c:v>
                  </c:pt>
                  <c:pt idx="11">
                    <c:v>Birkenhead</c:v>
                  </c:pt>
                  <c:pt idx="12">
                    <c:v>Port Docks</c:v>
                  </c:pt>
                  <c:pt idx="13">
                    <c:v>Belfast</c:v>
                  </c:pt>
                  <c:pt idx="14">
                    <c:v>Glasgow</c:v>
                  </c:pt>
                  <c:pt idx="15">
                    <c:v>Guernsey</c:v>
                  </c:pt>
                  <c:pt idx="16">
                    <c:v>Edinburgh</c:v>
                  </c:pt>
                  <c:pt idx="19">
                    <c:v>Sth Mids MC</c:v>
                  </c:pt>
                  <c:pt idx="20">
                    <c:v>B'ham MC</c:v>
                  </c:pt>
                  <c:pt idx="21">
                    <c:v>NottinghamMC</c:v>
                  </c:pt>
                  <c:pt idx="22">
                    <c:v>NW Mids MC</c:v>
                  </c:pt>
                  <c:pt idx="23">
                    <c:v>P'boro MC</c:v>
                  </c:pt>
                  <c:pt idx="24">
                    <c:v>Exeter MC</c:v>
                  </c:pt>
                  <c:pt idx="25">
                    <c:v>Norwich MC</c:v>
                  </c:pt>
                  <c:pt idx="26">
                    <c:v>Swansea MC</c:v>
                  </c:pt>
                  <c:pt idx="27">
                    <c:v>Ipswich MC</c:v>
                  </c:pt>
                  <c:pt idx="30">
                    <c:v>Jubilee MC</c:v>
                  </c:pt>
                  <c:pt idx="31">
                    <c:v>Bristol MC</c:v>
                  </c:pt>
                  <c:pt idx="32">
                    <c:v>Medway MC</c:v>
                  </c:pt>
                  <c:pt idx="33">
                    <c:v>Greenford MC</c:v>
                  </c:pt>
                  <c:pt idx="34">
                    <c:v>HC North MC</c:v>
                  </c:pt>
                  <c:pt idx="35">
                    <c:v>HWDC</c:v>
                  </c:pt>
                  <c:pt idx="36">
                    <c:v>S'hampton MC</c:v>
                  </c:pt>
                  <c:pt idx="37">
                    <c:v>Swindon MC</c:v>
                  </c:pt>
                  <c:pt idx="38">
                    <c:v>ChelmsfordMC</c:v>
                  </c:pt>
                  <c:pt idx="39">
                    <c:v>Croydon MC</c:v>
                  </c:pt>
                  <c:pt idx="40">
                    <c:v>Gatwick MC</c:v>
                  </c:pt>
                  <c:pt idx="41">
                    <c:v>Romford MC</c:v>
                  </c:pt>
                  <c:pt idx="42">
                    <c:v>Cardiff MC</c:v>
                  </c:pt>
                  <c:pt idx="43">
                    <c:v>Lon Cent MC</c:v>
                  </c:pt>
                  <c:pt idx="44">
                    <c:v>Bmouth MC</c:v>
                  </c:pt>
                  <c:pt idx="45">
                    <c:v>Mt Pleas</c:v>
                  </c:pt>
                  <c:pt idx="46">
                    <c:v>Plymouth MC</c:v>
                  </c:pt>
                </c:lvl>
                <c:lvl>
                  <c:pt idx="0">
                    <c:v>Nth</c:v>
                  </c:pt>
                  <c:pt idx="19">
                    <c:v>Mid</c:v>
                  </c:pt>
                  <c:pt idx="30">
                    <c:v>Sth</c:v>
                  </c:pt>
                </c:lvl>
              </c:multiLvlStrCache>
            </c:multiLvlStrRef>
          </c:cat>
          <c:val>
            <c:numRef>
              <c:f>Yearly!$BF$20:$BF$66</c:f>
              <c:numCache>
                <c:formatCode>General</c:formatCode>
                <c:ptCount val="47"/>
                <c:pt idx="0">
                  <c:v>0.16480947982206579</c:v>
                </c:pt>
                <c:pt idx="1">
                  <c:v>0.14195398287821503</c:v>
                </c:pt>
                <c:pt idx="2">
                  <c:v>0.10922344279783883</c:v>
                </c:pt>
                <c:pt idx="3">
                  <c:v>0.10892344774572917</c:v>
                </c:pt>
                <c:pt idx="4">
                  <c:v>0.10046027593527004</c:v>
                </c:pt>
                <c:pt idx="5">
                  <c:v>9.3315619017099255E-2</c:v>
                </c:pt>
                <c:pt idx="6">
                  <c:v>8.840272201989878E-2</c:v>
                </c:pt>
                <c:pt idx="7">
                  <c:v>8.833562389068482E-2</c:v>
                </c:pt>
                <c:pt idx="8">
                  <c:v>6.0432066314728292E-2</c:v>
                </c:pt>
                <c:pt idx="9">
                  <c:v>2.6099832977678109E-2</c:v>
                </c:pt>
                <c:pt idx="10">
                  <c:v>1.2326625063631051E-2</c:v>
                </c:pt>
                <c:pt idx="11">
                  <c:v>3.6099008890450573E-3</c:v>
                </c:pt>
                <c:pt idx="12">
                  <c:v>9.9290304876864912E-4</c:v>
                </c:pt>
                <c:pt idx="13">
                  <c:v>8.1554629341096317E-4</c:v>
                </c:pt>
                <c:pt idx="14">
                  <c:v>2.4577217014681456E-4</c:v>
                </c:pt>
                <c:pt idx="15">
                  <c:v>2.6476010573113774E-5</c:v>
                </c:pt>
                <c:pt idx="16">
                  <c:v>2.6283125216199902E-5</c:v>
                </c:pt>
                <c:pt idx="19">
                  <c:v>0.28164770704315328</c:v>
                </c:pt>
                <c:pt idx="20">
                  <c:v>0.13737179632268076</c:v>
                </c:pt>
                <c:pt idx="21">
                  <c:v>0.13518139909900759</c:v>
                </c:pt>
                <c:pt idx="22">
                  <c:v>0.1173699699839129</c:v>
                </c:pt>
                <c:pt idx="23">
                  <c:v>0.11293213872843307</c:v>
                </c:pt>
                <c:pt idx="24">
                  <c:v>7.9324535092182069E-2</c:v>
                </c:pt>
                <c:pt idx="25">
                  <c:v>6.1011965230377371E-2</c:v>
                </c:pt>
                <c:pt idx="26">
                  <c:v>4.0146645073641705E-2</c:v>
                </c:pt>
                <c:pt idx="27">
                  <c:v>3.5013843426611242E-2</c:v>
                </c:pt>
                <c:pt idx="30">
                  <c:v>8.8333147193495762E-2</c:v>
                </c:pt>
                <c:pt idx="31">
                  <c:v>8.1671068154277299E-2</c:v>
                </c:pt>
                <c:pt idx="32">
                  <c:v>7.9635895909596549E-2</c:v>
                </c:pt>
                <c:pt idx="33">
                  <c:v>7.8473985099378696E-2</c:v>
                </c:pt>
                <c:pt idx="34">
                  <c:v>7.5063272876802561E-2</c:v>
                </c:pt>
                <c:pt idx="35">
                  <c:v>7.4538640074030313E-2</c:v>
                </c:pt>
                <c:pt idx="36">
                  <c:v>7.2986495171517812E-2</c:v>
                </c:pt>
                <c:pt idx="37">
                  <c:v>7.287156903244861E-2</c:v>
                </c:pt>
                <c:pt idx="38">
                  <c:v>6.9713176110166225E-2</c:v>
                </c:pt>
                <c:pt idx="39">
                  <c:v>5.9731866519826808E-2</c:v>
                </c:pt>
                <c:pt idx="40">
                  <c:v>5.2643389161629903E-2</c:v>
                </c:pt>
                <c:pt idx="41">
                  <c:v>5.240634866239513E-2</c:v>
                </c:pt>
                <c:pt idx="42">
                  <c:v>5.2204334528870737E-2</c:v>
                </c:pt>
                <c:pt idx="43">
                  <c:v>4.9400252190582444E-2</c:v>
                </c:pt>
                <c:pt idx="44">
                  <c:v>3.8051591532635994E-2</c:v>
                </c:pt>
                <c:pt idx="45">
                  <c:v>1.7776215459946584E-3</c:v>
                </c:pt>
                <c:pt idx="46">
                  <c:v>4.9734623635050857E-4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0-46C6-8B4D-77003B730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763360"/>
        <c:axId val="475765656"/>
      </c:barChart>
      <c:catAx>
        <c:axId val="4757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65656"/>
        <c:crosses val="autoZero"/>
        <c:auto val="1"/>
        <c:lblAlgn val="ctr"/>
        <c:lblOffset val="100"/>
        <c:noMultiLvlLbl val="0"/>
      </c:catAx>
      <c:valAx>
        <c:axId val="47576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63360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480060</xdr:colOff>
      <xdr:row>20</xdr:row>
      <xdr:rowOff>118110</xdr:rowOff>
    </xdr:from>
    <xdr:to>
      <xdr:col>53</xdr:col>
      <xdr:colOff>411480</xdr:colOff>
      <xdr:row>42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90FDAC-568C-4CE9-8769-766BEBAEB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89CA4-6809-46E2-ACDA-04DB07B208DD}">
  <dimension ref="A1:CT96"/>
  <sheetViews>
    <sheetView tabSelected="1" topLeftCell="A9" workbookViewId="0">
      <selection activeCell="G38" sqref="G38"/>
    </sheetView>
  </sheetViews>
  <sheetFormatPr baseColWidth="10" defaultColWidth="9.1640625" defaultRowHeight="15" x14ac:dyDescent="0.2"/>
  <cols>
    <col min="1" max="1" width="15" style="1" customWidth="1"/>
    <col min="2" max="2" width="14.5" style="1" customWidth="1"/>
    <col min="3" max="3" width="12.1640625" style="1" bestFit="1" customWidth="1"/>
    <col min="4" max="11" width="9.5" style="1" bestFit="1" customWidth="1"/>
    <col min="12" max="12" width="12.1640625" style="1" bestFit="1" customWidth="1"/>
    <col min="13" max="14" width="9.5" style="1" bestFit="1" customWidth="1"/>
    <col min="15" max="16" width="12.1640625" style="1" bestFit="1" customWidth="1"/>
    <col min="17" max="17" width="9.5" style="1" bestFit="1" customWidth="1"/>
    <col min="18" max="18" width="12.1640625" style="1" bestFit="1" customWidth="1"/>
    <col min="19" max="45" width="9.5" style="1" bestFit="1" customWidth="1"/>
    <col min="46" max="46" width="9.1640625" style="1"/>
    <col min="47" max="57" width="9.33203125" style="1" bestFit="1" customWidth="1"/>
    <col min="58" max="58" width="12" style="1" bestFit="1" customWidth="1"/>
    <col min="59" max="59" width="9.33203125" style="1" bestFit="1" customWidth="1"/>
    <col min="60" max="60" width="10.6640625" style="1" bestFit="1" customWidth="1"/>
    <col min="61" max="64" width="9.33203125" style="1" bestFit="1" customWidth="1"/>
    <col min="65" max="65" width="12" style="1" bestFit="1" customWidth="1"/>
    <col min="66" max="98" width="9.33203125" style="1" bestFit="1" customWidth="1"/>
    <col min="99" max="16384" width="9.1640625" style="1"/>
  </cols>
  <sheetData>
    <row r="1" spans="1:98" x14ac:dyDescent="0.2">
      <c r="A1" s="1" t="s">
        <v>56</v>
      </c>
      <c r="B1" s="1" t="s">
        <v>47</v>
      </c>
      <c r="C1" s="1" t="s">
        <v>52</v>
      </c>
      <c r="D1" s="1" t="s">
        <v>53</v>
      </c>
      <c r="E1" s="1" t="s">
        <v>48</v>
      </c>
      <c r="F1" s="1" t="s">
        <v>54</v>
      </c>
      <c r="G1" s="1" t="s">
        <v>57</v>
      </c>
    </row>
    <row r="2" spans="1:98" x14ac:dyDescent="0.2">
      <c r="A2" s="12" t="s">
        <v>51</v>
      </c>
      <c r="B2" s="1">
        <v>1887170</v>
      </c>
      <c r="C2" s="1">
        <v>2458324.6631686706</v>
      </c>
      <c r="D2" s="1">
        <v>73809.605685881383</v>
      </c>
      <c r="E2" s="1">
        <v>1752666</v>
      </c>
      <c r="F2" s="1">
        <v>46324</v>
      </c>
      <c r="G2" s="1">
        <v>6218294.2688545538</v>
      </c>
    </row>
    <row r="5" spans="1:98" x14ac:dyDescent="0.2">
      <c r="A5" s="1" t="s">
        <v>59</v>
      </c>
      <c r="B5" s="1" t="s">
        <v>47</v>
      </c>
      <c r="C5" s="1" t="s">
        <v>52</v>
      </c>
      <c r="D5" s="1" t="s">
        <v>48</v>
      </c>
      <c r="E5" s="1" t="s">
        <v>57</v>
      </c>
    </row>
    <row r="6" spans="1:98" x14ac:dyDescent="0.2">
      <c r="A6" s="12" t="s">
        <v>51</v>
      </c>
      <c r="B6" s="1">
        <v>1948095.8621199257</v>
      </c>
      <c r="C6" s="1">
        <v>2492686.7311454476</v>
      </c>
      <c r="D6" s="1">
        <v>1777511.6755891796</v>
      </c>
      <c r="E6" s="1">
        <v>6218294.2688545529</v>
      </c>
    </row>
    <row r="8" spans="1:98" x14ac:dyDescent="0.2">
      <c r="A8" s="1" t="s">
        <v>58</v>
      </c>
      <c r="B8" s="1" t="s">
        <v>47</v>
      </c>
      <c r="C8" s="1" t="s">
        <v>52</v>
      </c>
      <c r="D8" s="1" t="s">
        <v>48</v>
      </c>
      <c r="E8" s="1" t="s">
        <v>57</v>
      </c>
    </row>
    <row r="9" spans="1:98" x14ac:dyDescent="0.2">
      <c r="A9" s="12" t="s">
        <v>51</v>
      </c>
      <c r="B9" s="1">
        <v>2784171</v>
      </c>
      <c r="C9" s="1">
        <v>2492686.7311454476</v>
      </c>
      <c r="D9" s="1">
        <v>3185730</v>
      </c>
      <c r="E9" s="1">
        <v>8462587.7311454471</v>
      </c>
    </row>
    <row r="11" spans="1:98" x14ac:dyDescent="0.2">
      <c r="A11" s="1" t="s">
        <v>60</v>
      </c>
      <c r="B11" s="1" t="s">
        <v>47</v>
      </c>
      <c r="C11" s="1" t="s">
        <v>52</v>
      </c>
      <c r="D11" s="1" t="s">
        <v>48</v>
      </c>
      <c r="E11" s="1" t="s">
        <v>57</v>
      </c>
    </row>
    <row r="12" spans="1:98" x14ac:dyDescent="0.2">
      <c r="A12" s="12" t="s">
        <v>51</v>
      </c>
      <c r="B12" s="1">
        <v>836012.26884478214</v>
      </c>
      <c r="C12" s="1">
        <v>0</v>
      </c>
      <c r="D12" s="1">
        <v>1408344.0328648665</v>
      </c>
      <c r="E12" s="1">
        <v>2164728</v>
      </c>
    </row>
    <row r="14" spans="1:98" x14ac:dyDescent="0.2">
      <c r="A14" s="1" t="s">
        <v>62</v>
      </c>
    </row>
    <row r="15" spans="1:98" x14ac:dyDescent="0.2">
      <c r="B15" s="3" t="s">
        <v>42</v>
      </c>
      <c r="C15" s="3" t="s">
        <v>40</v>
      </c>
      <c r="D15" s="3" t="s">
        <v>42</v>
      </c>
      <c r="E15" s="3" t="s">
        <v>41</v>
      </c>
      <c r="F15" s="3" t="s">
        <v>41</v>
      </c>
      <c r="G15" s="3" t="s">
        <v>41</v>
      </c>
      <c r="H15" s="3" t="s">
        <v>42</v>
      </c>
      <c r="I15" s="3" t="s">
        <v>41</v>
      </c>
      <c r="J15" s="3" t="s">
        <v>42</v>
      </c>
      <c r="K15" s="3" t="s">
        <v>41</v>
      </c>
      <c r="L15" s="3" t="s">
        <v>42</v>
      </c>
      <c r="M15" s="3" t="s">
        <v>42</v>
      </c>
      <c r="N15" s="3" t="s">
        <v>40</v>
      </c>
      <c r="O15" s="3" t="s">
        <v>41</v>
      </c>
      <c r="P15" s="3" t="s">
        <v>42</v>
      </c>
      <c r="Q15" s="3" t="s">
        <v>41</v>
      </c>
      <c r="R15" s="3" t="s">
        <v>42</v>
      </c>
      <c r="S15" s="3" t="s">
        <v>41</v>
      </c>
      <c r="T15" s="3" t="s">
        <v>41</v>
      </c>
      <c r="U15" s="3" t="s">
        <v>40</v>
      </c>
      <c r="V15" s="3" t="s">
        <v>41</v>
      </c>
      <c r="W15" s="3" t="s">
        <v>42</v>
      </c>
      <c r="X15" s="3" t="s">
        <v>41</v>
      </c>
      <c r="Y15" s="3" t="s">
        <v>42</v>
      </c>
      <c r="Z15" s="3" t="s">
        <v>41</v>
      </c>
      <c r="AA15" s="3" t="s">
        <v>41</v>
      </c>
      <c r="AB15" s="3" t="s">
        <v>42</v>
      </c>
      <c r="AC15" s="3" t="s">
        <v>40</v>
      </c>
      <c r="AD15" s="3" t="s">
        <v>40</v>
      </c>
      <c r="AE15" s="3" t="s">
        <v>40</v>
      </c>
      <c r="AF15" s="3" t="s">
        <v>40</v>
      </c>
      <c r="AG15" s="3" t="s">
        <v>41</v>
      </c>
      <c r="AH15" s="3" t="s">
        <v>42</v>
      </c>
      <c r="AI15" s="3" t="s">
        <v>42</v>
      </c>
      <c r="AJ15" s="3" t="s">
        <v>41</v>
      </c>
      <c r="AK15" s="3" t="s">
        <v>41</v>
      </c>
      <c r="AL15" s="3" t="s">
        <v>42</v>
      </c>
      <c r="AM15" s="3" t="s">
        <v>42</v>
      </c>
      <c r="AN15" s="3" t="s">
        <v>40</v>
      </c>
      <c r="AO15" s="3" t="s">
        <v>40</v>
      </c>
      <c r="AP15" s="3" t="s">
        <v>41</v>
      </c>
      <c r="AQ15" s="3" t="s">
        <v>42</v>
      </c>
      <c r="AR15" s="3" t="s">
        <v>42</v>
      </c>
      <c r="AU15" s="3" t="s">
        <v>53</v>
      </c>
      <c r="AV15" s="3" t="s">
        <v>53</v>
      </c>
      <c r="AW15" s="3" t="s">
        <v>54</v>
      </c>
      <c r="AX15" s="3" t="s">
        <v>53</v>
      </c>
      <c r="AY15" s="3" t="s">
        <v>54</v>
      </c>
      <c r="AZ15" s="3" t="s">
        <v>54</v>
      </c>
      <c r="BA15" s="3" t="s">
        <v>54</v>
      </c>
      <c r="BB15" s="3" t="s">
        <v>53</v>
      </c>
      <c r="BC15" s="3" t="s">
        <v>54</v>
      </c>
      <c r="BD15" s="3" t="s">
        <v>53</v>
      </c>
      <c r="BE15" s="3" t="s">
        <v>54</v>
      </c>
      <c r="BF15" s="3" t="s">
        <v>53</v>
      </c>
      <c r="BG15" s="3" t="s">
        <v>53</v>
      </c>
      <c r="BH15" s="3" t="s">
        <v>53</v>
      </c>
      <c r="BI15" s="3" t="s">
        <v>54</v>
      </c>
      <c r="BJ15" s="3" t="s">
        <v>54</v>
      </c>
      <c r="BK15" s="3" t="s">
        <v>53</v>
      </c>
      <c r="BL15" s="3" t="s">
        <v>54</v>
      </c>
      <c r="BM15" s="3" t="s">
        <v>53</v>
      </c>
      <c r="BN15" s="3" t="s">
        <v>54</v>
      </c>
      <c r="BO15" s="3" t="s">
        <v>54</v>
      </c>
      <c r="BP15" s="3" t="s">
        <v>53</v>
      </c>
      <c r="BQ15" s="3" t="s">
        <v>54</v>
      </c>
      <c r="BR15" s="3" t="s">
        <v>54</v>
      </c>
      <c r="BS15" s="3" t="s">
        <v>53</v>
      </c>
      <c r="BT15" s="3" t="s">
        <v>54</v>
      </c>
      <c r="BU15" s="3" t="s">
        <v>53</v>
      </c>
      <c r="BV15" s="3" t="s">
        <v>54</v>
      </c>
      <c r="BW15" s="3" t="s">
        <v>54</v>
      </c>
      <c r="BX15" s="3" t="s">
        <v>53</v>
      </c>
      <c r="BY15" s="3" t="s">
        <v>53</v>
      </c>
      <c r="BZ15" s="3" t="s">
        <v>54</v>
      </c>
      <c r="CA15" s="3" t="s">
        <v>53</v>
      </c>
      <c r="CB15" s="3" t="s">
        <v>54</v>
      </c>
      <c r="CC15" s="3" t="s">
        <v>53</v>
      </c>
      <c r="CD15" s="3" t="s">
        <v>54</v>
      </c>
      <c r="CE15" s="3" t="s">
        <v>53</v>
      </c>
      <c r="CF15" s="3" t="s">
        <v>54</v>
      </c>
      <c r="CG15" s="3" t="s">
        <v>54</v>
      </c>
      <c r="CH15" s="3" t="s">
        <v>53</v>
      </c>
      <c r="CI15" s="3" t="s">
        <v>53</v>
      </c>
      <c r="CJ15" s="3" t="s">
        <v>54</v>
      </c>
      <c r="CK15" s="3" t="s">
        <v>54</v>
      </c>
      <c r="CL15" s="3" t="s">
        <v>53</v>
      </c>
      <c r="CM15" s="3" t="s">
        <v>53</v>
      </c>
      <c r="CN15" s="3" t="s">
        <v>53</v>
      </c>
      <c r="CO15" s="3" t="s">
        <v>54</v>
      </c>
      <c r="CP15" s="3" t="s">
        <v>53</v>
      </c>
      <c r="CQ15" s="3" t="s">
        <v>54</v>
      </c>
      <c r="CR15" s="3" t="s">
        <v>54</v>
      </c>
      <c r="CS15" s="3" t="s">
        <v>53</v>
      </c>
      <c r="CT15" s="3" t="s">
        <v>53</v>
      </c>
    </row>
    <row r="16" spans="1:98" x14ac:dyDescent="0.2">
      <c r="B16" s="11" t="s">
        <v>38</v>
      </c>
      <c r="C16" s="11" t="s">
        <v>0</v>
      </c>
      <c r="D16" s="11" t="s">
        <v>32</v>
      </c>
      <c r="E16" s="11" t="s">
        <v>24</v>
      </c>
      <c r="F16" s="11" t="s">
        <v>11</v>
      </c>
      <c r="G16" s="11" t="s">
        <v>25</v>
      </c>
      <c r="H16" s="11" t="s">
        <v>35</v>
      </c>
      <c r="I16" s="11" t="s">
        <v>18</v>
      </c>
      <c r="J16" s="11" t="s">
        <v>21</v>
      </c>
      <c r="K16" s="11" t="s">
        <v>23</v>
      </c>
      <c r="L16" s="11" t="s">
        <v>45</v>
      </c>
      <c r="M16" s="11" t="s">
        <v>16</v>
      </c>
      <c r="N16" s="11" t="s">
        <v>31</v>
      </c>
      <c r="O16" s="11" t="s">
        <v>26</v>
      </c>
      <c r="P16" s="11" t="s">
        <v>44</v>
      </c>
      <c r="Q16" s="11" t="s">
        <v>14</v>
      </c>
      <c r="R16" s="11" t="s">
        <v>39</v>
      </c>
      <c r="S16" s="11" t="s">
        <v>5</v>
      </c>
      <c r="T16" s="11" t="s">
        <v>3</v>
      </c>
      <c r="U16" s="11" t="s">
        <v>34</v>
      </c>
      <c r="V16" s="11" t="s">
        <v>17</v>
      </c>
      <c r="W16" s="11" t="s">
        <v>12</v>
      </c>
      <c r="X16" s="11" t="s">
        <v>9</v>
      </c>
      <c r="Y16" s="11" t="s">
        <v>4</v>
      </c>
      <c r="Z16" s="11" t="s">
        <v>20</v>
      </c>
      <c r="AA16" s="11" t="s">
        <v>33</v>
      </c>
      <c r="AB16" s="11" t="s">
        <v>29</v>
      </c>
      <c r="AC16" s="11" t="s">
        <v>27</v>
      </c>
      <c r="AD16" s="11" t="s">
        <v>6</v>
      </c>
      <c r="AE16" s="11" t="s">
        <v>1</v>
      </c>
      <c r="AF16" s="11" t="s">
        <v>2</v>
      </c>
      <c r="AG16" s="11" t="s">
        <v>37</v>
      </c>
      <c r="AH16" s="11" t="s">
        <v>36</v>
      </c>
      <c r="AI16" s="11" t="s">
        <v>8</v>
      </c>
      <c r="AJ16" s="11" t="s">
        <v>22</v>
      </c>
      <c r="AK16" s="11" t="s">
        <v>13</v>
      </c>
      <c r="AL16" s="11" t="s">
        <v>15</v>
      </c>
      <c r="AM16" s="11" t="s">
        <v>30</v>
      </c>
      <c r="AN16" s="11" t="s">
        <v>10</v>
      </c>
      <c r="AO16" s="11" t="s">
        <v>28</v>
      </c>
      <c r="AP16" s="11" t="s">
        <v>19</v>
      </c>
      <c r="AQ16" s="11" t="s">
        <v>7</v>
      </c>
      <c r="AR16" s="11" t="s">
        <v>43</v>
      </c>
      <c r="AU16" s="11" t="s">
        <v>38</v>
      </c>
      <c r="AV16" s="11" t="s">
        <v>0</v>
      </c>
      <c r="AW16" s="11" t="s">
        <v>0</v>
      </c>
      <c r="AX16" s="11" t="s">
        <v>32</v>
      </c>
      <c r="AY16" s="11" t="s">
        <v>24</v>
      </c>
      <c r="AZ16" s="11" t="s">
        <v>11</v>
      </c>
      <c r="BA16" s="11" t="s">
        <v>25</v>
      </c>
      <c r="BB16" s="11" t="s">
        <v>35</v>
      </c>
      <c r="BC16" s="11" t="s">
        <v>18</v>
      </c>
      <c r="BD16" s="11" t="s">
        <v>21</v>
      </c>
      <c r="BE16" s="11" t="s">
        <v>23</v>
      </c>
      <c r="BF16" s="11" t="s">
        <v>45</v>
      </c>
      <c r="BG16" s="11" t="s">
        <v>16</v>
      </c>
      <c r="BH16" s="11" t="s">
        <v>31</v>
      </c>
      <c r="BI16" s="11" t="s">
        <v>31</v>
      </c>
      <c r="BJ16" s="11" t="s">
        <v>26</v>
      </c>
      <c r="BK16" s="11" t="s">
        <v>44</v>
      </c>
      <c r="BL16" s="11" t="s">
        <v>14</v>
      </c>
      <c r="BM16" s="11" t="s">
        <v>39</v>
      </c>
      <c r="BN16" s="11" t="s">
        <v>5</v>
      </c>
      <c r="BO16" s="11" t="s">
        <v>3</v>
      </c>
      <c r="BP16" s="11" t="s">
        <v>34</v>
      </c>
      <c r="BQ16" s="11" t="s">
        <v>34</v>
      </c>
      <c r="BR16" s="11" t="s">
        <v>17</v>
      </c>
      <c r="BS16" s="11" t="s">
        <v>12</v>
      </c>
      <c r="BT16" s="11" t="s">
        <v>9</v>
      </c>
      <c r="BU16" s="11" t="s">
        <v>4</v>
      </c>
      <c r="BV16" s="11" t="s">
        <v>20</v>
      </c>
      <c r="BW16" s="11" t="s">
        <v>33</v>
      </c>
      <c r="BX16" s="11" t="s">
        <v>29</v>
      </c>
      <c r="BY16" s="11" t="s">
        <v>27</v>
      </c>
      <c r="BZ16" s="11" t="s">
        <v>27</v>
      </c>
      <c r="CA16" s="11" t="s">
        <v>6</v>
      </c>
      <c r="CB16" s="11" t="s">
        <v>6</v>
      </c>
      <c r="CC16" s="11" t="s">
        <v>1</v>
      </c>
      <c r="CD16" s="11" t="s">
        <v>1</v>
      </c>
      <c r="CE16" s="11" t="s">
        <v>2</v>
      </c>
      <c r="CF16" s="11" t="s">
        <v>2</v>
      </c>
      <c r="CG16" s="11" t="s">
        <v>37</v>
      </c>
      <c r="CH16" s="11" t="s">
        <v>36</v>
      </c>
      <c r="CI16" s="11" t="s">
        <v>8</v>
      </c>
      <c r="CJ16" s="11" t="s">
        <v>22</v>
      </c>
      <c r="CK16" s="11" t="s">
        <v>13</v>
      </c>
      <c r="CL16" s="11" t="s">
        <v>15</v>
      </c>
      <c r="CM16" s="11" t="s">
        <v>30</v>
      </c>
      <c r="CN16" s="11" t="s">
        <v>10</v>
      </c>
      <c r="CO16" s="11" t="s">
        <v>10</v>
      </c>
      <c r="CP16" s="11" t="s">
        <v>28</v>
      </c>
      <c r="CQ16" s="11" t="s">
        <v>28</v>
      </c>
      <c r="CR16" s="11" t="s">
        <v>19</v>
      </c>
      <c r="CS16" s="11" t="s">
        <v>7</v>
      </c>
      <c r="CT16" s="11" t="s">
        <v>43</v>
      </c>
    </row>
    <row r="17" spans="1:98" x14ac:dyDescent="0.2">
      <c r="A17" s="2" t="s">
        <v>55</v>
      </c>
      <c r="B17" s="1">
        <v>8.1554629341096317E-4</v>
      </c>
      <c r="C17" s="1">
        <v>0.13737179632268076</v>
      </c>
      <c r="D17" s="1">
        <v>3.6099008890450573E-3</v>
      </c>
      <c r="E17" s="1">
        <v>3.8051591532635994E-2</v>
      </c>
      <c r="F17" s="1">
        <v>8.1671068154277299E-2</v>
      </c>
      <c r="G17" s="1">
        <v>5.2204334528870737E-2</v>
      </c>
      <c r="H17" s="1">
        <v>2.6099832977678109E-2</v>
      </c>
      <c r="I17" s="1">
        <v>6.9713176110166225E-2</v>
      </c>
      <c r="J17" s="1">
        <v>8.840272201989878E-2</v>
      </c>
      <c r="K17" s="1">
        <v>5.9731866519826808E-2</v>
      </c>
      <c r="L17" s="1">
        <v>2.6283125216199902E-5</v>
      </c>
      <c r="M17" s="1">
        <v>9.3315619017099255E-2</v>
      </c>
      <c r="N17" s="1">
        <v>7.9324535092182069E-2</v>
      </c>
      <c r="O17" s="1">
        <v>5.2643389161629903E-2</v>
      </c>
      <c r="P17" s="1">
        <v>2.4577217014681456E-4</v>
      </c>
      <c r="Q17" s="1">
        <v>7.8473985099378696E-2</v>
      </c>
      <c r="R17" s="1">
        <v>2.6476010573113774E-5</v>
      </c>
      <c r="S17" s="1">
        <v>7.5063272876802561E-2</v>
      </c>
      <c r="T17" s="1">
        <v>7.4538640074030313E-2</v>
      </c>
      <c r="U17" s="1">
        <v>3.5013843426611242E-2</v>
      </c>
      <c r="V17" s="1">
        <v>8.8333147193495762E-2</v>
      </c>
      <c r="W17" s="1">
        <v>0.16480947982206579</v>
      </c>
      <c r="X17" s="1">
        <v>4.9400252190582444E-2</v>
      </c>
      <c r="Y17" s="1">
        <v>0.10922344279783883</v>
      </c>
      <c r="Z17" s="1">
        <v>7.9635895909596549E-2</v>
      </c>
      <c r="AA17" s="1">
        <v>1.7776215459946584E-3</v>
      </c>
      <c r="AB17" s="1">
        <v>0.10892344774572917</v>
      </c>
      <c r="AC17" s="1">
        <v>6.1011965230377371E-2</v>
      </c>
      <c r="AD17" s="1">
        <v>0.13518139909900759</v>
      </c>
      <c r="AE17" s="1">
        <v>0.1173699699839129</v>
      </c>
      <c r="AF17" s="1">
        <v>0.11293213872843307</v>
      </c>
      <c r="AG17" s="1">
        <v>4.9734623635050857E-4</v>
      </c>
      <c r="AH17" s="1">
        <v>9.9290304876864912E-4</v>
      </c>
      <c r="AI17" s="1">
        <v>0.10046027593527004</v>
      </c>
      <c r="AJ17" s="1">
        <v>5.240634866239513E-2</v>
      </c>
      <c r="AK17" s="1">
        <v>7.2986495171517812E-2</v>
      </c>
      <c r="AL17" s="1">
        <v>0.14195398287821503</v>
      </c>
      <c r="AM17" s="1">
        <v>1.2326625063631051E-2</v>
      </c>
      <c r="AN17" s="1">
        <v>0.28164770704315328</v>
      </c>
      <c r="AO17" s="1">
        <v>4.0146645073641705E-2</v>
      </c>
      <c r="AP17" s="1">
        <v>7.287156903244861E-2</v>
      </c>
      <c r="AQ17" s="1">
        <v>8.833562389068482E-2</v>
      </c>
      <c r="AR17" s="1">
        <v>6.0432066314728292E-2</v>
      </c>
      <c r="AU17" s="1">
        <v>3.8181177227455585E-4</v>
      </c>
      <c r="AV17" s="1">
        <v>7.244973202589447E-2</v>
      </c>
      <c r="AW17" s="1">
        <v>6.4225447610599132E-2</v>
      </c>
      <c r="AX17" s="1">
        <v>1.7046920029311985E-3</v>
      </c>
      <c r="AY17" s="1">
        <v>2.02372000156654E-2</v>
      </c>
      <c r="AZ17" s="1">
        <v>4.3417309951808862E-2</v>
      </c>
      <c r="BA17" s="1">
        <v>2.7799236256200711E-2</v>
      </c>
      <c r="BB17" s="1">
        <v>1.2388512065278386E-2</v>
      </c>
      <c r="BC17" s="1">
        <v>3.7145020911283112E-2</v>
      </c>
      <c r="BD17" s="1">
        <v>4.1791997051251591E-2</v>
      </c>
      <c r="BE17" s="1">
        <v>3.1796059096872671E-2</v>
      </c>
      <c r="BF17" s="1">
        <v>1.2359818614190216E-5</v>
      </c>
      <c r="BG17" s="1">
        <v>4.4103328164712491E-2</v>
      </c>
      <c r="BH17" s="1">
        <v>4.1808335681111183E-2</v>
      </c>
      <c r="BI17" s="1">
        <v>3.704417973951233E-2</v>
      </c>
      <c r="BJ17" s="1">
        <v>2.8013431457796487E-2</v>
      </c>
      <c r="BK17" s="1">
        <v>1.1585047933030666E-4</v>
      </c>
      <c r="BL17" s="1">
        <v>4.1765717031140688E-2</v>
      </c>
      <c r="BM17" s="1">
        <v>1.2348197109795507E-5</v>
      </c>
      <c r="BN17" s="1">
        <v>3.9936897356935792E-2</v>
      </c>
      <c r="BO17" s="1">
        <v>3.9609185051708878E-2</v>
      </c>
      <c r="BP17" s="1">
        <v>1.8465895963323615E-2</v>
      </c>
      <c r="BQ17" s="1">
        <v>1.6585634603267289E-2</v>
      </c>
      <c r="BR17" s="1">
        <v>4.6977157559593426E-2</v>
      </c>
      <c r="BS17" s="1">
        <v>7.7845909694916754E-2</v>
      </c>
      <c r="BT17" s="1">
        <v>2.6298346737011789E-2</v>
      </c>
      <c r="BU17" s="1">
        <v>5.1617487820035404E-2</v>
      </c>
      <c r="BV17" s="1">
        <v>4.2396810150503325E-2</v>
      </c>
      <c r="BW17" s="1">
        <v>9.3594735006816425E-4</v>
      </c>
      <c r="BX17" s="1">
        <v>5.1569387807477253E-2</v>
      </c>
      <c r="BY17" s="1">
        <v>3.2172108973189416E-2</v>
      </c>
      <c r="BZ17" s="1">
        <v>2.8551186963193528E-2</v>
      </c>
      <c r="CA17" s="1">
        <v>7.1283687161552728E-2</v>
      </c>
      <c r="CB17" s="1">
        <v>6.3245592615105081E-2</v>
      </c>
      <c r="CC17" s="1">
        <v>6.1916411450467841E-2</v>
      </c>
      <c r="CD17" s="1">
        <v>5.4872524314964935E-2</v>
      </c>
      <c r="CE17" s="1">
        <v>5.9549086087018886E-2</v>
      </c>
      <c r="CF17" s="1">
        <v>5.2852330937026862E-2</v>
      </c>
      <c r="CG17" s="1">
        <v>2.688205818702291E-4</v>
      </c>
      <c r="CH17" s="1">
        <v>4.651250192688634E-4</v>
      </c>
      <c r="CI17" s="1">
        <v>4.7408488205617903E-2</v>
      </c>
      <c r="CJ17" s="1">
        <v>2.7891747058492407E-2</v>
      </c>
      <c r="CK17" s="1">
        <v>3.8861359295535018E-2</v>
      </c>
      <c r="CL17" s="1">
        <v>6.7090960153037227E-2</v>
      </c>
      <c r="CM17" s="1">
        <v>5.843827187000653E-3</v>
      </c>
      <c r="CN17" s="1">
        <v>0.1485377654723547</v>
      </c>
      <c r="CO17" s="1">
        <v>0.13174692276584829</v>
      </c>
      <c r="CP17" s="1">
        <v>2.1161869773476991E-2</v>
      </c>
      <c r="CQ17" s="1">
        <v>1.8749463830025695E-2</v>
      </c>
      <c r="CR17" s="1">
        <v>3.8776470757969785E-2</v>
      </c>
      <c r="CS17" s="1">
        <v>4.174335352977681E-2</v>
      </c>
      <c r="CT17" s="1">
        <v>2.8559668442976728E-2</v>
      </c>
    </row>
    <row r="18" spans="1:98" x14ac:dyDescent="0.2">
      <c r="A18" s="1" t="s">
        <v>73</v>
      </c>
      <c r="B18" s="7">
        <v>12</v>
      </c>
      <c r="C18" s="7">
        <v>33</v>
      </c>
      <c r="D18" s="7">
        <v>12</v>
      </c>
      <c r="E18" s="7">
        <v>53</v>
      </c>
      <c r="F18" s="7">
        <v>48</v>
      </c>
      <c r="G18" s="7">
        <v>42</v>
      </c>
      <c r="H18" s="7">
        <v>99</v>
      </c>
      <c r="I18" s="7">
        <v>40</v>
      </c>
      <c r="J18" s="7">
        <v>97</v>
      </c>
      <c r="K18" s="7">
        <v>41</v>
      </c>
      <c r="L18" s="7">
        <v>13</v>
      </c>
      <c r="M18" s="7">
        <v>98</v>
      </c>
      <c r="N18" s="7">
        <v>39</v>
      </c>
      <c r="O18" s="7">
        <v>62</v>
      </c>
      <c r="P18" s="7">
        <v>96</v>
      </c>
      <c r="Q18" s="7">
        <v>47</v>
      </c>
      <c r="R18" s="7">
        <v>11</v>
      </c>
      <c r="S18" s="7">
        <v>64</v>
      </c>
      <c r="T18" s="7">
        <v>45</v>
      </c>
      <c r="U18" s="7">
        <v>37</v>
      </c>
      <c r="V18" s="7">
        <v>49</v>
      </c>
      <c r="W18" s="7">
        <v>23</v>
      </c>
      <c r="X18" s="7">
        <v>43</v>
      </c>
      <c r="Y18" s="7">
        <v>25</v>
      </c>
      <c r="Z18" s="7">
        <v>51</v>
      </c>
      <c r="AA18" s="8">
        <v>43</v>
      </c>
      <c r="AB18" s="9">
        <v>15</v>
      </c>
      <c r="AC18" s="9">
        <v>36</v>
      </c>
      <c r="AD18" s="9">
        <v>35</v>
      </c>
      <c r="AE18" s="9">
        <v>31</v>
      </c>
      <c r="AF18" s="9">
        <v>27</v>
      </c>
      <c r="AG18" s="9">
        <v>61</v>
      </c>
      <c r="AH18" s="9">
        <v>11</v>
      </c>
      <c r="AI18" s="9">
        <v>21</v>
      </c>
      <c r="AJ18" s="9">
        <v>58</v>
      </c>
      <c r="AK18" s="9">
        <v>44</v>
      </c>
      <c r="AL18" s="9">
        <v>18</v>
      </c>
      <c r="AM18" s="7">
        <v>13</v>
      </c>
      <c r="AN18" s="10" t="s">
        <v>46</v>
      </c>
      <c r="AO18" s="9">
        <v>38</v>
      </c>
      <c r="AP18" s="9">
        <v>60</v>
      </c>
      <c r="AQ18" s="7">
        <v>94</v>
      </c>
      <c r="AR18" s="7">
        <v>13</v>
      </c>
    </row>
    <row r="19" spans="1:98" x14ac:dyDescent="0.2">
      <c r="A19" s="1" t="s">
        <v>61</v>
      </c>
      <c r="BF19" s="1" t="s">
        <v>72</v>
      </c>
      <c r="BG19" s="1" t="s">
        <v>49</v>
      </c>
      <c r="BH19" s="1" t="s">
        <v>69</v>
      </c>
      <c r="BI19" s="1" t="s">
        <v>71</v>
      </c>
      <c r="BJ19" s="1" t="s">
        <v>70</v>
      </c>
    </row>
    <row r="20" spans="1:98" x14ac:dyDescent="0.2">
      <c r="A20" s="1" t="s">
        <v>73</v>
      </c>
      <c r="B20" s="3" t="s">
        <v>42</v>
      </c>
      <c r="E20" s="1" t="s">
        <v>73</v>
      </c>
      <c r="F20" s="3" t="s">
        <v>40</v>
      </c>
      <c r="I20" s="1" t="s">
        <v>73</v>
      </c>
      <c r="J20" s="3" t="s">
        <v>41</v>
      </c>
      <c r="M20" s="1" t="s">
        <v>73</v>
      </c>
      <c r="N20" s="1" t="s">
        <v>53</v>
      </c>
      <c r="Q20" s="1" t="s">
        <v>73</v>
      </c>
      <c r="R20" s="1" t="s">
        <v>54</v>
      </c>
      <c r="AU20" s="3"/>
      <c r="AZ20" s="3"/>
      <c r="BD20" s="3" t="s">
        <v>42</v>
      </c>
      <c r="BE20" s="11" t="s">
        <v>12</v>
      </c>
      <c r="BF20" s="1">
        <v>0.16480947982206579</v>
      </c>
      <c r="BG20" s="1">
        <f>VLOOKUP(BE20,$BO$21:$BQ$63,2)</f>
        <v>23</v>
      </c>
      <c r="BH20" s="1">
        <f>VLOOKUP(BG20,$BT$22:$BU$45,2,FALSE)</f>
        <v>9</v>
      </c>
      <c r="BI20" s="1">
        <v>3</v>
      </c>
      <c r="BJ20" s="1">
        <f>BF20*BH20/BI20</f>
        <v>0.49442843946619736</v>
      </c>
      <c r="BO20" s="4" t="s">
        <v>50</v>
      </c>
      <c r="BP20" s="5" t="s">
        <v>49</v>
      </c>
      <c r="BT20" s="13" t="s">
        <v>65</v>
      </c>
      <c r="BU20" s="13"/>
      <c r="BV20" s="13"/>
      <c r="BW20" s="13"/>
      <c r="BX20" s="3"/>
      <c r="BY20" s="3"/>
      <c r="BZ20" s="3"/>
      <c r="CA20" s="3"/>
      <c r="CB20" s="3"/>
      <c r="CC20" s="3"/>
    </row>
    <row r="21" spans="1:98" x14ac:dyDescent="0.2">
      <c r="A21" s="1">
        <f>VLOOKUP(B21,$BO$21:$BP$63,2)</f>
        <v>23</v>
      </c>
      <c r="B21" s="11" t="s">
        <v>12</v>
      </c>
      <c r="C21" s="1">
        <v>0.16480947982206579</v>
      </c>
      <c r="E21" s="1" t="str">
        <f>VLOOKUP(F21,$BO$21:$BP$63,2)</f>
        <v>28 / 29 / 30</v>
      </c>
      <c r="F21" s="11" t="s">
        <v>10</v>
      </c>
      <c r="G21" s="1">
        <v>0.28164770704315328</v>
      </c>
      <c r="H21" s="1">
        <f>G21/3</f>
        <v>9.3882569014384423E-2</v>
      </c>
      <c r="I21" s="1">
        <f>VLOOKUP(J21,$BO$21:$BP$63,2)</f>
        <v>49</v>
      </c>
      <c r="J21" s="11" t="s">
        <v>17</v>
      </c>
      <c r="K21" s="1">
        <v>8.8333147193495762E-2</v>
      </c>
      <c r="M21" s="1" t="str">
        <f>VLOOKUP(N21,$BO$21:$BP$63,2)</f>
        <v>28 / 29 / 30</v>
      </c>
      <c r="N21" s="11" t="s">
        <v>10</v>
      </c>
      <c r="O21" s="1">
        <v>0.1485377654723547</v>
      </c>
      <c r="P21" s="3"/>
      <c r="Q21" s="1" t="str">
        <f>VLOOKUP(R21,$BO$21:$BP$63,2)</f>
        <v>28 / 29 / 30</v>
      </c>
      <c r="R21" s="11" t="s">
        <v>10</v>
      </c>
      <c r="S21" s="1">
        <v>0.13174692276584829</v>
      </c>
      <c r="AU21" s="3"/>
      <c r="AZ21" s="3"/>
      <c r="BE21" s="11" t="s">
        <v>15</v>
      </c>
      <c r="BF21" s="1">
        <v>0.14195398287821503</v>
      </c>
      <c r="BG21" s="1">
        <f>VLOOKUP(BE21,$BO$21:$BQ$63,2)</f>
        <v>18</v>
      </c>
      <c r="BH21" s="1">
        <f t="shared" ref="BH21:BH36" si="0">VLOOKUP(BG21,$BT$22:$BU$45,2,FALSE)</f>
        <v>5</v>
      </c>
      <c r="BI21" s="1">
        <v>3</v>
      </c>
      <c r="BJ21" s="1">
        <f t="shared" ref="BJ21:BJ36" si="1">BF21*BH21/BI21</f>
        <v>0.23658997146369173</v>
      </c>
      <c r="BO21" s="6" t="s">
        <v>38</v>
      </c>
      <c r="BP21" s="7">
        <v>12</v>
      </c>
      <c r="BQ21" s="3" t="s">
        <v>42</v>
      </c>
      <c r="BT21" s="14" t="s">
        <v>66</v>
      </c>
      <c r="BU21" s="13" t="s">
        <v>74</v>
      </c>
      <c r="BV21" s="13"/>
      <c r="BW21" s="13"/>
      <c r="BX21" s="15" t="s">
        <v>67</v>
      </c>
      <c r="BY21" s="13" t="s">
        <v>74</v>
      </c>
      <c r="BZ21" s="13"/>
      <c r="CA21" s="15" t="s">
        <v>68</v>
      </c>
      <c r="CB21" s="13" t="s">
        <v>74</v>
      </c>
      <c r="CC21" s="13"/>
    </row>
    <row r="22" spans="1:98" x14ac:dyDescent="0.2">
      <c r="A22" s="1">
        <f t="shared" ref="A22:A30" si="2">VLOOKUP(B22,$BO$21:$BP$63,2)</f>
        <v>18</v>
      </c>
      <c r="B22" s="11" t="s">
        <v>15</v>
      </c>
      <c r="C22" s="1">
        <v>0.14195398287821503</v>
      </c>
      <c r="E22" s="1">
        <f t="shared" ref="E22:E29" si="3">VLOOKUP(F22,$BO$21:$BP$63,2)</f>
        <v>33</v>
      </c>
      <c r="F22" s="11" t="s">
        <v>0</v>
      </c>
      <c r="G22" s="1">
        <v>0.13737179632268076</v>
      </c>
      <c r="I22" s="1">
        <f t="shared" ref="I22:I37" si="4">VLOOKUP(J22,$BO$21:$BP$63,2)</f>
        <v>48</v>
      </c>
      <c r="J22" s="11" t="s">
        <v>11</v>
      </c>
      <c r="K22" s="1">
        <v>8.1671068154277299E-2</v>
      </c>
      <c r="M22" s="1">
        <f t="shared" ref="M22:M46" si="5">VLOOKUP(N22,$BO$21:$BP$63,2)</f>
        <v>23</v>
      </c>
      <c r="N22" s="11" t="s">
        <v>12</v>
      </c>
      <c r="O22" s="1">
        <v>7.7845909694916754E-2</v>
      </c>
      <c r="Q22" s="1">
        <f t="shared" ref="Q22:Q46" si="6">VLOOKUP(R22,$BO$21:$BP$63,2)</f>
        <v>33</v>
      </c>
      <c r="R22" s="11" t="s">
        <v>0</v>
      </c>
      <c r="S22" s="1">
        <v>6.4225447610599132E-2</v>
      </c>
      <c r="AU22" s="3"/>
      <c r="AZ22" s="3"/>
      <c r="BE22" s="11" t="s">
        <v>4</v>
      </c>
      <c r="BF22" s="1">
        <v>0.10922344279783883</v>
      </c>
      <c r="BG22" s="1">
        <f t="shared" ref="BG22:BG66" si="7">VLOOKUP(BE22,$BO$21:$BQ$63,2)</f>
        <v>25</v>
      </c>
      <c r="BH22" s="1">
        <f t="shared" si="0"/>
        <v>15</v>
      </c>
      <c r="BI22" s="1">
        <v>3</v>
      </c>
      <c r="BJ22" s="1">
        <f t="shared" si="1"/>
        <v>0.54611721398919411</v>
      </c>
      <c r="BO22" s="6" t="s">
        <v>0</v>
      </c>
      <c r="BP22" s="7">
        <v>33</v>
      </c>
      <c r="BQ22" s="3" t="s">
        <v>40</v>
      </c>
      <c r="BT22" s="16">
        <v>20</v>
      </c>
      <c r="BU22" s="1">
        <v>1</v>
      </c>
      <c r="BV22" s="3"/>
      <c r="BX22" s="16">
        <v>29</v>
      </c>
      <c r="BY22" s="1">
        <v>1</v>
      </c>
      <c r="CA22" s="16">
        <v>43</v>
      </c>
      <c r="CB22" s="1">
        <v>1</v>
      </c>
      <c r="CC22" s="3"/>
    </row>
    <row r="23" spans="1:98" x14ac:dyDescent="0.2">
      <c r="A23" s="1">
        <f t="shared" si="2"/>
        <v>25</v>
      </c>
      <c r="B23" s="11" t="s">
        <v>4</v>
      </c>
      <c r="C23" s="1">
        <v>0.10922344279783883</v>
      </c>
      <c r="E23" s="1">
        <f t="shared" si="3"/>
        <v>35</v>
      </c>
      <c r="F23" s="11" t="s">
        <v>6</v>
      </c>
      <c r="G23" s="1">
        <v>0.13518139909900759</v>
      </c>
      <c r="I23" s="1">
        <f t="shared" si="4"/>
        <v>51</v>
      </c>
      <c r="J23" s="11" t="s">
        <v>20</v>
      </c>
      <c r="K23" s="1">
        <v>7.9635895909596549E-2</v>
      </c>
      <c r="M23" s="1">
        <f t="shared" si="5"/>
        <v>33</v>
      </c>
      <c r="N23" s="11" t="s">
        <v>0</v>
      </c>
      <c r="O23" s="1">
        <v>7.244973202589447E-2</v>
      </c>
      <c r="Q23" s="1">
        <f t="shared" si="6"/>
        <v>35</v>
      </c>
      <c r="R23" s="11" t="s">
        <v>6</v>
      </c>
      <c r="S23" s="1">
        <v>6.3245592615105081E-2</v>
      </c>
      <c r="AU23" s="3"/>
      <c r="AZ23" s="3"/>
      <c r="BE23" s="11" t="s">
        <v>29</v>
      </c>
      <c r="BF23" s="1">
        <v>0.10892344774572917</v>
      </c>
      <c r="BG23" s="1">
        <f t="shared" si="7"/>
        <v>15</v>
      </c>
      <c r="BH23" s="1">
        <f t="shared" si="0"/>
        <v>14</v>
      </c>
      <c r="BI23" s="1">
        <v>3</v>
      </c>
      <c r="BJ23" s="1">
        <f t="shared" si="1"/>
        <v>0.50830942281340274</v>
      </c>
      <c r="BO23" s="6" t="s">
        <v>32</v>
      </c>
      <c r="BP23" s="7">
        <v>12</v>
      </c>
      <c r="BQ23" s="3" t="s">
        <v>42</v>
      </c>
      <c r="BT23" s="16">
        <v>19</v>
      </c>
      <c r="BU23" s="1">
        <v>2</v>
      </c>
      <c r="BV23" s="3"/>
      <c r="BX23" s="16">
        <v>28</v>
      </c>
      <c r="BY23" s="1">
        <v>2</v>
      </c>
      <c r="CA23" s="16">
        <v>44</v>
      </c>
      <c r="CB23" s="1">
        <v>2</v>
      </c>
      <c r="CC23" s="3"/>
    </row>
    <row r="24" spans="1:98" x14ac:dyDescent="0.2">
      <c r="A24" s="1">
        <f t="shared" si="2"/>
        <v>15</v>
      </c>
      <c r="B24" s="11" t="s">
        <v>29</v>
      </c>
      <c r="C24" s="1">
        <v>0.10892344774572917</v>
      </c>
      <c r="E24" s="1">
        <f t="shared" si="3"/>
        <v>31</v>
      </c>
      <c r="F24" s="11" t="s">
        <v>1</v>
      </c>
      <c r="G24" s="1">
        <v>0.1173699699839129</v>
      </c>
      <c r="I24" s="1">
        <f t="shared" si="4"/>
        <v>47</v>
      </c>
      <c r="J24" s="11" t="s">
        <v>14</v>
      </c>
      <c r="K24" s="1">
        <v>7.8473985099378696E-2</v>
      </c>
      <c r="M24" s="1">
        <f t="shared" si="5"/>
        <v>35</v>
      </c>
      <c r="N24" s="11" t="s">
        <v>6</v>
      </c>
      <c r="O24" s="1">
        <v>7.1283687161552728E-2</v>
      </c>
      <c r="Q24" s="1">
        <f t="shared" si="6"/>
        <v>31</v>
      </c>
      <c r="R24" s="11" t="s">
        <v>1</v>
      </c>
      <c r="S24" s="1">
        <v>5.4872524314964935E-2</v>
      </c>
      <c r="AU24" s="3"/>
      <c r="AZ24" s="3"/>
      <c r="BE24" s="11" t="s">
        <v>8</v>
      </c>
      <c r="BF24" s="1">
        <v>0.10046027593527004</v>
      </c>
      <c r="BG24" s="1">
        <f t="shared" si="7"/>
        <v>21</v>
      </c>
      <c r="BH24" s="1">
        <f t="shared" si="0"/>
        <v>3</v>
      </c>
      <c r="BI24" s="1">
        <v>3</v>
      </c>
      <c r="BJ24" s="1">
        <f t="shared" si="1"/>
        <v>0.10046027593527003</v>
      </c>
      <c r="BO24" s="6" t="s">
        <v>24</v>
      </c>
      <c r="BP24" s="7">
        <v>53</v>
      </c>
      <c r="BQ24" s="3" t="s">
        <v>41</v>
      </c>
      <c r="BT24" s="16">
        <v>21</v>
      </c>
      <c r="BU24" s="1">
        <v>3</v>
      </c>
      <c r="BV24" s="3"/>
      <c r="BX24" s="16">
        <v>30</v>
      </c>
      <c r="BY24" s="1">
        <v>3</v>
      </c>
      <c r="CA24" s="16">
        <v>42</v>
      </c>
      <c r="CB24" s="1">
        <v>3</v>
      </c>
      <c r="CC24" s="3"/>
    </row>
    <row r="25" spans="1:98" x14ac:dyDescent="0.2">
      <c r="A25" s="1">
        <f t="shared" si="2"/>
        <v>21</v>
      </c>
      <c r="B25" s="11" t="s">
        <v>8</v>
      </c>
      <c r="C25" s="1">
        <v>0.10046027593527004</v>
      </c>
      <c r="E25" s="1">
        <f t="shared" si="3"/>
        <v>27</v>
      </c>
      <c r="F25" s="11" t="s">
        <v>2</v>
      </c>
      <c r="G25" s="1">
        <v>0.11293213872843307</v>
      </c>
      <c r="I25" s="1">
        <f t="shared" si="4"/>
        <v>64</v>
      </c>
      <c r="J25" s="11" t="s">
        <v>5</v>
      </c>
      <c r="K25" s="1">
        <v>7.5063272876802561E-2</v>
      </c>
      <c r="M25" s="1">
        <f t="shared" si="5"/>
        <v>18</v>
      </c>
      <c r="N25" s="11" t="s">
        <v>15</v>
      </c>
      <c r="O25" s="1">
        <v>6.7090960153037227E-2</v>
      </c>
      <c r="Q25" s="1">
        <f t="shared" si="6"/>
        <v>27</v>
      </c>
      <c r="R25" s="11" t="s">
        <v>2</v>
      </c>
      <c r="S25" s="1">
        <v>5.2852330937026862E-2</v>
      </c>
      <c r="AU25" s="3"/>
      <c r="AZ25" s="3"/>
      <c r="BE25" s="11" t="s">
        <v>16</v>
      </c>
      <c r="BF25" s="1">
        <v>9.3315619017099255E-2</v>
      </c>
      <c r="BG25" s="1">
        <f t="shared" si="7"/>
        <v>98</v>
      </c>
      <c r="BH25" s="1">
        <f t="shared" si="0"/>
        <v>19</v>
      </c>
      <c r="BI25" s="1">
        <v>1</v>
      </c>
      <c r="BJ25" s="1">
        <f t="shared" si="1"/>
        <v>1.7729967613248858</v>
      </c>
      <c r="BO25" s="6" t="s">
        <v>11</v>
      </c>
      <c r="BP25" s="7">
        <v>48</v>
      </c>
      <c r="BQ25" s="3" t="s">
        <v>41</v>
      </c>
      <c r="BT25" s="16">
        <v>93</v>
      </c>
      <c r="BU25" s="1">
        <v>4</v>
      </c>
      <c r="BV25" s="3"/>
      <c r="BX25" s="16">
        <v>27</v>
      </c>
      <c r="BY25" s="1">
        <v>4</v>
      </c>
      <c r="CA25" s="16">
        <v>45</v>
      </c>
      <c r="CB25" s="1">
        <v>4</v>
      </c>
      <c r="CC25" s="3"/>
    </row>
    <row r="26" spans="1:98" x14ac:dyDescent="0.2">
      <c r="A26" s="1">
        <f t="shared" si="2"/>
        <v>98</v>
      </c>
      <c r="B26" s="11" t="s">
        <v>16</v>
      </c>
      <c r="C26" s="1">
        <v>9.3315619017099255E-2</v>
      </c>
      <c r="E26" s="1">
        <f t="shared" si="3"/>
        <v>39</v>
      </c>
      <c r="F26" s="11" t="s">
        <v>31</v>
      </c>
      <c r="G26" s="1">
        <v>7.9324535092182069E-2</v>
      </c>
      <c r="I26" s="1">
        <f t="shared" si="4"/>
        <v>45</v>
      </c>
      <c r="J26" s="11" t="s">
        <v>3</v>
      </c>
      <c r="K26" s="1">
        <v>7.4538640074030313E-2</v>
      </c>
      <c r="M26" s="1">
        <f t="shared" si="5"/>
        <v>31</v>
      </c>
      <c r="N26" s="11" t="s">
        <v>1</v>
      </c>
      <c r="O26" s="1">
        <v>6.1916411450467841E-2</v>
      </c>
      <c r="Q26" s="1">
        <f t="shared" si="6"/>
        <v>49</v>
      </c>
      <c r="R26" s="11" t="s">
        <v>17</v>
      </c>
      <c r="S26" s="1">
        <v>4.6977157559593426E-2</v>
      </c>
      <c r="AU26" s="3"/>
      <c r="AZ26" s="3"/>
      <c r="BE26" s="11" t="s">
        <v>21</v>
      </c>
      <c r="BF26" s="1">
        <v>8.840272201989878E-2</v>
      </c>
      <c r="BG26" s="1">
        <f t="shared" si="7"/>
        <v>97</v>
      </c>
      <c r="BH26" s="1">
        <f t="shared" si="0"/>
        <v>16</v>
      </c>
      <c r="BI26" s="1">
        <v>1</v>
      </c>
      <c r="BJ26" s="1">
        <f t="shared" si="1"/>
        <v>1.4144435523183805</v>
      </c>
      <c r="BO26" s="6" t="s">
        <v>25</v>
      </c>
      <c r="BP26" s="7">
        <v>42</v>
      </c>
      <c r="BQ26" s="3" t="s">
        <v>41</v>
      </c>
      <c r="BT26" s="16">
        <v>18</v>
      </c>
      <c r="BU26" s="1">
        <v>5</v>
      </c>
      <c r="BV26" s="3"/>
      <c r="BX26" s="16">
        <v>31</v>
      </c>
      <c r="BY26" s="1">
        <v>5</v>
      </c>
      <c r="CA26" s="16">
        <v>41</v>
      </c>
      <c r="CB26" s="1">
        <v>5</v>
      </c>
      <c r="CC26" s="3"/>
    </row>
    <row r="27" spans="1:98" x14ac:dyDescent="0.2">
      <c r="A27" s="1">
        <f t="shared" si="2"/>
        <v>97</v>
      </c>
      <c r="B27" s="11" t="s">
        <v>21</v>
      </c>
      <c r="C27" s="1">
        <v>8.840272201989878E-2</v>
      </c>
      <c r="E27" s="1">
        <f t="shared" si="3"/>
        <v>36</v>
      </c>
      <c r="F27" s="11" t="s">
        <v>27</v>
      </c>
      <c r="G27" s="1">
        <v>6.1011965230377371E-2</v>
      </c>
      <c r="I27" s="1">
        <f t="shared" si="4"/>
        <v>44</v>
      </c>
      <c r="J27" s="11" t="s">
        <v>13</v>
      </c>
      <c r="K27" s="1">
        <v>7.2986495171517812E-2</v>
      </c>
      <c r="M27" s="1">
        <f t="shared" si="5"/>
        <v>27</v>
      </c>
      <c r="N27" s="11" t="s">
        <v>2</v>
      </c>
      <c r="O27" s="1">
        <v>5.9549086087018886E-2</v>
      </c>
      <c r="Q27" s="1">
        <f t="shared" si="6"/>
        <v>48</v>
      </c>
      <c r="R27" s="11" t="s">
        <v>11</v>
      </c>
      <c r="S27" s="1">
        <v>4.3417309951808862E-2</v>
      </c>
      <c r="AU27" s="3"/>
      <c r="AZ27" s="3"/>
      <c r="BE27" s="11" t="s">
        <v>7</v>
      </c>
      <c r="BF27" s="1">
        <v>8.833562389068482E-2</v>
      </c>
      <c r="BG27" s="1">
        <f t="shared" si="7"/>
        <v>94</v>
      </c>
      <c r="BH27" s="1">
        <f t="shared" si="0"/>
        <v>7</v>
      </c>
      <c r="BI27" s="1">
        <v>1</v>
      </c>
      <c r="BJ27" s="1">
        <f t="shared" si="1"/>
        <v>0.61834936723479372</v>
      </c>
      <c r="BO27" s="6" t="s">
        <v>35</v>
      </c>
      <c r="BP27" s="7">
        <v>99</v>
      </c>
      <c r="BQ27" s="3" t="s">
        <v>42</v>
      </c>
      <c r="BT27" s="16">
        <v>22</v>
      </c>
      <c r="BU27" s="1">
        <v>6</v>
      </c>
      <c r="BV27" s="3"/>
      <c r="BX27" s="16">
        <v>32</v>
      </c>
      <c r="BY27" s="1">
        <v>6</v>
      </c>
      <c r="CA27" s="16">
        <v>46</v>
      </c>
      <c r="CB27" s="1">
        <v>6</v>
      </c>
      <c r="CC27" s="3"/>
    </row>
    <row r="28" spans="1:98" x14ac:dyDescent="0.2">
      <c r="A28" s="1">
        <f t="shared" si="2"/>
        <v>94</v>
      </c>
      <c r="B28" s="11" t="s">
        <v>7</v>
      </c>
      <c r="C28" s="1">
        <v>8.833562389068482E-2</v>
      </c>
      <c r="E28" s="1">
        <f t="shared" si="3"/>
        <v>38</v>
      </c>
      <c r="F28" s="11" t="s">
        <v>28</v>
      </c>
      <c r="G28" s="1">
        <v>4.0146645073641705E-2</v>
      </c>
      <c r="I28" s="1">
        <f t="shared" si="4"/>
        <v>60</v>
      </c>
      <c r="J28" s="11" t="s">
        <v>19</v>
      </c>
      <c r="K28" s="1">
        <v>7.287156903244861E-2</v>
      </c>
      <c r="M28" s="1">
        <f t="shared" si="5"/>
        <v>25</v>
      </c>
      <c r="N28" s="11" t="s">
        <v>4</v>
      </c>
      <c r="O28" s="1">
        <v>5.1617487820035404E-2</v>
      </c>
      <c r="Q28" s="1">
        <f t="shared" si="6"/>
        <v>51</v>
      </c>
      <c r="R28" s="11" t="s">
        <v>20</v>
      </c>
      <c r="S28" s="1">
        <v>4.2396810150503325E-2</v>
      </c>
      <c r="AU28" s="3"/>
      <c r="AZ28" s="3"/>
      <c r="BE28" s="11" t="s">
        <v>43</v>
      </c>
      <c r="BF28" s="1">
        <v>6.0432066314728292E-2</v>
      </c>
      <c r="BG28" s="1">
        <f t="shared" si="7"/>
        <v>13</v>
      </c>
      <c r="BH28" s="1">
        <f t="shared" si="0"/>
        <v>20</v>
      </c>
      <c r="BI28" s="1">
        <v>1</v>
      </c>
      <c r="BJ28" s="1">
        <f t="shared" si="1"/>
        <v>1.2086413262945659</v>
      </c>
      <c r="BO28" s="6" t="s">
        <v>18</v>
      </c>
      <c r="BP28" s="7">
        <v>40</v>
      </c>
      <c r="BQ28" s="3" t="s">
        <v>41</v>
      </c>
      <c r="BT28" s="16">
        <v>94</v>
      </c>
      <c r="BU28" s="1">
        <v>7</v>
      </c>
      <c r="BV28" s="3"/>
      <c r="BX28" s="16">
        <v>33</v>
      </c>
      <c r="BY28" s="1">
        <v>7</v>
      </c>
      <c r="CA28" s="16">
        <v>40</v>
      </c>
      <c r="CB28" s="1">
        <v>7</v>
      </c>
      <c r="CC28" s="3"/>
    </row>
    <row r="29" spans="1:98" x14ac:dyDescent="0.2">
      <c r="A29" s="1">
        <f t="shared" si="2"/>
        <v>60</v>
      </c>
      <c r="B29" s="11" t="s">
        <v>76</v>
      </c>
      <c r="C29" s="1">
        <v>7.2784974503575545E-2</v>
      </c>
      <c r="E29" s="1">
        <f t="shared" si="3"/>
        <v>37</v>
      </c>
      <c r="F29" s="11" t="s">
        <v>34</v>
      </c>
      <c r="G29" s="1">
        <v>3.5013843426611242E-2</v>
      </c>
      <c r="I29" s="1">
        <f t="shared" si="4"/>
        <v>40</v>
      </c>
      <c r="J29" s="11" t="s">
        <v>18</v>
      </c>
      <c r="K29" s="1">
        <v>6.9713176110166225E-2</v>
      </c>
      <c r="M29" s="1">
        <f t="shared" si="5"/>
        <v>15</v>
      </c>
      <c r="N29" s="11" t="s">
        <v>29</v>
      </c>
      <c r="O29" s="1">
        <v>5.1569387807477253E-2</v>
      </c>
      <c r="Q29" s="1">
        <f t="shared" si="6"/>
        <v>47</v>
      </c>
      <c r="R29" s="11" t="s">
        <v>14</v>
      </c>
      <c r="S29" s="1">
        <v>4.1765717031140688E-2</v>
      </c>
      <c r="AU29" s="3"/>
      <c r="AZ29" s="3"/>
      <c r="BE29" s="11" t="s">
        <v>35</v>
      </c>
      <c r="BF29" s="1">
        <v>2.6099832977678109E-2</v>
      </c>
      <c r="BG29" s="1">
        <f t="shared" si="7"/>
        <v>99</v>
      </c>
      <c r="BH29" s="1">
        <f t="shared" si="0"/>
        <v>21</v>
      </c>
      <c r="BI29" s="1">
        <v>1</v>
      </c>
      <c r="BJ29" s="1">
        <f t="shared" si="1"/>
        <v>0.54809649253124026</v>
      </c>
      <c r="BO29" s="6" t="s">
        <v>21</v>
      </c>
      <c r="BP29" s="7">
        <v>97</v>
      </c>
      <c r="BQ29" s="3" t="s">
        <v>42</v>
      </c>
      <c r="BT29" s="16">
        <v>17</v>
      </c>
      <c r="BU29" s="1">
        <v>8</v>
      </c>
      <c r="BV29" s="3"/>
      <c r="BX29" s="16">
        <v>34</v>
      </c>
      <c r="BY29" s="1">
        <v>8</v>
      </c>
      <c r="CA29" s="16">
        <v>64</v>
      </c>
      <c r="CB29" s="1">
        <v>8</v>
      </c>
      <c r="CC29" s="3"/>
    </row>
    <row r="30" spans="1:98" x14ac:dyDescent="0.2">
      <c r="A30" s="1">
        <f t="shared" si="2"/>
        <v>99</v>
      </c>
      <c r="B30" s="11" t="s">
        <v>35</v>
      </c>
      <c r="C30" s="1">
        <v>2.6099832977678109E-2</v>
      </c>
      <c r="I30" s="1">
        <f t="shared" si="4"/>
        <v>41</v>
      </c>
      <c r="J30" s="11" t="s">
        <v>23</v>
      </c>
      <c r="K30" s="1">
        <v>5.9731866519826808E-2</v>
      </c>
      <c r="M30" s="1">
        <f t="shared" si="5"/>
        <v>21</v>
      </c>
      <c r="N30" s="11" t="s">
        <v>8</v>
      </c>
      <c r="O30" s="1">
        <v>4.7408488205617903E-2</v>
      </c>
      <c r="Q30" s="1">
        <f t="shared" si="6"/>
        <v>64</v>
      </c>
      <c r="R30" s="11" t="s">
        <v>5</v>
      </c>
      <c r="S30" s="1">
        <v>3.9936897356935792E-2</v>
      </c>
      <c r="AU30" s="3"/>
      <c r="AZ30" s="3"/>
      <c r="BE30" s="11" t="s">
        <v>30</v>
      </c>
      <c r="BF30" s="1">
        <v>1.2326625063631051E-2</v>
      </c>
      <c r="BG30" s="1">
        <f t="shared" si="7"/>
        <v>13</v>
      </c>
      <c r="BH30" s="1">
        <f t="shared" si="0"/>
        <v>20</v>
      </c>
      <c r="BI30" s="1">
        <v>1</v>
      </c>
      <c r="BJ30" s="1">
        <f t="shared" si="1"/>
        <v>0.24653250127262102</v>
      </c>
      <c r="BO30" s="6" t="s">
        <v>23</v>
      </c>
      <c r="BP30" s="7">
        <v>41</v>
      </c>
      <c r="BQ30" s="3" t="s">
        <v>41</v>
      </c>
      <c r="BT30" s="16">
        <v>23</v>
      </c>
      <c r="BU30" s="1">
        <v>9</v>
      </c>
      <c r="BV30" s="3"/>
      <c r="BX30" s="16">
        <v>35</v>
      </c>
      <c r="BY30" s="1">
        <v>9</v>
      </c>
      <c r="CA30" s="16">
        <v>47</v>
      </c>
      <c r="CB30" s="1">
        <v>9</v>
      </c>
      <c r="CC30" s="3"/>
    </row>
    <row r="31" spans="1:98" x14ac:dyDescent="0.2">
      <c r="A31" s="1">
        <f>VLOOKUP(B31,$BO$21:$BP$63,2)</f>
        <v>33</v>
      </c>
      <c r="B31" s="11" t="s">
        <v>75</v>
      </c>
      <c r="C31" s="1">
        <v>4.4254471824560207E-3</v>
      </c>
      <c r="I31" s="1">
        <f t="shared" si="4"/>
        <v>62</v>
      </c>
      <c r="J31" s="11" t="s">
        <v>26</v>
      </c>
      <c r="K31" s="1">
        <v>5.2643389161629903E-2</v>
      </c>
      <c r="M31" s="1">
        <f t="shared" si="5"/>
        <v>98</v>
      </c>
      <c r="N31" s="11" t="s">
        <v>16</v>
      </c>
      <c r="O31" s="1">
        <v>4.4103328164712491E-2</v>
      </c>
      <c r="Q31" s="1">
        <f t="shared" si="6"/>
        <v>45</v>
      </c>
      <c r="R31" s="11" t="s">
        <v>3</v>
      </c>
      <c r="S31" s="1">
        <v>3.9609185051708878E-2</v>
      </c>
      <c r="AU31" s="3"/>
      <c r="AZ31" s="3"/>
      <c r="BE31" s="11" t="s">
        <v>32</v>
      </c>
      <c r="BF31" s="1">
        <v>3.6099008890450573E-3</v>
      </c>
      <c r="BG31" s="1">
        <f t="shared" si="7"/>
        <v>12</v>
      </c>
      <c r="BH31" s="1">
        <f t="shared" si="0"/>
        <v>22</v>
      </c>
      <c r="BI31" s="1">
        <v>1</v>
      </c>
      <c r="BJ31" s="1">
        <f t="shared" si="1"/>
        <v>7.9417819558991257E-2</v>
      </c>
      <c r="BO31" s="6" t="s">
        <v>45</v>
      </c>
      <c r="BP31" s="7">
        <v>13</v>
      </c>
      <c r="BQ31" s="3" t="s">
        <v>42</v>
      </c>
      <c r="BT31" s="16">
        <v>95</v>
      </c>
      <c r="BU31" s="1">
        <v>10</v>
      </c>
      <c r="BV31" s="3"/>
      <c r="BX31" s="16">
        <v>36</v>
      </c>
      <c r="BY31" s="1">
        <v>10</v>
      </c>
      <c r="CA31" s="16">
        <v>63</v>
      </c>
      <c r="CB31" s="1">
        <v>10</v>
      </c>
      <c r="CC31" s="3"/>
    </row>
    <row r="32" spans="1:98" x14ac:dyDescent="0.2">
      <c r="A32" s="1">
        <f>VLOOKUP(B32,$BO$21:$BP$63,2)</f>
        <v>11</v>
      </c>
      <c r="B32" s="11" t="s">
        <v>80</v>
      </c>
      <c r="C32" s="1">
        <v>1.0193790593417628E-3</v>
      </c>
      <c r="I32" s="1">
        <f t="shared" si="4"/>
        <v>58</v>
      </c>
      <c r="J32" s="11" t="s">
        <v>22</v>
      </c>
      <c r="K32" s="1">
        <v>5.240634866239513E-2</v>
      </c>
      <c r="M32" s="1">
        <f t="shared" si="5"/>
        <v>39</v>
      </c>
      <c r="N32" s="11" t="s">
        <v>31</v>
      </c>
      <c r="O32" s="1">
        <v>4.1808335681111183E-2</v>
      </c>
      <c r="Q32" s="1">
        <f t="shared" si="6"/>
        <v>44</v>
      </c>
      <c r="R32" s="11" t="s">
        <v>13</v>
      </c>
      <c r="S32" s="1">
        <v>3.8861359295535018E-2</v>
      </c>
      <c r="AU32" s="3"/>
      <c r="AZ32" s="3"/>
      <c r="BE32" s="11" t="s">
        <v>36</v>
      </c>
      <c r="BF32" s="1">
        <v>9.9290304876864912E-4</v>
      </c>
      <c r="BG32" s="1">
        <f t="shared" si="7"/>
        <v>11</v>
      </c>
      <c r="BH32" s="1">
        <f t="shared" si="0"/>
        <v>24</v>
      </c>
      <c r="BI32" s="1">
        <v>1</v>
      </c>
      <c r="BJ32" s="1">
        <f t="shared" si="1"/>
        <v>2.3829673170447579E-2</v>
      </c>
      <c r="BO32" s="6" t="s">
        <v>16</v>
      </c>
      <c r="BP32" s="7">
        <v>98</v>
      </c>
      <c r="BQ32" s="3" t="s">
        <v>42</v>
      </c>
      <c r="BT32" s="16">
        <v>16</v>
      </c>
      <c r="BU32" s="1">
        <v>11</v>
      </c>
      <c r="BV32" s="3"/>
      <c r="BX32" s="16">
        <v>37</v>
      </c>
      <c r="BY32" s="1">
        <v>11</v>
      </c>
      <c r="CA32" s="16">
        <v>48</v>
      </c>
      <c r="CB32" s="1">
        <v>11</v>
      </c>
      <c r="CC32" s="3"/>
    </row>
    <row r="33" spans="1:81" x14ac:dyDescent="0.2">
      <c r="A33" s="1">
        <f>VLOOKUP(B33,$BO$21:$BP$63,2)</f>
        <v>96</v>
      </c>
      <c r="B33" s="11" t="s">
        <v>44</v>
      </c>
      <c r="C33" s="1">
        <v>2.4577217014681456E-4</v>
      </c>
      <c r="I33" s="1">
        <f t="shared" si="4"/>
        <v>42</v>
      </c>
      <c r="J33" s="11" t="s">
        <v>25</v>
      </c>
      <c r="K33" s="1">
        <v>5.2204334528870737E-2</v>
      </c>
      <c r="M33" s="1">
        <f t="shared" si="5"/>
        <v>97</v>
      </c>
      <c r="N33" s="11" t="s">
        <v>21</v>
      </c>
      <c r="O33" s="1">
        <v>4.1791997051251591E-2</v>
      </c>
      <c r="Q33" s="1">
        <f t="shared" si="6"/>
        <v>60</v>
      </c>
      <c r="R33" s="11" t="s">
        <v>19</v>
      </c>
      <c r="S33" s="1">
        <v>3.8776470757969785E-2</v>
      </c>
      <c r="AU33" s="3"/>
      <c r="AZ33" s="3"/>
      <c r="BE33" s="11" t="s">
        <v>38</v>
      </c>
      <c r="BF33" s="1">
        <v>8.1554629341096317E-4</v>
      </c>
      <c r="BG33" s="1">
        <f t="shared" si="7"/>
        <v>33</v>
      </c>
      <c r="BH33" s="1" t="e">
        <f t="shared" si="0"/>
        <v>#N/A</v>
      </c>
      <c r="BI33" s="1">
        <v>1</v>
      </c>
      <c r="BJ33" s="1" t="e">
        <f t="shared" si="1"/>
        <v>#N/A</v>
      </c>
      <c r="BO33" s="6" t="s">
        <v>31</v>
      </c>
      <c r="BP33" s="7">
        <v>39</v>
      </c>
      <c r="BQ33" s="3" t="s">
        <v>40</v>
      </c>
      <c r="BT33" s="16">
        <v>24</v>
      </c>
      <c r="BU33" s="1">
        <v>12</v>
      </c>
      <c r="BV33" s="3"/>
      <c r="BX33" s="16">
        <v>38</v>
      </c>
      <c r="BY33" s="1">
        <v>12</v>
      </c>
      <c r="CA33" s="16">
        <v>62</v>
      </c>
      <c r="CB33" s="1">
        <v>12</v>
      </c>
      <c r="CC33" s="3"/>
    </row>
    <row r="34" spans="1:81" x14ac:dyDescent="0.2">
      <c r="B34" s="11"/>
      <c r="I34" s="1">
        <f t="shared" si="4"/>
        <v>43</v>
      </c>
      <c r="J34" s="11" t="s">
        <v>9</v>
      </c>
      <c r="K34" s="1">
        <v>5.1177873736577104E-2</v>
      </c>
      <c r="M34" s="1">
        <f t="shared" si="5"/>
        <v>94</v>
      </c>
      <c r="N34" s="11" t="s">
        <v>7</v>
      </c>
      <c r="O34" s="1">
        <v>4.174335352977681E-2</v>
      </c>
      <c r="Q34" s="1">
        <f t="shared" si="6"/>
        <v>40</v>
      </c>
      <c r="R34" s="11" t="s">
        <v>18</v>
      </c>
      <c r="S34" s="1">
        <v>3.7145020911283112E-2</v>
      </c>
      <c r="AU34" s="3"/>
      <c r="AZ34" s="3"/>
      <c r="BE34" s="11" t="s">
        <v>44</v>
      </c>
      <c r="BF34" s="1">
        <v>2.4577217014681456E-4</v>
      </c>
      <c r="BG34" s="1">
        <f t="shared" si="7"/>
        <v>96</v>
      </c>
      <c r="BH34" s="1">
        <f t="shared" si="0"/>
        <v>13</v>
      </c>
      <c r="BI34" s="1">
        <v>1</v>
      </c>
      <c r="BJ34" s="1">
        <f t="shared" si="1"/>
        <v>3.1950382119085891E-3</v>
      </c>
      <c r="BO34" s="6" t="s">
        <v>26</v>
      </c>
      <c r="BP34" s="7">
        <v>62</v>
      </c>
      <c r="BQ34" s="3" t="s">
        <v>41</v>
      </c>
      <c r="BT34" s="16">
        <v>96</v>
      </c>
      <c r="BU34" s="1">
        <v>13</v>
      </c>
      <c r="BV34" s="3"/>
      <c r="BX34" s="16">
        <v>39</v>
      </c>
      <c r="BY34" s="1">
        <v>13</v>
      </c>
      <c r="CA34" s="16">
        <v>49</v>
      </c>
      <c r="CB34" s="1">
        <v>13</v>
      </c>
      <c r="CC34" s="3"/>
    </row>
    <row r="35" spans="1:81" x14ac:dyDescent="0.2">
      <c r="I35" s="1">
        <f t="shared" si="4"/>
        <v>53</v>
      </c>
      <c r="J35" s="11" t="s">
        <v>24</v>
      </c>
      <c r="K35" s="1">
        <v>3.8051591532635994E-2</v>
      </c>
      <c r="M35" s="1">
        <f t="shared" si="5"/>
        <v>36</v>
      </c>
      <c r="N35" s="11" t="s">
        <v>27</v>
      </c>
      <c r="O35" s="1">
        <v>3.2172108973189416E-2</v>
      </c>
      <c r="Q35" s="1">
        <f t="shared" si="6"/>
        <v>39</v>
      </c>
      <c r="R35" s="11" t="s">
        <v>31</v>
      </c>
      <c r="S35" s="1">
        <v>3.704417973951233E-2</v>
      </c>
      <c r="AU35" s="3"/>
      <c r="AZ35" s="3"/>
      <c r="BE35" s="11" t="s">
        <v>39</v>
      </c>
      <c r="BF35" s="1">
        <v>2.6476010573113774E-5</v>
      </c>
      <c r="BG35" s="1">
        <f t="shared" si="7"/>
        <v>11</v>
      </c>
      <c r="BH35" s="1">
        <f t="shared" si="0"/>
        <v>24</v>
      </c>
      <c r="BI35" s="1">
        <v>1</v>
      </c>
      <c r="BJ35" s="1">
        <f t="shared" si="1"/>
        <v>6.3542425375473055E-4</v>
      </c>
      <c r="BO35" s="6" t="s">
        <v>44</v>
      </c>
      <c r="BP35" s="7">
        <v>96</v>
      </c>
      <c r="BQ35" s="3" t="s">
        <v>42</v>
      </c>
      <c r="BT35" s="16">
        <v>15</v>
      </c>
      <c r="BU35" s="1">
        <v>14</v>
      </c>
      <c r="BV35" s="3"/>
      <c r="BX35" s="3"/>
      <c r="BY35" s="1">
        <v>14</v>
      </c>
      <c r="CA35" s="16">
        <v>61</v>
      </c>
      <c r="CB35" s="1">
        <v>14</v>
      </c>
      <c r="CC35" s="3"/>
    </row>
    <row r="36" spans="1:81" x14ac:dyDescent="0.2">
      <c r="B36" s="11"/>
      <c r="I36" s="1">
        <f>VLOOKUP(J36,$BO$21:$BP$63,2)</f>
        <v>61</v>
      </c>
      <c r="J36" s="11" t="s">
        <v>37</v>
      </c>
      <c r="K36" s="1">
        <v>4.9734623635050857E-4</v>
      </c>
      <c r="M36" s="1">
        <f t="shared" si="5"/>
        <v>13</v>
      </c>
      <c r="N36" s="11" t="s">
        <v>43</v>
      </c>
      <c r="O36" s="1">
        <v>2.8559668442976728E-2</v>
      </c>
      <c r="Q36" s="1">
        <f t="shared" si="6"/>
        <v>41</v>
      </c>
      <c r="R36" s="11" t="s">
        <v>23</v>
      </c>
      <c r="S36" s="1">
        <v>3.1796059096872671E-2</v>
      </c>
      <c r="AU36" s="3"/>
      <c r="AZ36" s="3"/>
      <c r="BE36" s="11" t="s">
        <v>45</v>
      </c>
      <c r="BF36" s="1">
        <v>2.6283125216199902E-5</v>
      </c>
      <c r="BG36" s="1">
        <f t="shared" si="7"/>
        <v>13</v>
      </c>
      <c r="BH36" s="1">
        <f t="shared" si="0"/>
        <v>20</v>
      </c>
      <c r="BI36" s="1">
        <v>1</v>
      </c>
      <c r="BJ36" s="1">
        <f t="shared" si="1"/>
        <v>5.2566250432399802E-4</v>
      </c>
      <c r="BO36" s="6" t="s">
        <v>14</v>
      </c>
      <c r="BP36" s="7">
        <v>47</v>
      </c>
      <c r="BQ36" s="3" t="s">
        <v>41</v>
      </c>
      <c r="BT36" s="16">
        <v>25</v>
      </c>
      <c r="BU36" s="1">
        <v>15</v>
      </c>
      <c r="BV36" s="3"/>
      <c r="BX36" s="3"/>
      <c r="BY36" s="1">
        <v>15</v>
      </c>
      <c r="CA36" s="16">
        <v>50</v>
      </c>
      <c r="CB36" s="1">
        <v>15</v>
      </c>
      <c r="CC36" s="3"/>
    </row>
    <row r="37" spans="1:81" x14ac:dyDescent="0.2">
      <c r="M37" s="1">
        <f t="shared" si="5"/>
        <v>38</v>
      </c>
      <c r="N37" s="11" t="s">
        <v>28</v>
      </c>
      <c r="O37" s="1">
        <v>2.1161869773476991E-2</v>
      </c>
      <c r="Q37" s="1">
        <f t="shared" si="6"/>
        <v>36</v>
      </c>
      <c r="R37" s="11" t="s">
        <v>27</v>
      </c>
      <c r="S37" s="1">
        <v>2.8551186963193528E-2</v>
      </c>
      <c r="AU37" s="3"/>
      <c r="AZ37" s="3"/>
      <c r="BO37" s="6" t="s">
        <v>39</v>
      </c>
      <c r="BP37" s="7">
        <v>11</v>
      </c>
      <c r="BQ37" s="3" t="s">
        <v>42</v>
      </c>
      <c r="BT37" s="16">
        <v>97</v>
      </c>
      <c r="BU37" s="1">
        <v>16</v>
      </c>
      <c r="BV37" s="3"/>
      <c r="BX37" s="3"/>
      <c r="BY37" s="1">
        <v>16</v>
      </c>
      <c r="CA37" s="16">
        <v>60</v>
      </c>
      <c r="CB37" s="1">
        <v>16</v>
      </c>
      <c r="CC37" s="3"/>
    </row>
    <row r="38" spans="1:81" x14ac:dyDescent="0.2">
      <c r="M38" s="1">
        <f t="shared" si="5"/>
        <v>37</v>
      </c>
      <c r="N38" s="11" t="s">
        <v>34</v>
      </c>
      <c r="O38" s="1">
        <v>1.8465895963323615E-2</v>
      </c>
      <c r="Q38" s="1">
        <f t="shared" si="6"/>
        <v>62</v>
      </c>
      <c r="R38" s="11" t="s">
        <v>26</v>
      </c>
      <c r="S38" s="1">
        <v>2.8013431457796487E-2</v>
      </c>
      <c r="AU38" s="3"/>
      <c r="AZ38" s="3"/>
      <c r="BO38" s="6" t="s">
        <v>5</v>
      </c>
      <c r="BP38" s="7">
        <v>64</v>
      </c>
      <c r="BQ38" s="3" t="s">
        <v>41</v>
      </c>
      <c r="BT38" s="16">
        <v>14</v>
      </c>
      <c r="BU38" s="1">
        <v>17</v>
      </c>
      <c r="BV38" s="3"/>
      <c r="BX38" s="3"/>
      <c r="BY38" s="1">
        <v>17</v>
      </c>
      <c r="CA38" s="16">
        <v>51</v>
      </c>
      <c r="CB38" s="1">
        <v>17</v>
      </c>
      <c r="CC38" s="3"/>
    </row>
    <row r="39" spans="1:81" x14ac:dyDescent="0.2">
      <c r="M39" s="1">
        <f t="shared" si="5"/>
        <v>99</v>
      </c>
      <c r="N39" s="11" t="s">
        <v>35</v>
      </c>
      <c r="O39" s="1">
        <v>1.2388512065278386E-2</v>
      </c>
      <c r="Q39" s="1">
        <f t="shared" si="6"/>
        <v>58</v>
      </c>
      <c r="R39" s="11" t="s">
        <v>22</v>
      </c>
      <c r="S39" s="1">
        <v>2.7891747058492407E-2</v>
      </c>
      <c r="AU39" s="3"/>
      <c r="AZ39" s="3"/>
      <c r="BD39" s="3" t="s">
        <v>40</v>
      </c>
      <c r="BE39" s="11" t="s">
        <v>10</v>
      </c>
      <c r="BF39" s="1">
        <v>0.28164770704315328</v>
      </c>
      <c r="BG39" s="1" t="str">
        <f t="shared" si="7"/>
        <v>28 / 29 / 30</v>
      </c>
      <c r="BH39" s="10">
        <v>37623</v>
      </c>
      <c r="BI39" s="1">
        <v>3</v>
      </c>
      <c r="BO39" s="6" t="s">
        <v>3</v>
      </c>
      <c r="BP39" s="7">
        <v>45</v>
      </c>
      <c r="BQ39" s="3" t="s">
        <v>41</v>
      </c>
      <c r="BT39" s="16">
        <v>26</v>
      </c>
      <c r="BU39" s="1">
        <v>18</v>
      </c>
      <c r="BV39" s="3"/>
      <c r="BX39" s="3"/>
      <c r="BY39" s="1">
        <v>18</v>
      </c>
      <c r="CA39" s="16">
        <v>59</v>
      </c>
      <c r="CB39" s="1">
        <v>18</v>
      </c>
      <c r="CC39" s="3"/>
    </row>
    <row r="40" spans="1:81" x14ac:dyDescent="0.2">
      <c r="M40" s="1">
        <f t="shared" si="5"/>
        <v>13</v>
      </c>
      <c r="N40" s="11" t="s">
        <v>30</v>
      </c>
      <c r="O40" s="1">
        <v>5.843827187000653E-3</v>
      </c>
      <c r="Q40" s="1">
        <f t="shared" si="6"/>
        <v>42</v>
      </c>
      <c r="R40" s="11" t="s">
        <v>25</v>
      </c>
      <c r="S40" s="1">
        <v>2.7799236256200711E-2</v>
      </c>
      <c r="AU40" s="3"/>
      <c r="AZ40" s="3"/>
      <c r="BE40" s="11" t="s">
        <v>0</v>
      </c>
      <c r="BF40" s="1">
        <v>0.13737179632268076</v>
      </c>
      <c r="BG40" s="1">
        <f t="shared" si="7"/>
        <v>33</v>
      </c>
      <c r="BH40" s="1">
        <f>VLOOKUP(BG40,BX22:BY34,2,FALSE)</f>
        <v>7</v>
      </c>
      <c r="BI40" s="1">
        <v>3</v>
      </c>
      <c r="BJ40" s="1">
        <f t="shared" ref="BJ40:BJ47" si="8">BF40*BH40/BI40</f>
        <v>0.32053419141958844</v>
      </c>
      <c r="BO40" s="6" t="s">
        <v>34</v>
      </c>
      <c r="BP40" s="7">
        <v>37</v>
      </c>
      <c r="BQ40" s="3" t="s">
        <v>40</v>
      </c>
      <c r="BT40" s="16">
        <v>98</v>
      </c>
      <c r="BU40" s="1">
        <v>19</v>
      </c>
      <c r="BV40" s="3"/>
      <c r="BX40" s="3"/>
      <c r="BY40" s="1">
        <v>19</v>
      </c>
      <c r="CA40" s="16">
        <v>52</v>
      </c>
      <c r="CB40" s="1">
        <v>19</v>
      </c>
      <c r="CC40" s="3"/>
    </row>
    <row r="41" spans="1:81" x14ac:dyDescent="0.2">
      <c r="M41" s="1">
        <f t="shared" si="5"/>
        <v>12</v>
      </c>
      <c r="N41" s="11" t="s">
        <v>32</v>
      </c>
      <c r="O41" s="1">
        <v>1.7046920029311985E-3</v>
      </c>
      <c r="Q41" s="1">
        <f t="shared" si="6"/>
        <v>43</v>
      </c>
      <c r="R41" s="11" t="s">
        <v>9</v>
      </c>
      <c r="S41" s="1">
        <v>2.6298346737011789E-2</v>
      </c>
      <c r="AU41" s="3"/>
      <c r="AZ41" s="3"/>
      <c r="BE41" s="11" t="s">
        <v>6</v>
      </c>
      <c r="BF41" s="1">
        <v>0.13518139909900759</v>
      </c>
      <c r="BG41" s="1">
        <f t="shared" si="7"/>
        <v>35</v>
      </c>
      <c r="BH41" s="1">
        <f t="shared" ref="BH41:BH47" si="9">VLOOKUP(BG41,BX23:BY35,2,FALSE)</f>
        <v>9</v>
      </c>
      <c r="BI41" s="1">
        <v>2</v>
      </c>
      <c r="BJ41" s="1">
        <f t="shared" si="8"/>
        <v>0.60831629594553416</v>
      </c>
      <c r="BO41" s="6" t="s">
        <v>17</v>
      </c>
      <c r="BP41" s="7">
        <v>49</v>
      </c>
      <c r="BQ41" s="3" t="s">
        <v>41</v>
      </c>
      <c r="BT41" s="16">
        <v>13</v>
      </c>
      <c r="BU41" s="1">
        <v>20</v>
      </c>
      <c r="BV41" s="3"/>
      <c r="BX41" s="3"/>
      <c r="BY41" s="1">
        <v>20</v>
      </c>
      <c r="CA41" s="16">
        <v>58</v>
      </c>
      <c r="CB41" s="1">
        <v>20</v>
      </c>
      <c r="CC41" s="3"/>
    </row>
    <row r="42" spans="1:81" x14ac:dyDescent="0.2">
      <c r="M42" s="1">
        <f t="shared" si="5"/>
        <v>11</v>
      </c>
      <c r="N42" s="11" t="s">
        <v>36</v>
      </c>
      <c r="O42" s="1">
        <v>4.651250192688634E-4</v>
      </c>
      <c r="Q42" s="1">
        <f t="shared" si="6"/>
        <v>53</v>
      </c>
      <c r="R42" s="11" t="s">
        <v>24</v>
      </c>
      <c r="S42" s="1">
        <v>2.02372000156654E-2</v>
      </c>
      <c r="AU42" s="3"/>
      <c r="AZ42" s="3"/>
      <c r="BE42" s="11" t="s">
        <v>1</v>
      </c>
      <c r="BF42" s="1">
        <v>0.1173699699839129</v>
      </c>
      <c r="BG42" s="1">
        <f t="shared" si="7"/>
        <v>31</v>
      </c>
      <c r="BH42" s="1">
        <f t="shared" si="9"/>
        <v>5</v>
      </c>
      <c r="BI42" s="1">
        <v>2</v>
      </c>
      <c r="BJ42" s="1">
        <f t="shared" si="8"/>
        <v>0.29342492495978223</v>
      </c>
      <c r="BO42" s="6" t="s">
        <v>12</v>
      </c>
      <c r="BP42" s="7">
        <v>23</v>
      </c>
      <c r="BQ42" s="3" t="s">
        <v>42</v>
      </c>
      <c r="BT42" s="16">
        <v>99</v>
      </c>
      <c r="BU42" s="1">
        <v>21</v>
      </c>
      <c r="BV42" s="3"/>
      <c r="BX42" s="3"/>
      <c r="BY42" s="1">
        <v>21</v>
      </c>
      <c r="CA42" s="16">
        <v>53</v>
      </c>
      <c r="CB42" s="1">
        <v>21</v>
      </c>
      <c r="CC42" s="3"/>
    </row>
    <row r="43" spans="1:81" x14ac:dyDescent="0.2">
      <c r="M43" s="1">
        <f t="shared" si="5"/>
        <v>33</v>
      </c>
      <c r="N43" s="11" t="s">
        <v>38</v>
      </c>
      <c r="O43" s="1">
        <v>3.8181177227455585E-4</v>
      </c>
      <c r="Q43" s="1">
        <f t="shared" si="6"/>
        <v>38</v>
      </c>
      <c r="R43" s="11" t="s">
        <v>28</v>
      </c>
      <c r="S43" s="1">
        <v>1.8749463830025695E-2</v>
      </c>
      <c r="AU43" s="3"/>
      <c r="AZ43" s="3"/>
      <c r="BE43" s="11" t="s">
        <v>2</v>
      </c>
      <c r="BF43" s="1">
        <v>0.11293213872843307</v>
      </c>
      <c r="BG43" s="1">
        <f t="shared" si="7"/>
        <v>27</v>
      </c>
      <c r="BH43" s="1">
        <f t="shared" si="9"/>
        <v>4</v>
      </c>
      <c r="BI43" s="1">
        <v>1</v>
      </c>
      <c r="BJ43" s="1">
        <f t="shared" si="8"/>
        <v>0.45172855491373226</v>
      </c>
      <c r="BO43" s="6" t="s">
        <v>9</v>
      </c>
      <c r="BP43" s="7">
        <v>43</v>
      </c>
      <c r="BQ43" s="3" t="s">
        <v>41</v>
      </c>
      <c r="BT43" s="16">
        <v>12</v>
      </c>
      <c r="BU43" s="1">
        <v>22</v>
      </c>
      <c r="BV43" s="3"/>
      <c r="BX43" s="3"/>
      <c r="BY43" s="1">
        <v>22</v>
      </c>
      <c r="CA43" s="3"/>
      <c r="CB43" s="1">
        <v>22</v>
      </c>
      <c r="CC43" s="3"/>
    </row>
    <row r="44" spans="1:81" x14ac:dyDescent="0.2">
      <c r="M44" s="1">
        <f t="shared" si="5"/>
        <v>96</v>
      </c>
      <c r="N44" s="11" t="s">
        <v>44</v>
      </c>
      <c r="O44" s="1">
        <v>1.1585047933030666E-4</v>
      </c>
      <c r="Q44" s="1">
        <f t="shared" si="6"/>
        <v>37</v>
      </c>
      <c r="R44" s="11" t="s">
        <v>34</v>
      </c>
      <c r="S44" s="1">
        <v>1.6585634603267289E-2</v>
      </c>
      <c r="AU44" s="3"/>
      <c r="AZ44" s="3"/>
      <c r="BE44" s="11" t="s">
        <v>31</v>
      </c>
      <c r="BF44" s="1">
        <v>7.9324535092182069E-2</v>
      </c>
      <c r="BG44" s="1">
        <f t="shared" si="7"/>
        <v>39</v>
      </c>
      <c r="BH44" s="1">
        <f t="shared" si="9"/>
        <v>13</v>
      </c>
      <c r="BI44" s="1">
        <v>1</v>
      </c>
      <c r="BJ44" s="1">
        <f t="shared" si="8"/>
        <v>1.0312189561983669</v>
      </c>
      <c r="BO44" s="6" t="s">
        <v>4</v>
      </c>
      <c r="BP44" s="7">
        <v>25</v>
      </c>
      <c r="BQ44" s="3" t="s">
        <v>42</v>
      </c>
      <c r="BT44" s="16">
        <v>100</v>
      </c>
      <c r="BU44" s="1">
        <v>23</v>
      </c>
      <c r="BV44" s="3"/>
      <c r="BX44" s="3"/>
      <c r="BY44" s="1">
        <v>23</v>
      </c>
      <c r="CA44" s="3"/>
      <c r="CB44" s="1">
        <v>23</v>
      </c>
      <c r="CC44" s="3"/>
    </row>
    <row r="45" spans="1:81" x14ac:dyDescent="0.2">
      <c r="M45" s="1">
        <f t="shared" si="5"/>
        <v>13</v>
      </c>
      <c r="N45" s="11" t="s">
        <v>45</v>
      </c>
      <c r="O45" s="1">
        <v>1.2359818614190216E-5</v>
      </c>
      <c r="Q45" s="1">
        <f t="shared" si="6"/>
        <v>43</v>
      </c>
      <c r="R45" s="11" t="s">
        <v>33</v>
      </c>
      <c r="S45" s="1">
        <v>9.3594735006816425E-4</v>
      </c>
      <c r="AU45" s="3"/>
      <c r="AZ45" s="3"/>
      <c r="BE45" s="11" t="s">
        <v>27</v>
      </c>
      <c r="BF45" s="1">
        <v>6.1011965230377371E-2</v>
      </c>
      <c r="BG45" s="1">
        <f t="shared" si="7"/>
        <v>36</v>
      </c>
      <c r="BH45" s="1">
        <f t="shared" si="9"/>
        <v>10</v>
      </c>
      <c r="BI45" s="1">
        <v>1</v>
      </c>
      <c r="BJ45" s="1">
        <f t="shared" si="8"/>
        <v>0.61011965230377374</v>
      </c>
      <c r="BO45" s="6" t="s">
        <v>20</v>
      </c>
      <c r="BP45" s="7">
        <v>51</v>
      </c>
      <c r="BQ45" s="3" t="s">
        <v>41</v>
      </c>
      <c r="BT45" s="16">
        <v>11</v>
      </c>
      <c r="BU45" s="1">
        <v>24</v>
      </c>
      <c r="BV45" s="3"/>
      <c r="BX45" s="3"/>
      <c r="BY45" s="1">
        <v>24</v>
      </c>
      <c r="CA45" s="3"/>
      <c r="CB45" s="1">
        <v>24</v>
      </c>
      <c r="CC45" s="3"/>
    </row>
    <row r="46" spans="1:81" x14ac:dyDescent="0.2">
      <c r="M46" s="1">
        <f t="shared" si="5"/>
        <v>11</v>
      </c>
      <c r="N46" s="11" t="s">
        <v>39</v>
      </c>
      <c r="O46" s="1">
        <v>1.2348197109795507E-5</v>
      </c>
      <c r="Q46" s="1">
        <f t="shared" si="6"/>
        <v>61</v>
      </c>
      <c r="R46" s="11" t="s">
        <v>37</v>
      </c>
      <c r="S46" s="1">
        <v>2.688205818702291E-4</v>
      </c>
      <c r="BE46" s="11" t="s">
        <v>28</v>
      </c>
      <c r="BF46" s="1">
        <v>4.0146645073641705E-2</v>
      </c>
      <c r="BG46" s="1">
        <f t="shared" si="7"/>
        <v>38</v>
      </c>
      <c r="BH46" s="1">
        <f t="shared" si="9"/>
        <v>12</v>
      </c>
      <c r="BI46" s="1">
        <v>1</v>
      </c>
      <c r="BJ46" s="1">
        <f t="shared" si="8"/>
        <v>0.48175974088370044</v>
      </c>
      <c r="BO46" s="6" t="s">
        <v>33</v>
      </c>
      <c r="BP46" s="8">
        <v>43</v>
      </c>
      <c r="BQ46" s="3" t="s">
        <v>41</v>
      </c>
    </row>
    <row r="47" spans="1:81" x14ac:dyDescent="0.2">
      <c r="A47" s="1" t="s">
        <v>63</v>
      </c>
      <c r="O47" s="1">
        <f>SUM(O21:O46)</f>
        <v>0.99999999999999989</v>
      </c>
      <c r="U47" s="1">
        <f>SUM(S21:S46)</f>
        <v>1</v>
      </c>
      <c r="BE47" s="11" t="s">
        <v>34</v>
      </c>
      <c r="BF47" s="1">
        <v>3.5013843426611242E-2</v>
      </c>
      <c r="BG47" s="1">
        <f t="shared" si="7"/>
        <v>37</v>
      </c>
      <c r="BH47" s="1">
        <f t="shared" si="9"/>
        <v>11</v>
      </c>
      <c r="BI47" s="1">
        <v>1</v>
      </c>
      <c r="BJ47" s="1">
        <f t="shared" si="8"/>
        <v>0.38515227769272364</v>
      </c>
      <c r="BO47" s="6" t="s">
        <v>29</v>
      </c>
      <c r="BP47" s="9">
        <v>15</v>
      </c>
      <c r="BQ47" s="3" t="s">
        <v>42</v>
      </c>
    </row>
    <row r="48" spans="1:81" x14ac:dyDescent="0.2">
      <c r="B48" s="3" t="s">
        <v>42</v>
      </c>
      <c r="C48" s="3" t="s">
        <v>40</v>
      </c>
      <c r="D48" s="3" t="s">
        <v>42</v>
      </c>
      <c r="E48" s="3" t="s">
        <v>41</v>
      </c>
      <c r="F48" s="3" t="s">
        <v>41</v>
      </c>
      <c r="G48" s="3" t="s">
        <v>41</v>
      </c>
      <c r="H48" s="3" t="s">
        <v>42</v>
      </c>
      <c r="I48" s="3" t="s">
        <v>41</v>
      </c>
      <c r="J48" s="3" t="s">
        <v>42</v>
      </c>
      <c r="K48" s="3" t="s">
        <v>41</v>
      </c>
      <c r="L48" s="3" t="s">
        <v>42</v>
      </c>
      <c r="M48" s="3" t="s">
        <v>42</v>
      </c>
      <c r="N48" s="3" t="s">
        <v>40</v>
      </c>
      <c r="O48" s="3" t="s">
        <v>41</v>
      </c>
      <c r="P48" s="3" t="s">
        <v>42</v>
      </c>
      <c r="Q48" s="3" t="s">
        <v>41</v>
      </c>
      <c r="R48" s="3" t="s">
        <v>42</v>
      </c>
      <c r="S48" s="3" t="s">
        <v>41</v>
      </c>
      <c r="T48" s="3" t="s">
        <v>41</v>
      </c>
      <c r="U48" s="3" t="s">
        <v>40</v>
      </c>
      <c r="V48" s="3" t="s">
        <v>41</v>
      </c>
      <c r="W48" s="3" t="s">
        <v>42</v>
      </c>
      <c r="X48" s="3" t="s">
        <v>41</v>
      </c>
      <c r="Y48" s="3" t="s">
        <v>42</v>
      </c>
      <c r="Z48" s="3" t="s">
        <v>41</v>
      </c>
      <c r="AA48" s="3" t="s">
        <v>41</v>
      </c>
      <c r="AB48" s="3" t="s">
        <v>42</v>
      </c>
      <c r="AC48" s="3" t="s">
        <v>40</v>
      </c>
      <c r="AD48" s="3" t="s">
        <v>40</v>
      </c>
      <c r="AE48" s="3" t="s">
        <v>40</v>
      </c>
      <c r="AF48" s="3" t="s">
        <v>40</v>
      </c>
      <c r="AG48" s="3" t="s">
        <v>41</v>
      </c>
      <c r="AH48" s="3" t="s">
        <v>42</v>
      </c>
      <c r="AI48" s="3" t="s">
        <v>42</v>
      </c>
      <c r="AJ48" s="3" t="s">
        <v>41</v>
      </c>
      <c r="AK48" s="3" t="s">
        <v>41</v>
      </c>
      <c r="AL48" s="3" t="s">
        <v>42</v>
      </c>
      <c r="AM48" s="3" t="s">
        <v>42</v>
      </c>
      <c r="AN48" s="3" t="s">
        <v>40</v>
      </c>
      <c r="AO48" s="3" t="s">
        <v>40</v>
      </c>
      <c r="AP48" s="3" t="s">
        <v>41</v>
      </c>
      <c r="AQ48" s="3" t="s">
        <v>42</v>
      </c>
      <c r="AR48" s="3" t="s">
        <v>42</v>
      </c>
      <c r="BO48" s="6" t="s">
        <v>27</v>
      </c>
      <c r="BP48" s="9">
        <v>36</v>
      </c>
      <c r="BQ48" s="3" t="s">
        <v>40</v>
      </c>
    </row>
    <row r="49" spans="1:69" x14ac:dyDescent="0.2">
      <c r="B49" s="11" t="s">
        <v>38</v>
      </c>
      <c r="C49" s="11" t="s">
        <v>0</v>
      </c>
      <c r="D49" s="11" t="s">
        <v>32</v>
      </c>
      <c r="E49" s="11" t="s">
        <v>24</v>
      </c>
      <c r="F49" s="11" t="s">
        <v>11</v>
      </c>
      <c r="G49" s="11" t="s">
        <v>25</v>
      </c>
      <c r="H49" s="11" t="s">
        <v>35</v>
      </c>
      <c r="I49" s="11" t="s">
        <v>18</v>
      </c>
      <c r="J49" s="11" t="s">
        <v>21</v>
      </c>
      <c r="K49" s="11" t="s">
        <v>23</v>
      </c>
      <c r="L49" s="11" t="s">
        <v>45</v>
      </c>
      <c r="M49" s="11" t="s">
        <v>16</v>
      </c>
      <c r="N49" s="11" t="s">
        <v>31</v>
      </c>
      <c r="O49" s="11" t="s">
        <v>26</v>
      </c>
      <c r="P49" s="11" t="s">
        <v>44</v>
      </c>
      <c r="Q49" s="11" t="s">
        <v>14</v>
      </c>
      <c r="R49" s="11" t="s">
        <v>39</v>
      </c>
      <c r="S49" s="11" t="s">
        <v>5</v>
      </c>
      <c r="T49" s="11" t="s">
        <v>3</v>
      </c>
      <c r="U49" s="11" t="s">
        <v>34</v>
      </c>
      <c r="V49" s="11" t="s">
        <v>17</v>
      </c>
      <c r="W49" s="11" t="s">
        <v>12</v>
      </c>
      <c r="X49" s="11" t="s">
        <v>9</v>
      </c>
      <c r="Y49" s="11" t="s">
        <v>4</v>
      </c>
      <c r="Z49" s="11" t="s">
        <v>20</v>
      </c>
      <c r="AA49" s="11" t="s">
        <v>33</v>
      </c>
      <c r="AB49" s="11" t="s">
        <v>29</v>
      </c>
      <c r="AC49" s="11" t="s">
        <v>27</v>
      </c>
      <c r="AD49" s="11" t="s">
        <v>6</v>
      </c>
      <c r="AE49" s="11" t="s">
        <v>1</v>
      </c>
      <c r="AF49" s="11" t="s">
        <v>2</v>
      </c>
      <c r="AG49" s="11" t="s">
        <v>37</v>
      </c>
      <c r="AH49" s="11" t="s">
        <v>36</v>
      </c>
      <c r="AI49" s="11" t="s">
        <v>8</v>
      </c>
      <c r="AJ49" s="11" t="s">
        <v>22</v>
      </c>
      <c r="AK49" s="11" t="s">
        <v>13</v>
      </c>
      <c r="AL49" s="11" t="s">
        <v>15</v>
      </c>
      <c r="AM49" s="11" t="s">
        <v>30</v>
      </c>
      <c r="AN49" s="11" t="s">
        <v>10</v>
      </c>
      <c r="AO49" s="11" t="s">
        <v>28</v>
      </c>
      <c r="AP49" s="11" t="s">
        <v>19</v>
      </c>
      <c r="AQ49" s="11" t="s">
        <v>7</v>
      </c>
      <c r="AR49" s="11" t="s">
        <v>43</v>
      </c>
      <c r="BO49" s="6" t="s">
        <v>6</v>
      </c>
      <c r="BP49" s="9">
        <v>35</v>
      </c>
      <c r="BQ49" s="3" t="s">
        <v>40</v>
      </c>
    </row>
    <row r="50" spans="1:69" x14ac:dyDescent="0.2">
      <c r="A50" s="2" t="s">
        <v>55</v>
      </c>
      <c r="B50" s="1">
        <v>2.4022219784363737E-4</v>
      </c>
      <c r="C50" s="1">
        <v>4.5194990432051441E-2</v>
      </c>
      <c r="D50" s="1">
        <v>1.0633097502499751E-3</v>
      </c>
      <c r="E50" s="1">
        <v>1.4324471490809176E-2</v>
      </c>
      <c r="F50" s="1">
        <v>3.0744965986415729E-2</v>
      </c>
      <c r="G50" s="1">
        <v>1.9652252942274521E-2</v>
      </c>
      <c r="H50" s="1">
        <v>7.6878030001544953E-3</v>
      </c>
      <c r="I50" s="1">
        <v>2.6243433283660553E-2</v>
      </c>
      <c r="J50" s="1">
        <v>2.6039350985412411E-2</v>
      </c>
      <c r="K50" s="1">
        <v>2.2485982441029461E-2</v>
      </c>
      <c r="L50" s="1">
        <v>7.7417924115970149E-6</v>
      </c>
      <c r="M50" s="1">
        <v>2.7486463091717078E-2</v>
      </c>
      <c r="N50" s="1">
        <v>2.6097581166492939E-2</v>
      </c>
      <c r="O50" s="1">
        <v>1.9817534480222079E-2</v>
      </c>
      <c r="P50" s="1">
        <v>7.2393107979852337E-5</v>
      </c>
      <c r="Q50" s="1">
        <v>2.9541428283285348E-2</v>
      </c>
      <c r="R50" s="1">
        <v>7.7986075117869876E-6</v>
      </c>
      <c r="S50" s="1">
        <v>2.825747016148792E-2</v>
      </c>
      <c r="T50" s="1">
        <v>2.8059972834207698E-2</v>
      </c>
      <c r="U50" s="1">
        <v>1.1519470233452659E-2</v>
      </c>
      <c r="V50" s="1">
        <v>3.3252896861920726E-2</v>
      </c>
      <c r="W50" s="1">
        <v>4.8545246037152837E-2</v>
      </c>
      <c r="X50" s="1">
        <v>1.8596659841044003E-2</v>
      </c>
      <c r="Y50" s="1">
        <v>3.2172171827558133E-2</v>
      </c>
      <c r="Z50" s="1">
        <v>2.9978828076709329E-2</v>
      </c>
      <c r="AA50" s="1">
        <v>6.6918328856781608E-4</v>
      </c>
      <c r="AB50" s="1">
        <v>3.2083807167768444E-2</v>
      </c>
      <c r="AC50" s="1">
        <v>2.0072789747543649E-2</v>
      </c>
      <c r="AD50" s="1">
        <v>4.4474355016221503E-2</v>
      </c>
      <c r="AE50" s="1">
        <v>3.8614437697043522E-2</v>
      </c>
      <c r="AF50" s="1">
        <v>3.715440189275554E-2</v>
      </c>
      <c r="AG50" s="1">
        <v>1.8722533530703486E-4</v>
      </c>
      <c r="AH50" s="1">
        <v>2.9246329061624648E-4</v>
      </c>
      <c r="AI50" s="1">
        <v>2.9590948393886023E-2</v>
      </c>
      <c r="AJ50" s="1">
        <v>1.9728300896640079E-2</v>
      </c>
      <c r="AK50" s="1">
        <v>2.747566993096183E-2</v>
      </c>
      <c r="AL50" s="1">
        <v>4.1813074297769197E-2</v>
      </c>
      <c r="AM50" s="1">
        <v>3.630853317222754E-3</v>
      </c>
      <c r="AN50" s="1">
        <v>9.2661417887587957E-2</v>
      </c>
      <c r="AO50" s="1">
        <v>1.3208149624251738E-2</v>
      </c>
      <c r="AP50" s="1">
        <v>2.743240613735063E-2</v>
      </c>
      <c r="AQ50" s="1">
        <v>2.6019586981576942E-2</v>
      </c>
      <c r="AR50" s="1">
        <v>1.7800490183873752E-2</v>
      </c>
      <c r="AS50" s="1">
        <v>1.0000000000000002</v>
      </c>
      <c r="BD50" s="3" t="s">
        <v>41</v>
      </c>
      <c r="BE50" s="11" t="s">
        <v>17</v>
      </c>
      <c r="BF50" s="1">
        <v>8.8333147193495762E-2</v>
      </c>
      <c r="BG50" s="1">
        <f t="shared" si="7"/>
        <v>49</v>
      </c>
      <c r="BH50" s="1">
        <f>VLOOKUP(BG50,$CA$22:$CB$45,2,FALSE)</f>
        <v>13</v>
      </c>
      <c r="BI50" s="1">
        <v>2</v>
      </c>
      <c r="BJ50" s="1">
        <f t="shared" ref="BJ50:BJ66" si="10">BF50*BH50/BI50</f>
        <v>0.57416545675772246</v>
      </c>
      <c r="BO50" s="6" t="s">
        <v>1</v>
      </c>
      <c r="BP50" s="9">
        <v>31</v>
      </c>
      <c r="BQ50" s="3" t="s">
        <v>40</v>
      </c>
    </row>
    <row r="51" spans="1:69" x14ac:dyDescent="0.2">
      <c r="B51" s="7">
        <v>12</v>
      </c>
      <c r="C51" s="7">
        <v>33</v>
      </c>
      <c r="D51" s="7">
        <v>12</v>
      </c>
      <c r="E51" s="7">
        <v>53</v>
      </c>
      <c r="F51" s="7">
        <v>48</v>
      </c>
      <c r="G51" s="7">
        <v>42</v>
      </c>
      <c r="H51" s="7">
        <v>99</v>
      </c>
      <c r="I51" s="7">
        <v>40</v>
      </c>
      <c r="J51" s="7">
        <v>97</v>
      </c>
      <c r="K51" s="7">
        <v>41</v>
      </c>
      <c r="L51" s="7">
        <v>13</v>
      </c>
      <c r="M51" s="7">
        <v>98</v>
      </c>
      <c r="N51" s="7">
        <v>39</v>
      </c>
      <c r="O51" s="7">
        <v>62</v>
      </c>
      <c r="P51" s="7">
        <v>96</v>
      </c>
      <c r="Q51" s="7">
        <v>47</v>
      </c>
      <c r="R51" s="7">
        <v>11</v>
      </c>
      <c r="S51" s="7">
        <v>64</v>
      </c>
      <c r="T51" s="7">
        <v>45</v>
      </c>
      <c r="U51" s="7">
        <v>37</v>
      </c>
      <c r="V51" s="7">
        <v>49</v>
      </c>
      <c r="W51" s="7">
        <v>23</v>
      </c>
      <c r="X51" s="7">
        <v>43</v>
      </c>
      <c r="Y51" s="7">
        <v>25</v>
      </c>
      <c r="Z51" s="7">
        <v>51</v>
      </c>
      <c r="AA51" s="8">
        <v>43</v>
      </c>
      <c r="AB51" s="9">
        <v>15</v>
      </c>
      <c r="AC51" s="9">
        <v>36</v>
      </c>
      <c r="AD51" s="9">
        <v>35</v>
      </c>
      <c r="AE51" s="9">
        <v>31</v>
      </c>
      <c r="AF51" s="9">
        <v>27</v>
      </c>
      <c r="AG51" s="9">
        <v>61</v>
      </c>
      <c r="AH51" s="9">
        <v>11</v>
      </c>
      <c r="AI51" s="9">
        <v>21</v>
      </c>
      <c r="AJ51" s="9">
        <v>58</v>
      </c>
      <c r="AK51" s="9">
        <v>44</v>
      </c>
      <c r="AL51" s="9">
        <v>18</v>
      </c>
      <c r="AM51" s="7">
        <v>13</v>
      </c>
      <c r="AN51" s="10" t="s">
        <v>46</v>
      </c>
      <c r="AO51" s="9">
        <v>38</v>
      </c>
      <c r="AP51" s="9">
        <v>60</v>
      </c>
      <c r="AQ51" s="7">
        <v>94</v>
      </c>
      <c r="AR51" s="7">
        <v>13</v>
      </c>
      <c r="BE51" s="11" t="s">
        <v>11</v>
      </c>
      <c r="BF51" s="1">
        <v>8.1671068154277299E-2</v>
      </c>
      <c r="BG51" s="1">
        <f t="shared" si="7"/>
        <v>48</v>
      </c>
      <c r="BH51" s="1">
        <f t="shared" ref="BH51:BH66" si="11">VLOOKUP(BG51,$CA$22:$CB$45,2,FALSE)</f>
        <v>11</v>
      </c>
      <c r="BI51" s="1">
        <v>1</v>
      </c>
      <c r="BJ51" s="1">
        <f t="shared" si="10"/>
        <v>0.89838174969705031</v>
      </c>
      <c r="BO51" s="6" t="s">
        <v>2</v>
      </c>
      <c r="BP51" s="9">
        <v>27</v>
      </c>
      <c r="BQ51" s="3" t="s">
        <v>40</v>
      </c>
    </row>
    <row r="52" spans="1:69" x14ac:dyDescent="0.2">
      <c r="A52" s="1" t="s">
        <v>64</v>
      </c>
      <c r="BE52" s="11" t="s">
        <v>20</v>
      </c>
      <c r="BF52" s="1">
        <v>7.9635895909596549E-2</v>
      </c>
      <c r="BG52" s="1">
        <f t="shared" si="7"/>
        <v>51</v>
      </c>
      <c r="BH52" s="1">
        <f t="shared" si="11"/>
        <v>17</v>
      </c>
      <c r="BI52" s="1">
        <v>3</v>
      </c>
      <c r="BJ52" s="1">
        <f t="shared" si="10"/>
        <v>0.45127007682104714</v>
      </c>
      <c r="BO52" s="6" t="s">
        <v>37</v>
      </c>
      <c r="BP52" s="9">
        <v>61</v>
      </c>
      <c r="BQ52" s="3" t="s">
        <v>41</v>
      </c>
    </row>
    <row r="53" spans="1:69" x14ac:dyDescent="0.2">
      <c r="A53" s="1" t="str">
        <f t="shared" ref="A53:A95" si="12">VLOOKUP(B53,$BO$21:$BP$63,2)</f>
        <v>28 / 29 / 30</v>
      </c>
      <c r="B53" s="11" t="s">
        <v>10</v>
      </c>
      <c r="C53" s="1">
        <v>9.2661417887587957E-2</v>
      </c>
      <c r="D53" s="1">
        <f>C53/$D$96</f>
        <v>3.9844409691662812</v>
      </c>
      <c r="F53" s="19" t="s">
        <v>39</v>
      </c>
      <c r="G53" s="17">
        <v>11</v>
      </c>
      <c r="BE53" s="11" t="s">
        <v>14</v>
      </c>
      <c r="BF53" s="1">
        <v>7.8473985099378696E-2</v>
      </c>
      <c r="BG53" s="1">
        <f t="shared" si="7"/>
        <v>47</v>
      </c>
      <c r="BH53" s="1">
        <f t="shared" si="11"/>
        <v>9</v>
      </c>
      <c r="BI53" s="1">
        <v>2</v>
      </c>
      <c r="BJ53" s="1">
        <f t="shared" si="10"/>
        <v>0.35313293294720416</v>
      </c>
      <c r="BO53" s="6" t="s">
        <v>36</v>
      </c>
      <c r="BP53" s="9">
        <v>11</v>
      </c>
      <c r="BQ53" s="3" t="s">
        <v>42</v>
      </c>
    </row>
    <row r="54" spans="1:69" x14ac:dyDescent="0.2">
      <c r="A54" s="1">
        <f t="shared" si="12"/>
        <v>23</v>
      </c>
      <c r="B54" s="11" t="s">
        <v>12</v>
      </c>
      <c r="C54" s="1">
        <v>4.8545246037152837E-2</v>
      </c>
      <c r="D54" s="1">
        <f t="shared" ref="D54:D95" si="13">C54/$D$96</f>
        <v>2.0874455795975715</v>
      </c>
      <c r="F54" s="19" t="s">
        <v>36</v>
      </c>
      <c r="G54" s="17">
        <v>11</v>
      </c>
      <c r="BE54" s="11" t="s">
        <v>5</v>
      </c>
      <c r="BF54" s="1">
        <v>7.5063272876802561E-2</v>
      </c>
      <c r="BG54" s="1">
        <f t="shared" si="7"/>
        <v>64</v>
      </c>
      <c r="BH54" s="1">
        <f t="shared" si="11"/>
        <v>8</v>
      </c>
      <c r="BI54" s="1">
        <v>2</v>
      </c>
      <c r="BJ54" s="1">
        <f t="shared" si="10"/>
        <v>0.30025309150721025</v>
      </c>
      <c r="BO54" s="6" t="s">
        <v>8</v>
      </c>
      <c r="BP54" s="9">
        <v>21</v>
      </c>
      <c r="BQ54" s="3" t="s">
        <v>42</v>
      </c>
    </row>
    <row r="55" spans="1:69" x14ac:dyDescent="0.2">
      <c r="A55" s="1">
        <f t="shared" si="12"/>
        <v>33</v>
      </c>
      <c r="B55" s="11" t="s">
        <v>0</v>
      </c>
      <c r="C55" s="1">
        <v>4.5194990432051441E-2</v>
      </c>
      <c r="D55" s="1">
        <f t="shared" si="13"/>
        <v>1.9433845885782115</v>
      </c>
      <c r="F55" s="19" t="s">
        <v>38</v>
      </c>
      <c r="G55" s="17">
        <v>12</v>
      </c>
      <c r="BE55" s="11" t="s">
        <v>3</v>
      </c>
      <c r="BF55" s="1">
        <v>7.4538640074030313E-2</v>
      </c>
      <c r="BG55" s="1">
        <f t="shared" si="7"/>
        <v>45</v>
      </c>
      <c r="BH55" s="1">
        <f t="shared" si="11"/>
        <v>4</v>
      </c>
      <c r="BI55" s="1">
        <v>1</v>
      </c>
      <c r="BJ55" s="1">
        <f t="shared" si="10"/>
        <v>0.29815456029612125</v>
      </c>
      <c r="BO55" s="6" t="s">
        <v>22</v>
      </c>
      <c r="BP55" s="9">
        <v>58</v>
      </c>
      <c r="BQ55" s="3" t="s">
        <v>41</v>
      </c>
    </row>
    <row r="56" spans="1:69" x14ac:dyDescent="0.2">
      <c r="A56" s="1">
        <f t="shared" si="12"/>
        <v>35</v>
      </c>
      <c r="B56" s="11" t="s">
        <v>6</v>
      </c>
      <c r="C56" s="1">
        <v>4.4474355016221503E-2</v>
      </c>
      <c r="D56" s="1">
        <f t="shared" si="13"/>
        <v>1.9123972656975241</v>
      </c>
      <c r="F56" s="19" t="s">
        <v>32</v>
      </c>
      <c r="G56" s="17">
        <v>12</v>
      </c>
      <c r="L56" s="1">
        <v>26</v>
      </c>
      <c r="M56" s="1">
        <v>0</v>
      </c>
      <c r="N56" s="1">
        <v>0</v>
      </c>
      <c r="P56" s="1">
        <f>VLOOKUP(Q56,$BO$21:$BP$63,2)</f>
        <v>39</v>
      </c>
      <c r="Q56" s="11" t="s">
        <v>31</v>
      </c>
      <c r="R56" s="1">
        <v>7.9324535092182069E-2</v>
      </c>
      <c r="T56" s="1">
        <v>0</v>
      </c>
      <c r="U56" s="11" t="s">
        <v>5</v>
      </c>
      <c r="V56" s="1">
        <v>7.5063272876802561E-2</v>
      </c>
      <c r="BE56" s="11" t="s">
        <v>13</v>
      </c>
      <c r="BF56" s="1">
        <v>7.2986495171517812E-2</v>
      </c>
      <c r="BG56" s="1">
        <f t="shared" si="7"/>
        <v>44</v>
      </c>
      <c r="BH56" s="1">
        <f t="shared" si="11"/>
        <v>2</v>
      </c>
      <c r="BI56" s="1">
        <v>1</v>
      </c>
      <c r="BJ56" s="1">
        <f t="shared" si="10"/>
        <v>0.14597299034303562</v>
      </c>
      <c r="BO56" s="6" t="s">
        <v>13</v>
      </c>
      <c r="BP56" s="9">
        <v>44</v>
      </c>
      <c r="BQ56" s="3" t="s">
        <v>41</v>
      </c>
    </row>
    <row r="57" spans="1:69" x14ac:dyDescent="0.2">
      <c r="A57" s="1">
        <f t="shared" si="12"/>
        <v>18</v>
      </c>
      <c r="B57" s="11" t="s">
        <v>15</v>
      </c>
      <c r="C57" s="1">
        <v>4.1813074297769197E-2</v>
      </c>
      <c r="D57" s="1">
        <f t="shared" si="13"/>
        <v>1.7979621948040749</v>
      </c>
      <c r="F57" s="19" t="s">
        <v>45</v>
      </c>
      <c r="G57" s="17">
        <v>13</v>
      </c>
      <c r="L57" s="1">
        <f>VLOOKUP(M57,$BO$21:$BP$63,2)</f>
        <v>25</v>
      </c>
      <c r="M57" s="11" t="s">
        <v>4</v>
      </c>
      <c r="N57" s="1">
        <v>0.10922344279783883</v>
      </c>
      <c r="P57" s="1">
        <f>VLOOKUP(Q57,$BO$21:$BP$63,2)</f>
        <v>38</v>
      </c>
      <c r="Q57" s="11" t="s">
        <v>28</v>
      </c>
      <c r="R57" s="1">
        <v>4.0146645073641705E-2</v>
      </c>
      <c r="T57" s="1">
        <v>63</v>
      </c>
      <c r="U57" s="1">
        <v>0</v>
      </c>
      <c r="V57" s="20">
        <v>0</v>
      </c>
      <c r="BE57" s="11" t="s">
        <v>19</v>
      </c>
      <c r="BF57" s="1">
        <v>7.287156903244861E-2</v>
      </c>
      <c r="BG57" s="1">
        <f t="shared" si="7"/>
        <v>60</v>
      </c>
      <c r="BH57" s="1">
        <f t="shared" si="11"/>
        <v>16</v>
      </c>
      <c r="BI57" s="1">
        <v>2</v>
      </c>
      <c r="BJ57" s="1">
        <f t="shared" si="10"/>
        <v>0.58297255225958888</v>
      </c>
      <c r="BO57" s="6" t="s">
        <v>15</v>
      </c>
      <c r="BP57" s="9">
        <v>18</v>
      </c>
      <c r="BQ57" s="3" t="s">
        <v>42</v>
      </c>
    </row>
    <row r="58" spans="1:69" x14ac:dyDescent="0.2">
      <c r="A58" s="1">
        <f t="shared" si="12"/>
        <v>31</v>
      </c>
      <c r="B58" s="11" t="s">
        <v>1</v>
      </c>
      <c r="C58" s="1">
        <v>3.8614437697043522E-2</v>
      </c>
      <c r="D58" s="1">
        <f t="shared" si="13"/>
        <v>1.660420820972871</v>
      </c>
      <c r="F58" s="19" t="s">
        <v>30</v>
      </c>
      <c r="G58" s="17">
        <v>13</v>
      </c>
      <c r="L58" s="1">
        <v>24</v>
      </c>
      <c r="M58" s="1">
        <v>0</v>
      </c>
      <c r="N58" s="1">
        <v>0</v>
      </c>
      <c r="P58" s="1">
        <f>VLOOKUP(Q58,$BO$21:$BP$63,2)</f>
        <v>37</v>
      </c>
      <c r="Q58" s="11" t="s">
        <v>34</v>
      </c>
      <c r="R58" s="1">
        <v>3.5013843426611242E-2</v>
      </c>
      <c r="T58" s="1">
        <f>VLOOKUP(U58,$BO$21:$BP$63,2)</f>
        <v>62</v>
      </c>
      <c r="U58" s="11" t="s">
        <v>26</v>
      </c>
      <c r="V58" s="1">
        <v>5.2643389161629903E-2</v>
      </c>
      <c r="BE58" s="11" t="s">
        <v>18</v>
      </c>
      <c r="BF58" s="1">
        <v>6.9713176110166225E-2</v>
      </c>
      <c r="BG58" s="1">
        <f t="shared" si="7"/>
        <v>40</v>
      </c>
      <c r="BH58" s="1">
        <f t="shared" si="11"/>
        <v>7</v>
      </c>
      <c r="BI58" s="1">
        <v>1</v>
      </c>
      <c r="BJ58" s="1">
        <f t="shared" si="10"/>
        <v>0.48799223277116355</v>
      </c>
      <c r="BO58" s="6" t="s">
        <v>30</v>
      </c>
      <c r="BP58" s="7">
        <v>13</v>
      </c>
      <c r="BQ58" s="3" t="s">
        <v>42</v>
      </c>
    </row>
    <row r="59" spans="1:69" x14ac:dyDescent="0.2">
      <c r="A59" s="1">
        <f t="shared" si="12"/>
        <v>27</v>
      </c>
      <c r="B59" s="11" t="s">
        <v>2</v>
      </c>
      <c r="C59" s="1">
        <v>3.715440189275554E-2</v>
      </c>
      <c r="D59" s="1">
        <f t="shared" si="13"/>
        <v>1.5976392813884877</v>
      </c>
      <c r="F59" s="19" t="s">
        <v>43</v>
      </c>
      <c r="G59" s="17">
        <v>13</v>
      </c>
      <c r="L59" s="1">
        <f>VLOOKUP(M59,$BO$21:$BP$63,2)</f>
        <v>23</v>
      </c>
      <c r="M59" s="11" t="s">
        <v>12</v>
      </c>
      <c r="N59" s="1">
        <v>0.16480947982206579</v>
      </c>
      <c r="P59" s="1">
        <f>VLOOKUP(Q59,$BO$21:$BP$63,2)</f>
        <v>36</v>
      </c>
      <c r="Q59" s="11" t="s">
        <v>27</v>
      </c>
      <c r="R59" s="1">
        <v>6.1011965230377371E-2</v>
      </c>
      <c r="T59" s="1">
        <f>VLOOKUP(U59,$BO$21:$BP$63,2)</f>
        <v>61</v>
      </c>
      <c r="U59" s="11" t="s">
        <v>37</v>
      </c>
      <c r="V59" s="1">
        <v>4.9734623635050857E-4</v>
      </c>
      <c r="BE59" s="11" t="s">
        <v>23</v>
      </c>
      <c r="BF59" s="1">
        <v>5.9731866519826808E-2</v>
      </c>
      <c r="BG59" s="1">
        <f t="shared" si="7"/>
        <v>41</v>
      </c>
      <c r="BH59" s="1">
        <f t="shared" si="11"/>
        <v>5</v>
      </c>
      <c r="BI59" s="1">
        <v>1</v>
      </c>
      <c r="BJ59" s="1">
        <f t="shared" si="10"/>
        <v>0.29865933259913402</v>
      </c>
      <c r="BO59" s="6" t="s">
        <v>10</v>
      </c>
      <c r="BP59" s="10" t="s">
        <v>46</v>
      </c>
      <c r="BQ59" s="3" t="s">
        <v>40</v>
      </c>
    </row>
    <row r="60" spans="1:69" x14ac:dyDescent="0.2">
      <c r="A60" s="1">
        <f t="shared" si="12"/>
        <v>49</v>
      </c>
      <c r="B60" s="11" t="s">
        <v>17</v>
      </c>
      <c r="C60" s="1">
        <v>3.3252896861920726E-2</v>
      </c>
      <c r="D60" s="1">
        <f t="shared" si="13"/>
        <v>1.4298745650625908</v>
      </c>
      <c r="F60" s="19" t="s">
        <v>29</v>
      </c>
      <c r="G60" s="17">
        <v>15</v>
      </c>
      <c r="L60" s="1">
        <v>22</v>
      </c>
      <c r="M60" s="1">
        <v>0</v>
      </c>
      <c r="N60" s="1">
        <v>0</v>
      </c>
      <c r="P60" s="1">
        <f>VLOOKUP(Q60,$BO$21:$BP$63,2)</f>
        <v>35</v>
      </c>
      <c r="Q60" s="11" t="s">
        <v>6</v>
      </c>
      <c r="R60" s="1">
        <v>0.13518139909900759</v>
      </c>
      <c r="T60" s="1">
        <f>VLOOKUP(U60,$BO$21:$BP$63,2)</f>
        <v>60</v>
      </c>
      <c r="U60" s="11" t="s">
        <v>19</v>
      </c>
      <c r="V60" s="1">
        <v>7.287156903244861E-2</v>
      </c>
      <c r="BE60" s="11" t="s">
        <v>26</v>
      </c>
      <c r="BF60" s="1">
        <v>5.2643389161629903E-2</v>
      </c>
      <c r="BG60" s="1">
        <f t="shared" si="7"/>
        <v>62</v>
      </c>
      <c r="BH60" s="1">
        <f t="shared" si="11"/>
        <v>12</v>
      </c>
      <c r="BI60" s="1">
        <v>2</v>
      </c>
      <c r="BJ60" s="1">
        <f t="shared" si="10"/>
        <v>0.31586033496977939</v>
      </c>
      <c r="BO60" s="6" t="s">
        <v>28</v>
      </c>
      <c r="BP60" s="9">
        <v>38</v>
      </c>
      <c r="BQ60" s="3" t="s">
        <v>40</v>
      </c>
    </row>
    <row r="61" spans="1:69" x14ac:dyDescent="0.2">
      <c r="A61" s="1">
        <f t="shared" si="12"/>
        <v>25</v>
      </c>
      <c r="B61" s="11" t="s">
        <v>4</v>
      </c>
      <c r="C61" s="1">
        <v>3.2172171827558133E-2</v>
      </c>
      <c r="D61" s="1">
        <f t="shared" si="13"/>
        <v>1.3834033885849992</v>
      </c>
      <c r="F61" s="19" t="s">
        <v>15</v>
      </c>
      <c r="G61" s="17">
        <v>18</v>
      </c>
      <c r="L61" s="1">
        <f>VLOOKUP(M61,$BO$21:$BP$63,2)</f>
        <v>21</v>
      </c>
      <c r="M61" s="11" t="s">
        <v>8</v>
      </c>
      <c r="N61" s="1">
        <v>0.10046027593527004</v>
      </c>
      <c r="P61" s="1">
        <v>34</v>
      </c>
      <c r="Q61" s="1">
        <v>0</v>
      </c>
      <c r="R61" s="1">
        <v>0</v>
      </c>
      <c r="T61" s="1">
        <v>59</v>
      </c>
      <c r="U61" s="1">
        <v>0</v>
      </c>
      <c r="V61" s="1">
        <v>0</v>
      </c>
      <c r="BE61" s="11" t="s">
        <v>22</v>
      </c>
      <c r="BF61" s="1">
        <v>5.240634866239513E-2</v>
      </c>
      <c r="BG61" s="1">
        <f t="shared" si="7"/>
        <v>58</v>
      </c>
      <c r="BH61" s="1">
        <f t="shared" si="11"/>
        <v>20</v>
      </c>
      <c r="BI61" s="1">
        <v>2</v>
      </c>
      <c r="BJ61" s="1">
        <f t="shared" si="10"/>
        <v>0.5240634866239513</v>
      </c>
      <c r="BO61" s="6" t="s">
        <v>19</v>
      </c>
      <c r="BP61" s="9">
        <v>60</v>
      </c>
      <c r="BQ61" s="3" t="s">
        <v>41</v>
      </c>
    </row>
    <row r="62" spans="1:69" x14ac:dyDescent="0.2">
      <c r="A62" s="1">
        <f t="shared" si="12"/>
        <v>15</v>
      </c>
      <c r="B62" s="11" t="s">
        <v>29</v>
      </c>
      <c r="C62" s="1">
        <v>3.2083807167768444E-2</v>
      </c>
      <c r="D62" s="1">
        <f t="shared" si="13"/>
        <v>1.3796037082140427</v>
      </c>
      <c r="F62" s="19" t="s">
        <v>8</v>
      </c>
      <c r="G62" s="17">
        <v>21</v>
      </c>
      <c r="L62" s="1">
        <v>20</v>
      </c>
      <c r="M62" s="1">
        <v>0</v>
      </c>
      <c r="N62" s="1">
        <v>0</v>
      </c>
      <c r="P62" s="1">
        <f>VLOOKUP(Q62,$BO$21:$BP$63,2)</f>
        <v>33</v>
      </c>
      <c r="Q62" s="11" t="s">
        <v>0</v>
      </c>
      <c r="R62" s="1">
        <v>0.13737179632268076</v>
      </c>
      <c r="T62" s="1">
        <f>VLOOKUP(U62,$BO$21:$BP$63,2)</f>
        <v>58</v>
      </c>
      <c r="U62" s="11" t="s">
        <v>22</v>
      </c>
      <c r="V62" s="1">
        <v>5.240634866239513E-2</v>
      </c>
      <c r="BE62" s="11" t="s">
        <v>25</v>
      </c>
      <c r="BF62" s="1">
        <v>5.2204334528870737E-2</v>
      </c>
      <c r="BG62" s="1">
        <f t="shared" si="7"/>
        <v>42</v>
      </c>
      <c r="BH62" s="1">
        <f t="shared" si="11"/>
        <v>3</v>
      </c>
      <c r="BI62" s="1">
        <v>1</v>
      </c>
      <c r="BJ62" s="1">
        <f t="shared" si="10"/>
        <v>0.1566130035866122</v>
      </c>
      <c r="BO62" s="6" t="s">
        <v>7</v>
      </c>
      <c r="BP62" s="7">
        <v>94</v>
      </c>
      <c r="BQ62" s="3" t="s">
        <v>42</v>
      </c>
    </row>
    <row r="63" spans="1:69" x14ac:dyDescent="0.2">
      <c r="A63" s="1">
        <f t="shared" si="12"/>
        <v>48</v>
      </c>
      <c r="B63" s="11" t="s">
        <v>11</v>
      </c>
      <c r="C63" s="1">
        <v>3.0744965986415729E-2</v>
      </c>
      <c r="D63" s="1">
        <f t="shared" si="13"/>
        <v>1.322033537415876</v>
      </c>
      <c r="F63" s="19" t="s">
        <v>12</v>
      </c>
      <c r="G63" s="17">
        <v>23</v>
      </c>
      <c r="L63" s="1">
        <v>19</v>
      </c>
      <c r="M63" s="21">
        <v>0</v>
      </c>
      <c r="N63" s="1">
        <v>0</v>
      </c>
      <c r="P63" s="1">
        <v>32</v>
      </c>
      <c r="Q63" s="1">
        <v>0</v>
      </c>
      <c r="R63" s="1">
        <v>0</v>
      </c>
      <c r="T63" s="1">
        <f>VLOOKUP(U63,$BO$21:$BP$63,2)</f>
        <v>53</v>
      </c>
      <c r="U63" s="11" t="s">
        <v>24</v>
      </c>
      <c r="V63" s="1">
        <v>3.8051591532635994E-2</v>
      </c>
      <c r="BE63" s="11" t="s">
        <v>9</v>
      </c>
      <c r="BF63" s="1">
        <v>4.9400252190582444E-2</v>
      </c>
      <c r="BG63" s="1">
        <f t="shared" si="7"/>
        <v>43</v>
      </c>
      <c r="BH63" s="1">
        <f t="shared" si="11"/>
        <v>1</v>
      </c>
      <c r="BI63" s="1">
        <v>1</v>
      </c>
      <c r="BJ63" s="1">
        <f t="shared" si="10"/>
        <v>4.9400252190582444E-2</v>
      </c>
      <c r="BO63" s="6" t="s">
        <v>43</v>
      </c>
      <c r="BP63" s="7">
        <v>13</v>
      </c>
      <c r="BQ63" s="3" t="s">
        <v>42</v>
      </c>
    </row>
    <row r="64" spans="1:69" x14ac:dyDescent="0.2">
      <c r="A64" s="1">
        <f t="shared" si="12"/>
        <v>51</v>
      </c>
      <c r="B64" s="11" t="s">
        <v>20</v>
      </c>
      <c r="C64" s="1">
        <v>2.9978828076709329E-2</v>
      </c>
      <c r="D64" s="1">
        <f t="shared" si="13"/>
        <v>1.2890896072985008</v>
      </c>
      <c r="F64" s="19" t="s">
        <v>4</v>
      </c>
      <c r="G64" s="17">
        <v>25</v>
      </c>
      <c r="L64" s="1">
        <f>VLOOKUP(M64,$BO$21:$BP$63,2)</f>
        <v>18</v>
      </c>
      <c r="M64" s="11" t="s">
        <v>15</v>
      </c>
      <c r="N64" s="1">
        <v>0.14195398287821503</v>
      </c>
      <c r="P64" s="1">
        <f>VLOOKUP(Q64,$BO$21:$BP$63,2)</f>
        <v>31</v>
      </c>
      <c r="Q64" s="11" t="s">
        <v>1</v>
      </c>
      <c r="R64" s="1">
        <v>0.1173699699839129</v>
      </c>
      <c r="T64" s="1">
        <v>52</v>
      </c>
      <c r="U64" s="1">
        <v>0</v>
      </c>
      <c r="V64" s="1">
        <v>0</v>
      </c>
      <c r="BE64" s="11" t="s">
        <v>24</v>
      </c>
      <c r="BF64" s="1">
        <v>3.8051591532635994E-2</v>
      </c>
      <c r="BG64" s="1">
        <f t="shared" si="7"/>
        <v>53</v>
      </c>
      <c r="BH64" s="1">
        <f t="shared" si="11"/>
        <v>21</v>
      </c>
      <c r="BI64" s="1">
        <v>2</v>
      </c>
      <c r="BJ64" s="1">
        <f t="shared" si="10"/>
        <v>0.39954171109267794</v>
      </c>
    </row>
    <row r="65" spans="1:62" x14ac:dyDescent="0.2">
      <c r="A65" s="1">
        <f t="shared" si="12"/>
        <v>21</v>
      </c>
      <c r="B65" s="11" t="s">
        <v>8</v>
      </c>
      <c r="C65" s="1">
        <v>2.9590948393886023E-2</v>
      </c>
      <c r="D65" s="1">
        <f t="shared" si="13"/>
        <v>1.2724107809370986</v>
      </c>
      <c r="F65" s="19" t="s">
        <v>2</v>
      </c>
      <c r="G65" s="17">
        <v>27</v>
      </c>
      <c r="L65" s="1">
        <v>17</v>
      </c>
      <c r="M65" s="21">
        <v>0</v>
      </c>
      <c r="N65" s="1">
        <v>0</v>
      </c>
      <c r="P65" s="1">
        <v>30</v>
      </c>
      <c r="Q65" s="1">
        <v>0</v>
      </c>
      <c r="R65" s="1">
        <v>0</v>
      </c>
      <c r="T65" s="1">
        <f>VLOOKUP(U65,$BO$21:$BP$63,2)</f>
        <v>51</v>
      </c>
      <c r="U65" s="11" t="s">
        <v>20</v>
      </c>
      <c r="V65" s="1">
        <v>7.9635895909596549E-2</v>
      </c>
      <c r="BE65" s="11" t="s">
        <v>33</v>
      </c>
      <c r="BF65" s="1">
        <v>1.7776215459946584E-3</v>
      </c>
      <c r="BG65" s="1">
        <f t="shared" si="7"/>
        <v>43</v>
      </c>
      <c r="BH65" s="1">
        <f t="shared" si="11"/>
        <v>1</v>
      </c>
      <c r="BI65" s="1">
        <v>1</v>
      </c>
      <c r="BJ65" s="1">
        <f t="shared" si="10"/>
        <v>1.7776215459946584E-3</v>
      </c>
    </row>
    <row r="66" spans="1:62" x14ac:dyDescent="0.2">
      <c r="A66" s="1">
        <f t="shared" si="12"/>
        <v>47</v>
      </c>
      <c r="B66" s="11" t="s">
        <v>14</v>
      </c>
      <c r="C66" s="1">
        <v>2.9541428283285348E-2</v>
      </c>
      <c r="D66" s="1">
        <f t="shared" si="13"/>
        <v>1.2702814161812697</v>
      </c>
      <c r="F66" s="19" t="s">
        <v>1</v>
      </c>
      <c r="G66" s="17">
        <v>31</v>
      </c>
      <c r="L66" s="1">
        <v>16</v>
      </c>
      <c r="M66" s="21">
        <v>0</v>
      </c>
      <c r="N66" s="1">
        <v>0</v>
      </c>
      <c r="P66" s="1">
        <v>29</v>
      </c>
      <c r="Q66" s="11" t="s">
        <v>10</v>
      </c>
      <c r="R66" s="1">
        <v>0.28164770704315328</v>
      </c>
      <c r="T66" s="1">
        <v>50</v>
      </c>
      <c r="U66" s="1">
        <v>0</v>
      </c>
      <c r="V66" s="1">
        <v>0</v>
      </c>
      <c r="BE66" s="11" t="s">
        <v>37</v>
      </c>
      <c r="BF66" s="1">
        <v>4.9734623635050857E-4</v>
      </c>
      <c r="BG66" s="1">
        <f t="shared" si="7"/>
        <v>61</v>
      </c>
      <c r="BH66" s="1">
        <f t="shared" si="11"/>
        <v>14</v>
      </c>
      <c r="BI66" s="1">
        <v>1</v>
      </c>
      <c r="BJ66" s="1">
        <f t="shared" si="10"/>
        <v>6.9628473089071198E-3</v>
      </c>
    </row>
    <row r="67" spans="1:62" x14ac:dyDescent="0.2">
      <c r="A67" s="1">
        <f t="shared" si="12"/>
        <v>64</v>
      </c>
      <c r="B67" s="11" t="s">
        <v>5</v>
      </c>
      <c r="C67" s="1">
        <v>2.825747016148792E-2</v>
      </c>
      <c r="D67" s="1">
        <f t="shared" si="13"/>
        <v>1.2150712169439801</v>
      </c>
      <c r="F67" s="19" t="s">
        <v>0</v>
      </c>
      <c r="G67" s="17">
        <v>33</v>
      </c>
      <c r="L67" s="1">
        <f>VLOOKUP(M67,$BO$21:$BP$63,2)</f>
        <v>15</v>
      </c>
      <c r="M67" s="11" t="s">
        <v>29</v>
      </c>
      <c r="N67" s="1">
        <v>0.10892344774572917</v>
      </c>
      <c r="P67" s="1">
        <v>28</v>
      </c>
      <c r="Q67" s="1">
        <v>0</v>
      </c>
      <c r="R67" s="1">
        <v>0</v>
      </c>
      <c r="T67" s="1">
        <f t="shared" ref="T67:T69" si="14">VLOOKUP(U67,$BO$21:$BP$63,2)</f>
        <v>49</v>
      </c>
      <c r="U67" s="11" t="s">
        <v>17</v>
      </c>
      <c r="V67" s="1">
        <v>8.8333147193495762E-2</v>
      </c>
      <c r="BJ67" s="1" t="e">
        <f>SUM(BJ20:BJ66)</f>
        <v>#N/A</v>
      </c>
    </row>
    <row r="68" spans="1:62" x14ac:dyDescent="0.2">
      <c r="A68" s="1">
        <f t="shared" si="12"/>
        <v>45</v>
      </c>
      <c r="B68" s="11" t="s">
        <v>3</v>
      </c>
      <c r="C68" s="1">
        <v>2.8059972834207698E-2</v>
      </c>
      <c r="D68" s="1">
        <f t="shared" si="13"/>
        <v>1.2065788318709307</v>
      </c>
      <c r="F68" s="19" t="s">
        <v>6</v>
      </c>
      <c r="G68" s="17">
        <v>35</v>
      </c>
      <c r="L68" s="1">
        <v>14</v>
      </c>
      <c r="M68" s="21">
        <v>0</v>
      </c>
      <c r="N68" s="1">
        <v>0</v>
      </c>
      <c r="P68" s="1">
        <f>VLOOKUP(Q68,$BO$21:$BP$63,2)</f>
        <v>27</v>
      </c>
      <c r="Q68" s="11" t="s">
        <v>2</v>
      </c>
      <c r="R68" s="1">
        <v>0.11293213872843307</v>
      </c>
      <c r="T68" s="1">
        <f t="shared" si="14"/>
        <v>48</v>
      </c>
      <c r="U68" s="11" t="s">
        <v>11</v>
      </c>
      <c r="V68" s="1">
        <v>8.1671068154277299E-2</v>
      </c>
    </row>
    <row r="69" spans="1:62" ht="16" x14ac:dyDescent="0.2">
      <c r="A69" s="1">
        <f t="shared" si="12"/>
        <v>98</v>
      </c>
      <c r="B69" s="11" t="s">
        <v>16</v>
      </c>
      <c r="C69" s="1">
        <v>2.7486463091717078E-2</v>
      </c>
      <c r="D69" s="1">
        <f t="shared" si="13"/>
        <v>1.181917912943834</v>
      </c>
      <c r="F69" s="19" t="s">
        <v>27</v>
      </c>
      <c r="G69" s="17">
        <v>36</v>
      </c>
      <c r="L69" s="1">
        <v>13</v>
      </c>
      <c r="M69" s="22" t="s">
        <v>43</v>
      </c>
      <c r="N69" s="1">
        <v>7.2784974503575545E-2</v>
      </c>
      <c r="T69" s="1">
        <f t="shared" si="14"/>
        <v>47</v>
      </c>
      <c r="U69" s="11" t="s">
        <v>14</v>
      </c>
      <c r="V69" s="1">
        <v>7.8473985099378696E-2</v>
      </c>
    </row>
    <row r="70" spans="1:62" ht="16" x14ac:dyDescent="0.2">
      <c r="A70" s="1">
        <f t="shared" si="12"/>
        <v>44</v>
      </c>
      <c r="B70" s="11" t="s">
        <v>13</v>
      </c>
      <c r="C70" s="1">
        <v>2.747566993096183E-2</v>
      </c>
      <c r="D70" s="1">
        <f t="shared" si="13"/>
        <v>1.1814538070313583</v>
      </c>
      <c r="F70" s="19" t="s">
        <v>34</v>
      </c>
      <c r="G70" s="17">
        <v>37</v>
      </c>
      <c r="L70" s="1">
        <v>12</v>
      </c>
      <c r="M70" s="22" t="s">
        <v>77</v>
      </c>
      <c r="N70" s="1">
        <v>4.4254471824560207E-3</v>
      </c>
      <c r="T70" s="1">
        <v>46</v>
      </c>
      <c r="U70" s="1">
        <v>0</v>
      </c>
      <c r="V70" s="1">
        <v>0</v>
      </c>
    </row>
    <row r="71" spans="1:62" ht="16" x14ac:dyDescent="0.2">
      <c r="A71" s="1">
        <f t="shared" si="12"/>
        <v>60</v>
      </c>
      <c r="B71" s="11" t="s">
        <v>19</v>
      </c>
      <c r="C71" s="1">
        <v>2.743240613735063E-2</v>
      </c>
      <c r="D71" s="1">
        <f t="shared" si="13"/>
        <v>1.1795934639060768</v>
      </c>
      <c r="F71" s="19" t="s">
        <v>28</v>
      </c>
      <c r="G71" s="17">
        <v>38</v>
      </c>
      <c r="L71" s="1">
        <v>11</v>
      </c>
      <c r="M71" s="22" t="s">
        <v>78</v>
      </c>
      <c r="N71" s="1">
        <v>1.0193790593417628E-3</v>
      </c>
      <c r="T71" s="1">
        <f>VLOOKUP(U71,$BO$21:$BP$63,2)</f>
        <v>45</v>
      </c>
      <c r="U71" s="11" t="s">
        <v>3</v>
      </c>
      <c r="V71" s="1">
        <v>7.4538640074030313E-2</v>
      </c>
    </row>
    <row r="72" spans="1:62" x14ac:dyDescent="0.2">
      <c r="A72" s="1">
        <f t="shared" si="12"/>
        <v>40</v>
      </c>
      <c r="B72" s="11" t="s">
        <v>18</v>
      </c>
      <c r="C72" s="1">
        <v>2.6243433283660553E-2</v>
      </c>
      <c r="D72" s="1">
        <f t="shared" si="13"/>
        <v>1.1284676311974036</v>
      </c>
      <c r="F72" s="19" t="s">
        <v>31</v>
      </c>
      <c r="G72" s="17">
        <v>39</v>
      </c>
      <c r="L72" s="1">
        <v>100</v>
      </c>
      <c r="M72" s="1">
        <v>0</v>
      </c>
      <c r="N72" s="1">
        <v>0</v>
      </c>
      <c r="T72" s="1">
        <f>VLOOKUP(U72,$BO$21:$BP$63,2)</f>
        <v>44</v>
      </c>
      <c r="U72" s="11" t="s">
        <v>13</v>
      </c>
      <c r="V72" s="1">
        <v>7.2986495171517812E-2</v>
      </c>
    </row>
    <row r="73" spans="1:62" ht="16" x14ac:dyDescent="0.2">
      <c r="A73" s="1">
        <f t="shared" si="12"/>
        <v>39</v>
      </c>
      <c r="B73" s="11" t="s">
        <v>31</v>
      </c>
      <c r="C73" s="1">
        <v>2.6097581166492939E-2</v>
      </c>
      <c r="D73" s="1">
        <f t="shared" si="13"/>
        <v>1.122195990159196</v>
      </c>
      <c r="F73" s="19" t="s">
        <v>18</v>
      </c>
      <c r="G73" s="17">
        <v>40</v>
      </c>
      <c r="L73" s="1">
        <f>VLOOKUP(M73,$BO$21:$BP$63,2)</f>
        <v>99</v>
      </c>
      <c r="M73" s="21" t="s">
        <v>35</v>
      </c>
      <c r="N73" s="1">
        <v>2.6099832977678109E-2</v>
      </c>
      <c r="T73" s="1">
        <f>VLOOKUP(U73,$BO$21:$BP$63,2)</f>
        <v>43</v>
      </c>
      <c r="U73" s="22" t="s">
        <v>79</v>
      </c>
      <c r="V73" s="1">
        <v>5.1177873736577104E-2</v>
      </c>
    </row>
    <row r="74" spans="1:62" x14ac:dyDescent="0.2">
      <c r="A74" s="1">
        <f t="shared" si="12"/>
        <v>97</v>
      </c>
      <c r="B74" s="11" t="s">
        <v>21</v>
      </c>
      <c r="C74" s="1">
        <v>2.6039350985412411E-2</v>
      </c>
      <c r="D74" s="1">
        <f t="shared" si="13"/>
        <v>1.1196920923727334</v>
      </c>
      <c r="F74" s="19" t="s">
        <v>23</v>
      </c>
      <c r="G74" s="17">
        <v>41</v>
      </c>
      <c r="L74" s="1">
        <f>VLOOKUP(M74,$BO$21:$BP$63,2)</f>
        <v>98</v>
      </c>
      <c r="M74" s="21" t="s">
        <v>16</v>
      </c>
      <c r="N74" s="1">
        <v>9.3315619017099255E-2</v>
      </c>
      <c r="T74" s="1">
        <f>VLOOKUP(U74,$BO$21:$BP$63,2)</f>
        <v>42</v>
      </c>
      <c r="U74" s="11" t="s">
        <v>25</v>
      </c>
      <c r="V74" s="1">
        <v>5.2204334528870737E-2</v>
      </c>
    </row>
    <row r="75" spans="1:62" x14ac:dyDescent="0.2">
      <c r="A75" s="1">
        <f t="shared" si="12"/>
        <v>94</v>
      </c>
      <c r="B75" s="11" t="s">
        <v>7</v>
      </c>
      <c r="C75" s="1">
        <v>2.6019586981576942E-2</v>
      </c>
      <c r="D75" s="1">
        <f t="shared" si="13"/>
        <v>1.1188422402078082</v>
      </c>
      <c r="F75" s="19" t="s">
        <v>25</v>
      </c>
      <c r="G75" s="17">
        <v>42</v>
      </c>
      <c r="L75" s="1">
        <f>VLOOKUP(M75,$BO$21:$BP$63,2)</f>
        <v>97</v>
      </c>
      <c r="M75" s="21" t="s">
        <v>21</v>
      </c>
      <c r="N75" s="1">
        <v>8.840272201989878E-2</v>
      </c>
      <c r="T75" s="1">
        <f>VLOOKUP(U75,$BO$21:$BP$63,2)</f>
        <v>41</v>
      </c>
      <c r="U75" s="11" t="s">
        <v>23</v>
      </c>
      <c r="V75" s="1">
        <v>5.9731866519826808E-2</v>
      </c>
    </row>
    <row r="76" spans="1:62" x14ac:dyDescent="0.2">
      <c r="A76" s="1">
        <f t="shared" si="12"/>
        <v>41</v>
      </c>
      <c r="B76" s="11" t="s">
        <v>23</v>
      </c>
      <c r="C76" s="1">
        <v>2.2485982441029461E-2</v>
      </c>
      <c r="D76" s="1">
        <f t="shared" si="13"/>
        <v>0.96689724496426654</v>
      </c>
      <c r="F76" s="19" t="s">
        <v>9</v>
      </c>
      <c r="G76" s="17">
        <v>43</v>
      </c>
      <c r="L76" s="1">
        <f>VLOOKUP(M76,$BO$21:$BP$63,2)</f>
        <v>96</v>
      </c>
      <c r="M76" s="11" t="s">
        <v>44</v>
      </c>
      <c r="N76" s="1">
        <v>2.4577217014681456E-4</v>
      </c>
      <c r="T76" s="1">
        <f>VLOOKUP(U76,$BO$21:$BP$63,2)</f>
        <v>40</v>
      </c>
      <c r="U76" s="11" t="s">
        <v>18</v>
      </c>
      <c r="V76" s="1">
        <v>6.9713176110166225E-2</v>
      </c>
    </row>
    <row r="77" spans="1:62" x14ac:dyDescent="0.2">
      <c r="A77" s="1">
        <f t="shared" si="12"/>
        <v>36</v>
      </c>
      <c r="B77" s="11" t="s">
        <v>27</v>
      </c>
      <c r="C77" s="1">
        <v>2.0072789747543649E-2</v>
      </c>
      <c r="D77" s="1">
        <f t="shared" si="13"/>
        <v>0.86312995914437662</v>
      </c>
      <c r="F77" s="19" t="s">
        <v>33</v>
      </c>
      <c r="G77" s="18">
        <v>43</v>
      </c>
      <c r="L77" s="1">
        <v>95</v>
      </c>
      <c r="M77" s="1">
        <v>0</v>
      </c>
      <c r="N77" s="1">
        <v>0</v>
      </c>
    </row>
    <row r="78" spans="1:62" x14ac:dyDescent="0.2">
      <c r="A78" s="1">
        <f t="shared" si="12"/>
        <v>62</v>
      </c>
      <c r="B78" s="11" t="s">
        <v>26</v>
      </c>
      <c r="C78" s="1">
        <v>1.9817534480222079E-2</v>
      </c>
      <c r="D78" s="1">
        <f t="shared" si="13"/>
        <v>0.85215398264954911</v>
      </c>
      <c r="F78" s="19" t="s">
        <v>13</v>
      </c>
      <c r="G78" s="17">
        <v>44</v>
      </c>
      <c r="L78" s="1">
        <f>VLOOKUP(M78,$BO$21:$BP$63,2)</f>
        <v>94</v>
      </c>
      <c r="M78" s="11" t="s">
        <v>7</v>
      </c>
      <c r="N78" s="1">
        <v>8.833562389068482E-2</v>
      </c>
    </row>
    <row r="79" spans="1:62" x14ac:dyDescent="0.2">
      <c r="A79" s="1">
        <f t="shared" si="12"/>
        <v>58</v>
      </c>
      <c r="B79" s="11" t="s">
        <v>22</v>
      </c>
      <c r="C79" s="1">
        <v>1.9728300896640079E-2</v>
      </c>
      <c r="D79" s="1">
        <f t="shared" si="13"/>
        <v>0.84831693855552315</v>
      </c>
      <c r="F79" s="19" t="s">
        <v>3</v>
      </c>
      <c r="G79" s="17">
        <v>45</v>
      </c>
      <c r="L79" s="1">
        <v>93</v>
      </c>
      <c r="M79" s="1">
        <v>0</v>
      </c>
      <c r="N79" s="1">
        <v>0</v>
      </c>
    </row>
    <row r="80" spans="1:62" x14ac:dyDescent="0.2">
      <c r="A80" s="1">
        <f t="shared" si="12"/>
        <v>42</v>
      </c>
      <c r="B80" s="11" t="s">
        <v>25</v>
      </c>
      <c r="C80" s="1">
        <v>1.9652252942274521E-2</v>
      </c>
      <c r="D80" s="1">
        <f t="shared" si="13"/>
        <v>0.84504687651780419</v>
      </c>
      <c r="F80" s="19" t="s">
        <v>14</v>
      </c>
      <c r="G80" s="17">
        <v>47</v>
      </c>
    </row>
    <row r="81" spans="1:7" x14ac:dyDescent="0.2">
      <c r="A81" s="1">
        <f t="shared" si="12"/>
        <v>43</v>
      </c>
      <c r="B81" s="11" t="s">
        <v>9</v>
      </c>
      <c r="C81" s="1">
        <v>1.8596659841044003E-2</v>
      </c>
      <c r="D81" s="1">
        <f t="shared" si="13"/>
        <v>0.79965637316489191</v>
      </c>
      <c r="F81" s="19" t="s">
        <v>11</v>
      </c>
      <c r="G81" s="17">
        <v>48</v>
      </c>
    </row>
    <row r="82" spans="1:7" x14ac:dyDescent="0.2">
      <c r="A82" s="1">
        <f t="shared" si="12"/>
        <v>13</v>
      </c>
      <c r="B82" s="11" t="s">
        <v>43</v>
      </c>
      <c r="C82" s="1">
        <v>1.7800490183873752E-2</v>
      </c>
      <c r="D82" s="1">
        <f t="shared" si="13"/>
        <v>0.7654210779065711</v>
      </c>
      <c r="F82" s="19" t="s">
        <v>17</v>
      </c>
      <c r="G82" s="17">
        <v>49</v>
      </c>
    </row>
    <row r="83" spans="1:7" x14ac:dyDescent="0.2">
      <c r="A83" s="1">
        <f t="shared" si="12"/>
        <v>53</v>
      </c>
      <c r="B83" s="11" t="s">
        <v>24</v>
      </c>
      <c r="C83" s="1">
        <v>1.4324471490809176E-2</v>
      </c>
      <c r="D83" s="1">
        <f t="shared" si="13"/>
        <v>0.61595227410479436</v>
      </c>
      <c r="F83" s="19" t="s">
        <v>20</v>
      </c>
      <c r="G83" s="17">
        <v>51</v>
      </c>
    </row>
    <row r="84" spans="1:7" x14ac:dyDescent="0.2">
      <c r="A84" s="1">
        <f t="shared" si="12"/>
        <v>38</v>
      </c>
      <c r="B84" s="11" t="s">
        <v>28</v>
      </c>
      <c r="C84" s="1">
        <v>1.3208149624251738E-2</v>
      </c>
      <c r="D84" s="1">
        <f t="shared" si="13"/>
        <v>0.56795043384282451</v>
      </c>
      <c r="F84" s="19" t="s">
        <v>24</v>
      </c>
      <c r="G84" s="17">
        <v>53</v>
      </c>
    </row>
    <row r="85" spans="1:7" x14ac:dyDescent="0.2">
      <c r="A85" s="1">
        <f t="shared" si="12"/>
        <v>37</v>
      </c>
      <c r="B85" s="11" t="s">
        <v>34</v>
      </c>
      <c r="C85" s="1">
        <v>1.1519470233452659E-2</v>
      </c>
      <c r="D85" s="1">
        <f t="shared" si="13"/>
        <v>0.4953372200384642</v>
      </c>
      <c r="F85" s="19" t="s">
        <v>22</v>
      </c>
      <c r="G85" s="17">
        <v>58</v>
      </c>
    </row>
    <row r="86" spans="1:7" x14ac:dyDescent="0.2">
      <c r="A86" s="1">
        <f t="shared" si="12"/>
        <v>99</v>
      </c>
      <c r="B86" s="11" t="s">
        <v>35</v>
      </c>
      <c r="C86" s="1">
        <v>7.6878030001544953E-3</v>
      </c>
      <c r="D86" s="1">
        <f t="shared" si="13"/>
        <v>0.33057552900664322</v>
      </c>
      <c r="F86" s="19" t="s">
        <v>19</v>
      </c>
      <c r="G86" s="17">
        <v>60</v>
      </c>
    </row>
    <row r="87" spans="1:7" x14ac:dyDescent="0.2">
      <c r="A87" s="1">
        <f t="shared" si="12"/>
        <v>13</v>
      </c>
      <c r="B87" s="11" t="s">
        <v>30</v>
      </c>
      <c r="C87" s="1">
        <v>3.630853317222754E-3</v>
      </c>
      <c r="D87" s="1">
        <f t="shared" si="13"/>
        <v>0.15612669264057838</v>
      </c>
      <c r="F87" s="19" t="s">
        <v>37</v>
      </c>
      <c r="G87" s="17">
        <v>61</v>
      </c>
    </row>
    <row r="88" spans="1:7" x14ac:dyDescent="0.2">
      <c r="A88" s="1">
        <f t="shared" si="12"/>
        <v>12</v>
      </c>
      <c r="B88" s="11" t="s">
        <v>32</v>
      </c>
      <c r="C88" s="1">
        <v>1.0633097502499751E-3</v>
      </c>
      <c r="D88" s="1">
        <f t="shared" si="13"/>
        <v>4.572231926074892E-2</v>
      </c>
      <c r="F88" s="19" t="s">
        <v>26</v>
      </c>
      <c r="G88" s="17">
        <v>62</v>
      </c>
    </row>
    <row r="89" spans="1:7" x14ac:dyDescent="0.2">
      <c r="A89" s="1">
        <f t="shared" si="12"/>
        <v>43</v>
      </c>
      <c r="B89" s="11" t="s">
        <v>33</v>
      </c>
      <c r="C89" s="1">
        <v>6.6918328856781608E-4</v>
      </c>
      <c r="D89" s="1">
        <f t="shared" si="13"/>
        <v>2.8774881408416084E-2</v>
      </c>
      <c r="F89" s="19" t="s">
        <v>5</v>
      </c>
      <c r="G89" s="17">
        <v>64</v>
      </c>
    </row>
    <row r="90" spans="1:7" x14ac:dyDescent="0.2">
      <c r="A90" s="1">
        <f t="shared" si="12"/>
        <v>11</v>
      </c>
      <c r="B90" s="11" t="s">
        <v>36</v>
      </c>
      <c r="C90" s="1">
        <v>2.9246329061624648E-4</v>
      </c>
      <c r="D90" s="1">
        <f t="shared" si="13"/>
        <v>1.2575921496498594E-2</v>
      </c>
      <c r="F90" s="19" t="s">
        <v>7</v>
      </c>
      <c r="G90" s="17">
        <v>94</v>
      </c>
    </row>
    <row r="91" spans="1:7" x14ac:dyDescent="0.2">
      <c r="A91" s="1">
        <f t="shared" si="12"/>
        <v>33</v>
      </c>
      <c r="B91" s="11" t="s">
        <v>38</v>
      </c>
      <c r="C91" s="1">
        <v>2.4022219784363737E-4</v>
      </c>
      <c r="D91" s="1">
        <f t="shared" si="13"/>
        <v>1.0329554507276404E-2</v>
      </c>
      <c r="F91" s="19" t="s">
        <v>44</v>
      </c>
      <c r="G91" s="17">
        <v>96</v>
      </c>
    </row>
    <row r="92" spans="1:7" x14ac:dyDescent="0.2">
      <c r="A92" s="1">
        <f t="shared" si="12"/>
        <v>61</v>
      </c>
      <c r="B92" s="11" t="s">
        <v>37</v>
      </c>
      <c r="C92" s="1">
        <v>1.8722533530703486E-4</v>
      </c>
      <c r="D92" s="1">
        <f t="shared" si="13"/>
        <v>8.0506894182024967E-3</v>
      </c>
      <c r="F92" s="19" t="s">
        <v>21</v>
      </c>
      <c r="G92" s="17">
        <v>97</v>
      </c>
    </row>
    <row r="93" spans="1:7" x14ac:dyDescent="0.2">
      <c r="A93" s="1">
        <f t="shared" si="12"/>
        <v>96</v>
      </c>
      <c r="B93" s="11" t="s">
        <v>44</v>
      </c>
      <c r="C93" s="1">
        <v>7.2393107979852337E-5</v>
      </c>
      <c r="D93" s="1">
        <f t="shared" si="13"/>
        <v>3.1129036431336494E-3</v>
      </c>
      <c r="F93" s="19" t="s">
        <v>16</v>
      </c>
      <c r="G93" s="17">
        <v>98</v>
      </c>
    </row>
    <row r="94" spans="1:7" x14ac:dyDescent="0.2">
      <c r="A94" s="1">
        <f t="shared" si="12"/>
        <v>11</v>
      </c>
      <c r="B94" s="11" t="s">
        <v>39</v>
      </c>
      <c r="C94" s="1">
        <v>7.7986075117869876E-6</v>
      </c>
      <c r="D94" s="1">
        <f t="shared" si="13"/>
        <v>3.3534012300684039E-4</v>
      </c>
      <c r="F94" s="19" t="s">
        <v>35</v>
      </c>
      <c r="G94" s="17">
        <v>99</v>
      </c>
    </row>
    <row r="95" spans="1:7" x14ac:dyDescent="0.2">
      <c r="A95" s="1">
        <f t="shared" si="12"/>
        <v>13</v>
      </c>
      <c r="B95" s="11" t="s">
        <v>45</v>
      </c>
      <c r="C95" s="1">
        <v>7.7417924115970149E-6</v>
      </c>
      <c r="D95" s="1">
        <f t="shared" si="13"/>
        <v>3.3289707369867154E-4</v>
      </c>
      <c r="F95" s="19" t="s">
        <v>10</v>
      </c>
      <c r="G95" s="17">
        <v>28</v>
      </c>
    </row>
    <row r="96" spans="1:7" x14ac:dyDescent="0.2">
      <c r="B96" s="1">
        <v>45</v>
      </c>
      <c r="C96" s="1">
        <v>1.0000000000000002</v>
      </c>
      <c r="D96" s="1">
        <f>AVERAGE(C53:C95)</f>
        <v>2.3255813953488379E-2</v>
      </c>
      <c r="E96" s="1">
        <f>86-29</f>
        <v>57</v>
      </c>
    </row>
  </sheetData>
  <sortState ref="R21:S46">
    <sortCondition descending="1" ref="S21:S46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Joby Batiller</dc:creator>
  <cp:lastModifiedBy>Melvy Wilathgamuwage</cp:lastModifiedBy>
  <dcterms:created xsi:type="dcterms:W3CDTF">2018-03-08T13:01:00Z</dcterms:created>
  <dcterms:modified xsi:type="dcterms:W3CDTF">2018-03-19T16:37:27Z</dcterms:modified>
</cp:coreProperties>
</file>