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72"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2" l="1"/>
  <c r="F105" i="72"/>
  <c r="F102" i="72"/>
  <c r="F101" i="72"/>
  <c r="F100" i="72"/>
  <c r="F99" i="72"/>
  <c r="F97" i="72"/>
  <c r="F96" i="72"/>
  <c r="F92" i="72"/>
  <c r="F91" i="72"/>
  <c r="F90" i="72"/>
  <c r="F89" i="72"/>
  <c r="F88" i="72"/>
  <c r="F87" i="72"/>
  <c r="F86" i="72"/>
  <c r="F83" i="72"/>
  <c r="F82" i="72"/>
  <c r="F81" i="72"/>
  <c r="F80" i="72"/>
  <c r="F77" i="72"/>
  <c r="F76" i="72"/>
  <c r="F75" i="72"/>
  <c r="F74" i="72"/>
  <c r="F73" i="72"/>
  <c r="F72" i="72"/>
  <c r="F71" i="72"/>
  <c r="F70" i="72"/>
  <c r="F69" i="72"/>
  <c r="F68" i="72"/>
  <c r="F67" i="72"/>
  <c r="F66" i="72"/>
  <c r="F65" i="72"/>
  <c r="F64" i="72"/>
  <c r="F63" i="72"/>
  <c r="F62" i="72"/>
  <c r="F61" i="72"/>
  <c r="F60" i="72"/>
  <c r="F59" i="72"/>
  <c r="F58" i="72"/>
  <c r="F55" i="72"/>
  <c r="F54" i="72"/>
  <c r="F53" i="72"/>
  <c r="F52" i="72"/>
  <c r="F51" i="72"/>
  <c r="F50" i="72"/>
  <c r="F49" i="72"/>
  <c r="F48" i="72"/>
  <c r="F47" i="72"/>
  <c r="F46" i="72"/>
  <c r="F45" i="72"/>
  <c r="F44" i="72"/>
  <c r="F43" i="72"/>
  <c r="F42" i="72"/>
  <c r="F41" i="72"/>
  <c r="F40" i="72"/>
  <c r="F37" i="72"/>
  <c r="F36" i="72"/>
  <c r="F35" i="72"/>
  <c r="F34" i="72"/>
  <c r="F33" i="72"/>
  <c r="F32" i="72"/>
  <c r="F31" i="72"/>
  <c r="F30" i="72"/>
  <c r="F29" i="72"/>
  <c r="F28" i="72"/>
  <c r="F27" i="72"/>
  <c r="F26" i="72"/>
  <c r="F25" i="72"/>
  <c r="F24" i="72"/>
  <c r="F23" i="72"/>
  <c r="F22" i="72"/>
  <c r="F21" i="72"/>
  <c r="F20" i="72"/>
  <c r="F19" i="72"/>
  <c r="F18" i="72"/>
  <c r="F17" i="72"/>
  <c r="F16" i="72"/>
  <c r="F15" i="72"/>
  <c r="F14" i="72"/>
  <c r="F13" i="72"/>
  <c r="C8" i="72"/>
  <c r="F7" i="72"/>
  <c r="F6" i="72"/>
  <c r="F5" i="72"/>
  <c r="F4" i="72"/>
  <c r="F3" i="72"/>
  <c r="F2" i="72"/>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E3" i="58" l="1"/>
  <c r="E5" i="58"/>
  <c r="E13" i="58"/>
</calcChain>
</file>

<file path=xl/sharedStrings.xml><?xml version="1.0" encoding="utf-8"?>
<sst xmlns="http://schemas.openxmlformats.org/spreadsheetml/2006/main" count="873" uniqueCount="463">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</sst>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5">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8" customFormat="1" ht="15" customHeight="1" x14ac:dyDescent="0.25">
      <c r="A14" s="157" t="s">
        <v>456</v>
      </c>
      <c r="B14" s="157"/>
      <c r="C14" s="157"/>
      <c r="D14" s="157"/>
      <c r="E14" s="157"/>
      <c r="F14" s="157"/>
      <c r="G14" s="157"/>
      <c r="H14" s="157"/>
      <c r="I14" s="157"/>
      <c r="J14" s="157"/>
      <c r="K14" s="157"/>
      <c r="L14" s="157"/>
      <c r="M14" s="157"/>
      <c r="N14" s="157"/>
      <c r="O14" s="157"/>
    </row>
    <row r="15" spans="1:15" s="148" customFormat="1" ht="15" customHeight="1" x14ac:dyDescent="0.25">
      <c r="A15" s="157"/>
      <c r="B15" s="157"/>
      <c r="C15" s="157"/>
      <c r="D15" s="157"/>
      <c r="E15" s="157"/>
      <c r="F15" s="157"/>
      <c r="G15" s="157"/>
      <c r="H15" s="157"/>
      <c r="I15" s="157"/>
      <c r="J15" s="157"/>
      <c r="K15" s="157"/>
      <c r="L15" s="157"/>
      <c r="M15" s="157"/>
      <c r="N15" s="157"/>
      <c r="O15" s="157"/>
    </row>
    <row r="16" spans="1:15" s="148" customFormat="1" ht="15" customHeight="1" x14ac:dyDescent="0.25">
      <c r="A16" s="157"/>
      <c r="B16" s="157"/>
      <c r="C16" s="157"/>
      <c r="D16" s="157"/>
      <c r="E16" s="157"/>
      <c r="F16" s="157"/>
      <c r="G16" s="157"/>
      <c r="H16" s="157"/>
      <c r="I16" s="157"/>
      <c r="J16" s="157"/>
      <c r="K16" s="157"/>
      <c r="L16" s="157"/>
      <c r="M16" s="157"/>
      <c r="N16" s="157"/>
      <c r="O16" s="157"/>
    </row>
    <row r="17" spans="1:15" s="148" customFormat="1" ht="15" customHeight="1" x14ac:dyDescent="0.25">
      <c r="A17" s="157"/>
      <c r="B17" s="157"/>
      <c r="C17" s="157"/>
      <c r="D17" s="157"/>
      <c r="E17" s="157"/>
      <c r="F17" s="157"/>
      <c r="G17" s="157"/>
      <c r="H17" s="157"/>
      <c r="I17" s="157"/>
      <c r="J17" s="157"/>
      <c r="K17" s="157"/>
      <c r="L17" s="157"/>
      <c r="M17" s="157"/>
      <c r="N17" s="157"/>
      <c r="O17" s="157"/>
    </row>
    <row r="18" spans="1:15" s="148" customFormat="1" ht="15" customHeight="1" x14ac:dyDescent="0.25">
      <c r="A18" s="157"/>
      <c r="B18" s="157"/>
      <c r="C18" s="157"/>
      <c r="D18" s="157"/>
      <c r="E18" s="157"/>
      <c r="F18" s="157"/>
      <c r="G18" s="157"/>
      <c r="H18" s="157"/>
      <c r="I18" s="157"/>
      <c r="J18" s="157"/>
      <c r="K18" s="157"/>
      <c r="L18" s="157"/>
      <c r="M18" s="157"/>
      <c r="N18" s="157"/>
      <c r="O18" s="157"/>
    </row>
    <row r="19" spans="1:15" s="148" customFormat="1" ht="15" customHeight="1" x14ac:dyDescent="0.25">
      <c r="A19" s="157"/>
      <c r="B19" s="157"/>
      <c r="C19" s="157"/>
      <c r="D19" s="157"/>
      <c r="E19" s="157"/>
      <c r="F19" s="157"/>
      <c r="G19" s="157"/>
      <c r="H19" s="157"/>
      <c r="I19" s="157"/>
      <c r="J19" s="157"/>
      <c r="K19" s="157"/>
      <c r="L19" s="157"/>
      <c r="M19" s="157"/>
      <c r="N19" s="157"/>
      <c r="O19" s="157"/>
    </row>
    <row r="20" spans="1:15" s="148" customFormat="1" ht="15" customHeight="1" x14ac:dyDescent="0.25">
      <c r="A20" s="157"/>
      <c r="B20" s="157"/>
      <c r="C20" s="157"/>
      <c r="D20" s="157"/>
      <c r="E20" s="157"/>
      <c r="F20" s="157"/>
      <c r="G20" s="157"/>
      <c r="H20" s="157"/>
      <c r="I20" s="157"/>
      <c r="J20" s="157"/>
      <c r="K20" s="157"/>
      <c r="L20" s="157"/>
      <c r="M20" s="157"/>
      <c r="N20" s="157"/>
      <c r="O20" s="157"/>
    </row>
    <row r="21" spans="1:15" s="148" customFormat="1" ht="15" customHeight="1" x14ac:dyDescent="0.25">
      <c r="A21" s="157"/>
      <c r="B21" s="157"/>
      <c r="C21" s="157"/>
      <c r="D21" s="157"/>
      <c r="E21" s="157"/>
      <c r="F21" s="157"/>
      <c r="G21" s="157"/>
      <c r="H21" s="157"/>
      <c r="I21" s="157"/>
      <c r="J21" s="157"/>
      <c r="K21" s="157"/>
      <c r="L21" s="157"/>
      <c r="M21" s="157"/>
      <c r="N21" s="157"/>
      <c r="O21" s="157"/>
    </row>
    <row r="22" spans="1:15" s="148" customFormat="1" ht="15" customHeight="1" x14ac:dyDescent="0.25">
      <c r="A22" s="157"/>
      <c r="B22" s="157"/>
      <c r="C22" s="157"/>
      <c r="D22" s="157"/>
      <c r="E22" s="157"/>
      <c r="F22" s="157"/>
      <c r="G22" s="157"/>
      <c r="H22" s="157"/>
      <c r="I22" s="157"/>
      <c r="J22" s="157"/>
      <c r="K22" s="157"/>
      <c r="L22" s="157"/>
      <c r="M22" s="157"/>
      <c r="N22" s="157"/>
      <c r="O22" s="157"/>
    </row>
    <row r="23" spans="1:15" s="148" customFormat="1" ht="15" customHeight="1" x14ac:dyDescent="0.25">
      <c r="A23" s="157"/>
      <c r="B23" s="157"/>
      <c r="C23" s="157"/>
      <c r="D23" s="157"/>
      <c r="E23" s="157"/>
      <c r="F23" s="157"/>
      <c r="G23" s="157"/>
      <c r="H23" s="157"/>
      <c r="I23" s="157"/>
      <c r="J23" s="157"/>
      <c r="K23" s="157"/>
      <c r="L23" s="157"/>
      <c r="M23" s="157"/>
      <c r="N23" s="157"/>
      <c r="O23" s="157"/>
    </row>
    <row r="24" spans="1:15" s="148" customFormat="1" ht="15" customHeight="1" x14ac:dyDescent="0.25">
      <c r="A24" s="157"/>
      <c r="B24" s="157"/>
      <c r="C24" s="157"/>
      <c r="D24" s="157"/>
      <c r="E24" s="157"/>
      <c r="F24" s="157"/>
      <c r="G24" s="157"/>
      <c r="H24" s="157"/>
      <c r="I24" s="157"/>
      <c r="J24" s="157"/>
      <c r="K24" s="157"/>
      <c r="L24" s="157"/>
      <c r="M24" s="157"/>
      <c r="N24" s="157"/>
      <c r="O24" s="157"/>
    </row>
    <row r="25" spans="1:15" s="148" customFormat="1" ht="15" customHeight="1" x14ac:dyDescent="0.25">
      <c r="A25" s="157"/>
      <c r="B25" s="157"/>
      <c r="C25" s="157"/>
      <c r="D25" s="157"/>
      <c r="E25" s="157"/>
      <c r="F25" s="157"/>
      <c r="G25" s="157"/>
      <c r="H25" s="157"/>
      <c r="I25" s="157"/>
      <c r="J25" s="157"/>
      <c r="K25" s="157"/>
      <c r="L25" s="157"/>
      <c r="M25" s="157"/>
      <c r="N25" s="157"/>
      <c r="O25" s="157"/>
    </row>
    <row r="26" spans="1:15" s="148" customFormat="1" ht="15" customHeight="1" x14ac:dyDescent="0.25">
      <c r="A26" s="157"/>
      <c r="B26" s="157"/>
      <c r="C26" s="157"/>
      <c r="D26" s="157"/>
      <c r="E26" s="157"/>
      <c r="F26" s="157"/>
      <c r="G26" s="157"/>
      <c r="H26" s="157"/>
      <c r="I26" s="157"/>
      <c r="J26" s="157"/>
      <c r="K26" s="157"/>
      <c r="L26" s="157"/>
      <c r="M26" s="157"/>
      <c r="N26" s="157"/>
      <c r="O26" s="157"/>
    </row>
    <row r="27" spans="1:15" s="148" customFormat="1" ht="15" customHeight="1" x14ac:dyDescent="0.25">
      <c r="A27" s="157"/>
      <c r="B27" s="157"/>
      <c r="C27" s="157"/>
      <c r="D27" s="157"/>
      <c r="E27" s="157"/>
      <c r="F27" s="157"/>
      <c r="G27" s="157"/>
      <c r="H27" s="157"/>
      <c r="I27" s="157"/>
      <c r="J27" s="157"/>
      <c r="K27" s="157"/>
      <c r="L27" s="157"/>
      <c r="M27" s="157"/>
      <c r="N27" s="157"/>
      <c r="O27" s="157"/>
    </row>
    <row r="28" spans="1:15" s="148" customFormat="1" ht="15" customHeight="1" x14ac:dyDescent="0.25">
      <c r="A28" s="157"/>
      <c r="B28" s="157"/>
      <c r="C28" s="157"/>
      <c r="D28" s="157"/>
      <c r="E28" s="157"/>
      <c r="F28" s="157"/>
      <c r="G28" s="157"/>
      <c r="H28" s="157"/>
      <c r="I28" s="157"/>
      <c r="J28" s="157"/>
      <c r="K28" s="157"/>
      <c r="L28" s="157"/>
      <c r="M28" s="157"/>
      <c r="N28" s="157"/>
      <c r="O28" s="157"/>
    </row>
    <row r="29" spans="1:15" s="148" customFormat="1" ht="15" customHeight="1" x14ac:dyDescent="0.25">
      <c r="A29" s="157"/>
      <c r="B29" s="157"/>
      <c r="C29" s="157"/>
      <c r="D29" s="157"/>
      <c r="E29" s="157"/>
      <c r="F29" s="157"/>
      <c r="G29" s="157"/>
      <c r="H29" s="157"/>
      <c r="I29" s="157"/>
      <c r="J29" s="157"/>
      <c r="K29" s="157"/>
      <c r="L29" s="157"/>
      <c r="M29" s="157"/>
      <c r="N29" s="157"/>
      <c r="O29" s="157"/>
    </row>
    <row r="30" spans="1:15" s="148" customFormat="1" ht="15" customHeight="1" x14ac:dyDescent="0.25">
      <c r="A30" s="157"/>
      <c r="B30" s="157"/>
      <c r="C30" s="157"/>
      <c r="D30" s="157"/>
      <c r="E30" s="157"/>
      <c r="F30" s="157"/>
      <c r="G30" s="157"/>
      <c r="H30" s="157"/>
      <c r="I30" s="157"/>
      <c r="J30" s="157"/>
      <c r="K30" s="157"/>
      <c r="L30" s="157"/>
      <c r="M30" s="157"/>
      <c r="N30" s="157"/>
      <c r="O30" s="157"/>
    </row>
    <row r="31" spans="1:15" s="148" customFormat="1" ht="15" customHeight="1" x14ac:dyDescent="0.25">
      <c r="A31" s="157"/>
      <c r="B31" s="157"/>
      <c r="C31" s="157"/>
      <c r="D31" s="157"/>
      <c r="E31" s="157"/>
      <c r="F31" s="157"/>
      <c r="G31" s="157"/>
      <c r="H31" s="157"/>
      <c r="I31" s="157"/>
      <c r="J31" s="157"/>
      <c r="K31" s="157"/>
      <c r="L31" s="157"/>
      <c r="M31" s="157"/>
      <c r="N31" s="157"/>
      <c r="O31" s="157"/>
    </row>
    <row r="32" spans="1:15" s="148" customFormat="1" ht="15" customHeight="1" x14ac:dyDescent="0.25">
      <c r="A32" s="157"/>
      <c r="B32" s="157"/>
      <c r="C32" s="157"/>
      <c r="D32" s="157"/>
      <c r="E32" s="157"/>
      <c r="F32" s="157"/>
      <c r="G32" s="157"/>
      <c r="H32" s="157"/>
      <c r="I32" s="157"/>
      <c r="J32" s="157"/>
      <c r="K32" s="157"/>
      <c r="L32" s="157"/>
      <c r="M32" s="157"/>
      <c r="N32" s="157"/>
      <c r="O32" s="157"/>
    </row>
    <row r="33" spans="1:15" s="148" customFormat="1" ht="15" customHeight="1" x14ac:dyDescent="0.25">
      <c r="A33" s="157"/>
      <c r="B33" s="157"/>
      <c r="C33" s="157"/>
      <c r="D33" s="157"/>
      <c r="E33" s="157"/>
      <c r="F33" s="157"/>
      <c r="G33" s="157"/>
      <c r="H33" s="157"/>
      <c r="I33" s="157"/>
      <c r="J33" s="157"/>
      <c r="K33" s="157"/>
      <c r="L33" s="157"/>
      <c r="M33" s="157"/>
      <c r="N33" s="157"/>
      <c r="O33" s="157"/>
    </row>
    <row r="34" spans="1:15" s="148" customFormat="1" ht="15" customHeight="1" x14ac:dyDescent="0.25">
      <c r="A34" s="157"/>
      <c r="B34" s="157"/>
      <c r="C34" s="157"/>
      <c r="D34" s="157"/>
      <c r="E34" s="157"/>
      <c r="F34" s="157"/>
      <c r="G34" s="157"/>
      <c r="H34" s="157"/>
      <c r="I34" s="157"/>
      <c r="J34" s="157"/>
      <c r="K34" s="157"/>
      <c r="L34" s="157"/>
      <c r="M34" s="157"/>
      <c r="N34" s="157"/>
      <c r="O34" s="157"/>
    </row>
    <row r="35" spans="1:15" s="148" customFormat="1" ht="15" customHeight="1" x14ac:dyDescent="0.25">
      <c r="A35" s="157"/>
      <c r="B35" s="157"/>
      <c r="C35" s="157"/>
      <c r="D35" s="157"/>
      <c r="E35" s="157"/>
      <c r="F35" s="157"/>
      <c r="G35" s="157"/>
      <c r="H35" s="157"/>
      <c r="I35" s="157"/>
      <c r="J35" s="157"/>
      <c r="K35" s="157"/>
      <c r="L35" s="157"/>
      <c r="M35" s="157"/>
      <c r="N35" s="157"/>
      <c r="O35" s="157"/>
    </row>
    <row r="36" spans="1:15" s="148" customFormat="1" ht="15" customHeight="1" x14ac:dyDescent="0.25">
      <c r="A36" s="157"/>
      <c r="B36" s="157"/>
      <c r="C36" s="157"/>
      <c r="D36" s="157"/>
      <c r="E36" s="157"/>
      <c r="F36" s="157"/>
      <c r="G36" s="157"/>
      <c r="H36" s="157"/>
      <c r="I36" s="157"/>
      <c r="J36" s="157"/>
      <c r="K36" s="157"/>
      <c r="L36" s="157"/>
      <c r="M36" s="157"/>
      <c r="N36" s="157"/>
      <c r="O36" s="157"/>
    </row>
    <row r="37" spans="1:15" s="148" customFormat="1" ht="15" customHeight="1" x14ac:dyDescent="0.25">
      <c r="A37" s="157"/>
      <c r="B37" s="157"/>
      <c r="C37" s="157"/>
      <c r="D37" s="157"/>
      <c r="E37" s="157"/>
      <c r="F37" s="157"/>
      <c r="G37" s="157"/>
      <c r="H37" s="157"/>
      <c r="I37" s="157"/>
      <c r="J37" s="157"/>
      <c r="K37" s="157"/>
      <c r="L37" s="157"/>
      <c r="M37" s="157"/>
      <c r="N37" s="157"/>
      <c r="O37" s="157"/>
    </row>
    <row r="38" spans="1:15" s="148" customFormat="1" ht="15" customHeight="1" x14ac:dyDescent="0.25">
      <c r="A38" s="157"/>
      <c r="B38" s="157"/>
      <c r="C38" s="157"/>
      <c r="D38" s="157"/>
      <c r="E38" s="157"/>
      <c r="F38" s="157"/>
      <c r="G38" s="157"/>
      <c r="H38" s="157"/>
      <c r="I38" s="157"/>
      <c r="J38" s="157"/>
      <c r="K38" s="157"/>
      <c r="L38" s="157"/>
      <c r="M38" s="157"/>
      <c r="N38" s="157"/>
      <c r="O38" s="157"/>
    </row>
    <row r="39" spans="1:15" s="148" customFormat="1" ht="15" customHeight="1" x14ac:dyDescent="0.25">
      <c r="A39" s="157"/>
      <c r="B39" s="157"/>
      <c r="C39" s="157"/>
      <c r="D39" s="157"/>
      <c r="E39" s="157"/>
      <c r="F39" s="157"/>
      <c r="G39" s="157"/>
      <c r="H39" s="157"/>
      <c r="I39" s="157"/>
      <c r="J39" s="157"/>
      <c r="K39" s="157"/>
      <c r="L39" s="157"/>
      <c r="M39" s="157"/>
      <c r="N39" s="157"/>
      <c r="O39" s="157"/>
    </row>
    <row r="40" spans="1:15" s="148" customFormat="1" ht="15" customHeight="1" x14ac:dyDescent="0.25">
      <c r="A40" s="157"/>
      <c r="B40" s="157"/>
      <c r="C40" s="157"/>
      <c r="D40" s="157"/>
      <c r="E40" s="157"/>
      <c r="F40" s="157"/>
      <c r="G40" s="157"/>
      <c r="H40" s="157"/>
      <c r="I40" s="157"/>
      <c r="J40" s="157"/>
      <c r="K40" s="157"/>
      <c r="L40" s="157"/>
      <c r="M40" s="157"/>
      <c r="N40" s="157"/>
      <c r="O40" s="157"/>
    </row>
    <row r="41" spans="1:15" s="148" customFormat="1" ht="15" customHeight="1" x14ac:dyDescent="0.25">
      <c r="A41" s="157"/>
      <c r="B41" s="157"/>
      <c r="C41" s="157"/>
      <c r="D41" s="157"/>
      <c r="E41" s="157"/>
      <c r="F41" s="157"/>
      <c r="G41" s="157"/>
      <c r="H41" s="157"/>
      <c r="I41" s="157"/>
      <c r="J41" s="157"/>
      <c r="K41" s="157"/>
      <c r="L41" s="157"/>
      <c r="M41" s="157"/>
      <c r="N41" s="157"/>
      <c r="O41" s="157"/>
    </row>
    <row r="42" spans="1:15" s="148" customFormat="1" ht="15" customHeight="1" x14ac:dyDescent="0.25">
      <c r="A42" s="157"/>
      <c r="B42" s="157"/>
      <c r="C42" s="157"/>
      <c r="D42" s="157"/>
      <c r="E42" s="157"/>
      <c r="F42" s="157"/>
      <c r="G42" s="157"/>
      <c r="H42" s="157"/>
      <c r="I42" s="157"/>
      <c r="J42" s="157"/>
      <c r="K42" s="157"/>
      <c r="L42" s="157"/>
      <c r="M42" s="157"/>
      <c r="N42" s="157"/>
      <c r="O42" s="157"/>
    </row>
    <row r="43" spans="1:15" s="148" customFormat="1" ht="15" customHeight="1" x14ac:dyDescent="0.25">
      <c r="A43" s="157"/>
      <c r="B43" s="157"/>
      <c r="C43" s="157"/>
      <c r="D43" s="157"/>
      <c r="E43" s="157"/>
      <c r="F43" s="157"/>
      <c r="G43" s="157"/>
      <c r="H43" s="157"/>
      <c r="I43" s="157"/>
      <c r="J43" s="157"/>
      <c r="K43" s="157"/>
      <c r="L43" s="157"/>
      <c r="M43" s="157"/>
      <c r="N43" s="157"/>
      <c r="O43" s="157"/>
    </row>
    <row r="44" spans="1:15" s="148" customFormat="1" ht="15" customHeight="1" x14ac:dyDescent="0.25">
      <c r="A44" s="157"/>
      <c r="B44" s="157"/>
      <c r="C44" s="157"/>
      <c r="D44" s="157"/>
      <c r="E44" s="157"/>
      <c r="F44" s="157"/>
      <c r="G44" s="157"/>
      <c r="H44" s="157"/>
      <c r="I44" s="157"/>
      <c r="J44" s="157"/>
      <c r="K44" s="157"/>
      <c r="L44" s="157"/>
      <c r="M44" s="157"/>
      <c r="N44" s="157"/>
      <c r="O44" s="157"/>
    </row>
    <row r="45" spans="1:15" s="148" customFormat="1" ht="15" customHeight="1" x14ac:dyDescent="0.25">
      <c r="A45" s="157"/>
      <c r="B45" s="157"/>
      <c r="C45" s="157"/>
      <c r="D45" s="157"/>
      <c r="E45" s="157"/>
      <c r="F45" s="157"/>
      <c r="G45" s="157"/>
      <c r="H45" s="157"/>
      <c r="I45" s="157"/>
      <c r="J45" s="157"/>
      <c r="K45" s="157"/>
      <c r="L45" s="157"/>
      <c r="M45" s="157"/>
      <c r="N45" s="157"/>
      <c r="O45" s="157"/>
    </row>
    <row r="46" spans="1:15" s="148" customFormat="1" ht="15" customHeight="1" x14ac:dyDescent="0.25">
      <c r="A46" s="157"/>
      <c r="B46" s="157"/>
      <c r="C46" s="157"/>
      <c r="D46" s="157"/>
      <c r="E46" s="157"/>
      <c r="F46" s="157"/>
      <c r="G46" s="157"/>
      <c r="H46" s="157"/>
      <c r="I46" s="157"/>
      <c r="J46" s="157"/>
      <c r="K46" s="157"/>
      <c r="L46" s="157"/>
      <c r="M46" s="157"/>
      <c r="N46" s="157"/>
      <c r="O46" s="157"/>
    </row>
    <row r="47" spans="1:15" s="148" customFormat="1" ht="15" customHeight="1" x14ac:dyDescent="0.25">
      <c r="A47" s="157"/>
      <c r="B47" s="157"/>
      <c r="C47" s="157"/>
      <c r="D47" s="157"/>
      <c r="E47" s="157"/>
      <c r="F47" s="157"/>
      <c r="G47" s="157"/>
      <c r="H47" s="157"/>
      <c r="I47" s="157"/>
      <c r="J47" s="157"/>
      <c r="K47" s="157"/>
      <c r="L47" s="157"/>
      <c r="M47" s="157"/>
      <c r="N47" s="157"/>
      <c r="O47" s="157"/>
    </row>
    <row r="48" spans="1:15" s="148" customFormat="1" ht="15" customHeight="1" x14ac:dyDescent="0.25">
      <c r="A48" s="157"/>
      <c r="B48" s="157"/>
      <c r="C48" s="157"/>
      <c r="D48" s="157"/>
      <c r="E48" s="157"/>
      <c r="F48" s="157"/>
      <c r="G48" s="157"/>
      <c r="H48" s="157"/>
      <c r="I48" s="157"/>
      <c r="J48" s="157"/>
      <c r="K48" s="157"/>
      <c r="L48" s="157"/>
      <c r="M48" s="157"/>
      <c r="N48" s="157"/>
      <c r="O48" s="157"/>
    </row>
    <row r="49" spans="1:15" s="148" customFormat="1" ht="15" customHeight="1" x14ac:dyDescent="0.25">
      <c r="A49" s="157"/>
      <c r="B49" s="157"/>
      <c r="C49" s="157"/>
      <c r="D49" s="157"/>
      <c r="E49" s="157"/>
      <c r="F49" s="157"/>
      <c r="G49" s="157"/>
      <c r="H49" s="157"/>
      <c r="I49" s="157"/>
      <c r="J49" s="157"/>
      <c r="K49" s="157"/>
      <c r="L49" s="157"/>
      <c r="M49" s="157"/>
      <c r="N49" s="157"/>
      <c r="O49" s="157"/>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389</v>
      </c>
      <c r="B1" s="133" t="s">
        <v>390</v>
      </c>
      <c r="C1" s="133" t="s">
        <v>53</v>
      </c>
      <c r="D1" s="133" t="s">
        <v>429</v>
      </c>
      <c r="E1" s="133" t="s">
        <v>428</v>
      </c>
      <c r="F1" s="133" t="s">
        <v>400</v>
      </c>
      <c r="G1" s="133" t="s">
        <v>401</v>
      </c>
      <c r="H1" s="133" t="s">
        <v>434</v>
      </c>
      <c r="I1" s="133" t="s">
        <v>435</v>
      </c>
      <c r="J1" s="133" t="s">
        <v>436</v>
      </c>
      <c r="K1" s="133" t="s">
        <v>437</v>
      </c>
      <c r="L1" s="133" t="s">
        <v>438</v>
      </c>
      <c r="M1" s="133" t="s">
        <v>439</v>
      </c>
      <c r="N1" s="133" t="s">
        <v>440</v>
      </c>
      <c r="O1" s="133" t="s">
        <v>441</v>
      </c>
      <c r="P1" s="133" t="s">
        <v>402</v>
      </c>
      <c r="Q1" s="133" t="s">
        <v>32</v>
      </c>
      <c r="R1" s="133" t="s">
        <v>33</v>
      </c>
      <c r="S1" s="133" t="s">
        <v>403</v>
      </c>
      <c r="T1" s="133" t="s">
        <v>404</v>
      </c>
      <c r="U1" s="133" t="s">
        <v>88</v>
      </c>
      <c r="V1" s="133" t="s">
        <v>433</v>
      </c>
      <c r="W1" s="133" t="s">
        <v>215</v>
      </c>
      <c r="X1" s="133" t="s">
        <v>405</v>
      </c>
      <c r="Y1" s="133" t="s">
        <v>406</v>
      </c>
      <c r="Z1" s="133" t="s">
        <v>407</v>
      </c>
      <c r="AA1" s="133" t="s">
        <v>25</v>
      </c>
      <c r="AB1" s="133" t="s">
        <v>36</v>
      </c>
      <c r="AC1" s="133" t="s">
        <v>206</v>
      </c>
      <c r="AD1" s="133" t="s">
        <v>408</v>
      </c>
      <c r="AE1" s="133" t="s">
        <v>409</v>
      </c>
      <c r="AF1" s="133" t="s">
        <v>410</v>
      </c>
      <c r="AG1" s="133" t="s">
        <v>71</v>
      </c>
      <c r="AH1" s="133" t="s">
        <v>221</v>
      </c>
    </row>
    <row r="2" spans="1:34" x14ac:dyDescent="0.25">
      <c r="A2" t="s">
        <v>394</v>
      </c>
      <c r="C2" s="139"/>
      <c r="D2" t="s">
        <v>395</v>
      </c>
      <c r="E2" t="s">
        <v>396</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411</v>
      </c>
      <c r="C3" s="138" t="s">
        <v>430</v>
      </c>
      <c r="D3" s="138" t="s">
        <v>412</v>
      </c>
      <c r="E3" s="138" t="str">
        <f>D3</f>
        <v>#RTS!B3:..:D:{"opts": {"empty": true},  "func": "redim", "kwds": {"col": 1}}</v>
      </c>
      <c r="F3" s="137"/>
      <c r="G3" s="137" t="s">
        <v>413</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414</v>
      </c>
      <c r="C4" s="137"/>
      <c r="D4" s="138"/>
      <c r="E4" s="138"/>
      <c r="F4" s="137"/>
      <c r="G4" s="137"/>
      <c r="H4" s="137"/>
      <c r="I4" s="137"/>
      <c r="J4" s="137"/>
      <c r="K4" s="137"/>
      <c r="L4" s="137"/>
      <c r="M4" s="137"/>
      <c r="N4" s="137"/>
      <c r="O4" s="137"/>
      <c r="P4" s="137"/>
      <c r="Q4" s="138" t="s">
        <v>455</v>
      </c>
      <c r="R4" s="137" t="s">
        <v>414</v>
      </c>
      <c r="S4" s="138"/>
      <c r="T4" s="137"/>
      <c r="U4" s="137">
        <v>0</v>
      </c>
      <c r="V4" s="137"/>
      <c r="W4" s="137"/>
      <c r="X4" s="137"/>
      <c r="Y4" s="137"/>
      <c r="Z4" s="137"/>
      <c r="AA4" s="137"/>
      <c r="AB4" s="137"/>
      <c r="AC4" s="137"/>
      <c r="AD4" s="137"/>
      <c r="AE4" s="137"/>
      <c r="AF4" s="137"/>
      <c r="AG4" s="137"/>
      <c r="AH4" s="137"/>
    </row>
    <row r="5" spans="1:34" x14ac:dyDescent="0.25">
      <c r="A5" t="s">
        <v>391</v>
      </c>
      <c r="C5" s="138" t="s">
        <v>431</v>
      </c>
      <c r="D5" s="138" t="s">
        <v>392</v>
      </c>
      <c r="E5" s="138" t="str">
        <f>D5</f>
        <v>#NEDC-H!B3:..:D:{"opts": {"empty": true},  "func": "redim", "kwds": {"col": 1}}</v>
      </c>
      <c r="F5" s="137"/>
      <c r="G5" s="137" t="s">
        <v>393</v>
      </c>
      <c r="H5" s="137">
        <v>171.36020159999899</v>
      </c>
      <c r="I5" s="137">
        <v>0.879</v>
      </c>
      <c r="J5" s="137">
        <v>4.1142187999999899E-2</v>
      </c>
      <c r="K5" s="137">
        <v>1577</v>
      </c>
      <c r="L5" s="137">
        <v>103.9578375</v>
      </c>
      <c r="M5" s="137">
        <v>0.879</v>
      </c>
      <c r="N5" s="137">
        <v>4.1756250000000002E-2</v>
      </c>
      <c r="O5" s="137">
        <v>1320</v>
      </c>
      <c r="P5" s="137">
        <v>99</v>
      </c>
      <c r="Q5" s="138" t="s">
        <v>455</v>
      </c>
      <c r="R5" s="137" t="s">
        <v>414</v>
      </c>
      <c r="S5" s="138" t="s">
        <v>455</v>
      </c>
      <c r="T5" s="137" t="s">
        <v>414</v>
      </c>
      <c r="U5" s="137">
        <v>0</v>
      </c>
      <c r="V5" s="137">
        <v>0</v>
      </c>
      <c r="W5" s="137"/>
      <c r="X5" s="137"/>
      <c r="Y5" s="137">
        <v>25</v>
      </c>
      <c r="Z5" s="137"/>
      <c r="AA5" s="137"/>
      <c r="AB5" s="137"/>
      <c r="AC5" s="137"/>
      <c r="AD5" s="137"/>
      <c r="AE5" s="137"/>
      <c r="AF5" s="137"/>
      <c r="AG5" s="137"/>
      <c r="AH5" s="137"/>
    </row>
    <row r="6" spans="1:34" x14ac:dyDescent="0.25">
      <c r="A6" t="s">
        <v>415</v>
      </c>
      <c r="C6" s="137"/>
      <c r="D6" s="138"/>
      <c r="E6" s="138"/>
      <c r="F6" s="137"/>
      <c r="G6" s="137"/>
      <c r="H6" s="137"/>
      <c r="I6" s="137"/>
      <c r="J6" s="137"/>
      <c r="K6" s="137"/>
      <c r="L6" s="137"/>
      <c r="M6" s="137"/>
      <c r="N6" s="137"/>
      <c r="O6" s="137"/>
      <c r="P6" s="137"/>
      <c r="Q6" s="137"/>
      <c r="R6" s="137"/>
      <c r="S6" s="137"/>
      <c r="T6" s="137"/>
      <c r="U6" s="137"/>
      <c r="V6" s="137"/>
      <c r="W6" s="137" t="s">
        <v>416</v>
      </c>
      <c r="X6" s="137" t="s">
        <v>416</v>
      </c>
      <c r="Y6" s="137"/>
      <c r="Z6" s="137"/>
      <c r="AA6" s="137"/>
      <c r="AB6" s="137"/>
      <c r="AC6" s="137"/>
      <c r="AD6" s="137"/>
      <c r="AE6" s="137"/>
      <c r="AF6" s="137"/>
      <c r="AG6" s="137"/>
      <c r="AH6" s="137"/>
    </row>
    <row r="7" spans="1:34" x14ac:dyDescent="0.25">
      <c r="A7" t="s">
        <v>417</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418</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419</v>
      </c>
      <c r="AE9" s="137"/>
      <c r="AF9" s="137"/>
      <c r="AG9" s="137"/>
      <c r="AH9" s="137"/>
    </row>
    <row r="10" spans="1:34" x14ac:dyDescent="0.25">
      <c r="A10" t="s">
        <v>420</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421</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422</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423</v>
      </c>
    </row>
    <row r="13" spans="1:34" x14ac:dyDescent="0.25">
      <c r="A13" t="s">
        <v>424</v>
      </c>
      <c r="C13" s="138" t="s">
        <v>432</v>
      </c>
      <c r="D13" s="138" t="s">
        <v>426</v>
      </c>
      <c r="E13" s="138" t="str">
        <f>D13</f>
        <v>#ROAD!B3:..:D:{"opts": {"empty": true},  "func": "redim", "kwds": {"col": 1}}</v>
      </c>
      <c r="F13" s="138" t="s">
        <v>425</v>
      </c>
      <c r="G13" s="137" t="s">
        <v>427</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397</v>
      </c>
      <c r="B14" t="s">
        <v>398</v>
      </c>
    </row>
  </sheetData>
  <conditionalFormatting sqref="W6">
    <cfRule type="expression" dxfId="114" priority="59">
      <formula>#REF!=1</formula>
    </cfRule>
  </conditionalFormatting>
  <conditionalFormatting sqref="W6">
    <cfRule type="expression" dxfId="113" priority="60">
      <formula>AND(#REF!=0,#REF!=1)</formula>
    </cfRule>
  </conditionalFormatting>
  <conditionalFormatting sqref="W6">
    <cfRule type="expression" dxfId="112" priority="61">
      <formula>AND(#REF!=1,#REF!=0)</formula>
    </cfRule>
  </conditionalFormatting>
  <conditionalFormatting sqref="AB10">
    <cfRule type="expression" dxfId="111" priority="57">
      <formula>#REF!=1</formula>
    </cfRule>
  </conditionalFormatting>
  <conditionalFormatting sqref="AB10">
    <cfRule type="expression" dxfId="110" priority="58">
      <formula>AND(#REF!=0,#REF!=1)</formula>
    </cfRule>
  </conditionalFormatting>
  <conditionalFormatting sqref="AC10">
    <cfRule type="expression" dxfId="109" priority="55">
      <formula>#REF!=1</formula>
    </cfRule>
  </conditionalFormatting>
  <conditionalFormatting sqref="AC10">
    <cfRule type="expression" dxfId="108" priority="56">
      <formula>AND(#REF!=0,#REF!=1)</formula>
    </cfRule>
  </conditionalFormatting>
  <conditionalFormatting sqref="P13">
    <cfRule type="expression" dxfId="107" priority="52">
      <formula>#REF!=1</formula>
    </cfRule>
  </conditionalFormatting>
  <conditionalFormatting sqref="P13">
    <cfRule type="expression" dxfId="106" priority="53">
      <formula>AND(#REF!=0,#REF!=1)</formula>
    </cfRule>
  </conditionalFormatting>
  <conditionalFormatting sqref="P13">
    <cfRule type="expression" dxfId="105" priority="54">
      <formula>AND(#REF!=1,#REF!=0)</formula>
    </cfRule>
  </conditionalFormatting>
  <conditionalFormatting sqref="I5:J5">
    <cfRule type="expression" dxfId="104" priority="46">
      <formula>#REF!=1</formula>
    </cfRule>
  </conditionalFormatting>
  <conditionalFormatting sqref="I5:J5">
    <cfRule type="expression" dxfId="103" priority="47">
      <formula>AND(#REF!=0,#REF!=1)</formula>
    </cfRule>
  </conditionalFormatting>
  <conditionalFormatting sqref="I5:J5">
    <cfRule type="expression" dxfId="102" priority="48">
      <formula>AND(#REF!=1,#REF!=0)</formula>
    </cfRule>
  </conditionalFormatting>
  <conditionalFormatting sqref="K5">
    <cfRule type="expression" dxfId="101" priority="43">
      <formula>#REF!=1</formula>
    </cfRule>
  </conditionalFormatting>
  <conditionalFormatting sqref="K5">
    <cfRule type="expression" dxfId="100" priority="44">
      <formula>AND(#REF!=0,#REF!=1)</formula>
    </cfRule>
  </conditionalFormatting>
  <conditionalFormatting sqref="K5">
    <cfRule type="expression" dxfId="99" priority="45">
      <formula>AND(#REF!=1,#REF!=0)</formula>
    </cfRule>
  </conditionalFormatting>
  <conditionalFormatting sqref="H5">
    <cfRule type="expression" dxfId="98" priority="40">
      <formula>#REF!=1</formula>
    </cfRule>
  </conditionalFormatting>
  <conditionalFormatting sqref="H5">
    <cfRule type="expression" dxfId="97" priority="41">
      <formula>AND(#REF!=0,#REF!=1)</formula>
    </cfRule>
  </conditionalFormatting>
  <conditionalFormatting sqref="H5">
    <cfRule type="expression" dxfId="96" priority="42">
      <formula>AND(#REF!=1,#REF!=0)</formula>
    </cfRule>
  </conditionalFormatting>
  <conditionalFormatting sqref="X6">
    <cfRule type="expression" dxfId="95" priority="37">
      <formula>#REF!=1</formula>
    </cfRule>
  </conditionalFormatting>
  <conditionalFormatting sqref="X6">
    <cfRule type="expression" dxfId="94" priority="38">
      <formula>AND(#REF!=0,#REF!=1)</formula>
    </cfRule>
  </conditionalFormatting>
  <conditionalFormatting sqref="X6">
    <cfRule type="expression" dxfId="93" priority="39">
      <formula>AND(#REF!=1,#REF!=0)</formula>
    </cfRule>
  </conditionalFormatting>
  <conditionalFormatting sqref="M5:N5">
    <cfRule type="expression" dxfId="92" priority="25">
      <formula>#REF!=1</formula>
    </cfRule>
  </conditionalFormatting>
  <conditionalFormatting sqref="M5:N5">
    <cfRule type="expression" dxfId="91" priority="26">
      <formula>AND(#REF!=0,#REF!=1)</formula>
    </cfRule>
  </conditionalFormatting>
  <conditionalFormatting sqref="M5:N5">
    <cfRule type="expression" dxfId="90" priority="27">
      <formula>AND(#REF!=1,#REF!=0)</formula>
    </cfRule>
  </conditionalFormatting>
  <conditionalFormatting sqref="O5">
    <cfRule type="expression" dxfId="89" priority="22">
      <formula>#REF!=1</formula>
    </cfRule>
  </conditionalFormatting>
  <conditionalFormatting sqref="O5">
    <cfRule type="expression" dxfId="88" priority="23">
      <formula>AND(#REF!=0,#REF!=1)</formula>
    </cfRule>
  </conditionalFormatting>
  <conditionalFormatting sqref="O5">
    <cfRule type="expression" dxfId="87" priority="24">
      <formula>AND(#REF!=1,#REF!=0)</formula>
    </cfRule>
  </conditionalFormatting>
  <conditionalFormatting sqref="L5">
    <cfRule type="expression" dxfId="86" priority="19">
      <formula>#REF!=1</formula>
    </cfRule>
  </conditionalFormatting>
  <conditionalFormatting sqref="L5">
    <cfRule type="expression" dxfId="85" priority="20">
      <formula>AND(#REF!=0,#REF!=1)</formula>
    </cfRule>
  </conditionalFormatting>
  <conditionalFormatting sqref="L5">
    <cfRule type="expression" dxfId="84" priority="21">
      <formula>AND(#REF!=1,#REF!=0)</formula>
    </cfRule>
  </conditionalFormatting>
  <conditionalFormatting sqref="I13:J13">
    <cfRule type="expression" dxfId="83" priority="16">
      <formula>#REF!=1</formula>
    </cfRule>
  </conditionalFormatting>
  <conditionalFormatting sqref="I13:J13">
    <cfRule type="expression" dxfId="82" priority="17">
      <formula>AND(#REF!=0,#REF!=1)</formula>
    </cfRule>
  </conditionalFormatting>
  <conditionalFormatting sqref="I13:J13">
    <cfRule type="expression" dxfId="81" priority="18">
      <formula>AND(#REF!=1,#REF!=0)</formula>
    </cfRule>
  </conditionalFormatting>
  <conditionalFormatting sqref="K13">
    <cfRule type="expression" dxfId="80" priority="13">
      <formula>#REF!=1</formula>
    </cfRule>
  </conditionalFormatting>
  <conditionalFormatting sqref="K13">
    <cfRule type="expression" dxfId="79" priority="14">
      <formula>AND(#REF!=0,#REF!=1)</formula>
    </cfRule>
  </conditionalFormatting>
  <conditionalFormatting sqref="K13">
    <cfRule type="expression" dxfId="78" priority="15">
      <formula>AND(#REF!=1,#REF!=0)</formula>
    </cfRule>
  </conditionalFormatting>
  <conditionalFormatting sqref="H13">
    <cfRule type="expression" dxfId="77" priority="10">
      <formula>#REF!=1</formula>
    </cfRule>
  </conditionalFormatting>
  <conditionalFormatting sqref="H13">
    <cfRule type="expression" dxfId="76" priority="11">
      <formula>AND(#REF!=0,#REF!=1)</formula>
    </cfRule>
  </conditionalFormatting>
  <conditionalFormatting sqref="H13">
    <cfRule type="expression" dxfId="75" priority="12">
      <formula>AND(#REF!=1,#REF!=0)</formula>
    </cfRule>
  </conditionalFormatting>
  <conditionalFormatting sqref="M13:N13">
    <cfRule type="expression" dxfId="74" priority="7">
      <formula>#REF!=1</formula>
    </cfRule>
  </conditionalFormatting>
  <conditionalFormatting sqref="M13:N13">
    <cfRule type="expression" dxfId="73" priority="8">
      <formula>AND(#REF!=0,#REF!=1)</formula>
    </cfRule>
  </conditionalFormatting>
  <conditionalFormatting sqref="M13:N13">
    <cfRule type="expression" dxfId="72" priority="9">
      <formula>AND(#REF!=1,#REF!=0)</formula>
    </cfRule>
  </conditionalFormatting>
  <conditionalFormatting sqref="O13">
    <cfRule type="expression" dxfId="71" priority="4">
      <formula>#REF!=1</formula>
    </cfRule>
  </conditionalFormatting>
  <conditionalFormatting sqref="O13">
    <cfRule type="expression" dxfId="70" priority="5">
      <formula>AND(#REF!=0,#REF!=1)</formula>
    </cfRule>
  </conditionalFormatting>
  <conditionalFormatting sqref="O13">
    <cfRule type="expression" dxfId="69" priority="6">
      <formula>AND(#REF!=1,#REF!=0)</formula>
    </cfRule>
  </conditionalFormatting>
  <conditionalFormatting sqref="L13">
    <cfRule type="expression" dxfId="68" priority="1">
      <formula>#REF!=1</formula>
    </cfRule>
  </conditionalFormatting>
  <conditionalFormatting sqref="L13">
    <cfRule type="expression" dxfId="67" priority="2">
      <formula>AND(#REF!=0,#REF!=1)</formula>
    </cfRule>
  </conditionalFormatting>
  <conditionalFormatting sqref="L13">
    <cfRule type="expression" dxfId="66"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399</v>
      </c>
      <c r="D1" s="134"/>
    </row>
    <row r="2" spans="1:5" x14ac:dyDescent="0.25">
      <c r="A2" s="32" t="s">
        <v>53</v>
      </c>
      <c r="B2" s="32" t="s">
        <v>54</v>
      </c>
      <c r="C2" s="140" t="s">
        <v>400</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462</v>
      </c>
      <c r="D2" s="18"/>
      <c r="E2" s="62" t="s">
        <v>61</v>
      </c>
      <c r="F2" s="99" t="str">
        <f>HYPERLINK("https://docs.co2mpas.io/en/latest/glossary.html#term-input-version",G2)</f>
        <v>The version of the input-file</v>
      </c>
      <c r="G2" s="63" t="s">
        <v>81</v>
      </c>
    </row>
    <row r="3" spans="1:8" ht="25.5" x14ac:dyDescent="0.25">
      <c r="A3" s="61" t="s">
        <v>442</v>
      </c>
      <c r="B3" s="108" t="s">
        <v>443</v>
      </c>
      <c r="C3" s="12">
        <v>0</v>
      </c>
      <c r="E3" s="26" t="s">
        <v>72</v>
      </c>
      <c r="F3" s="98" t="str">
        <f>HYPERLINK("https://docs.co2mpas.io/en/latest/glossary.html#term-extension",G3)</f>
        <v>0 = No | 1 = Yes - Is it an extension of an already Type Approved Interpolation Family?  (default: 0)</v>
      </c>
      <c r="G3" s="22" t="s">
        <v>444</v>
      </c>
    </row>
    <row r="4" spans="1:8" x14ac:dyDescent="0.25">
      <c r="A4" s="61" t="s">
        <v>445</v>
      </c>
      <c r="B4" s="108" t="s">
        <v>446</v>
      </c>
      <c r="C4" s="12">
        <v>0</v>
      </c>
      <c r="E4" s="26" t="s">
        <v>72</v>
      </c>
      <c r="F4" s="98" t="str">
        <f>HYPERLINK("https://docs.co2mpas.io/en/latest/glossary.html#term-bifuel",G4)</f>
        <v>0 = No | 1 = Yes - Is it a Bi-fuel vehicle?  (default: 0)</v>
      </c>
      <c r="G4" s="22" t="s">
        <v>447</v>
      </c>
    </row>
    <row r="5" spans="1:8" ht="25.5" x14ac:dyDescent="0.25">
      <c r="A5" s="20" t="s">
        <v>296</v>
      </c>
      <c r="B5" s="108" t="s">
        <v>461</v>
      </c>
      <c r="C5" s="150">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448</v>
      </c>
      <c r="B6" s="108" t="s">
        <v>449</v>
      </c>
      <c r="C6" s="142" t="s">
        <v>450</v>
      </c>
      <c r="E6" s="26" t="s">
        <v>451</v>
      </c>
      <c r="F6" s="98" t="str">
        <f>HYPERLINK("https://docs.co2mpas.io/en/latest/glossary.html#term-wltp-retest",G6)</f>
        <v>Indicate which test conditions as referred to in point 2.2a of annex I have been subject to re-testing. Input can have multiple letters combinations. Leave empty if not applicable.</v>
      </c>
      <c r="G6" s="22" t="s">
        <v>452</v>
      </c>
    </row>
    <row r="7" spans="1:8" ht="38.25" x14ac:dyDescent="0.25">
      <c r="A7" s="61" t="s">
        <v>457</v>
      </c>
      <c r="B7" s="108" t="s">
        <v>458</v>
      </c>
      <c r="C7" s="149"/>
      <c r="E7" s="26" t="s">
        <v>451</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459</v>
      </c>
    </row>
    <row r="8" spans="1:8" ht="25.5" x14ac:dyDescent="0.25">
      <c r="A8" s="100" t="s">
        <v>303</v>
      </c>
      <c r="B8" s="108" t="s">
        <v>304</v>
      </c>
      <c r="C8" s="111" t="str">
        <f>IF(COUNTA($C$9:$C$11)=3, CONCATENATE("IP-",UPPER($C$9),"-",UPPER($C$10),"-",TEXT($C$11,"0")), "")</f>
        <v>IP-12-ABC-1</v>
      </c>
      <c r="D8" s="18"/>
      <c r="E8" s="26" t="s">
        <v>61</v>
      </c>
      <c r="F8" s="99" t="s">
        <v>285</v>
      </c>
      <c r="G8" s="19" t="s">
        <v>274</v>
      </c>
    </row>
    <row r="9" spans="1:8" x14ac:dyDescent="0.25">
      <c r="A9" s="112" t="s">
        <v>283</v>
      </c>
      <c r="B9" s="101"/>
      <c r="C9" s="102" t="s">
        <v>376</v>
      </c>
      <c r="D9" s="18"/>
      <c r="E9" s="26" t="s">
        <v>61</v>
      </c>
      <c r="F9" s="99" t="s">
        <v>286</v>
      </c>
      <c r="G9" s="19"/>
    </row>
    <row r="10" spans="1:8" x14ac:dyDescent="0.25">
      <c r="A10" s="112" t="s">
        <v>284</v>
      </c>
      <c r="B10" s="101"/>
      <c r="C10" s="102" t="s">
        <v>377</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378</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379</v>
      </c>
      <c r="D17" s="18"/>
      <c r="E17" s="26" t="s">
        <v>61</v>
      </c>
      <c r="F17" s="99" t="str">
        <f t="shared" si="1"/>
        <v>Positive ignition or compression ignition</v>
      </c>
      <c r="G17" s="19" t="s">
        <v>110</v>
      </c>
    </row>
    <row r="18" spans="1:7" x14ac:dyDescent="0.25">
      <c r="A18" s="20" t="s">
        <v>111</v>
      </c>
      <c r="B18" s="96" t="s">
        <v>27</v>
      </c>
      <c r="C18" s="45">
        <v>2433</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8.4750000000000006E-2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62"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62"/>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380</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381</v>
      </c>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v>
      </c>
      <c r="D32" s="18" t="s">
        <v>104</v>
      </c>
      <c r="E32" s="26" t="s">
        <v>60</v>
      </c>
      <c r="F32" s="99" t="str">
        <f t="shared" si="2"/>
        <v>Initial temperature of the test cell during WLTP-H test. Default value = 23 °C</v>
      </c>
      <c r="G32" s="19" t="s">
        <v>123</v>
      </c>
    </row>
    <row r="33" spans="1:7" x14ac:dyDescent="0.25">
      <c r="A33" s="20" t="s">
        <v>122</v>
      </c>
      <c r="B33" s="96" t="s">
        <v>228</v>
      </c>
      <c r="C33" s="45">
        <v>23.6</v>
      </c>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v>1370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103.9578375</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4.1756250000000002E-2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1320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103.9578375</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4.1756250000000002E-2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201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164</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158</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188</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7.4779999999999998</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176.968223865715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188</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142</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137</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6.7720000000000002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0</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158.77743959565601</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155.6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144.1</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175.1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4</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3"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3"/>
      <c r="B92" s="113" t="s">
        <v>289</v>
      </c>
      <c r="C92" s="150"/>
      <c r="D92" s="18"/>
      <c r="E92" s="26" t="s">
        <v>60</v>
      </c>
      <c r="F92" s="164"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61" t="s">
        <v>276</v>
      </c>
      <c r="H92" s="36"/>
    </row>
    <row r="93" spans="1:9" ht="21" customHeight="1" x14ac:dyDescent="0.25">
      <c r="A93" s="163"/>
      <c r="B93" s="113" t="s">
        <v>290</v>
      </c>
      <c r="C93" s="150"/>
      <c r="D93" s="18"/>
      <c r="E93" s="26" t="s">
        <v>60</v>
      </c>
      <c r="F93" s="164"/>
      <c r="G93" s="161"/>
      <c r="H93" s="36"/>
    </row>
    <row r="94" spans="1:9" ht="21" customHeight="1" x14ac:dyDescent="0.25">
      <c r="A94" s="163"/>
      <c r="B94" s="113" t="s">
        <v>291</v>
      </c>
      <c r="C94" s="150"/>
      <c r="D94" s="18" t="s">
        <v>139</v>
      </c>
      <c r="E94" s="26" t="s">
        <v>60</v>
      </c>
      <c r="F94" s="164"/>
      <c r="G94" s="161"/>
      <c r="H94" s="36"/>
    </row>
    <row r="95" spans="1:9" ht="21" customHeight="1" x14ac:dyDescent="0.25">
      <c r="A95" s="163"/>
      <c r="B95" s="27" t="s">
        <v>292</v>
      </c>
      <c r="C95" s="150"/>
      <c r="D95" s="18" t="s">
        <v>139</v>
      </c>
      <c r="E95" s="26" t="s">
        <v>60</v>
      </c>
      <c r="F95" s="164"/>
      <c r="G95" s="161"/>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62" t="s">
        <v>156</v>
      </c>
      <c r="B97" s="96" t="s">
        <v>71</v>
      </c>
      <c r="C97" s="12">
        <v>0</v>
      </c>
      <c r="D97" s="18"/>
      <c r="E97" s="26" t="s">
        <v>72</v>
      </c>
      <c r="F97" s="164" t="str">
        <f>HYPERLINK("https://docs.co2mpas.io/en/latest/glossary.html#term-engine-has-cylinder-deactivation",G97)</f>
        <v>0 = No | 1 = Yes - Does the engine feature a cylinder deactivation system? If yes provide the active cylinder ratios in the tab 'active_cylinder_ratios'. (default: 0)</v>
      </c>
      <c r="G97" s="165" t="s">
        <v>257</v>
      </c>
      <c r="I97" s="21"/>
    </row>
    <row r="98" spans="1:9" ht="17.25" customHeight="1" x14ac:dyDescent="0.25">
      <c r="A98" s="162"/>
      <c r="B98" s="96" t="s">
        <v>221</v>
      </c>
      <c r="C98" s="38" t="s">
        <v>243</v>
      </c>
      <c r="D98" s="18"/>
      <c r="E98" s="26" t="s">
        <v>62</v>
      </c>
      <c r="F98" s="164"/>
      <c r="G98" s="165"/>
      <c r="I98" s="21"/>
    </row>
    <row r="99" spans="1:9" ht="25.5" x14ac:dyDescent="0.25">
      <c r="A99" s="155"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55"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55"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8" t="str">
        <f>HYPERLINK("https://docs.co2mpas.io/en/latest/glossary.html#term-n-dyno-axes-wltp-h",G105)</f>
        <v>Number of rotating axes of the dyno (default is calculated as function of `n_wheel_drive` for wltp: 4wd--&gt;2d, 2wd--&gt;1d. If `n_wheel_drive` not specified, default :1)</v>
      </c>
      <c r="G105" s="160" t="s">
        <v>332</v>
      </c>
    </row>
    <row r="106" spans="1:9" x14ac:dyDescent="0.25">
      <c r="A106" s="20" t="s">
        <v>95</v>
      </c>
      <c r="B106" s="105" t="s">
        <v>83</v>
      </c>
      <c r="C106" s="45">
        <v>2</v>
      </c>
      <c r="D106" s="18"/>
      <c r="E106" s="26" t="s">
        <v>84</v>
      </c>
      <c r="F106" s="159"/>
      <c r="G106" s="161"/>
    </row>
    <row r="107" spans="1:9" x14ac:dyDescent="0.25">
      <c r="A107" s="20"/>
      <c r="B107" s="105"/>
      <c r="C107" s="105"/>
      <c r="D107" s="18"/>
      <c r="F107" s="153"/>
      <c r="G107" s="154"/>
    </row>
    <row r="108" spans="1:9" x14ac:dyDescent="0.25">
      <c r="A108" s="67" t="s">
        <v>13</v>
      </c>
      <c r="B108" s="9"/>
      <c r="C108" s="14"/>
      <c r="D108" s="14"/>
      <c r="E108" s="25"/>
      <c r="F108" s="104"/>
    </row>
    <row r="109" spans="1:9" ht="179.25" customHeight="1" x14ac:dyDescent="0.25">
      <c r="A109" s="143" t="s">
        <v>453</v>
      </c>
      <c r="B109" s="101" t="s">
        <v>454</v>
      </c>
      <c r="C109" s="156"/>
      <c r="D109" s="143"/>
      <c r="E109" s="26" t="s">
        <v>61</v>
      </c>
      <c r="F109" s="98" t="str">
        <f>HYPERLINK("https://docs.co2mpas.io/en/latest/glossary.html#term-dice-comments",G109)</f>
        <v>In this field you may add comments regarding the DICE procedure. In case of an extension, or an error, please provide a detailed description.</v>
      </c>
      <c r="G109" s="145" t="s">
        <v>460</v>
      </c>
    </row>
    <row r="110" spans="1:9" x14ac:dyDescent="0.25">
      <c r="A110" s="143"/>
      <c r="B110" s="144"/>
      <c r="C110" s="143"/>
      <c r="D110" s="143"/>
      <c r="E110" s="146"/>
      <c r="F110" s="99"/>
      <c r="G110" s="145"/>
    </row>
    <row r="111" spans="1:9" x14ac:dyDescent="0.25">
      <c r="A111" s="143"/>
      <c r="B111" s="144"/>
      <c r="C111" s="143"/>
      <c r="D111" s="143"/>
      <c r="E111" s="146"/>
      <c r="F111" s="147"/>
      <c r="G111" s="145"/>
    </row>
    <row r="112" spans="1:9" x14ac:dyDescent="0.25">
      <c r="A112" s="143"/>
      <c r="B112" s="144"/>
      <c r="C112" s="143"/>
      <c r="D112" s="143"/>
      <c r="E112" s="146"/>
      <c r="F112" s="145"/>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8">
      <formula>#REF!=1</formula>
    </cfRule>
  </conditionalFormatting>
  <conditionalFormatting sqref="C101:C102">
    <cfRule type="expression" dxfId="64" priority="9">
      <formula>AND(#REF!=0,#REF!=1)</formula>
    </cfRule>
  </conditionalFormatting>
  <conditionalFormatting sqref="C8">
    <cfRule type="cellIs" dxfId="63" priority="7" operator="equal">
      <formula>""</formula>
    </cfRule>
  </conditionalFormatting>
  <conditionalFormatting sqref="C93">
    <cfRule type="expression" dxfId="61" priority="5">
      <formula>"OR(AND($C$70=1;$C$71="""");AND($C$70=0;$C$71&gt;1))"</formula>
    </cfRule>
  </conditionalFormatting>
  <conditionalFormatting sqref="C92">
    <cfRule type="expression" dxfId="60" priority="4">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386</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6" t="s">
        <v>211</v>
      </c>
    </row>
    <row r="4" spans="1:5" x14ac:dyDescent="0.25">
      <c r="A4" s="4">
        <v>2</v>
      </c>
      <c r="B4" s="40">
        <v>1.8839999999999999</v>
      </c>
      <c r="C4" s="83"/>
      <c r="D4" s="40">
        <v>1.5314999999999999</v>
      </c>
      <c r="E4" s="166"/>
    </row>
    <row r="5" spans="1:5" ht="15" customHeight="1" x14ac:dyDescent="0.25">
      <c r="A5" s="4">
        <v>3</v>
      </c>
      <c r="B5" s="40">
        <v>1.179</v>
      </c>
      <c r="C5" s="83"/>
      <c r="D5" s="40">
        <v>1.024</v>
      </c>
      <c r="E5" s="166" t="s">
        <v>270</v>
      </c>
    </row>
    <row r="6" spans="1:5" x14ac:dyDescent="0.25">
      <c r="A6" s="4">
        <v>4</v>
      </c>
      <c r="B6" s="40">
        <v>0.86899999999999999</v>
      </c>
      <c r="C6" s="83"/>
      <c r="D6" s="40">
        <v>0.78699999999999992</v>
      </c>
      <c r="E6" s="166"/>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7" t="s">
        <v>224</v>
      </c>
    </row>
    <row r="4" spans="1:3" ht="15" x14ac:dyDescent="0.25">
      <c r="A4" s="83"/>
      <c r="C4" s="167"/>
    </row>
    <row r="5" spans="1:3" ht="15" customHeight="1" x14ac:dyDescent="0.25">
      <c r="A5" s="83"/>
      <c r="C5" s="60"/>
    </row>
    <row r="6" spans="1:3" ht="15.75" thickBot="1" x14ac:dyDescent="0.3">
      <c r="A6" s="83"/>
      <c r="C6" s="59" t="s">
        <v>225</v>
      </c>
    </row>
    <row r="7" spans="1:3" ht="15.75" customHeight="1" thickTop="1" x14ac:dyDescent="0.25">
      <c r="A7" s="83"/>
      <c r="C7" s="169" t="s">
        <v>240</v>
      </c>
    </row>
    <row r="8" spans="1:3" ht="15" x14ac:dyDescent="0.25">
      <c r="A8" s="83"/>
      <c r="C8" s="168"/>
    </row>
    <row r="9" spans="1:3" ht="15" customHeight="1" x14ac:dyDescent="0.25">
      <c r="A9" s="83"/>
      <c r="C9" s="168"/>
    </row>
    <row r="10" spans="1:3" ht="15" x14ac:dyDescent="0.25">
      <c r="A10" s="83"/>
      <c r="C10" s="168" t="s">
        <v>239</v>
      </c>
    </row>
    <row r="11" spans="1:3" ht="15" x14ac:dyDescent="0.25">
      <c r="A11" s="83"/>
      <c r="C11" s="168"/>
    </row>
    <row r="12" spans="1:3" ht="15" x14ac:dyDescent="0.25">
      <c r="A12" s="83"/>
      <c r="C12" s="168"/>
    </row>
    <row r="13" spans="1:3" ht="15" x14ac:dyDescent="0.25">
      <c r="A13" s="83"/>
      <c r="C13" s="168" t="s">
        <v>241</v>
      </c>
    </row>
    <row r="14" spans="1:3" ht="15" x14ac:dyDescent="0.25">
      <c r="A14" s="83"/>
      <c r="C14" s="168"/>
    </row>
    <row r="15" spans="1:3" ht="15" x14ac:dyDescent="0.25">
      <c r="A15" s="83"/>
      <c r="C15" s="168"/>
    </row>
    <row r="16" spans="1:3" ht="15" x14ac:dyDescent="0.25">
      <c r="A16" s="83"/>
      <c r="C16" s="168" t="s">
        <v>238</v>
      </c>
    </row>
    <row r="17" spans="1:3" ht="15" x14ac:dyDescent="0.25">
      <c r="A17" s="83"/>
      <c r="C17" s="168"/>
    </row>
    <row r="18" spans="1:3" ht="15" x14ac:dyDescent="0.25">
      <c r="A18" s="83"/>
      <c r="C18" s="168"/>
    </row>
    <row r="19" spans="1:3" ht="15" customHeight="1" x14ac:dyDescent="0.25">
      <c r="A19" s="83"/>
      <c r="C19" s="170" t="s">
        <v>242</v>
      </c>
    </row>
    <row r="20" spans="1:3" ht="15" x14ac:dyDescent="0.25">
      <c r="A20" s="83"/>
      <c r="C20" s="171"/>
    </row>
    <row r="21" spans="1:3" ht="15" x14ac:dyDescent="0.25">
      <c r="A21" s="84"/>
      <c r="C21" s="171"/>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51"/>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51"/>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51"/>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51"/>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382</v>
      </c>
      <c r="C6" s="151"/>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51"/>
      <c r="E7" s="26" t="s">
        <v>72</v>
      </c>
      <c r="F7" s="99" t="str">
        <f>HYPERLINK("https://docs.co2mpas.io/en/latest/glossary.html#term-rcb-correction",G7)</f>
        <v>0 = No | 1 = Yes - Correction performed?  (default: 0)</v>
      </c>
      <c r="G7" t="s">
        <v>321</v>
      </c>
    </row>
    <row r="8" spans="1:7" x14ac:dyDescent="0.25">
      <c r="A8" s="128" t="s">
        <v>323</v>
      </c>
      <c r="B8" s="96" t="s">
        <v>318</v>
      </c>
      <c r="C8" s="151"/>
      <c r="E8" s="26" t="s">
        <v>72</v>
      </c>
      <c r="F8" s="99" t="str">
        <f>HYPERLINK("https://docs.co2mpas.io/en/latest/glossary.html#term-speed-distance-correction",G8)</f>
        <v>0 = No | 1 = Yes - Correction performed?  (default: 0)</v>
      </c>
      <c r="G8" t="s">
        <v>321</v>
      </c>
    </row>
    <row r="9" spans="1:7" ht="25.5" x14ac:dyDescent="0.25">
      <c r="A9" s="129" t="s">
        <v>338</v>
      </c>
      <c r="B9" s="96" t="s">
        <v>383</v>
      </c>
      <c r="C9" s="151"/>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51"/>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51"/>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51"/>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51"/>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384</v>
      </c>
      <c r="C14" s="151"/>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51"/>
      <c r="E15" s="26" t="s">
        <v>72</v>
      </c>
      <c r="F15" s="99" t="str">
        <f>HYPERLINK("https://docs.co2mpas.io/en/latest/glossary.html#term-rcb-correction",G15)</f>
        <v>0 = No | 1 = Yes - Correction performed?  (default: 0)</v>
      </c>
      <c r="G15" t="s">
        <v>321</v>
      </c>
    </row>
    <row r="16" spans="1:7" x14ac:dyDescent="0.25">
      <c r="A16" s="128" t="s">
        <v>325</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339</v>
      </c>
      <c r="B17" s="96" t="s">
        <v>385</v>
      </c>
      <c r="C17" s="151"/>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51"/>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51"/>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51"/>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51"/>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382</v>
      </c>
      <c r="C6" s="151"/>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51"/>
      <c r="E7" s="26" t="s">
        <v>72</v>
      </c>
      <c r="F7" s="99" t="str">
        <f>HYPERLINK("https://docs.co2mpas.io/en/latest/glossary.html#term-rcb-correction",G7)</f>
        <v>0 = No | 1 = Yes - Correction performed?  (default: 0)</v>
      </c>
      <c r="G7" t="s">
        <v>321</v>
      </c>
    </row>
    <row r="8" spans="1:7" x14ac:dyDescent="0.25">
      <c r="A8" s="128" t="s">
        <v>327</v>
      </c>
      <c r="B8" s="96" t="s">
        <v>318</v>
      </c>
      <c r="C8" s="151"/>
      <c r="E8" s="26" t="s">
        <v>72</v>
      </c>
      <c r="F8" s="99" t="str">
        <f>HYPERLINK("https://docs.co2mpas.io/en/latest/glossary.html#term-speed-distance-correction",G8)</f>
        <v>0 = No | 1 = Yes - Correction performed?  (default: 0)</v>
      </c>
      <c r="G8" t="s">
        <v>321</v>
      </c>
    </row>
    <row r="9" spans="1:7" ht="25.5" x14ac:dyDescent="0.25">
      <c r="A9" s="129" t="s">
        <v>340</v>
      </c>
      <c r="B9" s="96" t="s">
        <v>383</v>
      </c>
      <c r="C9" s="151"/>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51"/>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51"/>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51"/>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51"/>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384</v>
      </c>
      <c r="C14" s="151"/>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51"/>
      <c r="E15" s="26" t="s">
        <v>72</v>
      </c>
      <c r="F15" s="99" t="str">
        <f>HYPERLINK("https://docs.co2mpas.io/en/latest/glossary.html#term-rcb-correction",G15)</f>
        <v>0 = No | 1 = Yes - Correction performed?  (default: 0)</v>
      </c>
      <c r="G15" t="s">
        <v>321</v>
      </c>
    </row>
    <row r="16" spans="1:7" x14ac:dyDescent="0.25">
      <c r="A16" s="128" t="s">
        <v>329</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341</v>
      </c>
      <c r="B17" s="96" t="s">
        <v>385</v>
      </c>
      <c r="C17" s="151"/>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2019-01-23T11:51:20Z</dcterms:modified>
</cp:coreProperties>
</file>