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xr:revisionPtr revIDLastSave="0" documentId="8_{C014CE96-6B86-47F6-9EF6-94FE79D4393C}" xr6:coauthVersionLast="41" xr6:coauthVersionMax="41" xr10:uidLastSave="{00000000-0000-0000-0000-000000000000}"/>
  <bookViews>
    <workbookView xWindow="2840" yWindow="2840" windowWidth="6400" windowHeight="34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28" i="3" l="1"/>
  <c r="L30" i="3" s="1"/>
  <c r="L31" i="3" s="1"/>
  <c r="H28" i="3"/>
  <c r="K28" i="3"/>
  <c r="D8" i="3"/>
  <c r="E8" i="3"/>
  <c r="B10" i="3"/>
  <c r="B11" i="3"/>
</calcChain>
</file>

<file path=xl/sharedStrings.xml><?xml version="1.0" encoding="utf-8"?>
<sst xmlns="http://schemas.openxmlformats.org/spreadsheetml/2006/main" count="214" uniqueCount="142">
  <si>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</si>
  <si>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</si>
  <si>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</si>
  <si>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</si>
  <si>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</si>
  <si>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</si>
  <si>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</si>
  <si>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</si>
  <si>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</si>
  <si>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</si>
  <si>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</si>
  <si>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</si>
  <si>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</si>
  <si>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</si>
  <si>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</si>
  <si>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</si>
  <si>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</si>
  <si>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</si>
  <si>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</si>
  <si>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</si>
  <si>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</si>
  <si>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</si>
  <si>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</si>
  <si>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</si>
  <si>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</si>
  <si>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</si>
  <si>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</si>
  <si>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</si>
  <si>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</si>
  <si>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</si>
  <si>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EEG_circuit.PrjPcb</t>
  </si>
  <si>
    <t>None</t>
  </si>
  <si>
    <t>2020-02-13</t>
  </si>
  <si>
    <t>1:51:41 PM</t>
  </si>
  <si>
    <t>Bill of Materials For Project [EEG_circuit.PrjPcb]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</si>
  <si>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</si>
  <si>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</si>
  <si>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</si>
  <si>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</si>
  <si>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</t>
  </si>
  <si>
    <t>USD</t>
  </si>
  <si>
    <t>Category</t>
  </si>
  <si>
    <t/>
  </si>
  <si>
    <t>Data Acquisition - Analog Front End (AFE)</t>
  </si>
  <si>
    <t>PMIC - Voltage Regulators - DC DC Switching Regulators</t>
  </si>
  <si>
    <t>Manufacturer 1</t>
  </si>
  <si>
    <t>JST</t>
  </si>
  <si>
    <t>Global Connector Technology</t>
  </si>
  <si>
    <t>Wurth Electronics</t>
  </si>
  <si>
    <t>Panasonic</t>
  </si>
  <si>
    <t>Yageo</t>
  </si>
  <si>
    <t>Murata, Samsung, KEMET</t>
  </si>
  <si>
    <t>TDK</t>
  </si>
  <si>
    <t>Vishay Lite-On</t>
  </si>
  <si>
    <t>ECS International</t>
  </si>
  <si>
    <t>ITT C&amp;K</t>
  </si>
  <si>
    <t>Diodes</t>
  </si>
  <si>
    <t>Microchip</t>
  </si>
  <si>
    <t>Vishay Semiconductors</t>
  </si>
  <si>
    <t>Texas Instruments</t>
  </si>
  <si>
    <t>Manufacturer Part Number 1</t>
  </si>
  <si>
    <t>B2B-PH-SM4-TBT(LF)(SN)</t>
  </si>
  <si>
    <t>MEM2067-02-180-00-A</t>
  </si>
  <si>
    <t>450404015514</t>
  </si>
  <si>
    <t>61300621121</t>
  </si>
  <si>
    <t>61301211121</t>
  </si>
  <si>
    <t>EXB-N8V162JX</t>
  </si>
  <si>
    <t>RC0402FR-071ML, RC0402JR-070RL, RC0402FR-07453KL, RC0402FR-07100KL, RC0402JR-071M6L, RC0402JR-07180KL, RC0402FR-0710KL, RC0402FR-071KL, RC0402JR-07470KL</t>
  </si>
  <si>
    <t>GRM153R61A105ME95D, CL05A104KP5NNNC, CL05B152KB5NNNC, GRM155R61A475MEAAD, CL05A106MP5NUNC, GRM31CR60J107ME39L, C0402C180K5RAC7867</t>
  </si>
  <si>
    <t>MLZ1608A2R2WT000, MLZ1608M4R7WT000</t>
  </si>
  <si>
    <t>LTST-C193TBKT-5A</t>
  </si>
  <si>
    <t>CA0612KRX7R9BB102</t>
  </si>
  <si>
    <t>ECS-80-18-30-JGN-TR</t>
  </si>
  <si>
    <t>PTS810SJK250SMTRLFS</t>
  </si>
  <si>
    <t>AP3417CKTR-G1</t>
  </si>
  <si>
    <t>PIC32MX250F128B-I/SS</t>
  </si>
  <si>
    <t>GSOT04C-G3-08</t>
  </si>
  <si>
    <t>ADS1299IPAGR</t>
  </si>
  <si>
    <t>TPS61073DDCR</t>
  </si>
  <si>
    <t>Case/Package</t>
  </si>
  <si>
    <t>0402</t>
  </si>
  <si>
    <t>0402, 1206, [NoParam]</t>
  </si>
  <si>
    <t>0603</t>
  </si>
  <si>
    <t>0612</t>
  </si>
  <si>
    <t>SMD/SMT</t>
  </si>
  <si>
    <t>SOT-23-5</t>
  </si>
  <si>
    <t>SSOP</t>
  </si>
  <si>
    <t>TO-236-3</t>
  </si>
  <si>
    <t>TQFP</t>
  </si>
  <si>
    <t>SOT-23-6</t>
  </si>
  <si>
    <t>Description</t>
  </si>
  <si>
    <t>CONN HEADER SMD 2POS 2MM</t>
  </si>
  <si>
    <t>GLOBAL CONNECTOR TECHNOLOGY         MEM2067-02-180-00-A             MEMORY CARD CONNECTOR, 8 POSITION</t>
  </si>
  <si>
    <t>MINI SPDT SLIDE SWITCH 6.7 X 2.7 MM PINS 4-9 ARE MOUNTING</t>
  </si>
  <si>
    <t>WURTH ELEKTRONIK         61300621121            Board-To-Board Connector, Vertical, WR-PHD Series, Through Hole, Header, 6 Contacts, 2.54 mm</t>
  </si>
  <si>
    <t>WURTH ELEKTRONIK         61301211121            Board-To-Board Connector, Vertical, WR-PHD Series, Through Hole, Header, 12 Contacts, 2.54 mm</t>
  </si>
  <si>
    <t>RES ARRAY 4 RES 1.6K OHM 0804</t>
  </si>
  <si>
    <t>Resistor</t>
  </si>
  <si>
    <t>Capacitor</t>
  </si>
  <si>
    <t>Inductor</t>
  </si>
  <si>
    <t>LED BLUE CLEAR CHIP SMD</t>
  </si>
  <si>
    <t>YAGEO (PHYCOMP)         CA0612KRX7R9BB102             Capacitor Array, C-Array, 1000 pF, 50 V,  10%, SMD, 4 Element</t>
  </si>
  <si>
    <t>Crystal Oscillator</t>
  </si>
  <si>
    <t>SWITCH TACTILE SPST-NO 0.05A 16V</t>
  </si>
  <si>
    <t>IC REG BUCK ADJ 1A SYNC SOT25</t>
  </si>
  <si>
    <t>MICROCHIP - PIC32MX250F128B-I/SS - MCU, 32BIT, PIC32, 40MHZ, SSOP-28</t>
  </si>
  <si>
    <t>TVS Diode Arrays 4.0 Volt 300 Watt Common Anode</t>
  </si>
  <si>
    <t>IC AFE 24BIT 16KSPS LN 64TQFP</t>
  </si>
  <si>
    <t>IC REG BOOST ADJ 0.5A SYNC SOT6</t>
  </si>
  <si>
    <t>Quantity</t>
  </si>
  <si>
    <t>Supplier 1</t>
  </si>
  <si>
    <t>Digi-Key</t>
  </si>
  <si>
    <t>Supplier Part Number 1</t>
  </si>
  <si>
    <t>455-2872-6-ND</t>
  </si>
  <si>
    <t>2073-MEM2067-02-180-00-ACT-ND</t>
  </si>
  <si>
    <t>732-13665-6-ND</t>
  </si>
  <si>
    <t>732-5295-ND</t>
  </si>
  <si>
    <t>732-5323-ND</t>
  </si>
  <si>
    <t>Y10162DKR-ND</t>
  </si>
  <si>
    <t>311-1.00MLRCT-ND, 311-0.0JRDKR-ND, YAG3164DKR-ND, 311-100KLRCT-ND, YAG3284DKR-ND, 311-180KJRDKR-ND, 311-10.0KLRDKR-ND, 311-1.00KLRDKR-ND, 311-470KJRDKR-ND</t>
  </si>
  <si>
    <t>490-14577-6-ND, 1276-1022-6-ND, 1276-1521-6-ND, 490-14306-6-ND, 1276-1450-6-ND, 490-4539-6-ND, 399-19371-6-ND</t>
  </si>
  <si>
    <t>445-6385-6-ND, 445-6390-6-ND</t>
  </si>
  <si>
    <t>160-1827-1-ND</t>
  </si>
  <si>
    <t>311-2073-6-ND</t>
  </si>
  <si>
    <t>XC2103DKR-ND</t>
  </si>
  <si>
    <t>CKN10503DKR-ND</t>
  </si>
  <si>
    <t>AP3417CKTR-G1DIDKR-ND</t>
  </si>
  <si>
    <t>PIC32MX250F128B-I/SS-ND</t>
  </si>
  <si>
    <t>GSOT04C-G3-08GIDKR-ND</t>
  </si>
  <si>
    <t>296-34818-6-ND</t>
  </si>
  <si>
    <t>296-21898-2-ND</t>
  </si>
  <si>
    <t>Supplier Order Qty 1</t>
  </si>
  <si>
    <t>Supplier Stock 1</t>
  </si>
  <si>
    <t>Supplier Unit Price 1</t>
  </si>
  <si>
    <t>Supplier Subtotal 1</t>
  </si>
  <si>
    <t>Supplier Currency 1</t>
  </si>
  <si>
    <t>C:\Users\dmerl\Documents\4th Year\ELEC491\repo\Group49\_schematics\EEG_circuit.PrjPcb</t>
  </si>
  <si>
    <t>60</t>
  </si>
  <si>
    <t>2020-02-13 1:51:41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</si>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</sst>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ECS%20International&amp;mpn=ECS-80-18-30-JGN-TR&amp;seller=Digi-Key&amp;sku=XC2103DKR-ND&amp;country=CA&amp;channel=BOM%20Report&amp;" TargetMode="External"/><Relationship Id="rId18" Type="http://schemas.openxmlformats.org/officeDocument/2006/relationships/hyperlink" Target="https://octopart-clicks.com/click/altium?manufacturer=Texas%20Instruments&amp;mpn=ADS1299IPAGR&amp;seller=Digi-Key&amp;sku=296-34818-6-ND&amp;country=CA&amp;channel=BOM%20Report&amp;" TargetMode="External"/><Relationship Id="rId26" Type="http://schemas.openxmlformats.org/officeDocument/2006/relationships/hyperlink" Target="https://octopart-clicks.com/click/altium?manufacturer=Yageo&amp;mpn=RC0402FR-071ML%2C%20RC0402JR-070RL%2C%20RC0402FR-07453KL%2C%20RC0402FR-07100KL%2C%20RC0402JR-071M6L%2C%20RC0402JR-07180KL%2C%20RC0402FR-0710KL%2C%20RC0402FR-071KL%2C%20RC0402JR-07470KL&amp;seller=Digi-Key&amp;sku=311-1.00MLRCT-ND%2C%20311-0.0JRDKR-ND%2C%20YAG3164DKR-ND%2C%20311-100KLRCT-ND%2C%20YAG3284DKR-ND%2C%20311-180KJRDKR-ND%2C%20311-10.0KLRDKR-ND%2C%20311-1.00KLRDKR-ND%2C%20311-470KJRDKR-ND&amp;country=CA&amp;channel=BOM%20Report&amp;ref=man&amp;" TargetMode="External"/><Relationship Id="rId39" Type="http://schemas.openxmlformats.org/officeDocument/2006/relationships/hyperlink" Target="https://octopart-clicks.com/click/altium?manufacturer=Global%20Connector%20Technology&amp;mpn=MEM2067-02-180-00-A&amp;seller=Digi-Key&amp;sku=2073-MEM2067-02-180-00-ACT-ND&amp;country=CA&amp;channel=BOM%20Report&amp;ref=supplier&amp;" TargetMode="External"/><Relationship Id="rId21" Type="http://schemas.openxmlformats.org/officeDocument/2006/relationships/hyperlink" Target="https://octopart-clicks.com/click/altium?manufacturer=Global%20Connector%20Technology&amp;mpn=MEM2067-02-180-00-A&amp;seller=Digi-Key&amp;sku=2073-MEM2067-02-180-00-ACT-ND&amp;country=CA&amp;channel=BOM%20Report&amp;ref=man&amp;" TargetMode="External"/><Relationship Id="rId34" Type="http://schemas.openxmlformats.org/officeDocument/2006/relationships/hyperlink" Target="https://octopart-clicks.com/click/altium?manufacturer=Microchip&amp;mpn=PIC32MX250F128B-I%2FSS&amp;seller=Digi-Key&amp;sku=PIC32MX250F128B-I%2FSS-ND&amp;country=CA&amp;channel=BOM%20Report&amp;ref=man&amp;" TargetMode="External"/><Relationship Id="rId42" Type="http://schemas.openxmlformats.org/officeDocument/2006/relationships/hyperlink" Target="https://octopart-clicks.com/click/altium?manufacturer=Wurth%20Electronics&amp;mpn=61301211121&amp;seller=Digi-Key&amp;sku=732-5323-ND&amp;country=CA&amp;channel=BOM%20Report&amp;ref=supplier&amp;" TargetMode="External"/><Relationship Id="rId47" Type="http://schemas.openxmlformats.org/officeDocument/2006/relationships/hyperlink" Target="https://octopart-clicks.com/click/altium?manufacturer=Vishay%20Lite-On&amp;mpn=LTST-C193TBKT-5A&amp;seller=Digi-Key&amp;sku=160-1827-1-ND&amp;country=CA&amp;channel=BOM%20Report&amp;ref=supplier&amp;" TargetMode="External"/><Relationship Id="rId50" Type="http://schemas.openxmlformats.org/officeDocument/2006/relationships/hyperlink" Target="https://octopart-clicks.com/click/altium?manufacturer=ITT%20C%26K&amp;mpn=PTS810SJK250SMTRLFS&amp;seller=Digi-Key&amp;sku=CKN10503DKR-ND&amp;country=CA&amp;channel=BOM%20Report&amp;ref=supplier&amp;" TargetMode="External"/><Relationship Id="rId55" Type="http://schemas.openxmlformats.org/officeDocument/2006/relationships/hyperlink" Target="https://octopart-clicks.com/click/altium?manufacturer=Texas%20Instruments&amp;mpn=TPS61073DDCR&amp;seller=Digi-Key&amp;sku=296-21898-2-ND&amp;country=CA&amp;channel=BOM%20Report&amp;ref=supplier&amp;" TargetMode="External"/><Relationship Id="rId7" Type="http://schemas.openxmlformats.org/officeDocument/2006/relationships/hyperlink" Target="https://octopart-clicks.com/click/altium?manufacturer=Panasonic&amp;mpn=EXB-N8V162JX&amp;seller=Digi-Key&amp;sku=Y10162DKR-ND&amp;country=CA&amp;channel=BOM%20Report&amp;" TargetMode="External"/><Relationship Id="rId12" Type="http://schemas.openxmlformats.org/officeDocument/2006/relationships/hyperlink" Target="https://octopart-clicks.com/click/altium?manufacturer=Yageo&amp;mpn=CA0612KRX7R9BB102&amp;seller=Digi-Key&amp;sku=311-2073-6-ND&amp;country=CA&amp;channel=BOM%20Report&amp;" TargetMode="External"/><Relationship Id="rId17" Type="http://schemas.openxmlformats.org/officeDocument/2006/relationships/hyperlink" Target="https://octopart-clicks.com/click/altium?manufacturer=Vishay%20Semiconductors&amp;mpn=GSOT04C-G3-08&amp;seller=Digi-Key&amp;sku=GSOT04C-G3-08GIDKR-ND&amp;country=CA&amp;channel=BOM%20Report&amp;" TargetMode="External"/><Relationship Id="rId25" Type="http://schemas.openxmlformats.org/officeDocument/2006/relationships/hyperlink" Target="https://octopart-clicks.com/click/altium?manufacturer=Panasonic&amp;mpn=EXB-N8V162JX&amp;seller=Digi-Key&amp;sku=Y10162DKR-ND&amp;country=CA&amp;channel=BOM%20Report&amp;ref=man&amp;" TargetMode="External"/><Relationship Id="rId33" Type="http://schemas.openxmlformats.org/officeDocument/2006/relationships/hyperlink" Target="https://octopart-clicks.com/click/altium?manufacturer=Diodes&amp;mpn=AP3417CKTR-G1&amp;seller=Digi-Key&amp;sku=AP3417CKTR-G1DIDKR-ND&amp;country=CA&amp;channel=BOM%20Report&amp;ref=man&amp;" TargetMode="External"/><Relationship Id="rId38" Type="http://schemas.openxmlformats.org/officeDocument/2006/relationships/hyperlink" Target="https://octopart-clicks.com/click/altium?manufacturer=JST&amp;mpn=B2B-PH-SM4-TBT%28LF%29%28SN%29&amp;seller=Digi-Key&amp;sku=455-2872-6-ND&amp;country=CA&amp;channel=BOM%20Report&amp;ref=supplier&amp;" TargetMode="External"/><Relationship Id="rId46" Type="http://schemas.openxmlformats.org/officeDocument/2006/relationships/hyperlink" Target="https://octopart-clicks.com/click/altium?manufacturer=TDK&amp;mpn=MLZ1608A2R2WT000%2C%20MLZ1608M4R7WT000&amp;seller=Digi-Key&amp;sku=445-6385-6-ND%2C%20445-6390-6-ND&amp;country=CA&amp;channel=BOM%20Report&amp;ref=supplier&amp;" TargetMode="External"/><Relationship Id="rId2" Type="http://schemas.openxmlformats.org/officeDocument/2006/relationships/hyperlink" Target="https://octopart-clicks.com/click/altium?manufacturer=JST&amp;mpn=B2B-PH-SM4-TBT%28LF%29%28SN%29&amp;seller=Digi-Key&amp;sku=455-2872-6-ND&amp;country=CA&amp;channel=BOM%20Report&amp;" TargetMode="External"/><Relationship Id="rId16" Type="http://schemas.openxmlformats.org/officeDocument/2006/relationships/hyperlink" Target="https://octopart-clicks.com/click/altium?manufacturer=Microchip&amp;mpn=PIC32MX250F128B-I%2FSS&amp;seller=Digi-Key&amp;sku=PIC32MX250F128B-I%2FSS-ND&amp;country=CA&amp;channel=BOM%20Report&amp;" TargetMode="External"/><Relationship Id="rId20" Type="http://schemas.openxmlformats.org/officeDocument/2006/relationships/hyperlink" Target="https://octopart-clicks.com/click/altium?manufacturer=JST&amp;mpn=B2B-PH-SM4-TBT%28LF%29%28SN%29&amp;seller=Digi-Key&amp;sku=455-2872-6-ND&amp;country=CA&amp;channel=BOM%20Report&amp;ref=man&amp;" TargetMode="External"/><Relationship Id="rId29" Type="http://schemas.openxmlformats.org/officeDocument/2006/relationships/hyperlink" Target="https://octopart-clicks.com/click/altium?manufacturer=Vishay%20Lite-On&amp;mpn=LTST-C193TBKT-5A&amp;seller=Digi-Key&amp;sku=160-1827-1-ND&amp;country=CA&amp;channel=BOM%20Report&amp;ref=man&amp;" TargetMode="External"/><Relationship Id="rId41" Type="http://schemas.openxmlformats.org/officeDocument/2006/relationships/hyperlink" Target="https://octopart-clicks.com/click/altium?manufacturer=Wurth%20Electronics&amp;mpn=61300621121&amp;seller=Digi-Key&amp;sku=732-5295-ND&amp;country=CA&amp;channel=BOM%20Report&amp;ref=supplier&amp;" TargetMode="External"/><Relationship Id="rId54" Type="http://schemas.openxmlformats.org/officeDocument/2006/relationships/hyperlink" Target="https://octopart-clicks.com/click/altium?manufacturer=Texas%20Instruments&amp;mpn=ADS1299IPAGR&amp;seller=Digi-Key&amp;sku=296-34818-6-ND&amp;country=CA&amp;channel=BOM%20Report&amp;ref=supplier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Wurth%20Electronics&amp;mpn=61301211121&amp;seller=Digi-Key&amp;sku=732-5323-ND&amp;country=CA&amp;channel=BOM%20Report&amp;" TargetMode="External"/><Relationship Id="rId11" Type="http://schemas.openxmlformats.org/officeDocument/2006/relationships/hyperlink" Target="https://octopart-clicks.com/click/altium?manufacturer=Vishay%20Lite-On&amp;mpn=LTST-C193TBKT-5A&amp;seller=Digi-Key&amp;sku=160-1827-1-ND&amp;country=CA&amp;channel=BOM%20Report&amp;" TargetMode="External"/><Relationship Id="rId24" Type="http://schemas.openxmlformats.org/officeDocument/2006/relationships/hyperlink" Target="https://octopart-clicks.com/click/altium?manufacturer=Wurth%20Electronics&amp;mpn=61301211121&amp;seller=Digi-Key&amp;sku=732-5323-ND&amp;country=CA&amp;channel=BOM%20Report&amp;ref=man&amp;" TargetMode="External"/><Relationship Id="rId32" Type="http://schemas.openxmlformats.org/officeDocument/2006/relationships/hyperlink" Target="https://octopart-clicks.com/click/altium?manufacturer=ITT%20C%26K&amp;mpn=PTS810SJK250SMTRLFS&amp;seller=Digi-Key&amp;sku=CKN10503DKR-ND&amp;country=CA&amp;channel=BOM%20Report&amp;ref=man&amp;" TargetMode="External"/><Relationship Id="rId37" Type="http://schemas.openxmlformats.org/officeDocument/2006/relationships/hyperlink" Target="https://octopart-clicks.com/click/altium?manufacturer=Texas%20Instruments&amp;mpn=TPS61073DDCR&amp;seller=Digi-Key&amp;sku=296-21898-2-ND&amp;country=CA&amp;channel=BOM%20Report&amp;ref=man&amp;" TargetMode="External"/><Relationship Id="rId40" Type="http://schemas.openxmlformats.org/officeDocument/2006/relationships/hyperlink" Target="https://octopart-clicks.com/click/altium?manufacturer=Wurth%20Electronics&amp;mpn=450404015514&amp;seller=Digi-Key&amp;sku=732-13665-6-ND&amp;country=CA&amp;channel=BOM%20Report&amp;ref=supplier&amp;" TargetMode="External"/><Relationship Id="rId45" Type="http://schemas.openxmlformats.org/officeDocument/2006/relationships/hyperlink" Target="https://octopart-clicks.com/click/altium?manufacturer=Murata%2C%20Samsung%2C%20KEMET&amp;mpn=GRM153R61A105ME95D%2C%20CL05A104KP5NNNC%2C%20CL05B152KB5NNNC%2C%20GRM155R61A475MEAAD%2C%20CL05A106MP5NUNC%2C%20GRM31CR60J107ME39L%2C%20C0402C180K5RAC7867&amp;seller=Digi-Key&amp;sku=490-14577-6-ND%2C%201276-1022-6-ND%2C%201276-1521-6-ND%2C%20490-14306-6-ND%2C%201276-1450-6-ND%2C%20490-4539-6-ND%2C%20399-19371-6-ND&amp;country=CA&amp;channel=BOM%20Report&amp;ref=supplier&amp;" TargetMode="External"/><Relationship Id="rId53" Type="http://schemas.openxmlformats.org/officeDocument/2006/relationships/hyperlink" Target="https://octopart-clicks.com/click/altium?manufacturer=Vishay%20Semiconductors&amp;mpn=GSOT04C-G3-08&amp;seller=Digi-Key&amp;sku=GSOT04C-G3-08GIDKR-ND&amp;country=CA&amp;channel=BOM%20Report&amp;ref=supplier&amp;" TargetMode="External"/><Relationship Id="rId5" Type="http://schemas.openxmlformats.org/officeDocument/2006/relationships/hyperlink" Target="https://octopart-clicks.com/click/altium?manufacturer=Wurth%20Electronics&amp;mpn=61300621121&amp;seller=Digi-Key&amp;sku=732-5295-ND&amp;country=CA&amp;channel=BOM%20Report&amp;" TargetMode="External"/><Relationship Id="rId15" Type="http://schemas.openxmlformats.org/officeDocument/2006/relationships/hyperlink" Target="https://octopart-clicks.com/click/altium?manufacturer=Diodes&amp;mpn=AP3417CKTR-G1&amp;seller=Digi-Key&amp;sku=AP3417CKTR-G1DIDKR-ND&amp;country=CA&amp;channel=BOM%20Report&amp;" TargetMode="External"/><Relationship Id="rId23" Type="http://schemas.openxmlformats.org/officeDocument/2006/relationships/hyperlink" Target="https://octopart-clicks.com/click/altium?manufacturer=Wurth%20Electronics&amp;mpn=61300621121&amp;seller=Digi-Key&amp;sku=732-5295-ND&amp;country=CA&amp;channel=BOM%20Report&amp;ref=man&amp;" TargetMode="External"/><Relationship Id="rId28" Type="http://schemas.openxmlformats.org/officeDocument/2006/relationships/hyperlink" Target="https://octopart-clicks.com/click/altium?manufacturer=TDK&amp;mpn=MLZ1608A2R2WT000%2C%20MLZ1608M4R7WT000&amp;seller=Digi-Key&amp;sku=445-6385-6-ND%2C%20445-6390-6-ND&amp;country=CA&amp;channel=BOM%20Report&amp;ref=man&amp;" TargetMode="External"/><Relationship Id="rId36" Type="http://schemas.openxmlformats.org/officeDocument/2006/relationships/hyperlink" Target="https://octopart-clicks.com/click/altium?manufacturer=Texas%20Instruments&amp;mpn=ADS1299IPAGR&amp;seller=Digi-Key&amp;sku=296-34818-6-ND&amp;country=CA&amp;channel=BOM%20Report&amp;ref=man&amp;" TargetMode="External"/><Relationship Id="rId49" Type="http://schemas.openxmlformats.org/officeDocument/2006/relationships/hyperlink" Target="https://octopart-clicks.com/click/altium?manufacturer=ECS%20International&amp;mpn=ECS-80-18-30-JGN-TR&amp;seller=Digi-Key&amp;sku=XC2103DKR-ND&amp;country=CA&amp;channel=BOM%20Report&amp;ref=supplier&amp;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octopart-clicks.com/click/altium?manufacturer=TDK&amp;mpn=MLZ1608A2R2WT000%2C%20MLZ1608M4R7WT000&amp;seller=Digi-Key&amp;sku=445-6385-6-ND%2C%20445-6390-6-ND&amp;country=CA&amp;channel=BOM%20Report&amp;" TargetMode="External"/><Relationship Id="rId19" Type="http://schemas.openxmlformats.org/officeDocument/2006/relationships/hyperlink" Target="https://octopart-clicks.com/click/altium?manufacturer=Texas%20Instruments&amp;mpn=TPS61073DDCR&amp;seller=Digi-Key&amp;sku=296-21898-2-ND&amp;country=CA&amp;channel=BOM%20Report&amp;" TargetMode="External"/><Relationship Id="rId31" Type="http://schemas.openxmlformats.org/officeDocument/2006/relationships/hyperlink" Target="https://octopart-clicks.com/click/altium?manufacturer=ECS%20International&amp;mpn=ECS-80-18-30-JGN-TR&amp;seller=Digi-Key&amp;sku=XC2103DKR-ND&amp;country=CA&amp;channel=BOM%20Report&amp;ref=man&amp;" TargetMode="External"/><Relationship Id="rId44" Type="http://schemas.openxmlformats.org/officeDocument/2006/relationships/hyperlink" Target="https://octopart-clicks.com/click/altium?manufacturer=Yageo&amp;mpn=RC0402FR-071ML%2C%20RC0402JR-070RL%2C%20RC0402FR-07453KL%2C%20RC0402FR-07100KL%2C%20RC0402JR-071M6L%2C%20RC0402JR-07180KL%2C%20RC0402FR-0710KL%2C%20RC0402FR-071KL%2C%20RC0402JR-07470KL&amp;seller=Digi-Key&amp;sku=311-1.00MLRCT-ND%2C%20311-0.0JRDKR-ND%2C%20YAG3164DKR-ND%2C%20311-100KLRCT-ND%2C%20YAG3284DKR-ND%2C%20311-180KJRDKR-ND%2C%20311-10.0KLRDKR-ND%2C%20311-1.00KLRDKR-ND%2C%20311-470KJRDKR-ND&amp;country=CA&amp;channel=BOM%20Report&amp;ref=supplier&amp;" TargetMode="External"/><Relationship Id="rId52" Type="http://schemas.openxmlformats.org/officeDocument/2006/relationships/hyperlink" Target="https://octopart-clicks.com/click/altium?manufacturer=Microchip&amp;mpn=PIC32MX250F128B-I%2FSS&amp;seller=Digi-Key&amp;sku=PIC32MX250F128B-I%2FSS-ND&amp;country=CA&amp;channel=BOM%20Report&amp;ref=supplier&amp;" TargetMode="External"/><Relationship Id="rId4" Type="http://schemas.openxmlformats.org/officeDocument/2006/relationships/hyperlink" Target="https://octopart-clicks.com/click/altium?manufacturer=Wurth%20Electronics&amp;mpn=450404015514&amp;seller=Digi-Key&amp;sku=732-13665-6-ND&amp;country=CA&amp;channel=BOM%20Report&amp;" TargetMode="External"/><Relationship Id="rId9" Type="http://schemas.openxmlformats.org/officeDocument/2006/relationships/hyperlink" Target="https://octopart-clicks.com/click/altium?manufacturer=Murata%2C%20Samsung%2C%20KEMET&amp;mpn=GRM153R61A105ME95D%2C%20CL05A104KP5NNNC%2C%20CL05B152KB5NNNC%2C%20GRM155R61A475MEAAD%2C%20CL05A106MP5NUNC%2C%20GRM31CR60J107ME39L%2C%20C0402C180K5RAC7867&amp;seller=Digi-Key&amp;sku=490-14577-6-ND%2C%201276-1022-6-ND%2C%201276-1521-6-ND%2C%20490-14306-6-ND%2C%201276-1450-6-ND%2C%20490-4539-6-ND%2C%20399-19371-6-ND&amp;country=CA&amp;channel=BOM%20Report&amp;" TargetMode="External"/><Relationship Id="rId14" Type="http://schemas.openxmlformats.org/officeDocument/2006/relationships/hyperlink" Target="https://octopart-clicks.com/click/altium?manufacturer=ITT%20C%26K&amp;mpn=PTS810SJK250SMTRLFS&amp;seller=Digi-Key&amp;sku=CKN10503DKR-ND&amp;country=CA&amp;channel=BOM%20Report&amp;" TargetMode="External"/><Relationship Id="rId22" Type="http://schemas.openxmlformats.org/officeDocument/2006/relationships/hyperlink" Target="https://octopart-clicks.com/click/altium?manufacturer=Wurth%20Electronics&amp;mpn=450404015514&amp;seller=Digi-Key&amp;sku=732-13665-6-ND&amp;country=CA&amp;channel=BOM%20Report&amp;ref=man&amp;" TargetMode="External"/><Relationship Id="rId27" Type="http://schemas.openxmlformats.org/officeDocument/2006/relationships/hyperlink" Target="https://octopart-clicks.com/click/altium?manufacturer=Murata%2C%20Samsung%2C%20KEMET&amp;mpn=GRM153R61A105ME95D%2C%20CL05A104KP5NNNC%2C%20CL05B152KB5NNNC%2C%20GRM155R61A475MEAAD%2C%20CL05A106MP5NUNC%2C%20GRM31CR60J107ME39L%2C%20C0402C180K5RAC7867&amp;seller=Digi-Key&amp;sku=490-14577-6-ND%2C%201276-1022-6-ND%2C%201276-1521-6-ND%2C%20490-14306-6-ND%2C%201276-1450-6-ND%2C%20490-4539-6-ND%2C%20399-19371-6-ND&amp;country=CA&amp;channel=BOM%20Report&amp;ref=man&amp;" TargetMode="External"/><Relationship Id="rId30" Type="http://schemas.openxmlformats.org/officeDocument/2006/relationships/hyperlink" Target="https://octopart-clicks.com/click/altium?manufacturer=Yageo&amp;mpn=CA0612KRX7R9BB102&amp;seller=Digi-Key&amp;sku=311-2073-6-ND&amp;country=CA&amp;channel=BOM%20Report&amp;ref=man&amp;" TargetMode="External"/><Relationship Id="rId35" Type="http://schemas.openxmlformats.org/officeDocument/2006/relationships/hyperlink" Target="https://octopart-clicks.com/click/altium?manufacturer=Vishay%20Semiconductors&amp;mpn=GSOT04C-G3-08&amp;seller=Digi-Key&amp;sku=GSOT04C-G3-08GIDKR-ND&amp;country=CA&amp;channel=BOM%20Report&amp;ref=man&amp;" TargetMode="External"/><Relationship Id="rId43" Type="http://schemas.openxmlformats.org/officeDocument/2006/relationships/hyperlink" Target="https://octopart-clicks.com/click/altium?manufacturer=Panasonic&amp;mpn=EXB-N8V162JX&amp;seller=Digi-Key&amp;sku=Y10162DKR-ND&amp;country=CA&amp;channel=BOM%20Report&amp;ref=supplier&amp;" TargetMode="External"/><Relationship Id="rId48" Type="http://schemas.openxmlformats.org/officeDocument/2006/relationships/hyperlink" Target="https://octopart-clicks.com/click/altium?manufacturer=Yageo&amp;mpn=CA0612KRX7R9BB102&amp;seller=Digi-Key&amp;sku=311-2073-6-ND&amp;country=CA&amp;channel=BOM%20Report&amp;ref=supplier&amp;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Yageo&amp;mpn=RC0402FR-071ML%2C%20RC0402JR-070RL%2C%20RC0402FR-07453KL%2C%20RC0402FR-07100KL%2C%20RC0402JR-071M6L%2C%20RC0402JR-07180KL%2C%20RC0402FR-0710KL%2C%20RC0402FR-071KL%2C%20RC0402JR-07470KL&amp;seller=Digi-Key&amp;sku=311-1.00MLRCT-ND%2C%20311-0.0JRDKR-ND%2C%20YAG3164DKR-ND%2C%20311-100KLRCT-ND%2C%20YAG3284DKR-ND%2C%20311-180KJRDKR-ND%2C%20311-10.0KLRDKR-ND%2C%20311-1.00KLRDKR-ND%2C%20311-470KJRDKR-ND&amp;country=CA&amp;channel=BOM%20Report&amp;" TargetMode="External"/><Relationship Id="rId51" Type="http://schemas.openxmlformats.org/officeDocument/2006/relationships/hyperlink" Target="https://octopart-clicks.com/click/altium?manufacturer=Diodes&amp;mpn=AP3417CKTR-G1&amp;seller=Digi-Key&amp;sku=AP3417CKTR-G1DIDKR-ND&amp;country=CA&amp;channel=BOM%20Report&amp;ref=supplier&amp;" TargetMode="External"/><Relationship Id="rId3" Type="http://schemas.openxmlformats.org/officeDocument/2006/relationships/hyperlink" Target="https://octopart-clicks.com/click/altium?manufacturer=Global%20Connector%20Technology&amp;mpn=MEM2067-02-180-00-A&amp;seller=Digi-Key&amp;sku=2073-MEM2067-02-180-00-ACT-ND&amp;country=CA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6"/>
  <sheetViews>
    <sheetView showGridLines="0" tabSelected="1" zoomScaleNormal="100" workbookViewId="0">
      <selection activeCell="F9" sqref="F9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7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3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3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4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ht="13" x14ac:dyDescent="0.3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5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5">
      <c r="A8" s="52"/>
      <c r="B8" s="18"/>
      <c r="C8" s="18" t="s">
        <v>17</v>
      </c>
      <c r="D8" s="21">
        <f ca="1">TODAY()</f>
        <v>43874</v>
      </c>
      <c r="E8" s="22">
        <f ca="1">NOW()</f>
        <v>43874.577807175927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5">
      <c r="A9" s="54"/>
      <c r="B9" s="34" t="s">
        <v>22</v>
      </c>
      <c r="C9" s="91" t="s">
        <v>41</v>
      </c>
      <c r="D9" s="91" t="s">
        <v>45</v>
      </c>
      <c r="E9" s="91" t="s">
        <v>60</v>
      </c>
      <c r="F9" s="91" t="s">
        <v>79</v>
      </c>
      <c r="G9" s="91" t="s">
        <v>90</v>
      </c>
      <c r="H9" s="91" t="s">
        <v>109</v>
      </c>
      <c r="I9" s="91" t="s">
        <v>110</v>
      </c>
      <c r="J9" s="91" t="s">
        <v>112</v>
      </c>
      <c r="K9" s="100" t="s">
        <v>131</v>
      </c>
      <c r="L9" s="101" t="s">
        <v>132</v>
      </c>
      <c r="M9" s="102" t="s">
        <v>133</v>
      </c>
      <c r="N9" s="102" t="s">
        <v>134</v>
      </c>
      <c r="O9" s="102" t="s">
        <v>135</v>
      </c>
    </row>
    <row r="10" spans="1:15" s="2" customFormat="1" ht="13.5" customHeight="1" x14ac:dyDescent="0.25">
      <c r="A10" s="52"/>
      <c r="B10" s="28">
        <f>ROW(B10) - ROW($B$9)</f>
        <v>1</v>
      </c>
      <c r="C10" s="92" t="s">
        <v>42</v>
      </c>
      <c r="D10" s="94" t="s">
        <v>46</v>
      </c>
      <c r="E10" s="96" t="s">
        <v>61</v>
      </c>
      <c r="F10" s="97" t="s">
        <v>42</v>
      </c>
      <c r="G10" s="97" t="s">
        <v>91</v>
      </c>
      <c r="H10" s="29">
        <v>1</v>
      </c>
      <c r="I10" s="98" t="s">
        <v>111</v>
      </c>
      <c r="J10" s="96" t="s">
        <v>113</v>
      </c>
      <c r="K10" s="37"/>
      <c r="L10" s="37">
        <v>0</v>
      </c>
      <c r="M10" s="75"/>
      <c r="N10" s="75"/>
      <c r="O10" s="103" t="s">
        <v>42</v>
      </c>
    </row>
    <row r="11" spans="1:15" s="2" customFormat="1" ht="13.5" customHeight="1" x14ac:dyDescent="0.25">
      <c r="A11" s="52"/>
      <c r="B11" s="30">
        <f>ROW(B11) - ROW($B$9)</f>
        <v>2</v>
      </c>
      <c r="C11" s="93" t="s">
        <v>42</v>
      </c>
      <c r="D11" s="95" t="s">
        <v>47</v>
      </c>
      <c r="E11" s="95" t="s">
        <v>62</v>
      </c>
      <c r="F11" s="93" t="s">
        <v>42</v>
      </c>
      <c r="G11" s="93" t="s">
        <v>92</v>
      </c>
      <c r="H11" s="31">
        <v>1</v>
      </c>
      <c r="I11" s="99" t="s">
        <v>111</v>
      </c>
      <c r="J11" s="95" t="s">
        <v>114</v>
      </c>
      <c r="K11" s="38"/>
      <c r="L11" s="38">
        <v>0</v>
      </c>
      <c r="M11" s="76"/>
      <c r="N11" s="76"/>
      <c r="O11" s="104" t="s">
        <v>42</v>
      </c>
    </row>
    <row r="12" spans="1:15" s="2" customFormat="1" ht="13.5" customHeight="1" x14ac:dyDescent="0.25">
      <c r="A12" s="52"/>
      <c r="B12" s="28">
        <f>ROW(B12) - ROW($B$9)</f>
        <v>3</v>
      </c>
      <c r="C12" s="92" t="s">
        <v>42</v>
      </c>
      <c r="D12" s="94" t="s">
        <v>48</v>
      </c>
      <c r="E12" s="96" t="s">
        <v>63</v>
      </c>
      <c r="F12" s="97" t="s">
        <v>42</v>
      </c>
      <c r="G12" s="97" t="s">
        <v>93</v>
      </c>
      <c r="H12" s="29">
        <v>1</v>
      </c>
      <c r="I12" s="98" t="s">
        <v>111</v>
      </c>
      <c r="J12" s="96" t="s">
        <v>115</v>
      </c>
      <c r="K12" s="37">
        <v>1</v>
      </c>
      <c r="L12" s="37">
        <v>2505</v>
      </c>
      <c r="M12" s="75">
        <v>0.75</v>
      </c>
      <c r="N12" s="75">
        <v>0.75</v>
      </c>
      <c r="O12" s="103" t="s">
        <v>40</v>
      </c>
    </row>
    <row r="13" spans="1:15" s="2" customFormat="1" ht="13.5" customHeight="1" x14ac:dyDescent="0.25">
      <c r="A13" s="52"/>
      <c r="B13" s="30">
        <f>ROW(B13) - ROW($B$9)</f>
        <v>4</v>
      </c>
      <c r="C13" s="93" t="s">
        <v>42</v>
      </c>
      <c r="D13" s="95" t="s">
        <v>48</v>
      </c>
      <c r="E13" s="95" t="s">
        <v>64</v>
      </c>
      <c r="F13" s="93" t="s">
        <v>42</v>
      </c>
      <c r="G13" s="93" t="s">
        <v>94</v>
      </c>
      <c r="H13" s="31">
        <v>1</v>
      </c>
      <c r="I13" s="99" t="s">
        <v>111</v>
      </c>
      <c r="J13" s="95" t="s">
        <v>116</v>
      </c>
      <c r="K13" s="38">
        <v>1</v>
      </c>
      <c r="L13" s="38">
        <v>2579</v>
      </c>
      <c r="M13" s="76">
        <v>0.54</v>
      </c>
      <c r="N13" s="76">
        <v>0.54</v>
      </c>
      <c r="O13" s="104" t="s">
        <v>40</v>
      </c>
    </row>
    <row r="14" spans="1:15" s="2" customFormat="1" ht="13.5" customHeight="1" x14ac:dyDescent="0.25">
      <c r="A14" s="52"/>
      <c r="B14" s="28">
        <f>ROW(B14) - ROW($B$9)</f>
        <v>5</v>
      </c>
      <c r="C14" s="92" t="s">
        <v>42</v>
      </c>
      <c r="D14" s="94" t="s">
        <v>48</v>
      </c>
      <c r="E14" s="96" t="s">
        <v>65</v>
      </c>
      <c r="F14" s="97" t="s">
        <v>42</v>
      </c>
      <c r="G14" s="97" t="s">
        <v>95</v>
      </c>
      <c r="H14" s="29">
        <v>1</v>
      </c>
      <c r="I14" s="98" t="s">
        <v>111</v>
      </c>
      <c r="J14" s="96" t="s">
        <v>117</v>
      </c>
      <c r="K14" s="37">
        <v>1</v>
      </c>
      <c r="L14" s="37">
        <v>266</v>
      </c>
      <c r="M14" s="75">
        <v>0.54</v>
      </c>
      <c r="N14" s="75">
        <v>0.54</v>
      </c>
      <c r="O14" s="103" t="s">
        <v>40</v>
      </c>
    </row>
    <row r="15" spans="1:15" s="2" customFormat="1" ht="13.5" customHeight="1" x14ac:dyDescent="0.25">
      <c r="A15" s="52"/>
      <c r="B15" s="30">
        <f>ROW(B15) - ROW($B$9)</f>
        <v>6</v>
      </c>
      <c r="C15" s="93" t="s">
        <v>42</v>
      </c>
      <c r="D15" s="95" t="s">
        <v>49</v>
      </c>
      <c r="E15" s="95" t="s">
        <v>66</v>
      </c>
      <c r="F15" s="93" t="s">
        <v>80</v>
      </c>
      <c r="G15" s="93" t="s">
        <v>96</v>
      </c>
      <c r="H15" s="31">
        <v>3</v>
      </c>
      <c r="I15" s="99" t="s">
        <v>111</v>
      </c>
      <c r="J15" s="95" t="s">
        <v>118</v>
      </c>
      <c r="K15" s="38">
        <v>3</v>
      </c>
      <c r="L15" s="38">
        <v>21269</v>
      </c>
      <c r="M15" s="76">
        <v>0.11</v>
      </c>
      <c r="N15" s="76">
        <v>0.33</v>
      </c>
      <c r="O15" s="104" t="s">
        <v>40</v>
      </c>
    </row>
    <row r="16" spans="1:15" s="2" customFormat="1" ht="13.5" customHeight="1" x14ac:dyDescent="0.25">
      <c r="A16" s="52"/>
      <c r="B16" s="28">
        <f>ROW(B16) - ROW($B$9)</f>
        <v>7</v>
      </c>
      <c r="C16" s="92" t="s">
        <v>42</v>
      </c>
      <c r="D16" s="94" t="s">
        <v>50</v>
      </c>
      <c r="E16" s="96" t="s">
        <v>67</v>
      </c>
      <c r="F16" s="97" t="s">
        <v>80</v>
      </c>
      <c r="G16" s="97" t="s">
        <v>97</v>
      </c>
      <c r="H16" s="29">
        <v>16</v>
      </c>
      <c r="I16" s="98" t="s">
        <v>111</v>
      </c>
      <c r="J16" s="96" t="s">
        <v>119</v>
      </c>
      <c r="K16" s="37">
        <v>16</v>
      </c>
      <c r="L16" s="37"/>
      <c r="M16" s="75">
        <v>0.02</v>
      </c>
      <c r="N16" s="75">
        <v>0.26</v>
      </c>
      <c r="O16" s="103" t="s">
        <v>40</v>
      </c>
    </row>
    <row r="17" spans="1:15" s="2" customFormat="1" ht="13.5" customHeight="1" x14ac:dyDescent="0.25">
      <c r="A17" s="52"/>
      <c r="B17" s="30">
        <f>ROW(B17) - ROW($B$9)</f>
        <v>8</v>
      </c>
      <c r="C17" s="93" t="s">
        <v>42</v>
      </c>
      <c r="D17" s="95" t="s">
        <v>51</v>
      </c>
      <c r="E17" s="95" t="s">
        <v>68</v>
      </c>
      <c r="F17" s="93" t="s">
        <v>81</v>
      </c>
      <c r="G17" s="93" t="s">
        <v>98</v>
      </c>
      <c r="H17" s="31">
        <v>23</v>
      </c>
      <c r="I17" s="99" t="s">
        <v>111</v>
      </c>
      <c r="J17" s="95" t="s">
        <v>120</v>
      </c>
      <c r="K17" s="38">
        <v>23</v>
      </c>
      <c r="L17" s="38"/>
      <c r="M17" s="76">
        <v>0.13</v>
      </c>
      <c r="N17" s="76">
        <v>3.01</v>
      </c>
      <c r="O17" s="104" t="s">
        <v>40</v>
      </c>
    </row>
    <row r="18" spans="1:15" s="2" customFormat="1" ht="13.5" customHeight="1" x14ac:dyDescent="0.25">
      <c r="A18" s="52"/>
      <c r="B18" s="28">
        <f>ROW(B18) - ROW($B$9)</f>
        <v>9</v>
      </c>
      <c r="C18" s="92" t="s">
        <v>42</v>
      </c>
      <c r="D18" s="94" t="s">
        <v>52</v>
      </c>
      <c r="E18" s="96" t="s">
        <v>69</v>
      </c>
      <c r="F18" s="97" t="s">
        <v>82</v>
      </c>
      <c r="G18" s="97" t="s">
        <v>99</v>
      </c>
      <c r="H18" s="29">
        <v>2</v>
      </c>
      <c r="I18" s="98" t="s">
        <v>111</v>
      </c>
      <c r="J18" s="96" t="s">
        <v>121</v>
      </c>
      <c r="K18" s="37">
        <v>2</v>
      </c>
      <c r="L18" s="37"/>
      <c r="M18" s="75">
        <v>0.17</v>
      </c>
      <c r="N18" s="75">
        <v>0.34</v>
      </c>
      <c r="O18" s="103" t="s">
        <v>40</v>
      </c>
    </row>
    <row r="19" spans="1:15" s="2" customFormat="1" ht="13.5" customHeight="1" x14ac:dyDescent="0.25">
      <c r="A19" s="52"/>
      <c r="B19" s="30">
        <f>ROW(B19) - ROW($B$9)</f>
        <v>10</v>
      </c>
      <c r="C19" s="93" t="s">
        <v>42</v>
      </c>
      <c r="D19" s="95" t="s">
        <v>53</v>
      </c>
      <c r="E19" s="95" t="s">
        <v>70</v>
      </c>
      <c r="F19" s="93" t="s">
        <v>82</v>
      </c>
      <c r="G19" s="93" t="s">
        <v>100</v>
      </c>
      <c r="H19" s="31">
        <v>1</v>
      </c>
      <c r="I19" s="99" t="s">
        <v>111</v>
      </c>
      <c r="J19" s="95" t="s">
        <v>122</v>
      </c>
      <c r="K19" s="38">
        <v>1</v>
      </c>
      <c r="L19" s="38">
        <v>134140</v>
      </c>
      <c r="M19" s="76">
        <v>0.45</v>
      </c>
      <c r="N19" s="76">
        <v>0.45</v>
      </c>
      <c r="O19" s="104" t="s">
        <v>40</v>
      </c>
    </row>
    <row r="20" spans="1:15" s="2" customFormat="1" ht="13.5" customHeight="1" x14ac:dyDescent="0.25">
      <c r="A20" s="52"/>
      <c r="B20" s="28">
        <f>ROW(B20) - ROW($B$9)</f>
        <v>11</v>
      </c>
      <c r="C20" s="92" t="s">
        <v>42</v>
      </c>
      <c r="D20" s="94" t="s">
        <v>50</v>
      </c>
      <c r="E20" s="96" t="s">
        <v>71</v>
      </c>
      <c r="F20" s="97" t="s">
        <v>83</v>
      </c>
      <c r="G20" s="97" t="s">
        <v>101</v>
      </c>
      <c r="H20" s="29">
        <v>2</v>
      </c>
      <c r="I20" s="98" t="s">
        <v>111</v>
      </c>
      <c r="J20" s="96" t="s">
        <v>123</v>
      </c>
      <c r="K20" s="37">
        <v>2</v>
      </c>
      <c r="L20" s="37">
        <v>8061</v>
      </c>
      <c r="M20" s="75">
        <v>0.41</v>
      </c>
      <c r="N20" s="75">
        <v>0.82</v>
      </c>
      <c r="O20" s="103" t="s">
        <v>40</v>
      </c>
    </row>
    <row r="21" spans="1:15" s="2" customFormat="1" ht="13.5" customHeight="1" x14ac:dyDescent="0.25">
      <c r="A21" s="52"/>
      <c r="B21" s="30">
        <f>ROW(B21) - ROW($B$9)</f>
        <v>12</v>
      </c>
      <c r="C21" s="93" t="s">
        <v>42</v>
      </c>
      <c r="D21" s="95" t="s">
        <v>54</v>
      </c>
      <c r="E21" s="95" t="s">
        <v>72</v>
      </c>
      <c r="F21" s="93" t="s">
        <v>84</v>
      </c>
      <c r="G21" s="93" t="s">
        <v>102</v>
      </c>
      <c r="H21" s="31">
        <v>1</v>
      </c>
      <c r="I21" s="99" t="s">
        <v>111</v>
      </c>
      <c r="J21" s="95" t="s">
        <v>124</v>
      </c>
      <c r="K21" s="38">
        <v>1</v>
      </c>
      <c r="L21" s="38">
        <v>438</v>
      </c>
      <c r="M21" s="76">
        <v>0.69</v>
      </c>
      <c r="N21" s="76">
        <v>0.69</v>
      </c>
      <c r="O21" s="104" t="s">
        <v>40</v>
      </c>
    </row>
    <row r="22" spans="1:15" s="2" customFormat="1" ht="13.5" customHeight="1" x14ac:dyDescent="0.25">
      <c r="A22" s="52"/>
      <c r="B22" s="28">
        <f>ROW(B22) - ROW($B$9)</f>
        <v>13</v>
      </c>
      <c r="C22" s="92" t="s">
        <v>42</v>
      </c>
      <c r="D22" s="94" t="s">
        <v>55</v>
      </c>
      <c r="E22" s="96" t="s">
        <v>73</v>
      </c>
      <c r="F22" s="97" t="s">
        <v>84</v>
      </c>
      <c r="G22" s="97" t="s">
        <v>103</v>
      </c>
      <c r="H22" s="29">
        <v>2</v>
      </c>
      <c r="I22" s="98" t="s">
        <v>111</v>
      </c>
      <c r="J22" s="96" t="s">
        <v>125</v>
      </c>
      <c r="K22" s="37">
        <v>2</v>
      </c>
      <c r="L22" s="37">
        <v>69240</v>
      </c>
      <c r="M22" s="75">
        <v>0.3</v>
      </c>
      <c r="N22" s="75">
        <v>0.6</v>
      </c>
      <c r="O22" s="103" t="s">
        <v>40</v>
      </c>
    </row>
    <row r="23" spans="1:15" s="2" customFormat="1" ht="13.5" customHeight="1" x14ac:dyDescent="0.25">
      <c r="A23" s="52"/>
      <c r="B23" s="30">
        <f>ROW(B23) - ROW($B$9)</f>
        <v>14</v>
      </c>
      <c r="C23" s="93" t="s">
        <v>42</v>
      </c>
      <c r="D23" s="95" t="s">
        <v>56</v>
      </c>
      <c r="E23" s="95" t="s">
        <v>74</v>
      </c>
      <c r="F23" s="93" t="s">
        <v>85</v>
      </c>
      <c r="G23" s="93" t="s">
        <v>104</v>
      </c>
      <c r="H23" s="31">
        <v>1</v>
      </c>
      <c r="I23" s="99" t="s">
        <v>111</v>
      </c>
      <c r="J23" s="95" t="s">
        <v>126</v>
      </c>
      <c r="K23" s="38">
        <v>1</v>
      </c>
      <c r="L23" s="38">
        <v>33002</v>
      </c>
      <c r="M23" s="76">
        <v>0.41</v>
      </c>
      <c r="N23" s="76">
        <v>0.41</v>
      </c>
      <c r="O23" s="104" t="s">
        <v>40</v>
      </c>
    </row>
    <row r="24" spans="1:15" s="2" customFormat="1" ht="13.5" customHeight="1" x14ac:dyDescent="0.25">
      <c r="A24" s="52"/>
      <c r="B24" s="28">
        <f>ROW(B24) - ROW($B$9)</f>
        <v>15</v>
      </c>
      <c r="C24" s="92" t="s">
        <v>42</v>
      </c>
      <c r="D24" s="94" t="s">
        <v>57</v>
      </c>
      <c r="E24" s="96" t="s">
        <v>75</v>
      </c>
      <c r="F24" s="97" t="s">
        <v>86</v>
      </c>
      <c r="G24" s="97" t="s">
        <v>105</v>
      </c>
      <c r="H24" s="29">
        <v>1</v>
      </c>
      <c r="I24" s="98" t="s">
        <v>111</v>
      </c>
      <c r="J24" s="96" t="s">
        <v>127</v>
      </c>
      <c r="K24" s="37">
        <v>1</v>
      </c>
      <c r="L24" s="37">
        <v>2605</v>
      </c>
      <c r="M24" s="75">
        <v>3.57</v>
      </c>
      <c r="N24" s="75">
        <v>3.57</v>
      </c>
      <c r="O24" s="103" t="s">
        <v>40</v>
      </c>
    </row>
    <row r="25" spans="1:15" s="2" customFormat="1" ht="13.5" customHeight="1" x14ac:dyDescent="0.25">
      <c r="A25" s="52"/>
      <c r="B25" s="30">
        <f>ROW(B25) - ROW($B$9)</f>
        <v>16</v>
      </c>
      <c r="C25" s="93" t="s">
        <v>42</v>
      </c>
      <c r="D25" s="95" t="s">
        <v>58</v>
      </c>
      <c r="E25" s="95" t="s">
        <v>76</v>
      </c>
      <c r="F25" s="93" t="s">
        <v>87</v>
      </c>
      <c r="G25" s="93" t="s">
        <v>106</v>
      </c>
      <c r="H25" s="31">
        <v>1</v>
      </c>
      <c r="I25" s="99" t="s">
        <v>111</v>
      </c>
      <c r="J25" s="95" t="s">
        <v>128</v>
      </c>
      <c r="K25" s="38">
        <v>1</v>
      </c>
      <c r="L25" s="38">
        <v>3725</v>
      </c>
      <c r="M25" s="76">
        <v>0.43</v>
      </c>
      <c r="N25" s="76">
        <v>0.43</v>
      </c>
      <c r="O25" s="104" t="s">
        <v>40</v>
      </c>
    </row>
    <row r="26" spans="1:15" s="2" customFormat="1" ht="13.5" customHeight="1" x14ac:dyDescent="0.25">
      <c r="A26" s="52"/>
      <c r="B26" s="28">
        <f>ROW(B26) - ROW($B$9)</f>
        <v>17</v>
      </c>
      <c r="C26" s="92" t="s">
        <v>43</v>
      </c>
      <c r="D26" s="94" t="s">
        <v>59</v>
      </c>
      <c r="E26" s="96" t="s">
        <v>77</v>
      </c>
      <c r="F26" s="97" t="s">
        <v>88</v>
      </c>
      <c r="G26" s="97" t="s">
        <v>107</v>
      </c>
      <c r="H26" s="29">
        <v>1</v>
      </c>
      <c r="I26" s="98" t="s">
        <v>111</v>
      </c>
      <c r="J26" s="96" t="s">
        <v>129</v>
      </c>
      <c r="K26" s="37">
        <v>1</v>
      </c>
      <c r="L26" s="37">
        <v>1265</v>
      </c>
      <c r="M26" s="75">
        <v>53.84</v>
      </c>
      <c r="N26" s="75">
        <v>53.84</v>
      </c>
      <c r="O26" s="103" t="s">
        <v>40</v>
      </c>
    </row>
    <row r="27" spans="1:15" s="2" customFormat="1" ht="13.5" customHeight="1" x14ac:dyDescent="0.25">
      <c r="A27" s="52"/>
      <c r="B27" s="30">
        <f>ROW(B27) - ROW($B$9)</f>
        <v>18</v>
      </c>
      <c r="C27" s="93" t="s">
        <v>44</v>
      </c>
      <c r="D27" s="95" t="s">
        <v>59</v>
      </c>
      <c r="E27" s="95" t="s">
        <v>78</v>
      </c>
      <c r="F27" s="93" t="s">
        <v>89</v>
      </c>
      <c r="G27" s="93" t="s">
        <v>108</v>
      </c>
      <c r="H27" s="31">
        <v>1</v>
      </c>
      <c r="I27" s="99" t="s">
        <v>111</v>
      </c>
      <c r="J27" s="95" t="s">
        <v>130</v>
      </c>
      <c r="K27" s="38"/>
      <c r="L27" s="38">
        <v>6000</v>
      </c>
      <c r="M27" s="76"/>
      <c r="N27" s="76"/>
      <c r="O27" s="104" t="s">
        <v>40</v>
      </c>
    </row>
    <row r="28" spans="1:15" x14ac:dyDescent="0.25">
      <c r="A28" s="52"/>
      <c r="B28" s="48"/>
      <c r="C28" s="47"/>
      <c r="D28" s="33"/>
      <c r="E28" s="32"/>
      <c r="F28" s="44"/>
      <c r="G28" s="36"/>
      <c r="H28" s="43">
        <f>SUM(H10:H27)</f>
        <v>60</v>
      </c>
      <c r="I28" s="69"/>
      <c r="J28" s="39"/>
      <c r="K28" s="43">
        <f>SUM(K10:K27)</f>
        <v>57</v>
      </c>
      <c r="L28" s="42"/>
      <c r="M28" s="42"/>
      <c r="N28" s="42">
        <f>SUM(N10:N27)</f>
        <v>66.58</v>
      </c>
      <c r="O28" s="62"/>
    </row>
    <row r="29" spans="1:15" ht="13.5" thickBot="1" x14ac:dyDescent="0.3">
      <c r="A29" s="52"/>
      <c r="B29" s="77" t="s">
        <v>20</v>
      </c>
      <c r="C29" s="77"/>
      <c r="D29" s="5"/>
      <c r="E29" s="7"/>
      <c r="F29" s="46" t="s">
        <v>21</v>
      </c>
      <c r="G29" s="4"/>
      <c r="H29" s="4"/>
      <c r="I29" s="70"/>
      <c r="J29" s="36"/>
      <c r="K29" s="36"/>
      <c r="L29" s="36"/>
      <c r="M29" s="36"/>
      <c r="N29" s="36"/>
      <c r="O29" s="61"/>
    </row>
    <row r="30" spans="1:15" ht="25.5" thickBot="1" x14ac:dyDescent="0.3">
      <c r="A30" s="52"/>
      <c r="B30" s="6"/>
      <c r="C30" s="6"/>
      <c r="D30" s="6"/>
      <c r="E30" s="8"/>
      <c r="F30" s="5"/>
      <c r="G30" s="5"/>
      <c r="H30" s="88" t="s">
        <v>39</v>
      </c>
      <c r="I30" s="74" t="s">
        <v>29</v>
      </c>
      <c r="J30" s="41" t="s">
        <v>23</v>
      </c>
      <c r="K30" s="36"/>
      <c r="L30" s="78">
        <f>N28</f>
        <v>66.58</v>
      </c>
      <c r="M30" s="79"/>
      <c r="N30" s="89" t="s">
        <v>40</v>
      </c>
      <c r="O30" s="61"/>
    </row>
    <row r="31" spans="1:15" x14ac:dyDescent="0.25">
      <c r="A31" s="52"/>
      <c r="B31" s="6"/>
      <c r="C31" s="6"/>
      <c r="D31" s="6"/>
      <c r="E31" s="8"/>
      <c r="F31" s="5"/>
      <c r="G31" s="5"/>
      <c r="H31" s="5"/>
      <c r="I31" s="71"/>
      <c r="J31" s="45" t="s">
        <v>28</v>
      </c>
      <c r="K31" s="6"/>
      <c r="L31" s="80">
        <f>L30/H30</f>
        <v>66.58</v>
      </c>
      <c r="M31" s="80"/>
      <c r="N31" s="90" t="s">
        <v>40</v>
      </c>
      <c r="O31" s="61"/>
    </row>
    <row r="32" spans="1:15" ht="13" thickBot="1" x14ac:dyDescent="0.3">
      <c r="A32" s="55"/>
      <c r="B32" s="27"/>
      <c r="C32" s="11"/>
      <c r="D32" s="11"/>
      <c r="E32" s="9"/>
      <c r="F32" s="10"/>
      <c r="G32" s="10"/>
      <c r="H32" s="10"/>
      <c r="I32" s="72"/>
      <c r="J32" s="10"/>
      <c r="K32" s="11"/>
      <c r="L32" s="56"/>
      <c r="M32" s="56"/>
      <c r="N32" s="56"/>
      <c r="O32" s="63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</sheetData>
  <mergeCells count="3">
    <mergeCell ref="B29:C29"/>
    <mergeCell ref="L30:M30"/>
    <mergeCell ref="L31:M31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">
    <cfRule type="cellIs" dxfId="31" priority="32" operator="lessThan">
      <formula>1</formula>
    </cfRule>
  </conditionalFormatting>
  <conditionalFormatting sqref="N12">
    <cfRule type="containsBlanks" dxfId="30" priority="31">
      <formula>LEN(TRIM(N12))=0</formula>
    </cfRule>
  </conditionalFormatting>
  <conditionalFormatting sqref="L13">
    <cfRule type="cellIs" dxfId="29" priority="30" operator="lessThan">
      <formula>1</formula>
    </cfRule>
  </conditionalFormatting>
  <conditionalFormatting sqref="N13">
    <cfRule type="containsBlanks" dxfId="28" priority="29">
      <formula>LEN(TRIM(N13))=0</formula>
    </cfRule>
  </conditionalFormatting>
  <conditionalFormatting sqref="L14">
    <cfRule type="cellIs" dxfId="27" priority="28" operator="lessThan">
      <formula>1</formula>
    </cfRule>
  </conditionalFormatting>
  <conditionalFormatting sqref="N14">
    <cfRule type="containsBlanks" dxfId="26" priority="27">
      <formula>LEN(TRIM(N14))=0</formula>
    </cfRule>
  </conditionalFormatting>
  <conditionalFormatting sqref="L15">
    <cfRule type="cellIs" dxfId="25" priority="26" operator="lessThan">
      <formula>1</formula>
    </cfRule>
  </conditionalFormatting>
  <conditionalFormatting sqref="N15">
    <cfRule type="containsBlanks" dxfId="24" priority="25">
      <formula>LEN(TRIM(N15))=0</formula>
    </cfRule>
  </conditionalFormatting>
  <conditionalFormatting sqref="L16">
    <cfRule type="cellIs" dxfId="23" priority="24" operator="lessThan">
      <formula>1</formula>
    </cfRule>
  </conditionalFormatting>
  <conditionalFormatting sqref="N16">
    <cfRule type="containsBlanks" dxfId="22" priority="23">
      <formula>LEN(TRIM(N16))=0</formula>
    </cfRule>
  </conditionalFormatting>
  <conditionalFormatting sqref="L17">
    <cfRule type="cellIs" dxfId="21" priority="22" operator="lessThan">
      <formula>1</formula>
    </cfRule>
  </conditionalFormatting>
  <conditionalFormatting sqref="N17">
    <cfRule type="containsBlanks" dxfId="20" priority="21">
      <formula>LEN(TRIM(N17))=0</formula>
    </cfRule>
  </conditionalFormatting>
  <conditionalFormatting sqref="L18">
    <cfRule type="cellIs" dxfId="19" priority="20" operator="lessThan">
      <formula>1</formula>
    </cfRule>
  </conditionalFormatting>
  <conditionalFormatting sqref="N18">
    <cfRule type="containsBlanks" dxfId="18" priority="19">
      <formula>LEN(TRIM(N18))=0</formula>
    </cfRule>
  </conditionalFormatting>
  <conditionalFormatting sqref="L19">
    <cfRule type="cellIs" dxfId="17" priority="18" operator="lessThan">
      <formula>1</formula>
    </cfRule>
  </conditionalFormatting>
  <conditionalFormatting sqref="N19">
    <cfRule type="containsBlanks" dxfId="16" priority="17">
      <formula>LEN(TRIM(N19))=0</formula>
    </cfRule>
  </conditionalFormatting>
  <conditionalFormatting sqref="L20">
    <cfRule type="cellIs" dxfId="15" priority="16" operator="lessThan">
      <formula>1</formula>
    </cfRule>
  </conditionalFormatting>
  <conditionalFormatting sqref="N20">
    <cfRule type="containsBlanks" dxfId="14" priority="15">
      <formula>LEN(TRIM(N20))=0</formula>
    </cfRule>
  </conditionalFormatting>
  <conditionalFormatting sqref="L21">
    <cfRule type="cellIs" dxfId="13" priority="14" operator="lessThan">
      <formula>1</formula>
    </cfRule>
  </conditionalFormatting>
  <conditionalFormatting sqref="N21">
    <cfRule type="containsBlanks" dxfId="12" priority="13">
      <formula>LEN(TRIM(N21))=0</formula>
    </cfRule>
  </conditionalFormatting>
  <conditionalFormatting sqref="L22">
    <cfRule type="cellIs" dxfId="11" priority="12" operator="lessThan">
      <formula>1</formula>
    </cfRule>
  </conditionalFormatting>
  <conditionalFormatting sqref="N22">
    <cfRule type="containsBlanks" dxfId="10" priority="11">
      <formula>LEN(TRIM(N22))=0</formula>
    </cfRule>
  </conditionalFormatting>
  <conditionalFormatting sqref="L23">
    <cfRule type="cellIs" dxfId="9" priority="10" operator="lessThan">
      <formula>1</formula>
    </cfRule>
  </conditionalFormatting>
  <conditionalFormatting sqref="N23">
    <cfRule type="containsBlanks" dxfId="8" priority="9">
      <formula>LEN(TRIM(N23))=0</formula>
    </cfRule>
  </conditionalFormatting>
  <conditionalFormatting sqref="L24">
    <cfRule type="cellIs" dxfId="7" priority="8" operator="lessThan">
      <formula>1</formula>
    </cfRule>
  </conditionalFormatting>
  <conditionalFormatting sqref="N24">
    <cfRule type="containsBlanks" dxfId="6" priority="7">
      <formula>LEN(TRIM(N24))=0</formula>
    </cfRule>
  </conditionalFormatting>
  <conditionalFormatting sqref="L25">
    <cfRule type="cellIs" dxfId="5" priority="6" operator="lessThan">
      <formula>1</formula>
    </cfRule>
  </conditionalFormatting>
  <conditionalFormatting sqref="N25">
    <cfRule type="containsBlanks" dxfId="4" priority="5">
      <formula>LEN(TRIM(N25))=0</formula>
    </cfRule>
  </conditionalFormatting>
  <conditionalFormatting sqref="L26">
    <cfRule type="cellIs" dxfId="3" priority="4" operator="lessThan">
      <formula>1</formula>
    </cfRule>
  </conditionalFormatting>
  <conditionalFormatting sqref="N26">
    <cfRule type="containsBlanks" dxfId="2" priority="3">
      <formula>LEN(TRIM(N26))=0</formula>
    </cfRule>
  </conditionalFormatting>
  <conditionalFormatting sqref="L27">
    <cfRule type="cellIs" dxfId="1" priority="2" operator="lessThan">
      <formula>1</formula>
    </cfRule>
  </conditionalFormatting>
  <conditionalFormatting sqref="N27">
    <cfRule type="containsBlanks" dxfId="0" priority="1">
      <formula>LEN(TRIM(N27))=0</formula>
    </cfRule>
  </conditionalFormatting>
  <hyperlinks>
    <hyperlink ref="K7" r:id="rId1" xr:uid="{00000000-0004-0000-0000-000000000000}"/>
    <hyperlink ref="D10" r:id="rId2" tooltip="Component" display="'JST" xr:uid="{7414E2C8-641D-43D7-B80F-A3E591188267}"/>
    <hyperlink ref="D11" r:id="rId3" tooltip="Component" display="'Global Connector Technology" xr:uid="{18D8D976-40AA-4E61-AE50-1F157EA53D02}"/>
    <hyperlink ref="D12" r:id="rId4" tooltip="Component" display="'Wurth Electronics" xr:uid="{D1AFBA61-728E-4F2F-8C34-9A139845FEC4}"/>
    <hyperlink ref="D13" r:id="rId5" tooltip="Component" display="'Wurth Electronics" xr:uid="{053BCAFE-A57E-4AE3-880B-8C2AAE7D9BC4}"/>
    <hyperlink ref="D14" r:id="rId6" tooltip="Component" display="'Wurth Electronics" xr:uid="{06485DA6-B175-4899-B7ED-72990E3376A3}"/>
    <hyperlink ref="D15" r:id="rId7" tooltip="Component" display="'Panasonic" xr:uid="{AFAB0DBE-E02F-4EDE-AFCB-171ADE22B00A}"/>
    <hyperlink ref="D16" r:id="rId8" tooltip="Component" display="'Yageo" xr:uid="{F5C04F83-EFB7-41C3-B283-28F0241DE94E}"/>
    <hyperlink ref="D17" r:id="rId9" tooltip="Component" display="'Murata, Samsung, KEMET" xr:uid="{FC8CAEE3-160F-4B27-BD4F-7846AF352F33}"/>
    <hyperlink ref="D18" r:id="rId10" tooltip="Component" display="'TDK" xr:uid="{B6FBB7E7-56BB-43EC-BC40-C9DCC3E07DD1}"/>
    <hyperlink ref="D19" r:id="rId11" tooltip="Component" display="'Vishay Lite-On" xr:uid="{513A9F79-82E3-4993-8F12-A853698D58D8}"/>
    <hyperlink ref="D20" r:id="rId12" tooltip="Component" display="'Yageo" xr:uid="{D5B97504-7271-4AB7-A5DE-419D961675C0}"/>
    <hyperlink ref="D21" r:id="rId13" tooltip="Component" display="'ECS International" xr:uid="{01D31302-CBDF-4235-B4FB-B82C94142CE5}"/>
    <hyperlink ref="D22" r:id="rId14" tooltip="Component" display="'ITT C&amp;K" xr:uid="{9C431BB5-D298-47F4-871F-CEE9A041C114}"/>
    <hyperlink ref="D23" r:id="rId15" tooltip="Component" display="'Diodes" xr:uid="{11C70371-E322-4E5C-9F1D-CE06F5691AAF}"/>
    <hyperlink ref="D24" r:id="rId16" tooltip="Component" display="'Microchip" xr:uid="{5DFAA53B-A98B-43F4-A760-18C93191431D}"/>
    <hyperlink ref="D25" r:id="rId17" tooltip="Component" display="'Vishay Semiconductors" xr:uid="{FD3E4C9B-2C94-4853-8F5C-1604E7F9AA97}"/>
    <hyperlink ref="D26" r:id="rId18" tooltip="Component" display="'Texas Instruments" xr:uid="{D104A672-A8FE-49AD-9F5E-7267337682A1}"/>
    <hyperlink ref="D27" r:id="rId19" tooltip="Component" display="'Texas Instruments" xr:uid="{EB19F061-6F56-41B2-BF62-648759B6702C}"/>
    <hyperlink ref="E10" r:id="rId20" tooltip="Manufacturer" display="'B2B-PH-SM4-TBT(LF)(SN)" xr:uid="{A10B1DAF-CCB8-4D95-9212-AA22B07B7B63}"/>
    <hyperlink ref="E11" r:id="rId21" tooltip="Manufacturer" display="'MEM2067-02-180-00-A" xr:uid="{8C060D02-103F-46FD-B8B1-4DECA93670D8}"/>
    <hyperlink ref="E12" r:id="rId22" tooltip="Manufacturer" display="'450404015514" xr:uid="{4F287346-19C3-48D6-B128-A83A85E774C0}"/>
    <hyperlink ref="E13" r:id="rId23" tooltip="Manufacturer" display="'61300621121" xr:uid="{B69911E7-4B72-468E-8344-A73B156E7603}"/>
    <hyperlink ref="E14" r:id="rId24" tooltip="Manufacturer" display="'61301211121" xr:uid="{5C9B4C38-AE5D-4F98-91C3-8EEFDEEB6460}"/>
    <hyperlink ref="E15" r:id="rId25" tooltip="Manufacturer" display="'EXB-N8V162JX" xr:uid="{84592B44-570B-419C-B633-E21A0832BB4A}"/>
    <hyperlink ref="E16" r:id="rId26" tooltip="Manufacturer" display="'RC0402FR-071ML, RC0402JR-070RL, RC0402FR-07453KL, RC0402FR-07100KL, RC0402JR-071M6L, RC0402JR-07180KL, RC0402FR-0710KL, RC0402FR-071KL, RC0402JR-07470KL" xr:uid="{10070596-FF97-41C9-8D47-2BD439B96DB5}"/>
    <hyperlink ref="E17" r:id="rId27" tooltip="Manufacturer" display="'GRM153R61A105ME95D, CL05A104KP5NNNC, CL05B152KB5NNNC, GRM155R61A475MEAAD, CL05A106MP5NUNC, GRM31CR60J107ME39L, C0402C180K5RAC7867" xr:uid="{DB5D88D1-D176-4442-980D-E5F2BDE5DAC0}"/>
    <hyperlink ref="E18" r:id="rId28" tooltip="Manufacturer" display="'MLZ1608A2R2WT000, MLZ1608M4R7WT000" xr:uid="{52E5FD3C-A3F3-4308-A4D1-4E4136B632CF}"/>
    <hyperlink ref="E19" r:id="rId29" tooltip="Manufacturer" display="'LTST-C193TBKT-5A" xr:uid="{A360BB26-2A87-4003-9FF4-ACABDCE37D17}"/>
    <hyperlink ref="E20" r:id="rId30" tooltip="Manufacturer" display="'CA0612KRX7R9BB102" xr:uid="{ECC1BC6B-5921-4AE6-BD68-209BF1546CA1}"/>
    <hyperlink ref="E21" r:id="rId31" tooltip="Manufacturer" display="'ECS-80-18-30-JGN-TR" xr:uid="{4F33D2E5-C482-447A-865F-A65778769E20}"/>
    <hyperlink ref="E22" r:id="rId32" tooltip="Manufacturer" display="'PTS810SJK250SMTRLFS" xr:uid="{0EA70310-6719-4072-86DA-35720D2B4A5B}"/>
    <hyperlink ref="E23" r:id="rId33" tooltip="Manufacturer" display="'AP3417CKTR-G1" xr:uid="{9549E058-3F54-4AA8-8BD0-9EDAB1EEA448}"/>
    <hyperlink ref="E24" r:id="rId34" tooltip="Manufacturer" display="'PIC32MX250F128B-I/SS" xr:uid="{4AB39837-9492-4CE9-903F-D7016FE91E1B}"/>
    <hyperlink ref="E25" r:id="rId35" tooltip="Manufacturer" display="'GSOT04C-G3-08" xr:uid="{AB25CFCF-4EE3-4CDD-B192-C866422E74F5}"/>
    <hyperlink ref="E26" r:id="rId36" tooltip="Manufacturer" display="'ADS1299IPAGR" xr:uid="{D697F671-E7D0-4040-8941-D13C07CE5513}"/>
    <hyperlink ref="E27" r:id="rId37" tooltip="Manufacturer" display="'TPS61073DDCR" xr:uid="{1C9CC195-D432-461C-A376-9D0FAE257B90}"/>
    <hyperlink ref="J10" r:id="rId38" tooltip="Supplier" display="'455-2872-6-ND" xr:uid="{4DC43CB3-202C-4F8B-99D1-ECB84C67234C}"/>
    <hyperlink ref="J11" r:id="rId39" tooltip="Supplier" display="'2073-MEM2067-02-180-00-ACT-ND" xr:uid="{B1DAA39C-A70C-4BD9-9ECD-2A2225089538}"/>
    <hyperlink ref="J12" r:id="rId40" tooltip="Supplier" display="'732-13665-6-ND" xr:uid="{4F6A3FE2-58D8-479D-A73D-04D88D62355C}"/>
    <hyperlink ref="J13" r:id="rId41" tooltip="Supplier" display="'732-5295-ND" xr:uid="{A118AD8F-0EA3-4AAD-9322-19E631D09917}"/>
    <hyperlink ref="J14" r:id="rId42" tooltip="Supplier" display="'732-5323-ND" xr:uid="{BA66526A-B3BF-400E-A542-4AD9F67C1677}"/>
    <hyperlink ref="J15" r:id="rId43" tooltip="Supplier" display="'Y10162DKR-ND" xr:uid="{D8C03F3F-0D4C-4E7A-B5AC-124D0C2954BF}"/>
    <hyperlink ref="J16" r:id="rId44" tooltip="Supplier" display="'311-1.00MLRCT-ND, 311-0.0JRDKR-ND, YAG3164DKR-ND, 311-100KLRCT-ND, YAG3284DKR-ND, 311-180KJRDKR-ND, 311-10.0KLRDKR-ND, 311-1.00KLRDKR-ND, 311-470KJRDKR-ND" xr:uid="{3C561A05-1609-47A0-928A-EA65452823B6}"/>
    <hyperlink ref="J17" r:id="rId45" tooltip="Supplier" display="'490-14577-6-ND, 1276-1022-6-ND, 1276-1521-6-ND, 490-14306-6-ND, 1276-1450-6-ND, 490-4539-6-ND, 399-19371-6-ND" xr:uid="{822A4AC3-3CFD-46E2-AC64-D5CE21CABCD0}"/>
    <hyperlink ref="J18" r:id="rId46" tooltip="Supplier" display="'445-6385-6-ND, 445-6390-6-ND" xr:uid="{519B7A65-7784-410F-8E2C-165C30F3895D}"/>
    <hyperlink ref="J19" r:id="rId47" tooltip="Supplier" display="'160-1827-1-ND" xr:uid="{198EDFB5-E50C-4482-BB68-ACF834C9E514}"/>
    <hyperlink ref="J20" r:id="rId48" tooltip="Supplier" display="'311-2073-6-ND" xr:uid="{AE3313BE-9571-41C5-A85D-CD4BF15652F9}"/>
    <hyperlink ref="J21" r:id="rId49" tooltip="Supplier" display="'XC2103DKR-ND" xr:uid="{107B4232-EED4-49E8-A878-C7820082D394}"/>
    <hyperlink ref="J22" r:id="rId50" tooltip="Supplier" display="'CKN10503DKR-ND" xr:uid="{61C3E51F-B33B-469B-948E-1744062C4387}"/>
    <hyperlink ref="J23" r:id="rId51" tooltip="Supplier" display="'AP3417CKTR-G1DIDKR-ND" xr:uid="{5E44CAEF-2D6F-4A3E-A91B-CAB3886D3C9F}"/>
    <hyperlink ref="J24" r:id="rId52" tooltip="Supplier" display="'PIC32MX250F128B-I/SS-ND" xr:uid="{068A219C-AECC-4F63-9480-8FB143801E5E}"/>
    <hyperlink ref="J25" r:id="rId53" tooltip="Supplier" display="'GSOT04C-G3-08GIDKR-ND" xr:uid="{D2C38072-70B9-4F79-9D21-849762744265}"/>
    <hyperlink ref="J26" r:id="rId54" tooltip="Supplier" display="'296-34818-6-ND" xr:uid="{A988AE35-AD14-4F63-B644-C9A9D0504C0E}"/>
    <hyperlink ref="J27" r:id="rId55" tooltip="Supplier" display="'296-21898-2-ND" xr:uid="{4B291EE5-42A8-4D32-88E0-07A524E642A6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56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105" t="s">
        <v>136</v>
      </c>
    </row>
    <row r="2" spans="1:2" ht="13" x14ac:dyDescent="0.25">
      <c r="A2" s="25" t="s">
        <v>1</v>
      </c>
      <c r="B2" s="106" t="s">
        <v>30</v>
      </c>
    </row>
    <row r="3" spans="1:2" ht="13" x14ac:dyDescent="0.25">
      <c r="A3" s="26" t="s">
        <v>2</v>
      </c>
      <c r="B3" s="107" t="s">
        <v>31</v>
      </c>
    </row>
    <row r="4" spans="1:2" ht="13" x14ac:dyDescent="0.25">
      <c r="A4" s="25" t="s">
        <v>3</v>
      </c>
      <c r="B4" s="106" t="s">
        <v>30</v>
      </c>
    </row>
    <row r="5" spans="1:2" ht="13" x14ac:dyDescent="0.25">
      <c r="A5" s="26" t="s">
        <v>4</v>
      </c>
      <c r="B5" s="107" t="s">
        <v>136</v>
      </c>
    </row>
    <row r="6" spans="1:2" ht="13" x14ac:dyDescent="0.25">
      <c r="A6" s="25" t="s">
        <v>5</v>
      </c>
      <c r="B6" s="106" t="s">
        <v>34</v>
      </c>
    </row>
    <row r="7" spans="1:2" ht="13" x14ac:dyDescent="0.25">
      <c r="A7" s="26" t="s">
        <v>6</v>
      </c>
      <c r="B7" s="107" t="s">
        <v>137</v>
      </c>
    </row>
    <row r="8" spans="1:2" ht="13" x14ac:dyDescent="0.25">
      <c r="A8" s="25" t="s">
        <v>7</v>
      </c>
      <c r="B8" s="106" t="s">
        <v>33</v>
      </c>
    </row>
    <row r="9" spans="1:2" ht="12.75" x14ac:dyDescent="0.2">
      <c r="A9" s="26" t="s">
        <v>8</v>
      </c>
      <c r="B9" s="107" t="s">
        <v>32</v>
      </c>
    </row>
    <row r="10" spans="1:2" ht="12.75" x14ac:dyDescent="0.2">
      <c r="A10" s="25" t="s">
        <v>9</v>
      </c>
      <c r="B10" s="106" t="s">
        <v>138</v>
      </c>
    </row>
    <row r="11" spans="1:2" ht="12.75" x14ac:dyDescent="0.2">
      <c r="A11" s="26" t="s">
        <v>10</v>
      </c>
      <c r="B11" s="107" t="s">
        <v>139</v>
      </c>
    </row>
    <row r="12" spans="1:2" ht="12.75" x14ac:dyDescent="0.2">
      <c r="A12" s="25" t="s">
        <v>11</v>
      </c>
      <c r="B12" s="106" t="s">
        <v>140</v>
      </c>
    </row>
    <row r="13" spans="1:2" ht="12.75" x14ac:dyDescent="0.2">
      <c r="A13" s="26" t="s">
        <v>12</v>
      </c>
      <c r="B13" s="107" t="s">
        <v>141</v>
      </c>
    </row>
    <row r="14" spans="1:2" ht="12.75" x14ac:dyDescent="0.2">
      <c r="A14" s="25" t="s">
        <v>13</v>
      </c>
      <c r="B14" s="106" t="s">
        <v>139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merlo</dc:creator>
  <cp:lastModifiedBy>daniel merlo</cp:lastModifiedBy>
  <cp:lastPrinted>2012-02-04T13:58:31Z</cp:lastPrinted>
  <dcterms:created xsi:type="dcterms:W3CDTF">2002-11-05T15:28:02Z</dcterms:created>
  <dcterms:modified xsi:type="dcterms:W3CDTF">2020-02-13T21:52:02Z</dcterms:modified>
</cp:coreProperties>
</file>