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ac0d25b31e90a7/Apps/CITAS ARCHIVO/MIXCOAC/"/>
    </mc:Choice>
  </mc:AlternateContent>
  <xr:revisionPtr revIDLastSave="93" documentId="13_ncr:1_{D2868809-A88C-4DB0-887D-DFAC34098EA8}" xr6:coauthVersionLast="47" xr6:coauthVersionMax="47" xr10:uidLastSave="{7696E9FE-2CD4-44E7-9882-9CA6AF9AFA47}"/>
  <workbookProtection workbookAlgorithmName="SHA-512" workbookHashValue="KtqX3VL615prRax3GIuCRdUxTkU34+YAUp/eud2Ei8BUfgBgjL+ZPaKyu3w9cDZePA2ttQ32DpBNfpdMjolGxA==" workbookSaltValue="ezm0kTIeX2tQBKXRSoTw9A==" workbookSpinCount="100000" lockStructure="1"/>
  <bookViews>
    <workbookView xWindow="-120" yWindow="-120" windowWidth="29040" windowHeight="15720" xr2:uid="{CC35013B-6A1F-4C91-9223-502EDDE0C0D6}"/>
  </bookViews>
  <sheets>
    <sheet name="1" sheetId="8" r:id="rId1"/>
    <sheet name="2" sheetId="41" r:id="rId2"/>
    <sheet name="3" sheetId="42" r:id="rId3"/>
    <sheet name="4" sheetId="43" r:id="rId4"/>
    <sheet name="5" sheetId="44" r:id="rId5"/>
    <sheet name="6" sheetId="45" r:id="rId6"/>
    <sheet name="7" sheetId="46" r:id="rId7"/>
    <sheet name="8" sheetId="47" r:id="rId8"/>
    <sheet name="9" sheetId="48" r:id="rId9"/>
    <sheet name="10" sheetId="49" r:id="rId10"/>
    <sheet name="11" sheetId="50" r:id="rId11"/>
    <sheet name="12" sheetId="51" r:id="rId12"/>
    <sheet name="13" sheetId="52" r:id="rId13"/>
    <sheet name="14" sheetId="53" r:id="rId14"/>
    <sheet name="15" sheetId="54" r:id="rId15"/>
    <sheet name="16" sheetId="55" r:id="rId16"/>
    <sheet name="17" sheetId="56" r:id="rId17"/>
    <sheet name="18" sheetId="57" r:id="rId18"/>
    <sheet name="19" sheetId="58" r:id="rId19"/>
    <sheet name="20" sheetId="59" r:id="rId20"/>
    <sheet name="21" sheetId="60" r:id="rId21"/>
    <sheet name="22" sheetId="61" r:id="rId22"/>
    <sheet name="23" sheetId="62" r:id="rId23"/>
    <sheet name="24" sheetId="63" r:id="rId24"/>
    <sheet name="25" sheetId="64" r:id="rId25"/>
    <sheet name="26" sheetId="65" r:id="rId26"/>
    <sheet name="27" sheetId="66" r:id="rId27"/>
    <sheet name="28" sheetId="67" r:id="rId28"/>
    <sheet name="29" sheetId="68" r:id="rId29"/>
    <sheet name="30" sheetId="69" r:id="rId30"/>
    <sheet name="31" sheetId="70" r:id="rId31"/>
    <sheet name="listas" sheetId="2" state="hidden" r:id="rId32"/>
  </sheets>
  <functionGroups builtInGroupCount="19"/>
  <definedNames>
    <definedName name="_xlnm._FilterDatabase" localSheetId="0" hidden="1">'1'!$A$15:$M$378</definedName>
    <definedName name="_xlnm._FilterDatabase" localSheetId="9" hidden="1">'10'!$A$15:$M$378</definedName>
    <definedName name="_xlnm._FilterDatabase" localSheetId="10" hidden="1">'11'!$A$15:$M$378</definedName>
    <definedName name="_xlnm._FilterDatabase" localSheetId="11" hidden="1">'12'!$A$15:$M$378</definedName>
    <definedName name="_xlnm._FilterDatabase" localSheetId="12" hidden="1">'13'!$A$15:$M$378</definedName>
    <definedName name="_xlnm._FilterDatabase" localSheetId="13" hidden="1">'14'!$A$15:$M$378</definedName>
    <definedName name="_xlnm._FilterDatabase" localSheetId="14" hidden="1">'15'!$A$15:$M$378</definedName>
    <definedName name="_xlnm._FilterDatabase" localSheetId="15" hidden="1">'16'!$A$15:$M$378</definedName>
    <definedName name="_xlnm._FilterDatabase" localSheetId="16" hidden="1">'17'!$A$15:$M$378</definedName>
    <definedName name="_xlnm._FilterDatabase" localSheetId="17" hidden="1">'18'!$A$15:$M$378</definedName>
    <definedName name="_xlnm._FilterDatabase" localSheetId="18" hidden="1">'19'!$A$15:$M$378</definedName>
    <definedName name="_xlnm._FilterDatabase" localSheetId="1" hidden="1">'2'!$A$15:$M$378</definedName>
    <definedName name="_xlnm._FilterDatabase" localSheetId="19" hidden="1">'20'!$A$15:$M$378</definedName>
    <definedName name="_xlnm._FilterDatabase" localSheetId="20" hidden="1">'21'!$A$15:$M$378</definedName>
    <definedName name="_xlnm._FilterDatabase" localSheetId="21" hidden="1">'22'!$A$15:$M$378</definedName>
    <definedName name="_xlnm._FilterDatabase" localSheetId="22" hidden="1">'23'!$A$15:$M$378</definedName>
    <definedName name="_xlnm._FilterDatabase" localSheetId="23" hidden="1">'24'!$A$15:$M$378</definedName>
    <definedName name="_xlnm._FilterDatabase" localSheetId="24" hidden="1">'25'!$A$15:$M$378</definedName>
    <definedName name="_xlnm._FilterDatabase" localSheetId="25" hidden="1">'26'!$A$15:$M$378</definedName>
    <definedName name="_xlnm._FilterDatabase" localSheetId="26" hidden="1">'27'!$A$15:$M$378</definedName>
    <definedName name="_xlnm._FilterDatabase" localSheetId="27" hidden="1">'28'!$A$15:$M$378</definedName>
    <definedName name="_xlnm._FilterDatabase" localSheetId="28" hidden="1">'29'!$A$15:$M$378</definedName>
    <definedName name="_xlnm._FilterDatabase" localSheetId="2" hidden="1">'3'!$A$15:$M$378</definedName>
    <definedName name="_xlnm._FilterDatabase" localSheetId="29" hidden="1">'30'!$A$15:$M$378</definedName>
    <definedName name="_xlnm._FilterDatabase" localSheetId="30" hidden="1">'31'!$A$15:$M$378</definedName>
    <definedName name="_xlnm._FilterDatabase" localSheetId="3" hidden="1">'4'!$A$15:$M$378</definedName>
    <definedName name="_xlnm._FilterDatabase" localSheetId="4" hidden="1">'5'!$A$15:$M$378</definedName>
    <definedName name="_xlnm._FilterDatabase" localSheetId="5" hidden="1">'6'!$A$15:$M$378</definedName>
    <definedName name="_xlnm._FilterDatabase" localSheetId="6" hidden="1">'7'!$A$15:$M$378</definedName>
    <definedName name="_xlnm._FilterDatabase" localSheetId="7" hidden="1">'8'!$A$15:$M$378</definedName>
    <definedName name="_xlnm._FilterDatabase" localSheetId="8" hidden="1">'9'!$A$15:$M$378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8" i="70" l="1"/>
  <c r="A336" i="70"/>
  <c r="A304" i="70"/>
  <c r="A272" i="70"/>
  <c r="A240" i="70"/>
  <c r="A208" i="70"/>
  <c r="A176" i="70"/>
  <c r="A144" i="70"/>
  <c r="O119" i="70"/>
  <c r="A112" i="70"/>
  <c r="O87" i="70"/>
  <c r="O85" i="70"/>
  <c r="O84" i="70"/>
  <c r="O83" i="70"/>
  <c r="O82" i="70"/>
  <c r="O81" i="70"/>
  <c r="O80" i="70"/>
  <c r="A80" i="70"/>
  <c r="O79" i="70"/>
  <c r="O78" i="70"/>
  <c r="O77" i="70"/>
  <c r="O76" i="70"/>
  <c r="O75" i="70"/>
  <c r="O74" i="70"/>
  <c r="O73" i="70"/>
  <c r="O72" i="70"/>
  <c r="O71" i="70"/>
  <c r="O70" i="70"/>
  <c r="O69" i="70"/>
  <c r="O68" i="70"/>
  <c r="O67" i="70"/>
  <c r="O66" i="70"/>
  <c r="O65" i="70"/>
  <c r="O64" i="70"/>
  <c r="O63" i="70"/>
  <c r="O62" i="70"/>
  <c r="O52" i="70"/>
  <c r="A48" i="70"/>
  <c r="O43" i="70"/>
  <c r="O34" i="70"/>
  <c r="O25" i="70"/>
  <c r="O16" i="70"/>
  <c r="A16" i="70"/>
  <c r="X14" i="70"/>
  <c r="W14" i="70"/>
  <c r="U14" i="70"/>
  <c r="T14" i="70"/>
  <c r="S14" i="70"/>
  <c r="M14" i="70"/>
  <c r="L14" i="70"/>
  <c r="I14" i="70"/>
  <c r="H14" i="70"/>
  <c r="G14" i="70"/>
  <c r="X13" i="70"/>
  <c r="W13" i="70"/>
  <c r="U13" i="70"/>
  <c r="T13" i="70"/>
  <c r="S13" i="70"/>
  <c r="M13" i="70"/>
  <c r="L13" i="70"/>
  <c r="I13" i="70"/>
  <c r="H13" i="70"/>
  <c r="G13" i="70"/>
  <c r="M12" i="70"/>
  <c r="L12" i="70"/>
  <c r="I12" i="70"/>
  <c r="H12" i="70"/>
  <c r="G12" i="70"/>
  <c r="X11" i="70"/>
  <c r="W11" i="70"/>
  <c r="U11" i="70"/>
  <c r="T11" i="70"/>
  <c r="S11" i="70"/>
  <c r="M11" i="70"/>
  <c r="L11" i="70"/>
  <c r="I11" i="70"/>
  <c r="H11" i="70"/>
  <c r="G11" i="70" s="1"/>
  <c r="X10" i="70"/>
  <c r="W10" i="70"/>
  <c r="U10" i="70"/>
  <c r="T10" i="70"/>
  <c r="S10" i="70"/>
  <c r="M10" i="70"/>
  <c r="L10" i="70"/>
  <c r="I10" i="70"/>
  <c r="H10" i="70"/>
  <c r="G10" i="70" s="1"/>
  <c r="X9" i="70"/>
  <c r="W9" i="70"/>
  <c r="U9" i="70"/>
  <c r="T9" i="70"/>
  <c r="S9" i="70"/>
  <c r="M9" i="70"/>
  <c r="L9" i="70"/>
  <c r="I9" i="70"/>
  <c r="H9" i="70"/>
  <c r="G9" i="70" s="1"/>
  <c r="M8" i="70"/>
  <c r="L8" i="70"/>
  <c r="I8" i="70"/>
  <c r="H8" i="70"/>
  <c r="G8" i="70"/>
  <c r="M7" i="70"/>
  <c r="L7" i="70"/>
  <c r="I7" i="70"/>
  <c r="H7" i="70"/>
  <c r="G7" i="70" s="1"/>
  <c r="X6" i="70"/>
  <c r="W6" i="70"/>
  <c r="U6" i="70"/>
  <c r="T6" i="70"/>
  <c r="S6" i="70"/>
  <c r="M6" i="70"/>
  <c r="L6" i="70"/>
  <c r="I6" i="70"/>
  <c r="H6" i="70"/>
  <c r="G6" i="70" s="1"/>
  <c r="X5" i="70"/>
  <c r="W5" i="70"/>
  <c r="U5" i="70"/>
  <c r="T5" i="70"/>
  <c r="S5" i="70"/>
  <c r="M5" i="70"/>
  <c r="L5" i="70"/>
  <c r="I5" i="70"/>
  <c r="H5" i="70"/>
  <c r="G5" i="70" s="1"/>
  <c r="X4" i="70"/>
  <c r="W4" i="70"/>
  <c r="U4" i="70"/>
  <c r="T4" i="70"/>
  <c r="S4" i="70"/>
  <c r="M4" i="70"/>
  <c r="L4" i="70"/>
  <c r="I4" i="70"/>
  <c r="H4" i="70"/>
  <c r="G4" i="70" s="1"/>
  <c r="X3" i="70"/>
  <c r="W3" i="70"/>
  <c r="U3" i="70"/>
  <c r="T3" i="70"/>
  <c r="S3" i="70"/>
  <c r="M3" i="70"/>
  <c r="L3" i="70"/>
  <c r="I3" i="70"/>
  <c r="H3" i="70"/>
  <c r="G3" i="70" s="1"/>
  <c r="X2" i="70"/>
  <c r="W2" i="70"/>
  <c r="U2" i="70"/>
  <c r="T2" i="70"/>
  <c r="S2" i="70"/>
  <c r="A368" i="69"/>
  <c r="A336" i="69"/>
  <c r="A304" i="69"/>
  <c r="A272" i="69"/>
  <c r="A240" i="69"/>
  <c r="A208" i="69"/>
  <c r="A176" i="69"/>
  <c r="A144" i="69"/>
  <c r="O119" i="69"/>
  <c r="A112" i="69"/>
  <c r="O87" i="69"/>
  <c r="O85" i="69"/>
  <c r="O84" i="69"/>
  <c r="O83" i="69"/>
  <c r="O82" i="69"/>
  <c r="O81" i="69"/>
  <c r="O80" i="69"/>
  <c r="A80" i="69"/>
  <c r="O79" i="69"/>
  <c r="O78" i="69"/>
  <c r="O77" i="69"/>
  <c r="O76" i="69"/>
  <c r="O75" i="69"/>
  <c r="O74" i="69"/>
  <c r="O73" i="69"/>
  <c r="O72" i="69"/>
  <c r="O71" i="69"/>
  <c r="O70" i="69"/>
  <c r="O69" i="69"/>
  <c r="O68" i="69"/>
  <c r="O67" i="69"/>
  <c r="O66" i="69"/>
  <c r="O65" i="69"/>
  <c r="O64" i="69"/>
  <c r="O63" i="69"/>
  <c r="O62" i="69"/>
  <c r="O52" i="69"/>
  <c r="A48" i="69"/>
  <c r="O43" i="69"/>
  <c r="O34" i="69"/>
  <c r="O25" i="69"/>
  <c r="O16" i="69"/>
  <c r="A16" i="69"/>
  <c r="X14" i="69"/>
  <c r="W14" i="69"/>
  <c r="U14" i="69"/>
  <c r="S14" i="69" s="1"/>
  <c r="T14" i="69"/>
  <c r="M14" i="69"/>
  <c r="L14" i="69"/>
  <c r="I14" i="69"/>
  <c r="H14" i="69"/>
  <c r="G14" i="69" s="1"/>
  <c r="X13" i="69"/>
  <c r="W13" i="69"/>
  <c r="U13" i="69"/>
  <c r="S13" i="69" s="1"/>
  <c r="T13" i="69"/>
  <c r="M13" i="69"/>
  <c r="L13" i="69"/>
  <c r="I13" i="69"/>
  <c r="H13" i="69"/>
  <c r="G13" i="69" s="1"/>
  <c r="M12" i="69"/>
  <c r="L12" i="69"/>
  <c r="I12" i="69"/>
  <c r="G12" i="69" s="1"/>
  <c r="H12" i="69"/>
  <c r="X11" i="69"/>
  <c r="W11" i="69"/>
  <c r="U11" i="69"/>
  <c r="T11" i="69"/>
  <c r="S11" i="69" s="1"/>
  <c r="M11" i="69"/>
  <c r="L11" i="69"/>
  <c r="I11" i="69"/>
  <c r="G11" i="69" s="1"/>
  <c r="H11" i="69"/>
  <c r="X10" i="69"/>
  <c r="W10" i="69"/>
  <c r="U10" i="69"/>
  <c r="T10" i="69"/>
  <c r="S10" i="69" s="1"/>
  <c r="M10" i="69"/>
  <c r="L10" i="69"/>
  <c r="I10" i="69"/>
  <c r="G10" i="69" s="1"/>
  <c r="H10" i="69"/>
  <c r="X9" i="69"/>
  <c r="W9" i="69"/>
  <c r="U9" i="69"/>
  <c r="T9" i="69"/>
  <c r="S9" i="69" s="1"/>
  <c r="M9" i="69"/>
  <c r="L9" i="69"/>
  <c r="I9" i="69"/>
  <c r="G9" i="69" s="1"/>
  <c r="H9" i="69"/>
  <c r="M8" i="69"/>
  <c r="L8" i="69"/>
  <c r="I8" i="69"/>
  <c r="H8" i="69"/>
  <c r="G8" i="69" s="1"/>
  <c r="M7" i="69"/>
  <c r="L7" i="69"/>
  <c r="I7" i="69"/>
  <c r="G7" i="69" s="1"/>
  <c r="H7" i="69"/>
  <c r="X6" i="69"/>
  <c r="W6" i="69"/>
  <c r="U6" i="69"/>
  <c r="T6" i="69"/>
  <c r="S6" i="69" s="1"/>
  <c r="M6" i="69"/>
  <c r="L6" i="69"/>
  <c r="I6" i="69"/>
  <c r="G6" i="69" s="1"/>
  <c r="H6" i="69"/>
  <c r="X5" i="69"/>
  <c r="W5" i="69"/>
  <c r="U5" i="69"/>
  <c r="T5" i="69"/>
  <c r="S5" i="69" s="1"/>
  <c r="M5" i="69"/>
  <c r="L5" i="69"/>
  <c r="I5" i="69"/>
  <c r="G5" i="69" s="1"/>
  <c r="H5" i="69"/>
  <c r="X4" i="69"/>
  <c r="W4" i="69"/>
  <c r="U4" i="69"/>
  <c r="T4" i="69"/>
  <c r="S4" i="69" s="1"/>
  <c r="M4" i="69"/>
  <c r="L4" i="69"/>
  <c r="I4" i="69"/>
  <c r="G4" i="69" s="1"/>
  <c r="H4" i="69"/>
  <c r="X3" i="69"/>
  <c r="W3" i="69"/>
  <c r="U3" i="69"/>
  <c r="T3" i="69"/>
  <c r="S3" i="69" s="1"/>
  <c r="M3" i="69"/>
  <c r="L3" i="69"/>
  <c r="I3" i="69"/>
  <c r="G3" i="69" s="1"/>
  <c r="H3" i="69"/>
  <c r="X2" i="69"/>
  <c r="W2" i="69"/>
  <c r="U2" i="69"/>
  <c r="T2" i="69"/>
  <c r="S2" i="69" s="1"/>
  <c r="A368" i="68"/>
  <c r="A336" i="68"/>
  <c r="A304" i="68"/>
  <c r="A272" i="68"/>
  <c r="A240" i="68"/>
  <c r="A208" i="68"/>
  <c r="A176" i="68"/>
  <c r="A144" i="68"/>
  <c r="O119" i="68"/>
  <c r="A112" i="68"/>
  <c r="O87" i="68"/>
  <c r="O85" i="68"/>
  <c r="O84" i="68"/>
  <c r="O83" i="68"/>
  <c r="O82" i="68"/>
  <c r="O81" i="68"/>
  <c r="O80" i="68"/>
  <c r="A80" i="68"/>
  <c r="O79" i="68"/>
  <c r="O78" i="68"/>
  <c r="O77" i="68"/>
  <c r="O76" i="68"/>
  <c r="O75" i="68"/>
  <c r="O74" i="68"/>
  <c r="O73" i="68"/>
  <c r="O72" i="68"/>
  <c r="O71" i="68"/>
  <c r="O70" i="68"/>
  <c r="O69" i="68"/>
  <c r="O68" i="68"/>
  <c r="O67" i="68"/>
  <c r="O66" i="68"/>
  <c r="O65" i="68"/>
  <c r="O64" i="68"/>
  <c r="O63" i="68"/>
  <c r="O62" i="68"/>
  <c r="O52" i="68"/>
  <c r="A48" i="68"/>
  <c r="O43" i="68"/>
  <c r="O34" i="68"/>
  <c r="O25" i="68"/>
  <c r="O16" i="68"/>
  <c r="A16" i="68"/>
  <c r="X14" i="68"/>
  <c r="W14" i="68"/>
  <c r="U14" i="68"/>
  <c r="T14" i="68"/>
  <c r="S14" i="68"/>
  <c r="M14" i="68"/>
  <c r="L14" i="68"/>
  <c r="I14" i="68"/>
  <c r="H14" i="68"/>
  <c r="G14" i="68" s="1"/>
  <c r="X13" i="68"/>
  <c r="W13" i="68"/>
  <c r="U13" i="68"/>
  <c r="T13" i="68"/>
  <c r="S13" i="68"/>
  <c r="M13" i="68"/>
  <c r="L13" i="68"/>
  <c r="I13" i="68"/>
  <c r="H13" i="68"/>
  <c r="G13" i="68" s="1"/>
  <c r="M12" i="68"/>
  <c r="L12" i="68"/>
  <c r="I12" i="68"/>
  <c r="H12" i="68"/>
  <c r="G12" i="68"/>
  <c r="X11" i="68"/>
  <c r="W11" i="68"/>
  <c r="U11" i="68"/>
  <c r="T11" i="68"/>
  <c r="S11" i="68" s="1"/>
  <c r="M11" i="68"/>
  <c r="L11" i="68"/>
  <c r="I11" i="68"/>
  <c r="H11" i="68"/>
  <c r="G11" i="68" s="1"/>
  <c r="X10" i="68"/>
  <c r="W10" i="68"/>
  <c r="U10" i="68"/>
  <c r="T10" i="68"/>
  <c r="S10" i="68" s="1"/>
  <c r="M10" i="68"/>
  <c r="L10" i="68"/>
  <c r="I10" i="68"/>
  <c r="H10" i="68"/>
  <c r="G10" i="68" s="1"/>
  <c r="X9" i="68"/>
  <c r="W9" i="68"/>
  <c r="U9" i="68"/>
  <c r="T9" i="68"/>
  <c r="S9" i="68" s="1"/>
  <c r="M9" i="68"/>
  <c r="L9" i="68"/>
  <c r="I9" i="68"/>
  <c r="H9" i="68"/>
  <c r="G9" i="68" s="1"/>
  <c r="M8" i="68"/>
  <c r="L8" i="68"/>
  <c r="I8" i="68"/>
  <c r="H8" i="68"/>
  <c r="G8" i="68" s="1"/>
  <c r="M7" i="68"/>
  <c r="L7" i="68"/>
  <c r="I7" i="68"/>
  <c r="H7" i="68"/>
  <c r="G7" i="68" s="1"/>
  <c r="X6" i="68"/>
  <c r="W6" i="68"/>
  <c r="U6" i="68"/>
  <c r="T6" i="68"/>
  <c r="S6" i="68" s="1"/>
  <c r="M6" i="68"/>
  <c r="L6" i="68"/>
  <c r="I6" i="68"/>
  <c r="H6" i="68"/>
  <c r="G6" i="68" s="1"/>
  <c r="X5" i="68"/>
  <c r="W5" i="68"/>
  <c r="U5" i="68"/>
  <c r="T5" i="68"/>
  <c r="S5" i="68" s="1"/>
  <c r="M5" i="68"/>
  <c r="L5" i="68"/>
  <c r="I5" i="68"/>
  <c r="H5" i="68"/>
  <c r="G5" i="68" s="1"/>
  <c r="X4" i="68"/>
  <c r="W4" i="68"/>
  <c r="U4" i="68"/>
  <c r="T4" i="68"/>
  <c r="S4" i="68" s="1"/>
  <c r="M4" i="68"/>
  <c r="L4" i="68"/>
  <c r="I4" i="68"/>
  <c r="H4" i="68"/>
  <c r="G4" i="68" s="1"/>
  <c r="X3" i="68"/>
  <c r="W3" i="68"/>
  <c r="U3" i="68"/>
  <c r="T3" i="68"/>
  <c r="S3" i="68" s="1"/>
  <c r="M3" i="68"/>
  <c r="L3" i="68"/>
  <c r="I3" i="68"/>
  <c r="H3" i="68"/>
  <c r="G3" i="68" s="1"/>
  <c r="X2" i="68"/>
  <c r="W2" i="68"/>
  <c r="U2" i="68"/>
  <c r="T2" i="68"/>
  <c r="S2" i="68" s="1"/>
  <c r="A368" i="67"/>
  <c r="A336" i="67"/>
  <c r="A304" i="67"/>
  <c r="A272" i="67"/>
  <c r="A240" i="67"/>
  <c r="A208" i="67"/>
  <c r="A176" i="67"/>
  <c r="A144" i="67"/>
  <c r="O119" i="67"/>
  <c r="A112" i="67"/>
  <c r="O87" i="67"/>
  <c r="O85" i="67"/>
  <c r="O84" i="67"/>
  <c r="O83" i="67"/>
  <c r="O82" i="67"/>
  <c r="O81" i="67"/>
  <c r="O80" i="67"/>
  <c r="A80" i="67"/>
  <c r="O79" i="67"/>
  <c r="O78" i="67"/>
  <c r="O77" i="67"/>
  <c r="O76" i="67"/>
  <c r="O75" i="67"/>
  <c r="O74" i="67"/>
  <c r="O73" i="67"/>
  <c r="O72" i="67"/>
  <c r="O71" i="67"/>
  <c r="O70" i="67"/>
  <c r="O69" i="67"/>
  <c r="O68" i="67"/>
  <c r="O67" i="67"/>
  <c r="O66" i="67"/>
  <c r="O65" i="67"/>
  <c r="O64" i="67"/>
  <c r="O63" i="67"/>
  <c r="O62" i="67"/>
  <c r="O52" i="67"/>
  <c r="A48" i="67"/>
  <c r="O43" i="67"/>
  <c r="O34" i="67"/>
  <c r="O25" i="67"/>
  <c r="O16" i="67"/>
  <c r="A16" i="67"/>
  <c r="X14" i="67"/>
  <c r="W14" i="67"/>
  <c r="U14" i="67"/>
  <c r="T14" i="67"/>
  <c r="S14" i="67" s="1"/>
  <c r="M14" i="67"/>
  <c r="L14" i="67"/>
  <c r="I14" i="67"/>
  <c r="H14" i="67"/>
  <c r="G14" i="67"/>
  <c r="X13" i="67"/>
  <c r="W13" i="67"/>
  <c r="U13" i="67"/>
  <c r="T13" i="67"/>
  <c r="S13" i="67" s="1"/>
  <c r="M13" i="67"/>
  <c r="L13" i="67"/>
  <c r="I13" i="67"/>
  <c r="H13" i="67"/>
  <c r="G13" i="67"/>
  <c r="M12" i="67"/>
  <c r="L12" i="67"/>
  <c r="I12" i="67"/>
  <c r="H12" i="67"/>
  <c r="G12" i="67" s="1"/>
  <c r="X11" i="67"/>
  <c r="W11" i="67"/>
  <c r="U11" i="67"/>
  <c r="S11" i="67" s="1"/>
  <c r="T11" i="67"/>
  <c r="M11" i="67"/>
  <c r="L11" i="67"/>
  <c r="I11" i="67"/>
  <c r="H11" i="67"/>
  <c r="G11" i="67" s="1"/>
  <c r="X10" i="67"/>
  <c r="W10" i="67"/>
  <c r="U10" i="67"/>
  <c r="S10" i="67" s="1"/>
  <c r="T10" i="67"/>
  <c r="M10" i="67"/>
  <c r="L10" i="67"/>
  <c r="I10" i="67"/>
  <c r="H10" i="67"/>
  <c r="G10" i="67" s="1"/>
  <c r="X9" i="67"/>
  <c r="W9" i="67"/>
  <c r="U9" i="67"/>
  <c r="T9" i="67"/>
  <c r="S9" i="67"/>
  <c r="M9" i="67"/>
  <c r="L9" i="67"/>
  <c r="I9" i="67"/>
  <c r="H9" i="67"/>
  <c r="G9" i="67" s="1"/>
  <c r="M8" i="67"/>
  <c r="L8" i="67"/>
  <c r="I8" i="67"/>
  <c r="H8" i="67"/>
  <c r="G8" i="67"/>
  <c r="M7" i="67"/>
  <c r="L7" i="67"/>
  <c r="I7" i="67"/>
  <c r="H7" i="67"/>
  <c r="G7" i="67" s="1"/>
  <c r="X6" i="67"/>
  <c r="W6" i="67"/>
  <c r="U6" i="67"/>
  <c r="S6" i="67" s="1"/>
  <c r="T6" i="67"/>
  <c r="M6" i="67"/>
  <c r="L6" i="67"/>
  <c r="I6" i="67"/>
  <c r="H6" i="67"/>
  <c r="G6" i="67" s="1"/>
  <c r="X5" i="67"/>
  <c r="W5" i="67"/>
  <c r="U5" i="67"/>
  <c r="S5" i="67" s="1"/>
  <c r="T5" i="67"/>
  <c r="M5" i="67"/>
  <c r="L5" i="67"/>
  <c r="I5" i="67"/>
  <c r="H5" i="67"/>
  <c r="G5" i="67" s="1"/>
  <c r="X4" i="67"/>
  <c r="W4" i="67"/>
  <c r="U4" i="67"/>
  <c r="T4" i="67"/>
  <c r="S4" i="67"/>
  <c r="M4" i="67"/>
  <c r="L4" i="67"/>
  <c r="I4" i="67"/>
  <c r="H4" i="67"/>
  <c r="G4" i="67" s="1"/>
  <c r="X3" i="67"/>
  <c r="W3" i="67"/>
  <c r="U3" i="67"/>
  <c r="T3" i="67"/>
  <c r="S3" i="67"/>
  <c r="M3" i="67"/>
  <c r="L3" i="67"/>
  <c r="I3" i="67"/>
  <c r="H3" i="67"/>
  <c r="G3" i="67" s="1"/>
  <c r="X2" i="67"/>
  <c r="W2" i="67"/>
  <c r="U2" i="67"/>
  <c r="T2" i="67"/>
  <c r="S2" i="67" s="1"/>
  <c r="A368" i="66"/>
  <c r="A336" i="66"/>
  <c r="A304" i="66"/>
  <c r="A272" i="66"/>
  <c r="A240" i="66"/>
  <c r="A208" i="66"/>
  <c r="A176" i="66"/>
  <c r="A144" i="66"/>
  <c r="O119" i="66"/>
  <c r="A112" i="66"/>
  <c r="O87" i="66"/>
  <c r="O85" i="66"/>
  <c r="O84" i="66"/>
  <c r="O83" i="66"/>
  <c r="O82" i="66"/>
  <c r="O81" i="66"/>
  <c r="O80" i="66"/>
  <c r="A80" i="66"/>
  <c r="O79" i="66"/>
  <c r="O78" i="66"/>
  <c r="O77" i="66"/>
  <c r="O76" i="66"/>
  <c r="O75" i="66"/>
  <c r="O74" i="66"/>
  <c r="O73" i="66"/>
  <c r="O72" i="66"/>
  <c r="O71" i="66"/>
  <c r="O70" i="66"/>
  <c r="O69" i="66"/>
  <c r="O68" i="66"/>
  <c r="O67" i="66"/>
  <c r="O66" i="66"/>
  <c r="O65" i="66"/>
  <c r="O64" i="66"/>
  <c r="O63" i="66"/>
  <c r="O62" i="66"/>
  <c r="O52" i="66"/>
  <c r="A48" i="66"/>
  <c r="O43" i="66"/>
  <c r="O34" i="66"/>
  <c r="O25" i="66"/>
  <c r="O16" i="66"/>
  <c r="A16" i="66"/>
  <c r="X14" i="66"/>
  <c r="W14" i="66"/>
  <c r="U14" i="66"/>
  <c r="T14" i="66"/>
  <c r="S14" i="66" s="1"/>
  <c r="M14" i="66"/>
  <c r="L14" i="66"/>
  <c r="I14" i="66"/>
  <c r="H14" i="66"/>
  <c r="G14" i="66" s="1"/>
  <c r="X13" i="66"/>
  <c r="W13" i="66"/>
  <c r="U13" i="66"/>
  <c r="T13" i="66"/>
  <c r="S13" i="66" s="1"/>
  <c r="M13" i="66"/>
  <c r="L13" i="66"/>
  <c r="I13" i="66"/>
  <c r="H13" i="66"/>
  <c r="G13" i="66" s="1"/>
  <c r="M12" i="66"/>
  <c r="L12" i="66"/>
  <c r="I12" i="66"/>
  <c r="H12" i="66"/>
  <c r="G12" i="66" s="1"/>
  <c r="X11" i="66"/>
  <c r="W11" i="66"/>
  <c r="U11" i="66"/>
  <c r="T11" i="66"/>
  <c r="S11" i="66" s="1"/>
  <c r="M11" i="66"/>
  <c r="L11" i="66"/>
  <c r="I11" i="66"/>
  <c r="H11" i="66"/>
  <c r="G11" i="66" s="1"/>
  <c r="X10" i="66"/>
  <c r="W10" i="66"/>
  <c r="U10" i="66"/>
  <c r="T10" i="66"/>
  <c r="S10" i="66" s="1"/>
  <c r="M10" i="66"/>
  <c r="L10" i="66"/>
  <c r="I10" i="66"/>
  <c r="H10" i="66"/>
  <c r="G10" i="66" s="1"/>
  <c r="X9" i="66"/>
  <c r="W9" i="66"/>
  <c r="U9" i="66"/>
  <c r="T9" i="66"/>
  <c r="S9" i="66" s="1"/>
  <c r="M9" i="66"/>
  <c r="L9" i="66"/>
  <c r="I9" i="66"/>
  <c r="H9" i="66"/>
  <c r="G9" i="66" s="1"/>
  <c r="M8" i="66"/>
  <c r="L8" i="66"/>
  <c r="I8" i="66"/>
  <c r="H8" i="66"/>
  <c r="G8" i="66" s="1"/>
  <c r="M7" i="66"/>
  <c r="L7" i="66"/>
  <c r="I7" i="66"/>
  <c r="H7" i="66"/>
  <c r="G7" i="66" s="1"/>
  <c r="X6" i="66"/>
  <c r="W6" i="66"/>
  <c r="U6" i="66"/>
  <c r="T6" i="66"/>
  <c r="S6" i="66" s="1"/>
  <c r="M6" i="66"/>
  <c r="L6" i="66"/>
  <c r="I6" i="66"/>
  <c r="H6" i="66"/>
  <c r="G6" i="66" s="1"/>
  <c r="X5" i="66"/>
  <c r="W5" i="66"/>
  <c r="U5" i="66"/>
  <c r="T5" i="66"/>
  <c r="S5" i="66" s="1"/>
  <c r="M5" i="66"/>
  <c r="L5" i="66"/>
  <c r="I5" i="66"/>
  <c r="H5" i="66"/>
  <c r="G5" i="66" s="1"/>
  <c r="X4" i="66"/>
  <c r="W4" i="66"/>
  <c r="U4" i="66"/>
  <c r="T4" i="66"/>
  <c r="S4" i="66" s="1"/>
  <c r="M4" i="66"/>
  <c r="L4" i="66"/>
  <c r="I4" i="66"/>
  <c r="H4" i="66"/>
  <c r="G4" i="66" s="1"/>
  <c r="X3" i="66"/>
  <c r="W3" i="66"/>
  <c r="U3" i="66"/>
  <c r="T3" i="66"/>
  <c r="S3" i="66" s="1"/>
  <c r="M3" i="66"/>
  <c r="L3" i="66"/>
  <c r="I3" i="66"/>
  <c r="H3" i="66"/>
  <c r="G3" i="66" s="1"/>
  <c r="X2" i="66"/>
  <c r="W2" i="66"/>
  <c r="U2" i="66"/>
  <c r="T2" i="66"/>
  <c r="S2" i="66" s="1"/>
  <c r="A368" i="65"/>
  <c r="A336" i="65"/>
  <c r="A304" i="65"/>
  <c r="A272" i="65"/>
  <c r="A240" i="65"/>
  <c r="A208" i="65"/>
  <c r="A176" i="65"/>
  <c r="A144" i="65"/>
  <c r="O119" i="65"/>
  <c r="A112" i="65"/>
  <c r="O87" i="65"/>
  <c r="O85" i="65"/>
  <c r="O84" i="65"/>
  <c r="O83" i="65"/>
  <c r="O82" i="65"/>
  <c r="O81" i="65"/>
  <c r="O80" i="65"/>
  <c r="A80" i="65"/>
  <c r="O79" i="65"/>
  <c r="O78" i="65"/>
  <c r="O77" i="65"/>
  <c r="O76" i="65"/>
  <c r="O75" i="65"/>
  <c r="O74" i="65"/>
  <c r="O73" i="65"/>
  <c r="O72" i="65"/>
  <c r="O71" i="65"/>
  <c r="O70" i="65"/>
  <c r="O69" i="65"/>
  <c r="O68" i="65"/>
  <c r="O67" i="65"/>
  <c r="O66" i="65"/>
  <c r="O65" i="65"/>
  <c r="O64" i="65"/>
  <c r="O63" i="65"/>
  <c r="O62" i="65"/>
  <c r="O52" i="65"/>
  <c r="A48" i="65"/>
  <c r="O43" i="65"/>
  <c r="O34" i="65"/>
  <c r="O25" i="65"/>
  <c r="O16" i="65"/>
  <c r="A16" i="65"/>
  <c r="X14" i="65"/>
  <c r="W14" i="65"/>
  <c r="U14" i="65"/>
  <c r="S14" i="65" s="1"/>
  <c r="T14" i="65"/>
  <c r="M14" i="65"/>
  <c r="L14" i="65"/>
  <c r="I14" i="65"/>
  <c r="H14" i="65"/>
  <c r="G14" i="65" s="1"/>
  <c r="X13" i="65"/>
  <c r="W13" i="65"/>
  <c r="U13" i="65"/>
  <c r="S13" i="65" s="1"/>
  <c r="T13" i="65"/>
  <c r="M13" i="65"/>
  <c r="L13" i="65"/>
  <c r="I13" i="65"/>
  <c r="H13" i="65"/>
  <c r="G13" i="65" s="1"/>
  <c r="M12" i="65"/>
  <c r="L12" i="65"/>
  <c r="I12" i="65"/>
  <c r="H12" i="65"/>
  <c r="G12" i="65" s="1"/>
  <c r="X11" i="65"/>
  <c r="W11" i="65"/>
  <c r="U11" i="65"/>
  <c r="T11" i="65"/>
  <c r="S11" i="65" s="1"/>
  <c r="M11" i="65"/>
  <c r="L11" i="65"/>
  <c r="I11" i="65"/>
  <c r="H11" i="65"/>
  <c r="G11" i="65" s="1"/>
  <c r="X10" i="65"/>
  <c r="W10" i="65"/>
  <c r="U10" i="65"/>
  <c r="T10" i="65"/>
  <c r="S10" i="65" s="1"/>
  <c r="M10" i="65"/>
  <c r="L10" i="65"/>
  <c r="I10" i="65"/>
  <c r="G10" i="65" s="1"/>
  <c r="H10" i="65"/>
  <c r="X9" i="65"/>
  <c r="W9" i="65"/>
  <c r="U9" i="65"/>
  <c r="T9" i="65"/>
  <c r="S9" i="65" s="1"/>
  <c r="M9" i="65"/>
  <c r="L9" i="65"/>
  <c r="I9" i="65"/>
  <c r="G9" i="65" s="1"/>
  <c r="H9" i="65"/>
  <c r="M8" i="65"/>
  <c r="L8" i="65"/>
  <c r="I8" i="65"/>
  <c r="H8" i="65"/>
  <c r="G8" i="65" s="1"/>
  <c r="M7" i="65"/>
  <c r="L7" i="65"/>
  <c r="I7" i="65"/>
  <c r="H7" i="65"/>
  <c r="G7" i="65" s="1"/>
  <c r="X6" i="65"/>
  <c r="W6" i="65"/>
  <c r="U6" i="65"/>
  <c r="T6" i="65"/>
  <c r="S6" i="65" s="1"/>
  <c r="M6" i="65"/>
  <c r="L6" i="65"/>
  <c r="I6" i="65"/>
  <c r="H6" i="65"/>
  <c r="G6" i="65" s="1"/>
  <c r="X5" i="65"/>
  <c r="W5" i="65"/>
  <c r="U5" i="65"/>
  <c r="T5" i="65"/>
  <c r="S5" i="65" s="1"/>
  <c r="M5" i="65"/>
  <c r="L5" i="65"/>
  <c r="I5" i="65"/>
  <c r="G5" i="65" s="1"/>
  <c r="H5" i="65"/>
  <c r="X4" i="65"/>
  <c r="W4" i="65"/>
  <c r="U4" i="65"/>
  <c r="T4" i="65"/>
  <c r="S4" i="65" s="1"/>
  <c r="M4" i="65"/>
  <c r="L4" i="65"/>
  <c r="I4" i="65"/>
  <c r="G4" i="65" s="1"/>
  <c r="H4" i="65"/>
  <c r="X3" i="65"/>
  <c r="W3" i="65"/>
  <c r="U3" i="65"/>
  <c r="T3" i="65"/>
  <c r="S3" i="65" s="1"/>
  <c r="M3" i="65"/>
  <c r="L3" i="65"/>
  <c r="I3" i="65"/>
  <c r="H3" i="65"/>
  <c r="G3" i="65" s="1"/>
  <c r="X2" i="65"/>
  <c r="W2" i="65"/>
  <c r="U2" i="65"/>
  <c r="T2" i="65"/>
  <c r="S2" i="65" s="1"/>
  <c r="A368" i="64"/>
  <c r="A336" i="64"/>
  <c r="A304" i="64"/>
  <c r="A272" i="64"/>
  <c r="A240" i="64"/>
  <c r="A208" i="64"/>
  <c r="A176" i="64"/>
  <c r="A144" i="64"/>
  <c r="O119" i="64"/>
  <c r="A112" i="64"/>
  <c r="O87" i="64"/>
  <c r="O85" i="64"/>
  <c r="O84" i="64"/>
  <c r="O83" i="64"/>
  <c r="O82" i="64"/>
  <c r="O81" i="64"/>
  <c r="O80" i="64"/>
  <c r="A80" i="64"/>
  <c r="O79" i="64"/>
  <c r="O78" i="64"/>
  <c r="O77" i="64"/>
  <c r="O76" i="64"/>
  <c r="O75" i="64"/>
  <c r="O74" i="64"/>
  <c r="O73" i="64"/>
  <c r="O72" i="64"/>
  <c r="O71" i="64"/>
  <c r="O70" i="64"/>
  <c r="O69" i="64"/>
  <c r="O68" i="64"/>
  <c r="O67" i="64"/>
  <c r="O66" i="64"/>
  <c r="O65" i="64"/>
  <c r="O64" i="64"/>
  <c r="O63" i="64"/>
  <c r="O62" i="64"/>
  <c r="O52" i="64"/>
  <c r="A48" i="64"/>
  <c r="O43" i="64"/>
  <c r="O34" i="64"/>
  <c r="O25" i="64"/>
  <c r="O16" i="64"/>
  <c r="A16" i="64"/>
  <c r="X14" i="64"/>
  <c r="W14" i="64"/>
  <c r="U14" i="64"/>
  <c r="T14" i="64"/>
  <c r="S14" i="64" s="1"/>
  <c r="M14" i="64"/>
  <c r="L14" i="64"/>
  <c r="I14" i="64"/>
  <c r="H14" i="64"/>
  <c r="G14" i="64" s="1"/>
  <c r="X13" i="64"/>
  <c r="W13" i="64"/>
  <c r="U13" i="64"/>
  <c r="T13" i="64"/>
  <c r="S13" i="64" s="1"/>
  <c r="M13" i="64"/>
  <c r="L13" i="64"/>
  <c r="I13" i="64"/>
  <c r="H13" i="64"/>
  <c r="G13" i="64" s="1"/>
  <c r="M12" i="64"/>
  <c r="L12" i="64"/>
  <c r="I12" i="64"/>
  <c r="H12" i="64"/>
  <c r="G12" i="64" s="1"/>
  <c r="X11" i="64"/>
  <c r="W11" i="64"/>
  <c r="U11" i="64"/>
  <c r="T11" i="64"/>
  <c r="S11" i="64" s="1"/>
  <c r="M11" i="64"/>
  <c r="L11" i="64"/>
  <c r="I11" i="64"/>
  <c r="H11" i="64"/>
  <c r="G11" i="64" s="1"/>
  <c r="X10" i="64"/>
  <c r="W10" i="64"/>
  <c r="U10" i="64"/>
  <c r="T10" i="64"/>
  <c r="S10" i="64" s="1"/>
  <c r="M10" i="64"/>
  <c r="L10" i="64"/>
  <c r="I10" i="64"/>
  <c r="H10" i="64"/>
  <c r="G10" i="64" s="1"/>
  <c r="X9" i="64"/>
  <c r="W9" i="64"/>
  <c r="U9" i="64"/>
  <c r="T9" i="64"/>
  <c r="S9" i="64" s="1"/>
  <c r="M9" i="64"/>
  <c r="L9" i="64"/>
  <c r="I9" i="64"/>
  <c r="H9" i="64"/>
  <c r="G9" i="64" s="1"/>
  <c r="M8" i="64"/>
  <c r="L8" i="64"/>
  <c r="I8" i="64"/>
  <c r="H8" i="64"/>
  <c r="G8" i="64" s="1"/>
  <c r="M7" i="64"/>
  <c r="L7" i="64"/>
  <c r="I7" i="64"/>
  <c r="H7" i="64"/>
  <c r="G7" i="64" s="1"/>
  <c r="X6" i="64"/>
  <c r="W6" i="64"/>
  <c r="U6" i="64"/>
  <c r="T6" i="64"/>
  <c r="S6" i="64" s="1"/>
  <c r="M6" i="64"/>
  <c r="L6" i="64"/>
  <c r="I6" i="64"/>
  <c r="H6" i="64"/>
  <c r="G6" i="64" s="1"/>
  <c r="X5" i="64"/>
  <c r="W5" i="64"/>
  <c r="U5" i="64"/>
  <c r="T5" i="64"/>
  <c r="S5" i="64" s="1"/>
  <c r="M5" i="64"/>
  <c r="L5" i="64"/>
  <c r="I5" i="64"/>
  <c r="H5" i="64"/>
  <c r="G5" i="64" s="1"/>
  <c r="X4" i="64"/>
  <c r="W4" i="64"/>
  <c r="U4" i="64"/>
  <c r="T4" i="64"/>
  <c r="S4" i="64" s="1"/>
  <c r="M4" i="64"/>
  <c r="L4" i="64"/>
  <c r="I4" i="64"/>
  <c r="H4" i="64"/>
  <c r="G4" i="64" s="1"/>
  <c r="X3" i="64"/>
  <c r="W3" i="64"/>
  <c r="U3" i="64"/>
  <c r="T3" i="64"/>
  <c r="S3" i="64" s="1"/>
  <c r="M3" i="64"/>
  <c r="L3" i="64"/>
  <c r="I3" i="64"/>
  <c r="H3" i="64"/>
  <c r="G3" i="64" s="1"/>
  <c r="X2" i="64"/>
  <c r="W2" i="64"/>
  <c r="U2" i="64"/>
  <c r="T2" i="64"/>
  <c r="S2" i="64" s="1"/>
  <c r="A368" i="63"/>
  <c r="A336" i="63"/>
  <c r="A304" i="63"/>
  <c r="A272" i="63"/>
  <c r="A240" i="63"/>
  <c r="A208" i="63"/>
  <c r="A176" i="63"/>
  <c r="A144" i="63"/>
  <c r="O119" i="63"/>
  <c r="A112" i="63"/>
  <c r="O87" i="63"/>
  <c r="O85" i="63"/>
  <c r="O84" i="63"/>
  <c r="O83" i="63"/>
  <c r="O82" i="63"/>
  <c r="O81" i="63"/>
  <c r="O80" i="63"/>
  <c r="A80" i="63"/>
  <c r="O79" i="63"/>
  <c r="O78" i="63"/>
  <c r="O77" i="63"/>
  <c r="O76" i="63"/>
  <c r="O75" i="63"/>
  <c r="O74" i="63"/>
  <c r="O73" i="63"/>
  <c r="O72" i="63"/>
  <c r="O71" i="63"/>
  <c r="O70" i="63"/>
  <c r="O69" i="63"/>
  <c r="O68" i="63"/>
  <c r="O67" i="63"/>
  <c r="O66" i="63"/>
  <c r="O65" i="63"/>
  <c r="O64" i="63"/>
  <c r="O63" i="63"/>
  <c r="O62" i="63"/>
  <c r="O52" i="63"/>
  <c r="A48" i="63"/>
  <c r="O43" i="63"/>
  <c r="O34" i="63"/>
  <c r="O25" i="63"/>
  <c r="O16" i="63"/>
  <c r="A16" i="63"/>
  <c r="X14" i="63"/>
  <c r="W14" i="63"/>
  <c r="U14" i="63"/>
  <c r="T14" i="63"/>
  <c r="S14" i="63" s="1"/>
  <c r="M14" i="63"/>
  <c r="L14" i="63"/>
  <c r="I14" i="63"/>
  <c r="H14" i="63"/>
  <c r="G14" i="63" s="1"/>
  <c r="X13" i="63"/>
  <c r="W13" i="63"/>
  <c r="U13" i="63"/>
  <c r="T13" i="63"/>
  <c r="S13" i="63" s="1"/>
  <c r="M13" i="63"/>
  <c r="L13" i="63"/>
  <c r="I13" i="63"/>
  <c r="H13" i="63"/>
  <c r="G13" i="63"/>
  <c r="M12" i="63"/>
  <c r="L12" i="63"/>
  <c r="I12" i="63"/>
  <c r="H12" i="63"/>
  <c r="G12" i="63" s="1"/>
  <c r="X11" i="63"/>
  <c r="W11" i="63"/>
  <c r="U11" i="63"/>
  <c r="T11" i="63"/>
  <c r="S11" i="63" s="1"/>
  <c r="M11" i="63"/>
  <c r="L11" i="63"/>
  <c r="I11" i="63"/>
  <c r="H11" i="63"/>
  <c r="G11" i="63" s="1"/>
  <c r="X10" i="63"/>
  <c r="W10" i="63"/>
  <c r="U10" i="63"/>
  <c r="T10" i="63"/>
  <c r="S10" i="63" s="1"/>
  <c r="M10" i="63"/>
  <c r="L10" i="63"/>
  <c r="I10" i="63"/>
  <c r="H10" i="63"/>
  <c r="G10" i="63" s="1"/>
  <c r="X9" i="63"/>
  <c r="W9" i="63"/>
  <c r="U9" i="63"/>
  <c r="S9" i="63" s="1"/>
  <c r="T9" i="63"/>
  <c r="M9" i="63"/>
  <c r="L9" i="63"/>
  <c r="I9" i="63"/>
  <c r="H9" i="63"/>
  <c r="G9" i="63" s="1"/>
  <c r="M8" i="63"/>
  <c r="L8" i="63"/>
  <c r="I8" i="63"/>
  <c r="H8" i="63"/>
  <c r="G8" i="63" s="1"/>
  <c r="M7" i="63"/>
  <c r="L7" i="63"/>
  <c r="I7" i="63"/>
  <c r="H7" i="63"/>
  <c r="X6" i="63"/>
  <c r="W6" i="63"/>
  <c r="U6" i="63"/>
  <c r="T6" i="63"/>
  <c r="S6" i="63"/>
  <c r="M6" i="63"/>
  <c r="L6" i="63"/>
  <c r="I6" i="63"/>
  <c r="H6" i="63"/>
  <c r="G6" i="63" s="1"/>
  <c r="X5" i="63"/>
  <c r="W5" i="63"/>
  <c r="U5" i="63"/>
  <c r="T5" i="63"/>
  <c r="S5" i="63"/>
  <c r="M5" i="63"/>
  <c r="L5" i="63"/>
  <c r="I5" i="63"/>
  <c r="H5" i="63"/>
  <c r="X4" i="63"/>
  <c r="W4" i="63"/>
  <c r="U4" i="63"/>
  <c r="T4" i="63"/>
  <c r="S4" i="63" s="1"/>
  <c r="M4" i="63"/>
  <c r="L4" i="63"/>
  <c r="I4" i="63"/>
  <c r="H4" i="63"/>
  <c r="X3" i="63"/>
  <c r="W3" i="63"/>
  <c r="U3" i="63"/>
  <c r="T3" i="63"/>
  <c r="S3" i="63" s="1"/>
  <c r="M3" i="63"/>
  <c r="L3" i="63"/>
  <c r="I3" i="63"/>
  <c r="H3" i="63"/>
  <c r="G3" i="63" s="1"/>
  <c r="X2" i="63"/>
  <c r="W2" i="63"/>
  <c r="U2" i="63"/>
  <c r="T2" i="63"/>
  <c r="S2" i="63"/>
  <c r="A368" i="62"/>
  <c r="A336" i="62"/>
  <c r="A304" i="62"/>
  <c r="A272" i="62"/>
  <c r="A240" i="62"/>
  <c r="A208" i="62"/>
  <c r="A176" i="62"/>
  <c r="A144" i="62"/>
  <c r="O119" i="62"/>
  <c r="A112" i="62"/>
  <c r="O87" i="62"/>
  <c r="O85" i="62"/>
  <c r="O84" i="62"/>
  <c r="O83" i="62"/>
  <c r="O82" i="62"/>
  <c r="O81" i="62"/>
  <c r="O80" i="62"/>
  <c r="A80" i="62"/>
  <c r="O79" i="62"/>
  <c r="O78" i="62"/>
  <c r="O77" i="62"/>
  <c r="O76" i="62"/>
  <c r="O75" i="62"/>
  <c r="O74" i="62"/>
  <c r="O73" i="62"/>
  <c r="O72" i="62"/>
  <c r="O71" i="62"/>
  <c r="O70" i="62"/>
  <c r="O69" i="62"/>
  <c r="O68" i="62"/>
  <c r="O67" i="62"/>
  <c r="O66" i="62"/>
  <c r="O65" i="62"/>
  <c r="O64" i="62"/>
  <c r="O63" i="62"/>
  <c r="O62" i="62"/>
  <c r="O52" i="62"/>
  <c r="A48" i="62"/>
  <c r="O43" i="62"/>
  <c r="O34" i="62"/>
  <c r="O25" i="62"/>
  <c r="O16" i="62"/>
  <c r="A16" i="62"/>
  <c r="X14" i="62"/>
  <c r="W14" i="62"/>
  <c r="U14" i="62"/>
  <c r="T14" i="62"/>
  <c r="M14" i="62"/>
  <c r="L14" i="62"/>
  <c r="I14" i="62"/>
  <c r="H14" i="62"/>
  <c r="G14" i="62" s="1"/>
  <c r="X13" i="62"/>
  <c r="W13" i="62"/>
  <c r="U13" i="62"/>
  <c r="T13" i="62"/>
  <c r="S13" i="62" s="1"/>
  <c r="M13" i="62"/>
  <c r="L13" i="62"/>
  <c r="I13" i="62"/>
  <c r="H13" i="62"/>
  <c r="G13" i="62"/>
  <c r="M12" i="62"/>
  <c r="L12" i="62"/>
  <c r="I12" i="62"/>
  <c r="H12" i="62"/>
  <c r="X11" i="62"/>
  <c r="W11" i="62"/>
  <c r="U11" i="62"/>
  <c r="T11" i="62"/>
  <c r="S11" i="62" s="1"/>
  <c r="M11" i="62"/>
  <c r="L11" i="62"/>
  <c r="I11" i="62"/>
  <c r="H11" i="62"/>
  <c r="G11" i="62" s="1"/>
  <c r="X10" i="62"/>
  <c r="W10" i="62"/>
  <c r="U10" i="62"/>
  <c r="T10" i="62"/>
  <c r="S10" i="62" s="1"/>
  <c r="M10" i="62"/>
  <c r="L10" i="62"/>
  <c r="I10" i="62"/>
  <c r="H10" i="62"/>
  <c r="G10" i="62" s="1"/>
  <c r="X9" i="62"/>
  <c r="W9" i="62"/>
  <c r="U9" i="62"/>
  <c r="T9" i="62"/>
  <c r="S9" i="62"/>
  <c r="M9" i="62"/>
  <c r="L9" i="62"/>
  <c r="I9" i="62"/>
  <c r="H9" i="62"/>
  <c r="M8" i="62"/>
  <c r="L8" i="62"/>
  <c r="I8" i="62"/>
  <c r="H8" i="62"/>
  <c r="G8" i="62" s="1"/>
  <c r="M7" i="62"/>
  <c r="L7" i="62"/>
  <c r="I7" i="62"/>
  <c r="H7" i="62"/>
  <c r="X6" i="62"/>
  <c r="W6" i="62"/>
  <c r="U6" i="62"/>
  <c r="T6" i="62"/>
  <c r="S6" i="62" s="1"/>
  <c r="M6" i="62"/>
  <c r="L6" i="62"/>
  <c r="I6" i="62"/>
  <c r="H6" i="62"/>
  <c r="G6" i="62" s="1"/>
  <c r="X5" i="62"/>
  <c r="W5" i="62"/>
  <c r="U5" i="62"/>
  <c r="S5" i="62" s="1"/>
  <c r="T5" i="62"/>
  <c r="M5" i="62"/>
  <c r="L5" i="62"/>
  <c r="I5" i="62"/>
  <c r="H5" i="62"/>
  <c r="X4" i="62"/>
  <c r="W4" i="62"/>
  <c r="U4" i="62"/>
  <c r="T4" i="62"/>
  <c r="S4" i="62" s="1"/>
  <c r="M4" i="62"/>
  <c r="L4" i="62"/>
  <c r="I4" i="62"/>
  <c r="H4" i="62"/>
  <c r="X3" i="62"/>
  <c r="W3" i="62"/>
  <c r="U3" i="62"/>
  <c r="T3" i="62"/>
  <c r="S3" i="62"/>
  <c r="M3" i="62"/>
  <c r="L3" i="62"/>
  <c r="I3" i="62"/>
  <c r="H3" i="62"/>
  <c r="G3" i="62" s="1"/>
  <c r="X2" i="62"/>
  <c r="W2" i="62"/>
  <c r="U2" i="62"/>
  <c r="T2" i="62"/>
  <c r="S2" i="62"/>
  <c r="A368" i="61"/>
  <c r="A336" i="61"/>
  <c r="A304" i="61"/>
  <c r="A272" i="61"/>
  <c r="A240" i="61"/>
  <c r="A208" i="61"/>
  <c r="A176" i="61"/>
  <c r="A144" i="61"/>
  <c r="O119" i="61"/>
  <c r="A112" i="61"/>
  <c r="O87" i="61"/>
  <c r="O85" i="61"/>
  <c r="O84" i="61"/>
  <c r="O83" i="61"/>
  <c r="O82" i="61"/>
  <c r="O81" i="61"/>
  <c r="O80" i="61"/>
  <c r="A80" i="61"/>
  <c r="O79" i="61"/>
  <c r="O78" i="61"/>
  <c r="O77" i="61"/>
  <c r="O76" i="61"/>
  <c r="O75" i="61"/>
  <c r="O74" i="61"/>
  <c r="O73" i="61"/>
  <c r="O72" i="61"/>
  <c r="O71" i="61"/>
  <c r="O70" i="61"/>
  <c r="O69" i="61"/>
  <c r="O68" i="61"/>
  <c r="O67" i="61"/>
  <c r="O66" i="61"/>
  <c r="O65" i="61"/>
  <c r="O64" i="61"/>
  <c r="O63" i="61"/>
  <c r="O62" i="61"/>
  <c r="O52" i="61"/>
  <c r="A48" i="61"/>
  <c r="O43" i="61"/>
  <c r="O34" i="61"/>
  <c r="O25" i="61"/>
  <c r="O16" i="61"/>
  <c r="A16" i="61"/>
  <c r="X14" i="61"/>
  <c r="W14" i="61"/>
  <c r="U14" i="61"/>
  <c r="T14" i="61"/>
  <c r="S14" i="61"/>
  <c r="M14" i="61"/>
  <c r="L14" i="61"/>
  <c r="I14" i="61"/>
  <c r="G14" i="61" s="1"/>
  <c r="H14" i="61"/>
  <c r="X13" i="61"/>
  <c r="W13" i="61"/>
  <c r="U13" i="61"/>
  <c r="T13" i="61"/>
  <c r="S13" i="61"/>
  <c r="M13" i="61"/>
  <c r="L13" i="61"/>
  <c r="I13" i="61"/>
  <c r="G13" i="61" s="1"/>
  <c r="H13" i="61"/>
  <c r="M12" i="61"/>
  <c r="L12" i="61"/>
  <c r="I12" i="61"/>
  <c r="H12" i="61"/>
  <c r="G12" i="61"/>
  <c r="X11" i="61"/>
  <c r="W11" i="61"/>
  <c r="U11" i="61"/>
  <c r="S11" i="61" s="1"/>
  <c r="T11" i="61"/>
  <c r="M11" i="61"/>
  <c r="L11" i="61"/>
  <c r="I11" i="61"/>
  <c r="H11" i="61"/>
  <c r="G11" i="61"/>
  <c r="X10" i="61"/>
  <c r="W10" i="61"/>
  <c r="U10" i="61"/>
  <c r="S10" i="61" s="1"/>
  <c r="T10" i="61"/>
  <c r="M10" i="61"/>
  <c r="L10" i="61"/>
  <c r="I10" i="61"/>
  <c r="H10" i="61"/>
  <c r="G10" i="61"/>
  <c r="X9" i="61"/>
  <c r="W9" i="61"/>
  <c r="U9" i="61"/>
  <c r="S9" i="61" s="1"/>
  <c r="T9" i="61"/>
  <c r="M9" i="61"/>
  <c r="L9" i="61"/>
  <c r="I9" i="61"/>
  <c r="H9" i="61"/>
  <c r="G9" i="61"/>
  <c r="M8" i="61"/>
  <c r="L8" i="61"/>
  <c r="I8" i="61"/>
  <c r="G8" i="61" s="1"/>
  <c r="H8" i="61"/>
  <c r="M7" i="61"/>
  <c r="L7" i="61"/>
  <c r="I7" i="61"/>
  <c r="H7" i="61"/>
  <c r="G7" i="61"/>
  <c r="X6" i="61"/>
  <c r="W6" i="61"/>
  <c r="U6" i="61"/>
  <c r="S6" i="61" s="1"/>
  <c r="T6" i="61"/>
  <c r="M6" i="61"/>
  <c r="L6" i="61"/>
  <c r="I6" i="61"/>
  <c r="H6" i="61"/>
  <c r="G6" i="61"/>
  <c r="X5" i="61"/>
  <c r="W5" i="61"/>
  <c r="U5" i="61"/>
  <c r="S5" i="61" s="1"/>
  <c r="T5" i="61"/>
  <c r="M5" i="61"/>
  <c r="L5" i="61"/>
  <c r="I5" i="61"/>
  <c r="H5" i="61"/>
  <c r="G5" i="61"/>
  <c r="X4" i="61"/>
  <c r="W4" i="61"/>
  <c r="U4" i="61"/>
  <c r="S4" i="61" s="1"/>
  <c r="T4" i="61"/>
  <c r="M4" i="61"/>
  <c r="L4" i="61"/>
  <c r="I4" i="61"/>
  <c r="H4" i="61"/>
  <c r="G4" i="61"/>
  <c r="X3" i="61"/>
  <c r="W3" i="61"/>
  <c r="U3" i="61"/>
  <c r="S3" i="61" s="1"/>
  <c r="T3" i="61"/>
  <c r="M3" i="61"/>
  <c r="L3" i="61"/>
  <c r="I3" i="61"/>
  <c r="H3" i="61"/>
  <c r="G3" i="61"/>
  <c r="X2" i="61"/>
  <c r="W2" i="61"/>
  <c r="U2" i="61"/>
  <c r="S2" i="61" s="1"/>
  <c r="T2" i="61"/>
  <c r="A368" i="60"/>
  <c r="A336" i="60"/>
  <c r="A304" i="60"/>
  <c r="A272" i="60"/>
  <c r="A240" i="60"/>
  <c r="A208" i="60"/>
  <c r="A176" i="60"/>
  <c r="A144" i="60"/>
  <c r="O119" i="60"/>
  <c r="A112" i="60"/>
  <c r="O87" i="60"/>
  <c r="O85" i="60"/>
  <c r="O84" i="60"/>
  <c r="O83" i="60"/>
  <c r="O82" i="60"/>
  <c r="O81" i="60"/>
  <c r="O80" i="60"/>
  <c r="A80" i="60"/>
  <c r="O79" i="60"/>
  <c r="O78" i="60"/>
  <c r="O77" i="60"/>
  <c r="O76" i="60"/>
  <c r="O75" i="60"/>
  <c r="O74" i="60"/>
  <c r="O73" i="60"/>
  <c r="O72" i="60"/>
  <c r="O71" i="60"/>
  <c r="O70" i="60"/>
  <c r="O69" i="60"/>
  <c r="O68" i="60"/>
  <c r="O67" i="60"/>
  <c r="O66" i="60"/>
  <c r="O65" i="60"/>
  <c r="O64" i="60"/>
  <c r="O63" i="60"/>
  <c r="O62" i="60"/>
  <c r="O52" i="60"/>
  <c r="A48" i="60"/>
  <c r="O43" i="60"/>
  <c r="O34" i="60"/>
  <c r="O25" i="60"/>
  <c r="O16" i="60"/>
  <c r="A16" i="60"/>
  <c r="X14" i="60"/>
  <c r="W14" i="60"/>
  <c r="U14" i="60"/>
  <c r="T14" i="60"/>
  <c r="S14" i="60"/>
  <c r="M14" i="60"/>
  <c r="L14" i="60"/>
  <c r="I14" i="60"/>
  <c r="H14" i="60"/>
  <c r="G14" i="60"/>
  <c r="X13" i="60"/>
  <c r="W13" i="60"/>
  <c r="U13" i="60"/>
  <c r="T13" i="60"/>
  <c r="S13" i="60"/>
  <c r="M13" i="60"/>
  <c r="L13" i="60"/>
  <c r="I13" i="60"/>
  <c r="H13" i="60"/>
  <c r="G13" i="60"/>
  <c r="M12" i="60"/>
  <c r="L12" i="60"/>
  <c r="I12" i="60"/>
  <c r="H12" i="60"/>
  <c r="G12" i="60"/>
  <c r="X11" i="60"/>
  <c r="W11" i="60"/>
  <c r="U11" i="60"/>
  <c r="T11" i="60"/>
  <c r="S11" i="60"/>
  <c r="M11" i="60"/>
  <c r="L11" i="60"/>
  <c r="I11" i="60"/>
  <c r="H11" i="60"/>
  <c r="G11" i="60"/>
  <c r="X10" i="60"/>
  <c r="W10" i="60"/>
  <c r="U10" i="60"/>
  <c r="T10" i="60"/>
  <c r="S10" i="60"/>
  <c r="M10" i="60"/>
  <c r="L10" i="60"/>
  <c r="I10" i="60"/>
  <c r="H10" i="60"/>
  <c r="G10" i="60"/>
  <c r="X9" i="60"/>
  <c r="W9" i="60"/>
  <c r="U9" i="60"/>
  <c r="T9" i="60"/>
  <c r="S9" i="60"/>
  <c r="M9" i="60"/>
  <c r="L9" i="60"/>
  <c r="I9" i="60"/>
  <c r="H9" i="60"/>
  <c r="G9" i="60"/>
  <c r="M8" i="60"/>
  <c r="L8" i="60"/>
  <c r="I8" i="60"/>
  <c r="H8" i="60"/>
  <c r="G8" i="60"/>
  <c r="M7" i="60"/>
  <c r="L7" i="60"/>
  <c r="I7" i="60"/>
  <c r="H7" i="60"/>
  <c r="G7" i="60"/>
  <c r="X6" i="60"/>
  <c r="W6" i="60"/>
  <c r="U6" i="60"/>
  <c r="T6" i="60"/>
  <c r="S6" i="60"/>
  <c r="M6" i="60"/>
  <c r="L6" i="60"/>
  <c r="I6" i="60"/>
  <c r="H6" i="60"/>
  <c r="G6" i="60"/>
  <c r="X5" i="60"/>
  <c r="W5" i="60"/>
  <c r="U5" i="60"/>
  <c r="T5" i="60"/>
  <c r="S5" i="60"/>
  <c r="M5" i="60"/>
  <c r="L5" i="60"/>
  <c r="I5" i="60"/>
  <c r="H5" i="60"/>
  <c r="G5" i="60"/>
  <c r="X4" i="60"/>
  <c r="W4" i="60"/>
  <c r="U4" i="60"/>
  <c r="T4" i="60"/>
  <c r="S4" i="60"/>
  <c r="M4" i="60"/>
  <c r="L4" i="60"/>
  <c r="I4" i="60"/>
  <c r="H4" i="60"/>
  <c r="G4" i="60"/>
  <c r="X3" i="60"/>
  <c r="W3" i="60"/>
  <c r="U3" i="60"/>
  <c r="T3" i="60"/>
  <c r="S3" i="60"/>
  <c r="M3" i="60"/>
  <c r="L3" i="60"/>
  <c r="I3" i="60"/>
  <c r="H3" i="60"/>
  <c r="G3" i="60"/>
  <c r="X2" i="60"/>
  <c r="W2" i="60"/>
  <c r="U2" i="60"/>
  <c r="T2" i="60"/>
  <c r="S2" i="60"/>
  <c r="A368" i="59"/>
  <c r="A336" i="59"/>
  <c r="A304" i="59"/>
  <c r="A272" i="59"/>
  <c r="A240" i="59"/>
  <c r="A208" i="59"/>
  <c r="A176" i="59"/>
  <c r="A144" i="59"/>
  <c r="O119" i="59"/>
  <c r="A112" i="59"/>
  <c r="O87" i="59"/>
  <c r="O85" i="59"/>
  <c r="O84" i="59"/>
  <c r="O83" i="59"/>
  <c r="O82" i="59"/>
  <c r="O81" i="59"/>
  <c r="O80" i="59"/>
  <c r="A80" i="59"/>
  <c r="O79" i="59"/>
  <c r="O78" i="59"/>
  <c r="O77" i="59"/>
  <c r="O76" i="59"/>
  <c r="O75" i="59"/>
  <c r="O74" i="59"/>
  <c r="O73" i="59"/>
  <c r="O72" i="59"/>
  <c r="O71" i="59"/>
  <c r="O70" i="59"/>
  <c r="O69" i="59"/>
  <c r="O68" i="59"/>
  <c r="O67" i="59"/>
  <c r="O66" i="59"/>
  <c r="O65" i="59"/>
  <c r="O64" i="59"/>
  <c r="O63" i="59"/>
  <c r="O62" i="59"/>
  <c r="O52" i="59"/>
  <c r="A48" i="59"/>
  <c r="O43" i="59"/>
  <c r="O34" i="59"/>
  <c r="O25" i="59"/>
  <c r="O16" i="59"/>
  <c r="A16" i="59"/>
  <c r="X14" i="59"/>
  <c r="W14" i="59"/>
  <c r="U14" i="59"/>
  <c r="S14" i="59" s="1"/>
  <c r="T14" i="59"/>
  <c r="M14" i="59"/>
  <c r="L14" i="59"/>
  <c r="I14" i="59"/>
  <c r="H14" i="59"/>
  <c r="G14" i="59"/>
  <c r="X13" i="59"/>
  <c r="W13" i="59"/>
  <c r="U13" i="59"/>
  <c r="S13" i="59" s="1"/>
  <c r="T13" i="59"/>
  <c r="M13" i="59"/>
  <c r="L13" i="59"/>
  <c r="I13" i="59"/>
  <c r="H13" i="59"/>
  <c r="G13" i="59"/>
  <c r="M12" i="59"/>
  <c r="L12" i="59"/>
  <c r="I12" i="59"/>
  <c r="G12" i="59" s="1"/>
  <c r="H12" i="59"/>
  <c r="X11" i="59"/>
  <c r="W11" i="59"/>
  <c r="U11" i="59"/>
  <c r="T11" i="59"/>
  <c r="S11" i="59"/>
  <c r="M11" i="59"/>
  <c r="L11" i="59"/>
  <c r="I11" i="59"/>
  <c r="G11" i="59" s="1"/>
  <c r="H11" i="59"/>
  <c r="X10" i="59"/>
  <c r="W10" i="59"/>
  <c r="U10" i="59"/>
  <c r="T10" i="59"/>
  <c r="S10" i="59"/>
  <c r="M10" i="59"/>
  <c r="L10" i="59"/>
  <c r="I10" i="59"/>
  <c r="G10" i="59" s="1"/>
  <c r="H10" i="59"/>
  <c r="X9" i="59"/>
  <c r="W9" i="59"/>
  <c r="U9" i="59"/>
  <c r="T9" i="59"/>
  <c r="S9" i="59"/>
  <c r="M9" i="59"/>
  <c r="L9" i="59"/>
  <c r="I9" i="59"/>
  <c r="G9" i="59" s="1"/>
  <c r="H9" i="59"/>
  <c r="M8" i="59"/>
  <c r="L8" i="59"/>
  <c r="I8" i="59"/>
  <c r="H8" i="59"/>
  <c r="G8" i="59"/>
  <c r="M7" i="59"/>
  <c r="L7" i="59"/>
  <c r="I7" i="59"/>
  <c r="G7" i="59" s="1"/>
  <c r="H7" i="59"/>
  <c r="X6" i="59"/>
  <c r="W6" i="59"/>
  <c r="U6" i="59"/>
  <c r="T6" i="59"/>
  <c r="S6" i="59"/>
  <c r="M6" i="59"/>
  <c r="L6" i="59"/>
  <c r="I6" i="59"/>
  <c r="G6" i="59" s="1"/>
  <c r="H6" i="59"/>
  <c r="X5" i="59"/>
  <c r="W5" i="59"/>
  <c r="U5" i="59"/>
  <c r="T5" i="59"/>
  <c r="S5" i="59"/>
  <c r="M5" i="59"/>
  <c r="L5" i="59"/>
  <c r="I5" i="59"/>
  <c r="H5" i="59"/>
  <c r="G5" i="59" s="1"/>
  <c r="X4" i="59"/>
  <c r="W4" i="59"/>
  <c r="U4" i="59"/>
  <c r="T4" i="59"/>
  <c r="S4" i="59"/>
  <c r="M4" i="59"/>
  <c r="L4" i="59"/>
  <c r="I4" i="59"/>
  <c r="H4" i="59"/>
  <c r="G4" i="59" s="1"/>
  <c r="X3" i="59"/>
  <c r="W3" i="59"/>
  <c r="U3" i="59"/>
  <c r="T3" i="59"/>
  <c r="S3" i="59" s="1"/>
  <c r="M3" i="59"/>
  <c r="L3" i="59"/>
  <c r="I3" i="59"/>
  <c r="H3" i="59"/>
  <c r="G3" i="59" s="1"/>
  <c r="X2" i="59"/>
  <c r="W2" i="59"/>
  <c r="U2" i="59"/>
  <c r="T2" i="59"/>
  <c r="S2" i="59" s="1"/>
  <c r="A368" i="58"/>
  <c r="A336" i="58"/>
  <c r="A304" i="58"/>
  <c r="A272" i="58"/>
  <c r="A240" i="58"/>
  <c r="A208" i="58"/>
  <c r="A176" i="58"/>
  <c r="A144" i="58"/>
  <c r="O119" i="58"/>
  <c r="A112" i="58"/>
  <c r="O87" i="58"/>
  <c r="O85" i="58"/>
  <c r="O84" i="58"/>
  <c r="O83" i="58"/>
  <c r="O82" i="58"/>
  <c r="O81" i="58"/>
  <c r="O80" i="58"/>
  <c r="A80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52" i="58"/>
  <c r="A48" i="58"/>
  <c r="O43" i="58"/>
  <c r="O34" i="58"/>
  <c r="O25" i="58"/>
  <c r="O16" i="58"/>
  <c r="A16" i="58"/>
  <c r="X14" i="58"/>
  <c r="W14" i="58"/>
  <c r="U14" i="58"/>
  <c r="T14" i="58"/>
  <c r="S14" i="58"/>
  <c r="M14" i="58"/>
  <c r="L14" i="58"/>
  <c r="I14" i="58"/>
  <c r="H14" i="58"/>
  <c r="G14" i="58"/>
  <c r="X13" i="58"/>
  <c r="W13" i="58"/>
  <c r="U13" i="58"/>
  <c r="T13" i="58"/>
  <c r="S13" i="58"/>
  <c r="M13" i="58"/>
  <c r="L13" i="58"/>
  <c r="I13" i="58"/>
  <c r="H13" i="58"/>
  <c r="G13" i="58"/>
  <c r="M12" i="58"/>
  <c r="L12" i="58"/>
  <c r="I12" i="58"/>
  <c r="H12" i="58"/>
  <c r="G12" i="58"/>
  <c r="X11" i="58"/>
  <c r="W11" i="58"/>
  <c r="U11" i="58"/>
  <c r="T11" i="58"/>
  <c r="S11" i="58"/>
  <c r="M11" i="58"/>
  <c r="L11" i="58"/>
  <c r="I11" i="58"/>
  <c r="H11" i="58"/>
  <c r="G11" i="58"/>
  <c r="X10" i="58"/>
  <c r="W10" i="58"/>
  <c r="U10" i="58"/>
  <c r="T10" i="58"/>
  <c r="S10" i="58"/>
  <c r="M10" i="58"/>
  <c r="L10" i="58"/>
  <c r="I10" i="58"/>
  <c r="H10" i="58"/>
  <c r="G10" i="58"/>
  <c r="X9" i="58"/>
  <c r="W9" i="58"/>
  <c r="U9" i="58"/>
  <c r="T9" i="58"/>
  <c r="S9" i="58"/>
  <c r="M9" i="58"/>
  <c r="L9" i="58"/>
  <c r="I9" i="58"/>
  <c r="H9" i="58"/>
  <c r="G9" i="58"/>
  <c r="M8" i="58"/>
  <c r="L8" i="58"/>
  <c r="I8" i="58"/>
  <c r="H8" i="58"/>
  <c r="G8" i="58"/>
  <c r="M7" i="58"/>
  <c r="L7" i="58"/>
  <c r="I7" i="58"/>
  <c r="H7" i="58"/>
  <c r="G7" i="58"/>
  <c r="X6" i="58"/>
  <c r="W6" i="58"/>
  <c r="U6" i="58"/>
  <c r="T6" i="58"/>
  <c r="S6" i="58"/>
  <c r="M6" i="58"/>
  <c r="L6" i="58"/>
  <c r="I6" i="58"/>
  <c r="H6" i="58"/>
  <c r="G6" i="58"/>
  <c r="X5" i="58"/>
  <c r="W5" i="58"/>
  <c r="U5" i="58"/>
  <c r="T5" i="58"/>
  <c r="S5" i="58"/>
  <c r="M5" i="58"/>
  <c r="L5" i="58"/>
  <c r="I5" i="58"/>
  <c r="H5" i="58"/>
  <c r="G5" i="58" s="1"/>
  <c r="X4" i="58"/>
  <c r="W4" i="58"/>
  <c r="U4" i="58"/>
  <c r="T4" i="58"/>
  <c r="S4" i="58"/>
  <c r="M4" i="58"/>
  <c r="L4" i="58"/>
  <c r="I4" i="58"/>
  <c r="H4" i="58"/>
  <c r="G4" i="58" s="1"/>
  <c r="X3" i="58"/>
  <c r="W3" i="58"/>
  <c r="U3" i="58"/>
  <c r="T3" i="58"/>
  <c r="S3" i="58"/>
  <c r="M3" i="58"/>
  <c r="L3" i="58"/>
  <c r="I3" i="58"/>
  <c r="H3" i="58"/>
  <c r="G3" i="58" s="1"/>
  <c r="X2" i="58"/>
  <c r="W2" i="58"/>
  <c r="U2" i="58"/>
  <c r="T2" i="58"/>
  <c r="S2" i="58"/>
  <c r="A368" i="57"/>
  <c r="A336" i="57"/>
  <c r="A304" i="57"/>
  <c r="A272" i="57"/>
  <c r="A240" i="57"/>
  <c r="A208" i="57"/>
  <c r="A176" i="57"/>
  <c r="A144" i="57"/>
  <c r="O119" i="57"/>
  <c r="A112" i="57"/>
  <c r="O87" i="57"/>
  <c r="O85" i="57"/>
  <c r="O84" i="57"/>
  <c r="O83" i="57"/>
  <c r="O82" i="57"/>
  <c r="O81" i="57"/>
  <c r="O80" i="57"/>
  <c r="A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52" i="57"/>
  <c r="A48" i="57"/>
  <c r="O43" i="57"/>
  <c r="O34" i="57"/>
  <c r="O25" i="57"/>
  <c r="O16" i="57"/>
  <c r="A16" i="57"/>
  <c r="X14" i="57"/>
  <c r="W14" i="57"/>
  <c r="U14" i="57"/>
  <c r="T14" i="57"/>
  <c r="S14" i="57" s="1"/>
  <c r="M14" i="57"/>
  <c r="L14" i="57"/>
  <c r="I14" i="57"/>
  <c r="H14" i="57"/>
  <c r="G14" i="57" s="1"/>
  <c r="X13" i="57"/>
  <c r="W13" i="57"/>
  <c r="U13" i="57"/>
  <c r="T13" i="57"/>
  <c r="S13" i="57" s="1"/>
  <c r="M13" i="57"/>
  <c r="L13" i="57"/>
  <c r="I13" i="57"/>
  <c r="H13" i="57"/>
  <c r="G13" i="57" s="1"/>
  <c r="M12" i="57"/>
  <c r="L12" i="57"/>
  <c r="I12" i="57"/>
  <c r="H12" i="57"/>
  <c r="G12" i="57" s="1"/>
  <c r="X11" i="57"/>
  <c r="W11" i="57"/>
  <c r="U11" i="57"/>
  <c r="T11" i="57"/>
  <c r="S11" i="57" s="1"/>
  <c r="M11" i="57"/>
  <c r="L11" i="57"/>
  <c r="I11" i="57"/>
  <c r="H11" i="57"/>
  <c r="G11" i="57" s="1"/>
  <c r="X10" i="57"/>
  <c r="W10" i="57"/>
  <c r="U10" i="57"/>
  <c r="T10" i="57"/>
  <c r="S10" i="57" s="1"/>
  <c r="M10" i="57"/>
  <c r="L10" i="57"/>
  <c r="I10" i="57"/>
  <c r="H10" i="57"/>
  <c r="G10" i="57" s="1"/>
  <c r="X9" i="57"/>
  <c r="W9" i="57"/>
  <c r="U9" i="57"/>
  <c r="T9" i="57"/>
  <c r="S9" i="57" s="1"/>
  <c r="M9" i="57"/>
  <c r="L9" i="57"/>
  <c r="I9" i="57"/>
  <c r="H9" i="57"/>
  <c r="G9" i="57" s="1"/>
  <c r="M8" i="57"/>
  <c r="L8" i="57"/>
  <c r="I8" i="57"/>
  <c r="H8" i="57"/>
  <c r="G8" i="57" s="1"/>
  <c r="M7" i="57"/>
  <c r="L7" i="57"/>
  <c r="I7" i="57"/>
  <c r="H7" i="57"/>
  <c r="G7" i="57" s="1"/>
  <c r="X6" i="57"/>
  <c r="W6" i="57"/>
  <c r="U6" i="57"/>
  <c r="T6" i="57"/>
  <c r="S6" i="57" s="1"/>
  <c r="M6" i="57"/>
  <c r="L6" i="57"/>
  <c r="I6" i="57"/>
  <c r="H6" i="57"/>
  <c r="G6" i="57" s="1"/>
  <c r="X5" i="57"/>
  <c r="W5" i="57"/>
  <c r="U5" i="57"/>
  <c r="T5" i="57"/>
  <c r="S5" i="57" s="1"/>
  <c r="M5" i="57"/>
  <c r="L5" i="57"/>
  <c r="I5" i="57"/>
  <c r="H5" i="57"/>
  <c r="G5" i="57" s="1"/>
  <c r="X4" i="57"/>
  <c r="W4" i="57"/>
  <c r="U4" i="57"/>
  <c r="T4" i="57"/>
  <c r="S4" i="57" s="1"/>
  <c r="M4" i="57"/>
  <c r="L4" i="57"/>
  <c r="I4" i="57"/>
  <c r="H4" i="57"/>
  <c r="G4" i="57" s="1"/>
  <c r="X3" i="57"/>
  <c r="W3" i="57"/>
  <c r="U3" i="57"/>
  <c r="T3" i="57"/>
  <c r="S3" i="57" s="1"/>
  <c r="M3" i="57"/>
  <c r="L3" i="57"/>
  <c r="I3" i="57"/>
  <c r="H3" i="57"/>
  <c r="G3" i="57" s="1"/>
  <c r="X2" i="57"/>
  <c r="W2" i="57"/>
  <c r="U2" i="57"/>
  <c r="T2" i="57"/>
  <c r="S2" i="57" s="1"/>
  <c r="A368" i="56"/>
  <c r="A336" i="56"/>
  <c r="A304" i="56"/>
  <c r="A272" i="56"/>
  <c r="A240" i="56"/>
  <c r="A208" i="56"/>
  <c r="A176" i="56"/>
  <c r="A144" i="56"/>
  <c r="O119" i="56"/>
  <c r="A112" i="56"/>
  <c r="O87" i="56"/>
  <c r="O85" i="56"/>
  <c r="O84" i="56"/>
  <c r="O83" i="56"/>
  <c r="O82" i="56"/>
  <c r="O81" i="56"/>
  <c r="O80" i="56"/>
  <c r="A80" i="56"/>
  <c r="O79" i="56"/>
  <c r="O78" i="56"/>
  <c r="O77" i="56"/>
  <c r="O76" i="56"/>
  <c r="O75" i="56"/>
  <c r="O74" i="56"/>
  <c r="O73" i="56"/>
  <c r="O72" i="56"/>
  <c r="O71" i="56"/>
  <c r="O70" i="56"/>
  <c r="O69" i="56"/>
  <c r="O68" i="56"/>
  <c r="O67" i="56"/>
  <c r="O66" i="56"/>
  <c r="O65" i="56"/>
  <c r="O64" i="56"/>
  <c r="O63" i="56"/>
  <c r="O62" i="56"/>
  <c r="O52" i="56"/>
  <c r="A48" i="56"/>
  <c r="O43" i="56"/>
  <c r="O34" i="56"/>
  <c r="O25" i="56"/>
  <c r="O16" i="56"/>
  <c r="A16" i="56"/>
  <c r="X14" i="56"/>
  <c r="W14" i="56"/>
  <c r="U14" i="56"/>
  <c r="T14" i="56"/>
  <c r="S14" i="56"/>
  <c r="M14" i="56"/>
  <c r="L14" i="56"/>
  <c r="I14" i="56"/>
  <c r="H14" i="56"/>
  <c r="G14" i="56" s="1"/>
  <c r="X13" i="56"/>
  <c r="W13" i="56"/>
  <c r="U13" i="56"/>
  <c r="T13" i="56"/>
  <c r="S13" i="56"/>
  <c r="M13" i="56"/>
  <c r="L13" i="56"/>
  <c r="I13" i="56"/>
  <c r="H13" i="56"/>
  <c r="G13" i="56" s="1"/>
  <c r="M12" i="56"/>
  <c r="L12" i="56"/>
  <c r="I12" i="56"/>
  <c r="H12" i="56"/>
  <c r="G12" i="56"/>
  <c r="X11" i="56"/>
  <c r="W11" i="56"/>
  <c r="U11" i="56"/>
  <c r="T11" i="56"/>
  <c r="S11" i="56" s="1"/>
  <c r="M11" i="56"/>
  <c r="L11" i="56"/>
  <c r="I11" i="56"/>
  <c r="H11" i="56"/>
  <c r="G11" i="56" s="1"/>
  <c r="X10" i="56"/>
  <c r="W10" i="56"/>
  <c r="U10" i="56"/>
  <c r="T10" i="56"/>
  <c r="S10" i="56" s="1"/>
  <c r="M10" i="56"/>
  <c r="L10" i="56"/>
  <c r="I10" i="56"/>
  <c r="H10" i="56"/>
  <c r="G10" i="56" s="1"/>
  <c r="X9" i="56"/>
  <c r="W9" i="56"/>
  <c r="U9" i="56"/>
  <c r="T9" i="56"/>
  <c r="S9" i="56" s="1"/>
  <c r="M9" i="56"/>
  <c r="L9" i="56"/>
  <c r="I9" i="56"/>
  <c r="H9" i="56"/>
  <c r="G9" i="56" s="1"/>
  <c r="M8" i="56"/>
  <c r="L8" i="56"/>
  <c r="I8" i="56"/>
  <c r="H8" i="56"/>
  <c r="G8" i="56" s="1"/>
  <c r="M7" i="56"/>
  <c r="L7" i="56"/>
  <c r="I7" i="56"/>
  <c r="H7" i="56"/>
  <c r="G7" i="56" s="1"/>
  <c r="X6" i="56"/>
  <c r="W6" i="56"/>
  <c r="U6" i="56"/>
  <c r="T6" i="56"/>
  <c r="S6" i="56" s="1"/>
  <c r="M6" i="56"/>
  <c r="L6" i="56"/>
  <c r="I6" i="56"/>
  <c r="H6" i="56"/>
  <c r="G6" i="56" s="1"/>
  <c r="X5" i="56"/>
  <c r="W5" i="56"/>
  <c r="U5" i="56"/>
  <c r="T5" i="56"/>
  <c r="S5" i="56" s="1"/>
  <c r="M5" i="56"/>
  <c r="L5" i="56"/>
  <c r="I5" i="56"/>
  <c r="H5" i="56"/>
  <c r="G5" i="56" s="1"/>
  <c r="X4" i="56"/>
  <c r="W4" i="56"/>
  <c r="U4" i="56"/>
  <c r="T4" i="56"/>
  <c r="S4" i="56" s="1"/>
  <c r="M4" i="56"/>
  <c r="L4" i="56"/>
  <c r="I4" i="56"/>
  <c r="H4" i="56"/>
  <c r="G4" i="56" s="1"/>
  <c r="X3" i="56"/>
  <c r="W3" i="56"/>
  <c r="U3" i="56"/>
  <c r="T3" i="56"/>
  <c r="S3" i="56" s="1"/>
  <c r="M3" i="56"/>
  <c r="L3" i="56"/>
  <c r="I3" i="56"/>
  <c r="H3" i="56"/>
  <c r="G3" i="56" s="1"/>
  <c r="X2" i="56"/>
  <c r="W2" i="56"/>
  <c r="U2" i="56"/>
  <c r="T2" i="56"/>
  <c r="S2" i="56" s="1"/>
  <c r="A368" i="55"/>
  <c r="A336" i="55"/>
  <c r="A304" i="55"/>
  <c r="A272" i="55"/>
  <c r="A240" i="55"/>
  <c r="A208" i="55"/>
  <c r="A176" i="55"/>
  <c r="A144" i="55"/>
  <c r="O119" i="55"/>
  <c r="A112" i="55"/>
  <c r="O87" i="55"/>
  <c r="O85" i="55"/>
  <c r="O84" i="55"/>
  <c r="O83" i="55"/>
  <c r="O82" i="55"/>
  <c r="O81" i="55"/>
  <c r="O80" i="55"/>
  <c r="A80" i="55"/>
  <c r="O79" i="55"/>
  <c r="O78" i="55"/>
  <c r="O77" i="55"/>
  <c r="O76" i="55"/>
  <c r="O75" i="55"/>
  <c r="O74" i="55"/>
  <c r="O73" i="55"/>
  <c r="O72" i="55"/>
  <c r="O71" i="55"/>
  <c r="O70" i="55"/>
  <c r="O69" i="55"/>
  <c r="O68" i="55"/>
  <c r="O67" i="55"/>
  <c r="O66" i="55"/>
  <c r="O65" i="55"/>
  <c r="O64" i="55"/>
  <c r="O63" i="55"/>
  <c r="O62" i="55"/>
  <c r="O52" i="55"/>
  <c r="A48" i="55"/>
  <c r="O43" i="55"/>
  <c r="O34" i="55"/>
  <c r="O25" i="55"/>
  <c r="O16" i="55"/>
  <c r="A16" i="55"/>
  <c r="X14" i="55"/>
  <c r="W14" i="55"/>
  <c r="U14" i="55"/>
  <c r="T14" i="55"/>
  <c r="S14" i="55" s="1"/>
  <c r="M14" i="55"/>
  <c r="L14" i="55"/>
  <c r="I14" i="55"/>
  <c r="H14" i="55"/>
  <c r="G14" i="55" s="1"/>
  <c r="X13" i="55"/>
  <c r="W13" i="55"/>
  <c r="U13" i="55"/>
  <c r="T13" i="55"/>
  <c r="S13" i="55" s="1"/>
  <c r="M13" i="55"/>
  <c r="L13" i="55"/>
  <c r="I13" i="55"/>
  <c r="H13" i="55"/>
  <c r="G13" i="55" s="1"/>
  <c r="M12" i="55"/>
  <c r="L12" i="55"/>
  <c r="I12" i="55"/>
  <c r="H12" i="55"/>
  <c r="G12" i="55" s="1"/>
  <c r="X11" i="55"/>
  <c r="W11" i="55"/>
  <c r="U11" i="55"/>
  <c r="T11" i="55"/>
  <c r="S11" i="55" s="1"/>
  <c r="M11" i="55"/>
  <c r="L11" i="55"/>
  <c r="I11" i="55"/>
  <c r="H11" i="55"/>
  <c r="G11" i="55" s="1"/>
  <c r="X10" i="55"/>
  <c r="W10" i="55"/>
  <c r="U10" i="55"/>
  <c r="T10" i="55"/>
  <c r="S10" i="55" s="1"/>
  <c r="M10" i="55"/>
  <c r="L10" i="55"/>
  <c r="I10" i="55"/>
  <c r="H10" i="55"/>
  <c r="G10" i="55" s="1"/>
  <c r="X9" i="55"/>
  <c r="W9" i="55"/>
  <c r="U9" i="55"/>
  <c r="T9" i="55"/>
  <c r="S9" i="55" s="1"/>
  <c r="M9" i="55"/>
  <c r="L9" i="55"/>
  <c r="I9" i="55"/>
  <c r="H9" i="55"/>
  <c r="G9" i="55" s="1"/>
  <c r="M8" i="55"/>
  <c r="L8" i="55"/>
  <c r="I8" i="55"/>
  <c r="H8" i="55"/>
  <c r="G8" i="55" s="1"/>
  <c r="M7" i="55"/>
  <c r="L7" i="55"/>
  <c r="I7" i="55"/>
  <c r="H7" i="55"/>
  <c r="G7" i="55" s="1"/>
  <c r="X6" i="55"/>
  <c r="W6" i="55"/>
  <c r="U6" i="55"/>
  <c r="T6" i="55"/>
  <c r="S6" i="55" s="1"/>
  <c r="M6" i="55"/>
  <c r="L6" i="55"/>
  <c r="I6" i="55"/>
  <c r="H6" i="55"/>
  <c r="G6" i="55" s="1"/>
  <c r="X5" i="55"/>
  <c r="W5" i="55"/>
  <c r="U5" i="55"/>
  <c r="T5" i="55"/>
  <c r="S5" i="55" s="1"/>
  <c r="M5" i="55"/>
  <c r="L5" i="55"/>
  <c r="I5" i="55"/>
  <c r="H5" i="55"/>
  <c r="G5" i="55" s="1"/>
  <c r="X4" i="55"/>
  <c r="W4" i="55"/>
  <c r="U4" i="55"/>
  <c r="T4" i="55"/>
  <c r="S4" i="55" s="1"/>
  <c r="M4" i="55"/>
  <c r="L4" i="55"/>
  <c r="I4" i="55"/>
  <c r="H4" i="55"/>
  <c r="G4" i="55" s="1"/>
  <c r="X3" i="55"/>
  <c r="W3" i="55"/>
  <c r="U3" i="55"/>
  <c r="T3" i="55"/>
  <c r="S3" i="55" s="1"/>
  <c r="M3" i="55"/>
  <c r="L3" i="55"/>
  <c r="I3" i="55"/>
  <c r="H3" i="55"/>
  <c r="G3" i="55" s="1"/>
  <c r="X2" i="55"/>
  <c r="W2" i="55"/>
  <c r="U2" i="55"/>
  <c r="T2" i="55"/>
  <c r="S2" i="55" s="1"/>
  <c r="A368" i="54"/>
  <c r="A336" i="54"/>
  <c r="A304" i="54"/>
  <c r="A272" i="54"/>
  <c r="A240" i="54"/>
  <c r="A208" i="54"/>
  <c r="A176" i="54"/>
  <c r="A144" i="54"/>
  <c r="O119" i="54"/>
  <c r="A112" i="54"/>
  <c r="O87" i="54"/>
  <c r="O85" i="54"/>
  <c r="O84" i="54"/>
  <c r="O83" i="54"/>
  <c r="O82" i="54"/>
  <c r="O81" i="54"/>
  <c r="O80" i="54"/>
  <c r="A80" i="54"/>
  <c r="O79" i="54"/>
  <c r="O78" i="54"/>
  <c r="O77" i="54"/>
  <c r="O76" i="54"/>
  <c r="O75" i="54"/>
  <c r="O74" i="54"/>
  <c r="O73" i="54"/>
  <c r="O72" i="54"/>
  <c r="O71" i="54"/>
  <c r="O70" i="54"/>
  <c r="O69" i="54"/>
  <c r="O68" i="54"/>
  <c r="O67" i="54"/>
  <c r="O66" i="54"/>
  <c r="O65" i="54"/>
  <c r="O64" i="54"/>
  <c r="O63" i="54"/>
  <c r="O62" i="54"/>
  <c r="O52" i="54"/>
  <c r="A48" i="54"/>
  <c r="O43" i="54"/>
  <c r="O34" i="54"/>
  <c r="O25" i="54"/>
  <c r="O16" i="54"/>
  <c r="A16" i="54"/>
  <c r="X14" i="54"/>
  <c r="W14" i="54"/>
  <c r="U14" i="54"/>
  <c r="T14" i="54"/>
  <c r="S14" i="54"/>
  <c r="M14" i="54"/>
  <c r="L14" i="54"/>
  <c r="I14" i="54"/>
  <c r="H14" i="54"/>
  <c r="G14" i="54" s="1"/>
  <c r="X13" i="54"/>
  <c r="W13" i="54"/>
  <c r="U13" i="54"/>
  <c r="T13" i="54"/>
  <c r="S13" i="54"/>
  <c r="M13" i="54"/>
  <c r="L13" i="54"/>
  <c r="I13" i="54"/>
  <c r="H13" i="54"/>
  <c r="G13" i="54" s="1"/>
  <c r="M12" i="54"/>
  <c r="L12" i="54"/>
  <c r="I12" i="54"/>
  <c r="H12" i="54"/>
  <c r="G12" i="54"/>
  <c r="X11" i="54"/>
  <c r="W11" i="54"/>
  <c r="U11" i="54"/>
  <c r="T11" i="54"/>
  <c r="S11" i="54" s="1"/>
  <c r="M11" i="54"/>
  <c r="L11" i="54"/>
  <c r="I11" i="54"/>
  <c r="H11" i="54"/>
  <c r="G11" i="54"/>
  <c r="X10" i="54"/>
  <c r="W10" i="54"/>
  <c r="U10" i="54"/>
  <c r="T10" i="54"/>
  <c r="S10" i="54" s="1"/>
  <c r="M10" i="54"/>
  <c r="L10" i="54"/>
  <c r="I10" i="54"/>
  <c r="H10" i="54"/>
  <c r="G10" i="54"/>
  <c r="X9" i="54"/>
  <c r="W9" i="54"/>
  <c r="U9" i="54"/>
  <c r="T9" i="54"/>
  <c r="S9" i="54" s="1"/>
  <c r="M9" i="54"/>
  <c r="L9" i="54"/>
  <c r="I9" i="54"/>
  <c r="H9" i="54"/>
  <c r="G9" i="54"/>
  <c r="M8" i="54"/>
  <c r="L8" i="54"/>
  <c r="I8" i="54"/>
  <c r="H8" i="54"/>
  <c r="G8" i="54" s="1"/>
  <c r="M7" i="54"/>
  <c r="L7" i="54"/>
  <c r="I7" i="54"/>
  <c r="H7" i="54"/>
  <c r="G7" i="54"/>
  <c r="X6" i="54"/>
  <c r="W6" i="54"/>
  <c r="U6" i="54"/>
  <c r="T6" i="54"/>
  <c r="S6" i="54" s="1"/>
  <c r="M6" i="54"/>
  <c r="L6" i="54"/>
  <c r="I6" i="54"/>
  <c r="H6" i="54"/>
  <c r="G6" i="54"/>
  <c r="X5" i="54"/>
  <c r="W5" i="54"/>
  <c r="U5" i="54"/>
  <c r="T5" i="54"/>
  <c r="S5" i="54" s="1"/>
  <c r="M5" i="54"/>
  <c r="L5" i="54"/>
  <c r="I5" i="54"/>
  <c r="H5" i="54"/>
  <c r="G5" i="54"/>
  <c r="X4" i="54"/>
  <c r="W4" i="54"/>
  <c r="U4" i="54"/>
  <c r="T4" i="54"/>
  <c r="S4" i="54" s="1"/>
  <c r="M4" i="54"/>
  <c r="L4" i="54"/>
  <c r="I4" i="54"/>
  <c r="H4" i="54"/>
  <c r="G4" i="54"/>
  <c r="X3" i="54"/>
  <c r="W3" i="54"/>
  <c r="U3" i="54"/>
  <c r="T3" i="54"/>
  <c r="S3" i="54" s="1"/>
  <c r="M3" i="54"/>
  <c r="L3" i="54"/>
  <c r="I3" i="54"/>
  <c r="H3" i="54"/>
  <c r="G3" i="54"/>
  <c r="X2" i="54"/>
  <c r="W2" i="54"/>
  <c r="U2" i="54"/>
  <c r="T2" i="54"/>
  <c r="S2" i="54" s="1"/>
  <c r="A368" i="53"/>
  <c r="A336" i="53"/>
  <c r="A304" i="53"/>
  <c r="A272" i="53"/>
  <c r="A240" i="53"/>
  <c r="A208" i="53"/>
  <c r="A176" i="53"/>
  <c r="A144" i="53"/>
  <c r="O119" i="53"/>
  <c r="A112" i="53"/>
  <c r="O87" i="53"/>
  <c r="O85" i="53"/>
  <c r="O84" i="53"/>
  <c r="O83" i="53"/>
  <c r="O82" i="53"/>
  <c r="O81" i="53"/>
  <c r="O80" i="53"/>
  <c r="A80" i="53"/>
  <c r="O79" i="53"/>
  <c r="O78" i="53"/>
  <c r="O77" i="53"/>
  <c r="O76" i="53"/>
  <c r="O75" i="53"/>
  <c r="O74" i="53"/>
  <c r="O73" i="53"/>
  <c r="O72" i="53"/>
  <c r="O71" i="53"/>
  <c r="O70" i="53"/>
  <c r="O69" i="53"/>
  <c r="O68" i="53"/>
  <c r="O67" i="53"/>
  <c r="O66" i="53"/>
  <c r="O65" i="53"/>
  <c r="O64" i="53"/>
  <c r="O63" i="53"/>
  <c r="O62" i="53"/>
  <c r="O52" i="53"/>
  <c r="A48" i="53"/>
  <c r="O43" i="53"/>
  <c r="O34" i="53"/>
  <c r="O25" i="53"/>
  <c r="O16" i="53"/>
  <c r="A16" i="53"/>
  <c r="X14" i="53"/>
  <c r="W14" i="53"/>
  <c r="U14" i="53"/>
  <c r="T14" i="53"/>
  <c r="S14" i="53" s="1"/>
  <c r="M14" i="53"/>
  <c r="L14" i="53"/>
  <c r="I14" i="53"/>
  <c r="H14" i="53"/>
  <c r="G14" i="53" s="1"/>
  <c r="X13" i="53"/>
  <c r="W13" i="53"/>
  <c r="U13" i="53"/>
  <c r="T13" i="53"/>
  <c r="S13" i="53" s="1"/>
  <c r="M13" i="53"/>
  <c r="L13" i="53"/>
  <c r="I13" i="53"/>
  <c r="H13" i="53"/>
  <c r="G13" i="53" s="1"/>
  <c r="M12" i="53"/>
  <c r="L12" i="53"/>
  <c r="I12" i="53"/>
  <c r="H12" i="53"/>
  <c r="G12" i="53" s="1"/>
  <c r="X11" i="53"/>
  <c r="W11" i="53"/>
  <c r="U11" i="53"/>
  <c r="T11" i="53"/>
  <c r="S11" i="53" s="1"/>
  <c r="M11" i="53"/>
  <c r="L11" i="53"/>
  <c r="I11" i="53"/>
  <c r="H11" i="53"/>
  <c r="G11" i="53" s="1"/>
  <c r="X10" i="53"/>
  <c r="W10" i="53"/>
  <c r="U10" i="53"/>
  <c r="T10" i="53"/>
  <c r="S10" i="53" s="1"/>
  <c r="M10" i="53"/>
  <c r="L10" i="53"/>
  <c r="I10" i="53"/>
  <c r="H10" i="53"/>
  <c r="G10" i="53" s="1"/>
  <c r="X9" i="53"/>
  <c r="W9" i="53"/>
  <c r="U9" i="53"/>
  <c r="T9" i="53"/>
  <c r="S9" i="53" s="1"/>
  <c r="M9" i="53"/>
  <c r="L9" i="53"/>
  <c r="I9" i="53"/>
  <c r="H9" i="53"/>
  <c r="G9" i="53" s="1"/>
  <c r="M8" i="53"/>
  <c r="L8" i="53"/>
  <c r="I8" i="53"/>
  <c r="H8" i="53"/>
  <c r="G8" i="53" s="1"/>
  <c r="M7" i="53"/>
  <c r="L7" i="53"/>
  <c r="I7" i="53"/>
  <c r="H7" i="53"/>
  <c r="G7" i="53" s="1"/>
  <c r="X6" i="53"/>
  <c r="W6" i="53"/>
  <c r="U6" i="53"/>
  <c r="T6" i="53"/>
  <c r="S6" i="53" s="1"/>
  <c r="M6" i="53"/>
  <c r="L6" i="53"/>
  <c r="I6" i="53"/>
  <c r="H6" i="53"/>
  <c r="G6" i="53" s="1"/>
  <c r="X5" i="53"/>
  <c r="W5" i="53"/>
  <c r="U5" i="53"/>
  <c r="T5" i="53"/>
  <c r="S5" i="53" s="1"/>
  <c r="M5" i="53"/>
  <c r="L5" i="53"/>
  <c r="I5" i="53"/>
  <c r="H5" i="53"/>
  <c r="G5" i="53" s="1"/>
  <c r="X4" i="53"/>
  <c r="W4" i="53"/>
  <c r="U4" i="53"/>
  <c r="T4" i="53"/>
  <c r="S4" i="53" s="1"/>
  <c r="M4" i="53"/>
  <c r="L4" i="53"/>
  <c r="I4" i="53"/>
  <c r="H4" i="53"/>
  <c r="G4" i="53" s="1"/>
  <c r="X3" i="53"/>
  <c r="W3" i="53"/>
  <c r="U3" i="53"/>
  <c r="T3" i="53"/>
  <c r="S3" i="53" s="1"/>
  <c r="M3" i="53"/>
  <c r="L3" i="53"/>
  <c r="I3" i="53"/>
  <c r="H3" i="53"/>
  <c r="G3" i="53" s="1"/>
  <c r="X2" i="53"/>
  <c r="W2" i="53"/>
  <c r="U2" i="53"/>
  <c r="T2" i="53"/>
  <c r="S2" i="53" s="1"/>
  <c r="A368" i="52"/>
  <c r="A336" i="52"/>
  <c r="A304" i="52"/>
  <c r="A272" i="52"/>
  <c r="A240" i="52"/>
  <c r="A208" i="52"/>
  <c r="A176" i="52"/>
  <c r="A144" i="52"/>
  <c r="O119" i="52"/>
  <c r="A112" i="52"/>
  <c r="O87" i="52"/>
  <c r="O85" i="52"/>
  <c r="O84" i="52"/>
  <c r="O83" i="52"/>
  <c r="O82" i="52"/>
  <c r="O81" i="52"/>
  <c r="O80" i="52"/>
  <c r="A80" i="52"/>
  <c r="O79" i="52"/>
  <c r="O78" i="52"/>
  <c r="O77" i="52"/>
  <c r="O76" i="52"/>
  <c r="O75" i="52"/>
  <c r="O74" i="52"/>
  <c r="O73" i="52"/>
  <c r="O72" i="52"/>
  <c r="O71" i="52"/>
  <c r="O70" i="52"/>
  <c r="O69" i="52"/>
  <c r="O68" i="52"/>
  <c r="O67" i="52"/>
  <c r="O66" i="52"/>
  <c r="O65" i="52"/>
  <c r="O64" i="52"/>
  <c r="O63" i="52"/>
  <c r="O62" i="52"/>
  <c r="O52" i="52"/>
  <c r="A48" i="52"/>
  <c r="O43" i="52"/>
  <c r="O34" i="52"/>
  <c r="O25" i="52"/>
  <c r="O16" i="52"/>
  <c r="A16" i="52"/>
  <c r="X14" i="52"/>
  <c r="W14" i="52"/>
  <c r="U14" i="52"/>
  <c r="T14" i="52"/>
  <c r="S14" i="52" s="1"/>
  <c r="M14" i="52"/>
  <c r="L14" i="52"/>
  <c r="I14" i="52"/>
  <c r="H14" i="52"/>
  <c r="G14" i="52"/>
  <c r="X13" i="52"/>
  <c r="W13" i="52"/>
  <c r="U13" i="52"/>
  <c r="T13" i="52"/>
  <c r="S13" i="52" s="1"/>
  <c r="M13" i="52"/>
  <c r="L13" i="52"/>
  <c r="I13" i="52"/>
  <c r="H13" i="52"/>
  <c r="G13" i="52"/>
  <c r="M12" i="52"/>
  <c r="L12" i="52"/>
  <c r="I12" i="52"/>
  <c r="H12" i="52"/>
  <c r="G12" i="52" s="1"/>
  <c r="X11" i="52"/>
  <c r="W11" i="52"/>
  <c r="U11" i="52"/>
  <c r="T11" i="52"/>
  <c r="S11" i="52"/>
  <c r="M11" i="52"/>
  <c r="L11" i="52"/>
  <c r="I11" i="52"/>
  <c r="H11" i="52"/>
  <c r="G11" i="52" s="1"/>
  <c r="X10" i="52"/>
  <c r="W10" i="52"/>
  <c r="U10" i="52"/>
  <c r="T10" i="52"/>
  <c r="S10" i="52"/>
  <c r="M10" i="52"/>
  <c r="L10" i="52"/>
  <c r="I10" i="52"/>
  <c r="H10" i="52"/>
  <c r="G10" i="52" s="1"/>
  <c r="X9" i="52"/>
  <c r="W9" i="52"/>
  <c r="U9" i="52"/>
  <c r="T9" i="52"/>
  <c r="S9" i="52"/>
  <c r="M9" i="52"/>
  <c r="L9" i="52"/>
  <c r="I9" i="52"/>
  <c r="H9" i="52"/>
  <c r="G9" i="52" s="1"/>
  <c r="M8" i="52"/>
  <c r="L8" i="52"/>
  <c r="I8" i="52"/>
  <c r="H8" i="52"/>
  <c r="G8" i="52"/>
  <c r="M7" i="52"/>
  <c r="L7" i="52"/>
  <c r="I7" i="52"/>
  <c r="H7" i="52"/>
  <c r="G7" i="52" s="1"/>
  <c r="X6" i="52"/>
  <c r="W6" i="52"/>
  <c r="U6" i="52"/>
  <c r="T6" i="52"/>
  <c r="S6" i="52"/>
  <c r="M6" i="52"/>
  <c r="L6" i="52"/>
  <c r="I6" i="52"/>
  <c r="H6" i="52"/>
  <c r="G6" i="52" s="1"/>
  <c r="X5" i="52"/>
  <c r="W5" i="52"/>
  <c r="U5" i="52"/>
  <c r="T5" i="52"/>
  <c r="S5" i="52"/>
  <c r="M5" i="52"/>
  <c r="L5" i="52"/>
  <c r="I5" i="52"/>
  <c r="H5" i="52"/>
  <c r="G5" i="52" s="1"/>
  <c r="X4" i="52"/>
  <c r="W4" i="52"/>
  <c r="U4" i="52"/>
  <c r="T4" i="52"/>
  <c r="S4" i="52"/>
  <c r="M4" i="52"/>
  <c r="L4" i="52"/>
  <c r="I4" i="52"/>
  <c r="H4" i="52"/>
  <c r="G4" i="52" s="1"/>
  <c r="X3" i="52"/>
  <c r="W3" i="52"/>
  <c r="U3" i="52"/>
  <c r="T3" i="52"/>
  <c r="S3" i="52"/>
  <c r="M3" i="52"/>
  <c r="L3" i="52"/>
  <c r="I3" i="52"/>
  <c r="H3" i="52"/>
  <c r="G3" i="52" s="1"/>
  <c r="X2" i="52"/>
  <c r="W2" i="52"/>
  <c r="U2" i="52"/>
  <c r="T2" i="52"/>
  <c r="S2" i="52"/>
  <c r="A368" i="51"/>
  <c r="A336" i="51"/>
  <c r="A304" i="51"/>
  <c r="A272" i="51"/>
  <c r="A240" i="51"/>
  <c r="A208" i="51"/>
  <c r="A176" i="51"/>
  <c r="A144" i="51"/>
  <c r="O119" i="51"/>
  <c r="A112" i="51"/>
  <c r="O87" i="51"/>
  <c r="O85" i="51"/>
  <c r="O84" i="51"/>
  <c r="O83" i="51"/>
  <c r="O82" i="51"/>
  <c r="O81" i="51"/>
  <c r="O80" i="51"/>
  <c r="A80" i="51"/>
  <c r="O79" i="51"/>
  <c r="O78" i="51"/>
  <c r="O77" i="51"/>
  <c r="O76" i="51"/>
  <c r="O75" i="51"/>
  <c r="O74" i="51"/>
  <c r="O73" i="51"/>
  <c r="O72" i="51"/>
  <c r="O71" i="51"/>
  <c r="O70" i="51"/>
  <c r="O69" i="51"/>
  <c r="O68" i="51"/>
  <c r="O67" i="51"/>
  <c r="O66" i="51"/>
  <c r="O65" i="51"/>
  <c r="O64" i="51"/>
  <c r="O63" i="51"/>
  <c r="O62" i="51"/>
  <c r="O52" i="51"/>
  <c r="A48" i="51"/>
  <c r="O43" i="51"/>
  <c r="O34" i="51"/>
  <c r="O25" i="51"/>
  <c r="O16" i="51"/>
  <c r="A16" i="51"/>
  <c r="X14" i="51"/>
  <c r="W14" i="51"/>
  <c r="U14" i="51"/>
  <c r="T14" i="51"/>
  <c r="S14" i="51" s="1"/>
  <c r="M14" i="51"/>
  <c r="L14" i="51"/>
  <c r="I14" i="51"/>
  <c r="H14" i="51"/>
  <c r="G14" i="51" s="1"/>
  <c r="X13" i="51"/>
  <c r="W13" i="51"/>
  <c r="U13" i="51"/>
  <c r="T13" i="51"/>
  <c r="S13" i="51" s="1"/>
  <c r="M13" i="51"/>
  <c r="L13" i="51"/>
  <c r="I13" i="51"/>
  <c r="H13" i="51"/>
  <c r="G13" i="51" s="1"/>
  <c r="M12" i="51"/>
  <c r="L12" i="51"/>
  <c r="I12" i="51"/>
  <c r="H12" i="51"/>
  <c r="G12" i="51" s="1"/>
  <c r="X11" i="51"/>
  <c r="W11" i="51"/>
  <c r="U11" i="51"/>
  <c r="T11" i="51"/>
  <c r="S11" i="51" s="1"/>
  <c r="M11" i="51"/>
  <c r="L11" i="51"/>
  <c r="I11" i="51"/>
  <c r="H11" i="51"/>
  <c r="G11" i="51" s="1"/>
  <c r="X10" i="51"/>
  <c r="W10" i="51"/>
  <c r="U10" i="51"/>
  <c r="T10" i="51"/>
  <c r="S10" i="51" s="1"/>
  <c r="M10" i="51"/>
  <c r="L10" i="51"/>
  <c r="I10" i="51"/>
  <c r="H10" i="51"/>
  <c r="G10" i="51" s="1"/>
  <c r="X9" i="51"/>
  <c r="W9" i="51"/>
  <c r="U9" i="51"/>
  <c r="T9" i="51"/>
  <c r="S9" i="51" s="1"/>
  <c r="M9" i="51"/>
  <c r="L9" i="51"/>
  <c r="I9" i="51"/>
  <c r="H9" i="51"/>
  <c r="G9" i="51" s="1"/>
  <c r="M8" i="51"/>
  <c r="L8" i="51"/>
  <c r="I8" i="51"/>
  <c r="H8" i="51"/>
  <c r="G8" i="51" s="1"/>
  <c r="M7" i="51"/>
  <c r="L7" i="51"/>
  <c r="I7" i="51"/>
  <c r="H7" i="51"/>
  <c r="G7" i="51" s="1"/>
  <c r="X6" i="51"/>
  <c r="W6" i="51"/>
  <c r="U6" i="51"/>
  <c r="T6" i="51"/>
  <c r="S6" i="51" s="1"/>
  <c r="M6" i="51"/>
  <c r="L6" i="51"/>
  <c r="I6" i="51"/>
  <c r="H6" i="51"/>
  <c r="G6" i="51" s="1"/>
  <c r="X5" i="51"/>
  <c r="W5" i="51"/>
  <c r="U5" i="51"/>
  <c r="T5" i="51"/>
  <c r="S5" i="51" s="1"/>
  <c r="M5" i="51"/>
  <c r="L5" i="51"/>
  <c r="I5" i="51"/>
  <c r="H5" i="51"/>
  <c r="G5" i="51" s="1"/>
  <c r="X4" i="51"/>
  <c r="W4" i="51"/>
  <c r="U4" i="51"/>
  <c r="T4" i="51"/>
  <c r="S4" i="51" s="1"/>
  <c r="M4" i="51"/>
  <c r="L4" i="51"/>
  <c r="I4" i="51"/>
  <c r="H4" i="51"/>
  <c r="G4" i="51" s="1"/>
  <c r="X3" i="51"/>
  <c r="W3" i="51"/>
  <c r="U3" i="51"/>
  <c r="T3" i="51"/>
  <c r="S3" i="51" s="1"/>
  <c r="M3" i="51"/>
  <c r="L3" i="51"/>
  <c r="I3" i="51"/>
  <c r="H3" i="51"/>
  <c r="G3" i="51" s="1"/>
  <c r="X2" i="51"/>
  <c r="W2" i="51"/>
  <c r="U2" i="51"/>
  <c r="T2" i="51"/>
  <c r="S2" i="51" s="1"/>
  <c r="A368" i="50"/>
  <c r="A336" i="50"/>
  <c r="A304" i="50"/>
  <c r="A272" i="50"/>
  <c r="A240" i="50"/>
  <c r="A208" i="50"/>
  <c r="A176" i="50"/>
  <c r="A144" i="50"/>
  <c r="O119" i="50"/>
  <c r="A112" i="50"/>
  <c r="O87" i="50"/>
  <c r="O85" i="50"/>
  <c r="O84" i="50"/>
  <c r="O83" i="50"/>
  <c r="O82" i="50"/>
  <c r="O81" i="50"/>
  <c r="O80" i="50"/>
  <c r="A80" i="50"/>
  <c r="O79" i="50"/>
  <c r="O78" i="50"/>
  <c r="O77" i="50"/>
  <c r="O76" i="50"/>
  <c r="O75" i="50"/>
  <c r="O74" i="50"/>
  <c r="O73" i="50"/>
  <c r="O72" i="50"/>
  <c r="O71" i="50"/>
  <c r="O70" i="50"/>
  <c r="O69" i="50"/>
  <c r="O68" i="50"/>
  <c r="O67" i="50"/>
  <c r="O66" i="50"/>
  <c r="O65" i="50"/>
  <c r="O64" i="50"/>
  <c r="O63" i="50"/>
  <c r="O62" i="50"/>
  <c r="O52" i="50"/>
  <c r="A48" i="50"/>
  <c r="O43" i="50"/>
  <c r="O34" i="50"/>
  <c r="O25" i="50"/>
  <c r="O16" i="50"/>
  <c r="A16" i="50"/>
  <c r="X14" i="50"/>
  <c r="W14" i="50"/>
  <c r="U14" i="50"/>
  <c r="T14" i="50"/>
  <c r="S14" i="50"/>
  <c r="M14" i="50"/>
  <c r="L14" i="50"/>
  <c r="I14" i="50"/>
  <c r="H14" i="50"/>
  <c r="G14" i="50" s="1"/>
  <c r="X13" i="50"/>
  <c r="W13" i="50"/>
  <c r="U13" i="50"/>
  <c r="T13" i="50"/>
  <c r="S13" i="50"/>
  <c r="M13" i="50"/>
  <c r="L13" i="50"/>
  <c r="I13" i="50"/>
  <c r="H13" i="50"/>
  <c r="G13" i="50" s="1"/>
  <c r="M12" i="50"/>
  <c r="L12" i="50"/>
  <c r="I12" i="50"/>
  <c r="H12" i="50"/>
  <c r="G12" i="50"/>
  <c r="X11" i="50"/>
  <c r="W11" i="50"/>
  <c r="U11" i="50"/>
  <c r="T11" i="50"/>
  <c r="S11" i="50" s="1"/>
  <c r="M11" i="50"/>
  <c r="L11" i="50"/>
  <c r="I11" i="50"/>
  <c r="H11" i="50"/>
  <c r="G11" i="50"/>
  <c r="X10" i="50"/>
  <c r="W10" i="50"/>
  <c r="U10" i="50"/>
  <c r="T10" i="50"/>
  <c r="S10" i="50" s="1"/>
  <c r="M10" i="50"/>
  <c r="L10" i="50"/>
  <c r="I10" i="50"/>
  <c r="H10" i="50"/>
  <c r="G10" i="50"/>
  <c r="X9" i="50"/>
  <c r="W9" i="50"/>
  <c r="U9" i="50"/>
  <c r="T9" i="50"/>
  <c r="S9" i="50" s="1"/>
  <c r="M9" i="50"/>
  <c r="L9" i="50"/>
  <c r="I9" i="50"/>
  <c r="H9" i="50"/>
  <c r="G9" i="50"/>
  <c r="M8" i="50"/>
  <c r="L8" i="50"/>
  <c r="I8" i="50"/>
  <c r="H8" i="50"/>
  <c r="G8" i="50" s="1"/>
  <c r="M7" i="50"/>
  <c r="L7" i="50"/>
  <c r="I7" i="50"/>
  <c r="H7" i="50"/>
  <c r="G7" i="50"/>
  <c r="X6" i="50"/>
  <c r="W6" i="50"/>
  <c r="U6" i="50"/>
  <c r="T6" i="50"/>
  <c r="S6" i="50" s="1"/>
  <c r="M6" i="50"/>
  <c r="L6" i="50"/>
  <c r="I6" i="50"/>
  <c r="H6" i="50"/>
  <c r="G6" i="50"/>
  <c r="X5" i="50"/>
  <c r="W5" i="50"/>
  <c r="U5" i="50"/>
  <c r="T5" i="50"/>
  <c r="S5" i="50" s="1"/>
  <c r="M5" i="50"/>
  <c r="L5" i="50"/>
  <c r="I5" i="50"/>
  <c r="H5" i="50"/>
  <c r="G5" i="50"/>
  <c r="X4" i="50"/>
  <c r="W4" i="50"/>
  <c r="U4" i="50"/>
  <c r="T4" i="50"/>
  <c r="S4" i="50" s="1"/>
  <c r="M4" i="50"/>
  <c r="L4" i="50"/>
  <c r="I4" i="50"/>
  <c r="H4" i="50"/>
  <c r="G4" i="50"/>
  <c r="X3" i="50"/>
  <c r="W3" i="50"/>
  <c r="U3" i="50"/>
  <c r="T3" i="50"/>
  <c r="S3" i="50" s="1"/>
  <c r="M3" i="50"/>
  <c r="L3" i="50"/>
  <c r="I3" i="50"/>
  <c r="H3" i="50"/>
  <c r="G3" i="50"/>
  <c r="X2" i="50"/>
  <c r="W2" i="50"/>
  <c r="U2" i="50"/>
  <c r="T2" i="50"/>
  <c r="S2" i="50" s="1"/>
  <c r="A368" i="49"/>
  <c r="A336" i="49"/>
  <c r="A304" i="49"/>
  <c r="A272" i="49"/>
  <c r="A240" i="49"/>
  <c r="A208" i="49"/>
  <c r="A176" i="49"/>
  <c r="A144" i="49"/>
  <c r="O119" i="49"/>
  <c r="A112" i="49"/>
  <c r="O87" i="49"/>
  <c r="O85" i="49"/>
  <c r="O84" i="49"/>
  <c r="O83" i="49"/>
  <c r="O82" i="49"/>
  <c r="O81" i="49"/>
  <c r="O80" i="49"/>
  <c r="A80" i="49"/>
  <c r="O79" i="49"/>
  <c r="O78" i="49"/>
  <c r="O77" i="49"/>
  <c r="O76" i="49"/>
  <c r="O75" i="49"/>
  <c r="O74" i="49"/>
  <c r="O73" i="49"/>
  <c r="O72" i="49"/>
  <c r="O71" i="49"/>
  <c r="O70" i="49"/>
  <c r="O69" i="49"/>
  <c r="O68" i="49"/>
  <c r="O67" i="49"/>
  <c r="O66" i="49"/>
  <c r="O65" i="49"/>
  <c r="O64" i="49"/>
  <c r="O63" i="49"/>
  <c r="O62" i="49"/>
  <c r="O52" i="49"/>
  <c r="A48" i="49"/>
  <c r="O43" i="49"/>
  <c r="O34" i="49"/>
  <c r="O25" i="49"/>
  <c r="O16" i="49"/>
  <c r="A16" i="49"/>
  <c r="X14" i="49"/>
  <c r="W14" i="49"/>
  <c r="U14" i="49"/>
  <c r="T14" i="49"/>
  <c r="S14" i="49" s="1"/>
  <c r="M14" i="49"/>
  <c r="L14" i="49"/>
  <c r="I14" i="49"/>
  <c r="H14" i="49"/>
  <c r="G14" i="49" s="1"/>
  <c r="X13" i="49"/>
  <c r="W13" i="49"/>
  <c r="U13" i="49"/>
  <c r="T13" i="49"/>
  <c r="S13" i="49" s="1"/>
  <c r="M13" i="49"/>
  <c r="L13" i="49"/>
  <c r="I13" i="49"/>
  <c r="H13" i="49"/>
  <c r="G13" i="49" s="1"/>
  <c r="M12" i="49"/>
  <c r="L12" i="49"/>
  <c r="I12" i="49"/>
  <c r="H12" i="49"/>
  <c r="G12" i="49" s="1"/>
  <c r="X11" i="49"/>
  <c r="W11" i="49"/>
  <c r="U11" i="49"/>
  <c r="T11" i="49"/>
  <c r="S11" i="49" s="1"/>
  <c r="M11" i="49"/>
  <c r="L11" i="49"/>
  <c r="I11" i="49"/>
  <c r="H11" i="49"/>
  <c r="G11" i="49" s="1"/>
  <c r="X10" i="49"/>
  <c r="W10" i="49"/>
  <c r="U10" i="49"/>
  <c r="T10" i="49"/>
  <c r="S10" i="49" s="1"/>
  <c r="M10" i="49"/>
  <c r="L10" i="49"/>
  <c r="I10" i="49"/>
  <c r="H10" i="49"/>
  <c r="G10" i="49" s="1"/>
  <c r="X9" i="49"/>
  <c r="W9" i="49"/>
  <c r="U9" i="49"/>
  <c r="T9" i="49"/>
  <c r="S9" i="49" s="1"/>
  <c r="M9" i="49"/>
  <c r="L9" i="49"/>
  <c r="I9" i="49"/>
  <c r="H9" i="49"/>
  <c r="G9" i="49" s="1"/>
  <c r="M8" i="49"/>
  <c r="L8" i="49"/>
  <c r="I8" i="49"/>
  <c r="H8" i="49"/>
  <c r="G8" i="49" s="1"/>
  <c r="M7" i="49"/>
  <c r="L7" i="49"/>
  <c r="I7" i="49"/>
  <c r="H7" i="49"/>
  <c r="G7" i="49" s="1"/>
  <c r="X6" i="49"/>
  <c r="W6" i="49"/>
  <c r="U6" i="49"/>
  <c r="T6" i="49"/>
  <c r="S6" i="49" s="1"/>
  <c r="M6" i="49"/>
  <c r="L6" i="49"/>
  <c r="I6" i="49"/>
  <c r="H6" i="49"/>
  <c r="G6" i="49" s="1"/>
  <c r="X5" i="49"/>
  <c r="W5" i="49"/>
  <c r="U5" i="49"/>
  <c r="T5" i="49"/>
  <c r="S5" i="49" s="1"/>
  <c r="M5" i="49"/>
  <c r="L5" i="49"/>
  <c r="I5" i="49"/>
  <c r="H5" i="49"/>
  <c r="G5" i="49" s="1"/>
  <c r="X4" i="49"/>
  <c r="W4" i="49"/>
  <c r="U4" i="49"/>
  <c r="T4" i="49"/>
  <c r="S4" i="49" s="1"/>
  <c r="M4" i="49"/>
  <c r="L4" i="49"/>
  <c r="I4" i="49"/>
  <c r="H4" i="49"/>
  <c r="G4" i="49" s="1"/>
  <c r="X3" i="49"/>
  <c r="W3" i="49"/>
  <c r="U3" i="49"/>
  <c r="T3" i="49"/>
  <c r="S3" i="49" s="1"/>
  <c r="M3" i="49"/>
  <c r="L3" i="49"/>
  <c r="I3" i="49"/>
  <c r="H3" i="49"/>
  <c r="G3" i="49" s="1"/>
  <c r="X2" i="49"/>
  <c r="W2" i="49"/>
  <c r="U2" i="49"/>
  <c r="T2" i="49"/>
  <c r="S2" i="49" s="1"/>
  <c r="A368" i="48"/>
  <c r="A336" i="48"/>
  <c r="A304" i="48"/>
  <c r="A272" i="48"/>
  <c r="A240" i="48"/>
  <c r="A208" i="48"/>
  <c r="A176" i="48"/>
  <c r="A144" i="48"/>
  <c r="O119" i="48"/>
  <c r="A112" i="48"/>
  <c r="O87" i="48"/>
  <c r="O85" i="48"/>
  <c r="O84" i="48"/>
  <c r="O83" i="48"/>
  <c r="O82" i="48"/>
  <c r="O81" i="48"/>
  <c r="O80" i="48"/>
  <c r="A80" i="48"/>
  <c r="O79" i="48"/>
  <c r="O78" i="48"/>
  <c r="O77" i="48"/>
  <c r="O76" i="48"/>
  <c r="O75" i="48"/>
  <c r="O74" i="48"/>
  <c r="O73" i="48"/>
  <c r="O72" i="48"/>
  <c r="O71" i="48"/>
  <c r="O70" i="48"/>
  <c r="O69" i="48"/>
  <c r="O68" i="48"/>
  <c r="O67" i="48"/>
  <c r="O66" i="48"/>
  <c r="O65" i="48"/>
  <c r="O64" i="48"/>
  <c r="O63" i="48"/>
  <c r="O62" i="48"/>
  <c r="O52" i="48"/>
  <c r="A48" i="48"/>
  <c r="O43" i="48"/>
  <c r="O34" i="48"/>
  <c r="O25" i="48"/>
  <c r="O16" i="48"/>
  <c r="A16" i="48"/>
  <c r="X14" i="48"/>
  <c r="W14" i="48"/>
  <c r="U14" i="48"/>
  <c r="T14" i="48"/>
  <c r="S14" i="48" s="1"/>
  <c r="M14" i="48"/>
  <c r="L14" i="48"/>
  <c r="I14" i="48"/>
  <c r="H14" i="48"/>
  <c r="G14" i="48"/>
  <c r="X13" i="48"/>
  <c r="W13" i="48"/>
  <c r="U13" i="48"/>
  <c r="T13" i="48"/>
  <c r="S13" i="48" s="1"/>
  <c r="M13" i="48"/>
  <c r="L13" i="48"/>
  <c r="I13" i="48"/>
  <c r="H13" i="48"/>
  <c r="G13" i="48"/>
  <c r="M12" i="48"/>
  <c r="L12" i="48"/>
  <c r="I12" i="48"/>
  <c r="H12" i="48"/>
  <c r="G12" i="48" s="1"/>
  <c r="X11" i="48"/>
  <c r="W11" i="48"/>
  <c r="U11" i="48"/>
  <c r="T11" i="48"/>
  <c r="S11" i="48"/>
  <c r="M11" i="48"/>
  <c r="L11" i="48"/>
  <c r="I11" i="48"/>
  <c r="H11" i="48"/>
  <c r="G11" i="48" s="1"/>
  <c r="X10" i="48"/>
  <c r="W10" i="48"/>
  <c r="U10" i="48"/>
  <c r="T10" i="48"/>
  <c r="S10" i="48"/>
  <c r="M10" i="48"/>
  <c r="L10" i="48"/>
  <c r="I10" i="48"/>
  <c r="H10" i="48"/>
  <c r="G10" i="48" s="1"/>
  <c r="X9" i="48"/>
  <c r="W9" i="48"/>
  <c r="U9" i="48"/>
  <c r="T9" i="48"/>
  <c r="S9" i="48"/>
  <c r="M9" i="48"/>
  <c r="L9" i="48"/>
  <c r="I9" i="48"/>
  <c r="H9" i="48"/>
  <c r="G9" i="48" s="1"/>
  <c r="M8" i="48"/>
  <c r="L8" i="48"/>
  <c r="I8" i="48"/>
  <c r="H8" i="48"/>
  <c r="G8" i="48"/>
  <c r="M7" i="48"/>
  <c r="L7" i="48"/>
  <c r="I7" i="48"/>
  <c r="H7" i="48"/>
  <c r="G7" i="48" s="1"/>
  <c r="X6" i="48"/>
  <c r="W6" i="48"/>
  <c r="U6" i="48"/>
  <c r="T6" i="48"/>
  <c r="S6" i="48"/>
  <c r="M6" i="48"/>
  <c r="L6" i="48"/>
  <c r="I6" i="48"/>
  <c r="H6" i="48"/>
  <c r="G6" i="48" s="1"/>
  <c r="X5" i="48"/>
  <c r="W5" i="48"/>
  <c r="U5" i="48"/>
  <c r="T5" i="48"/>
  <c r="S5" i="48"/>
  <c r="M5" i="48"/>
  <c r="L5" i="48"/>
  <c r="I5" i="48"/>
  <c r="H5" i="48"/>
  <c r="G5" i="48" s="1"/>
  <c r="X4" i="48"/>
  <c r="W4" i="48"/>
  <c r="U4" i="48"/>
  <c r="T4" i="48"/>
  <c r="S4" i="48"/>
  <c r="M4" i="48"/>
  <c r="L4" i="48"/>
  <c r="I4" i="48"/>
  <c r="H4" i="48"/>
  <c r="G4" i="48" s="1"/>
  <c r="X3" i="48"/>
  <c r="W3" i="48"/>
  <c r="U3" i="48"/>
  <c r="T3" i="48"/>
  <c r="S3" i="48"/>
  <c r="M3" i="48"/>
  <c r="L3" i="48"/>
  <c r="I3" i="48"/>
  <c r="H3" i="48"/>
  <c r="G3" i="48" s="1"/>
  <c r="X2" i="48"/>
  <c r="W2" i="48"/>
  <c r="U2" i="48"/>
  <c r="T2" i="48"/>
  <c r="S2" i="48"/>
  <c r="A368" i="47"/>
  <c r="A336" i="47"/>
  <c r="A304" i="47"/>
  <c r="A272" i="47"/>
  <c r="A240" i="47"/>
  <c r="A208" i="47"/>
  <c r="A176" i="47"/>
  <c r="A144" i="47"/>
  <c r="O119" i="47"/>
  <c r="A112" i="47"/>
  <c r="O87" i="47"/>
  <c r="O85" i="47"/>
  <c r="O84" i="47"/>
  <c r="O83" i="47"/>
  <c r="O82" i="47"/>
  <c r="O81" i="47"/>
  <c r="O80" i="47"/>
  <c r="A80" i="47"/>
  <c r="O79" i="47"/>
  <c r="O78" i="47"/>
  <c r="O77" i="47"/>
  <c r="O76" i="47"/>
  <c r="O75" i="47"/>
  <c r="O74" i="47"/>
  <c r="O73" i="47"/>
  <c r="O72" i="47"/>
  <c r="O71" i="47"/>
  <c r="O70" i="47"/>
  <c r="O69" i="47"/>
  <c r="O68" i="47"/>
  <c r="O67" i="47"/>
  <c r="O66" i="47"/>
  <c r="O65" i="47"/>
  <c r="O64" i="47"/>
  <c r="O63" i="47"/>
  <c r="O62" i="47"/>
  <c r="O52" i="47"/>
  <c r="A48" i="47"/>
  <c r="O43" i="47"/>
  <c r="O34" i="47"/>
  <c r="O25" i="47"/>
  <c r="O16" i="47"/>
  <c r="A16" i="47"/>
  <c r="X14" i="47"/>
  <c r="W14" i="47"/>
  <c r="U14" i="47"/>
  <c r="T14" i="47"/>
  <c r="S14" i="47" s="1"/>
  <c r="M14" i="47"/>
  <c r="L14" i="47"/>
  <c r="I14" i="47"/>
  <c r="H14" i="47"/>
  <c r="G14" i="47" s="1"/>
  <c r="X13" i="47"/>
  <c r="W13" i="47"/>
  <c r="U13" i="47"/>
  <c r="T13" i="47"/>
  <c r="S13" i="47" s="1"/>
  <c r="M13" i="47"/>
  <c r="L13" i="47"/>
  <c r="I13" i="47"/>
  <c r="H13" i="47"/>
  <c r="G13" i="47" s="1"/>
  <c r="M12" i="47"/>
  <c r="L12" i="47"/>
  <c r="I12" i="47"/>
  <c r="H12" i="47"/>
  <c r="G12" i="47" s="1"/>
  <c r="X11" i="47"/>
  <c r="W11" i="47"/>
  <c r="U11" i="47"/>
  <c r="T11" i="47"/>
  <c r="S11" i="47" s="1"/>
  <c r="M11" i="47"/>
  <c r="L11" i="47"/>
  <c r="I11" i="47"/>
  <c r="H11" i="47"/>
  <c r="G11" i="47" s="1"/>
  <c r="X10" i="47"/>
  <c r="W10" i="47"/>
  <c r="U10" i="47"/>
  <c r="T10" i="47"/>
  <c r="S10" i="47" s="1"/>
  <c r="M10" i="47"/>
  <c r="L10" i="47"/>
  <c r="I10" i="47"/>
  <c r="H10" i="47"/>
  <c r="G10" i="47" s="1"/>
  <c r="X9" i="47"/>
  <c r="W9" i="47"/>
  <c r="U9" i="47"/>
  <c r="T9" i="47"/>
  <c r="S9" i="47" s="1"/>
  <c r="M9" i="47"/>
  <c r="L9" i="47"/>
  <c r="I9" i="47"/>
  <c r="H9" i="47"/>
  <c r="G9" i="47" s="1"/>
  <c r="M8" i="47"/>
  <c r="L8" i="47"/>
  <c r="I8" i="47"/>
  <c r="H8" i="47"/>
  <c r="G8" i="47" s="1"/>
  <c r="M7" i="47"/>
  <c r="L7" i="47"/>
  <c r="I7" i="47"/>
  <c r="H7" i="47"/>
  <c r="G7" i="47" s="1"/>
  <c r="X6" i="47"/>
  <c r="W6" i="47"/>
  <c r="U6" i="47"/>
  <c r="T6" i="47"/>
  <c r="S6" i="47" s="1"/>
  <c r="M6" i="47"/>
  <c r="L6" i="47"/>
  <c r="I6" i="47"/>
  <c r="H6" i="47"/>
  <c r="G6" i="47" s="1"/>
  <c r="X5" i="47"/>
  <c r="W5" i="47"/>
  <c r="U5" i="47"/>
  <c r="T5" i="47"/>
  <c r="S5" i="47" s="1"/>
  <c r="M5" i="47"/>
  <c r="L5" i="47"/>
  <c r="I5" i="47"/>
  <c r="H5" i="47"/>
  <c r="G5" i="47" s="1"/>
  <c r="X4" i="47"/>
  <c r="W4" i="47"/>
  <c r="U4" i="47"/>
  <c r="T4" i="47"/>
  <c r="S4" i="47" s="1"/>
  <c r="M4" i="47"/>
  <c r="L4" i="47"/>
  <c r="I4" i="47"/>
  <c r="H4" i="47"/>
  <c r="G4" i="47" s="1"/>
  <c r="X3" i="47"/>
  <c r="W3" i="47"/>
  <c r="U3" i="47"/>
  <c r="T3" i="47"/>
  <c r="S3" i="47" s="1"/>
  <c r="M3" i="47"/>
  <c r="L3" i="47"/>
  <c r="I3" i="47"/>
  <c r="H3" i="47"/>
  <c r="G3" i="47" s="1"/>
  <c r="X2" i="47"/>
  <c r="W2" i="47"/>
  <c r="U2" i="47"/>
  <c r="T2" i="47"/>
  <c r="S2" i="47" s="1"/>
  <c r="A368" i="46"/>
  <c r="A336" i="46"/>
  <c r="A304" i="46"/>
  <c r="A272" i="46"/>
  <c r="A240" i="46"/>
  <c r="A208" i="46"/>
  <c r="A176" i="46"/>
  <c r="A144" i="46"/>
  <c r="O119" i="46"/>
  <c r="A112" i="46"/>
  <c r="O87" i="46"/>
  <c r="O85" i="46"/>
  <c r="O84" i="46"/>
  <c r="O83" i="46"/>
  <c r="O82" i="46"/>
  <c r="O81" i="46"/>
  <c r="O80" i="46"/>
  <c r="A80" i="46"/>
  <c r="O79" i="46"/>
  <c r="O78" i="46"/>
  <c r="O77" i="46"/>
  <c r="O76" i="46"/>
  <c r="O75" i="46"/>
  <c r="O74" i="46"/>
  <c r="O73" i="46"/>
  <c r="O72" i="46"/>
  <c r="O71" i="46"/>
  <c r="O70" i="46"/>
  <c r="O69" i="46"/>
  <c r="O68" i="46"/>
  <c r="O67" i="46"/>
  <c r="O66" i="46"/>
  <c r="O65" i="46"/>
  <c r="O64" i="46"/>
  <c r="O63" i="46"/>
  <c r="O62" i="46"/>
  <c r="O52" i="46"/>
  <c r="A48" i="46"/>
  <c r="O43" i="46"/>
  <c r="O34" i="46"/>
  <c r="O25" i="46"/>
  <c r="O16" i="46"/>
  <c r="A16" i="46"/>
  <c r="X14" i="46"/>
  <c r="W14" i="46"/>
  <c r="U14" i="46"/>
  <c r="T14" i="46"/>
  <c r="S14" i="46"/>
  <c r="M14" i="46"/>
  <c r="L14" i="46"/>
  <c r="I14" i="46"/>
  <c r="H14" i="46"/>
  <c r="G14" i="46" s="1"/>
  <c r="X13" i="46"/>
  <c r="W13" i="46"/>
  <c r="U13" i="46"/>
  <c r="T13" i="46"/>
  <c r="S13" i="46"/>
  <c r="M13" i="46"/>
  <c r="L13" i="46"/>
  <c r="I13" i="46"/>
  <c r="H13" i="46"/>
  <c r="G13" i="46" s="1"/>
  <c r="M12" i="46"/>
  <c r="L12" i="46"/>
  <c r="I12" i="46"/>
  <c r="H12" i="46"/>
  <c r="G12" i="46"/>
  <c r="X11" i="46"/>
  <c r="W11" i="46"/>
  <c r="U11" i="46"/>
  <c r="T11" i="46"/>
  <c r="S11" i="46" s="1"/>
  <c r="M11" i="46"/>
  <c r="L11" i="46"/>
  <c r="I11" i="46"/>
  <c r="H11" i="46"/>
  <c r="G11" i="46"/>
  <c r="X10" i="46"/>
  <c r="W10" i="46"/>
  <c r="U10" i="46"/>
  <c r="T10" i="46"/>
  <c r="S10" i="46" s="1"/>
  <c r="M10" i="46"/>
  <c r="L10" i="46"/>
  <c r="I10" i="46"/>
  <c r="H10" i="46"/>
  <c r="G10" i="46"/>
  <c r="X9" i="46"/>
  <c r="W9" i="46"/>
  <c r="U9" i="46"/>
  <c r="T9" i="46"/>
  <c r="S9" i="46" s="1"/>
  <c r="M9" i="46"/>
  <c r="L9" i="46"/>
  <c r="I9" i="46"/>
  <c r="H9" i="46"/>
  <c r="G9" i="46"/>
  <c r="M8" i="46"/>
  <c r="L8" i="46"/>
  <c r="I8" i="46"/>
  <c r="H8" i="46"/>
  <c r="G8" i="46" s="1"/>
  <c r="M7" i="46"/>
  <c r="L7" i="46"/>
  <c r="I7" i="46"/>
  <c r="H7" i="46"/>
  <c r="G7" i="46"/>
  <c r="X6" i="46"/>
  <c r="W6" i="46"/>
  <c r="U6" i="46"/>
  <c r="T6" i="46"/>
  <c r="S6" i="46" s="1"/>
  <c r="M6" i="46"/>
  <c r="L6" i="46"/>
  <c r="I6" i="46"/>
  <c r="H6" i="46"/>
  <c r="G6" i="46"/>
  <c r="X5" i="46"/>
  <c r="W5" i="46"/>
  <c r="U5" i="46"/>
  <c r="T5" i="46"/>
  <c r="S5" i="46" s="1"/>
  <c r="M5" i="46"/>
  <c r="L5" i="46"/>
  <c r="I5" i="46"/>
  <c r="H5" i="46"/>
  <c r="G5" i="46"/>
  <c r="X4" i="46"/>
  <c r="W4" i="46"/>
  <c r="U4" i="46"/>
  <c r="T4" i="46"/>
  <c r="S4" i="46" s="1"/>
  <c r="M4" i="46"/>
  <c r="L4" i="46"/>
  <c r="I4" i="46"/>
  <c r="H4" i="46"/>
  <c r="G4" i="46"/>
  <c r="X3" i="46"/>
  <c r="W3" i="46"/>
  <c r="U3" i="46"/>
  <c r="T3" i="46"/>
  <c r="S3" i="46" s="1"/>
  <c r="M3" i="46"/>
  <c r="L3" i="46"/>
  <c r="I3" i="46"/>
  <c r="H3" i="46"/>
  <c r="G3" i="46"/>
  <c r="X2" i="46"/>
  <c r="W2" i="46"/>
  <c r="U2" i="46"/>
  <c r="T2" i="46"/>
  <c r="S2" i="46" s="1"/>
  <c r="A368" i="45"/>
  <c r="A336" i="45"/>
  <c r="A304" i="45"/>
  <c r="A272" i="45"/>
  <c r="A240" i="45"/>
  <c r="A208" i="45"/>
  <c r="A176" i="45"/>
  <c r="A144" i="45"/>
  <c r="O119" i="45"/>
  <c r="A112" i="45"/>
  <c r="O87" i="45"/>
  <c r="O85" i="45"/>
  <c r="O84" i="45"/>
  <c r="O83" i="45"/>
  <c r="O82" i="45"/>
  <c r="O81" i="45"/>
  <c r="O80" i="45"/>
  <c r="A80" i="45"/>
  <c r="O79" i="45"/>
  <c r="O78" i="45"/>
  <c r="O77" i="45"/>
  <c r="O76" i="45"/>
  <c r="O75" i="45"/>
  <c r="O74" i="45"/>
  <c r="O73" i="45"/>
  <c r="O72" i="45"/>
  <c r="O71" i="45"/>
  <c r="O70" i="45"/>
  <c r="O69" i="45"/>
  <c r="O68" i="45"/>
  <c r="O67" i="45"/>
  <c r="O66" i="45"/>
  <c r="O65" i="45"/>
  <c r="O64" i="45"/>
  <c r="O63" i="45"/>
  <c r="O62" i="45"/>
  <c r="O52" i="45"/>
  <c r="A48" i="45"/>
  <c r="O43" i="45"/>
  <c r="O34" i="45"/>
  <c r="O25" i="45"/>
  <c r="O16" i="45"/>
  <c r="A16" i="45"/>
  <c r="X14" i="45"/>
  <c r="W14" i="45"/>
  <c r="U14" i="45"/>
  <c r="T14" i="45"/>
  <c r="S14" i="45" s="1"/>
  <c r="M14" i="45"/>
  <c r="L14" i="45"/>
  <c r="I14" i="45"/>
  <c r="H14" i="45"/>
  <c r="G14" i="45" s="1"/>
  <c r="X13" i="45"/>
  <c r="W13" i="45"/>
  <c r="U13" i="45"/>
  <c r="T13" i="45"/>
  <c r="S13" i="45" s="1"/>
  <c r="M13" i="45"/>
  <c r="L13" i="45"/>
  <c r="I13" i="45"/>
  <c r="H13" i="45"/>
  <c r="G13" i="45" s="1"/>
  <c r="M12" i="45"/>
  <c r="L12" i="45"/>
  <c r="I12" i="45"/>
  <c r="H12" i="45"/>
  <c r="G12" i="45" s="1"/>
  <c r="X11" i="45"/>
  <c r="W11" i="45"/>
  <c r="U11" i="45"/>
  <c r="T11" i="45"/>
  <c r="S11" i="45" s="1"/>
  <c r="M11" i="45"/>
  <c r="L11" i="45"/>
  <c r="I11" i="45"/>
  <c r="H11" i="45"/>
  <c r="G11" i="45" s="1"/>
  <c r="X10" i="45"/>
  <c r="W10" i="45"/>
  <c r="U10" i="45"/>
  <c r="T10" i="45"/>
  <c r="S10" i="45" s="1"/>
  <c r="M10" i="45"/>
  <c r="L10" i="45"/>
  <c r="I10" i="45"/>
  <c r="H10" i="45"/>
  <c r="G10" i="45" s="1"/>
  <c r="X9" i="45"/>
  <c r="W9" i="45"/>
  <c r="U9" i="45"/>
  <c r="T9" i="45"/>
  <c r="S9" i="45" s="1"/>
  <c r="M9" i="45"/>
  <c r="L9" i="45"/>
  <c r="I9" i="45"/>
  <c r="H9" i="45"/>
  <c r="G9" i="45" s="1"/>
  <c r="M8" i="45"/>
  <c r="L8" i="45"/>
  <c r="I8" i="45"/>
  <c r="H8" i="45"/>
  <c r="G8" i="45" s="1"/>
  <c r="M7" i="45"/>
  <c r="L7" i="45"/>
  <c r="I7" i="45"/>
  <c r="H7" i="45"/>
  <c r="G7" i="45" s="1"/>
  <c r="X6" i="45"/>
  <c r="W6" i="45"/>
  <c r="U6" i="45"/>
  <c r="T6" i="45"/>
  <c r="S6" i="45" s="1"/>
  <c r="M6" i="45"/>
  <c r="L6" i="45"/>
  <c r="I6" i="45"/>
  <c r="H6" i="45"/>
  <c r="G6" i="45" s="1"/>
  <c r="X5" i="45"/>
  <c r="W5" i="45"/>
  <c r="U5" i="45"/>
  <c r="T5" i="45"/>
  <c r="S5" i="45" s="1"/>
  <c r="M5" i="45"/>
  <c r="L5" i="45"/>
  <c r="I5" i="45"/>
  <c r="H5" i="45"/>
  <c r="G5" i="45" s="1"/>
  <c r="X4" i="45"/>
  <c r="W4" i="45"/>
  <c r="U4" i="45"/>
  <c r="T4" i="45"/>
  <c r="S4" i="45" s="1"/>
  <c r="M4" i="45"/>
  <c r="L4" i="45"/>
  <c r="I4" i="45"/>
  <c r="H4" i="45"/>
  <c r="G4" i="45" s="1"/>
  <c r="X3" i="45"/>
  <c r="W3" i="45"/>
  <c r="U3" i="45"/>
  <c r="T3" i="45"/>
  <c r="S3" i="45" s="1"/>
  <c r="M3" i="45"/>
  <c r="L3" i="45"/>
  <c r="I3" i="45"/>
  <c r="H3" i="45"/>
  <c r="G3" i="45" s="1"/>
  <c r="X2" i="45"/>
  <c r="W2" i="45"/>
  <c r="U2" i="45"/>
  <c r="T2" i="45"/>
  <c r="S2" i="45" s="1"/>
  <c r="A368" i="44"/>
  <c r="A336" i="44"/>
  <c r="A304" i="44"/>
  <c r="A272" i="44"/>
  <c r="A240" i="44"/>
  <c r="A208" i="44"/>
  <c r="A176" i="44"/>
  <c r="A144" i="44"/>
  <c r="O119" i="44"/>
  <c r="A112" i="44"/>
  <c r="O87" i="44"/>
  <c r="O85" i="44"/>
  <c r="O84" i="44"/>
  <c r="O83" i="44"/>
  <c r="O82" i="44"/>
  <c r="O81" i="44"/>
  <c r="O80" i="44"/>
  <c r="A80" i="44"/>
  <c r="O79" i="44"/>
  <c r="O78" i="44"/>
  <c r="O77" i="44"/>
  <c r="O76" i="44"/>
  <c r="O75" i="44"/>
  <c r="O74" i="44"/>
  <c r="O73" i="44"/>
  <c r="O72" i="44"/>
  <c r="O71" i="44"/>
  <c r="O70" i="44"/>
  <c r="O69" i="44"/>
  <c r="O68" i="44"/>
  <c r="O67" i="44"/>
  <c r="O66" i="44"/>
  <c r="O65" i="44"/>
  <c r="O64" i="44"/>
  <c r="O63" i="44"/>
  <c r="O62" i="44"/>
  <c r="O52" i="44"/>
  <c r="A48" i="44"/>
  <c r="O43" i="44"/>
  <c r="O34" i="44"/>
  <c r="O25" i="44"/>
  <c r="O16" i="44"/>
  <c r="A16" i="44"/>
  <c r="X14" i="44"/>
  <c r="W14" i="44"/>
  <c r="U14" i="44"/>
  <c r="T14" i="44"/>
  <c r="S14" i="44" s="1"/>
  <c r="M14" i="44"/>
  <c r="L14" i="44"/>
  <c r="I14" i="44"/>
  <c r="H14" i="44"/>
  <c r="G14" i="44"/>
  <c r="X13" i="44"/>
  <c r="W13" i="44"/>
  <c r="U13" i="44"/>
  <c r="T13" i="44"/>
  <c r="S13" i="44" s="1"/>
  <c r="M13" i="44"/>
  <c r="L13" i="44"/>
  <c r="I13" i="44"/>
  <c r="H13" i="44"/>
  <c r="G13" i="44"/>
  <c r="M12" i="44"/>
  <c r="L12" i="44"/>
  <c r="I12" i="44"/>
  <c r="H12" i="44"/>
  <c r="G12" i="44" s="1"/>
  <c r="X11" i="44"/>
  <c r="W11" i="44"/>
  <c r="U11" i="44"/>
  <c r="T11" i="44"/>
  <c r="S11" i="44"/>
  <c r="M11" i="44"/>
  <c r="L11" i="44"/>
  <c r="I11" i="44"/>
  <c r="H11" i="44"/>
  <c r="G11" i="44" s="1"/>
  <c r="X10" i="44"/>
  <c r="W10" i="44"/>
  <c r="U10" i="44"/>
  <c r="T10" i="44"/>
  <c r="S10" i="44"/>
  <c r="M10" i="44"/>
  <c r="L10" i="44"/>
  <c r="I10" i="44"/>
  <c r="H10" i="44"/>
  <c r="G10" i="44" s="1"/>
  <c r="X9" i="44"/>
  <c r="W9" i="44"/>
  <c r="U9" i="44"/>
  <c r="T9" i="44"/>
  <c r="S9" i="44"/>
  <c r="M9" i="44"/>
  <c r="L9" i="44"/>
  <c r="I9" i="44"/>
  <c r="H9" i="44"/>
  <c r="G9" i="44" s="1"/>
  <c r="M8" i="44"/>
  <c r="L8" i="44"/>
  <c r="I8" i="44"/>
  <c r="H8" i="44"/>
  <c r="G8" i="44"/>
  <c r="M7" i="44"/>
  <c r="L7" i="44"/>
  <c r="I7" i="44"/>
  <c r="H7" i="44"/>
  <c r="G7" i="44" s="1"/>
  <c r="X6" i="44"/>
  <c r="W6" i="44"/>
  <c r="U6" i="44"/>
  <c r="T6" i="44"/>
  <c r="S6" i="44"/>
  <c r="M6" i="44"/>
  <c r="L6" i="44"/>
  <c r="I6" i="44"/>
  <c r="H6" i="44"/>
  <c r="G6" i="44" s="1"/>
  <c r="X5" i="44"/>
  <c r="W5" i="44"/>
  <c r="U5" i="44"/>
  <c r="T5" i="44"/>
  <c r="S5" i="44"/>
  <c r="M5" i="44"/>
  <c r="L5" i="44"/>
  <c r="I5" i="44"/>
  <c r="H5" i="44"/>
  <c r="G5" i="44" s="1"/>
  <c r="X4" i="44"/>
  <c r="W4" i="44"/>
  <c r="U4" i="44"/>
  <c r="T4" i="44"/>
  <c r="S4" i="44"/>
  <c r="M4" i="44"/>
  <c r="L4" i="44"/>
  <c r="I4" i="44"/>
  <c r="H4" i="44"/>
  <c r="G4" i="44" s="1"/>
  <c r="X3" i="44"/>
  <c r="W3" i="44"/>
  <c r="U3" i="44"/>
  <c r="T3" i="44"/>
  <c r="S3" i="44"/>
  <c r="M3" i="44"/>
  <c r="L3" i="44"/>
  <c r="I3" i="44"/>
  <c r="H3" i="44"/>
  <c r="G3" i="44" s="1"/>
  <c r="X2" i="44"/>
  <c r="W2" i="44"/>
  <c r="U2" i="44"/>
  <c r="T2" i="44"/>
  <c r="S2" i="44"/>
  <c r="A368" i="43"/>
  <c r="A336" i="43"/>
  <c r="A304" i="43"/>
  <c r="A272" i="43"/>
  <c r="A240" i="43"/>
  <c r="A208" i="43"/>
  <c r="A176" i="43"/>
  <c r="A144" i="43"/>
  <c r="O119" i="43"/>
  <c r="A112" i="43"/>
  <c r="O87" i="43"/>
  <c r="O85" i="43"/>
  <c r="O84" i="43"/>
  <c r="O83" i="43"/>
  <c r="O82" i="43"/>
  <c r="O81" i="43"/>
  <c r="O80" i="43"/>
  <c r="A80" i="43"/>
  <c r="O79" i="43"/>
  <c r="O78" i="43"/>
  <c r="O77" i="43"/>
  <c r="O76" i="43"/>
  <c r="O75" i="43"/>
  <c r="O74" i="43"/>
  <c r="O73" i="43"/>
  <c r="O72" i="43"/>
  <c r="O71" i="43"/>
  <c r="O70" i="43"/>
  <c r="O69" i="43"/>
  <c r="O68" i="43"/>
  <c r="O67" i="43"/>
  <c r="O66" i="43"/>
  <c r="O65" i="43"/>
  <c r="O64" i="43"/>
  <c r="O63" i="43"/>
  <c r="O62" i="43"/>
  <c r="O52" i="43"/>
  <c r="A48" i="43"/>
  <c r="O43" i="43"/>
  <c r="O34" i="43"/>
  <c r="O25" i="43"/>
  <c r="O16" i="43"/>
  <c r="A16" i="43"/>
  <c r="X14" i="43"/>
  <c r="W14" i="43"/>
  <c r="U14" i="43"/>
  <c r="T14" i="43"/>
  <c r="S14" i="43" s="1"/>
  <c r="M14" i="43"/>
  <c r="L14" i="43"/>
  <c r="I14" i="43"/>
  <c r="H14" i="43"/>
  <c r="G14" i="43"/>
  <c r="X13" i="43"/>
  <c r="W13" i="43"/>
  <c r="U13" i="43"/>
  <c r="T13" i="43"/>
  <c r="S13" i="43" s="1"/>
  <c r="M13" i="43"/>
  <c r="L13" i="43"/>
  <c r="I13" i="43"/>
  <c r="H13" i="43"/>
  <c r="G13" i="43" s="1"/>
  <c r="M12" i="43"/>
  <c r="L12" i="43"/>
  <c r="I12" i="43"/>
  <c r="H12" i="43"/>
  <c r="G12" i="43" s="1"/>
  <c r="X11" i="43"/>
  <c r="W11" i="43"/>
  <c r="U11" i="43"/>
  <c r="T11" i="43"/>
  <c r="S11" i="43" s="1"/>
  <c r="M11" i="43"/>
  <c r="L11" i="43"/>
  <c r="I11" i="43"/>
  <c r="H11" i="43"/>
  <c r="G11" i="43" s="1"/>
  <c r="X10" i="43"/>
  <c r="W10" i="43"/>
  <c r="U10" i="43"/>
  <c r="T10" i="43"/>
  <c r="S10" i="43" s="1"/>
  <c r="M10" i="43"/>
  <c r="L10" i="43"/>
  <c r="I10" i="43"/>
  <c r="H10" i="43"/>
  <c r="G10" i="43" s="1"/>
  <c r="X9" i="43"/>
  <c r="W9" i="43"/>
  <c r="U9" i="43"/>
  <c r="T9" i="43"/>
  <c r="S9" i="43" s="1"/>
  <c r="M9" i="43"/>
  <c r="L9" i="43"/>
  <c r="I9" i="43"/>
  <c r="H9" i="43"/>
  <c r="G9" i="43" s="1"/>
  <c r="M8" i="43"/>
  <c r="L8" i="43"/>
  <c r="I8" i="43"/>
  <c r="H8" i="43"/>
  <c r="G8" i="43" s="1"/>
  <c r="M7" i="43"/>
  <c r="L7" i="43"/>
  <c r="I7" i="43"/>
  <c r="H7" i="43"/>
  <c r="G7" i="43" s="1"/>
  <c r="X6" i="43"/>
  <c r="W6" i="43"/>
  <c r="U6" i="43"/>
  <c r="T6" i="43"/>
  <c r="S6" i="43" s="1"/>
  <c r="M6" i="43"/>
  <c r="L6" i="43"/>
  <c r="I6" i="43"/>
  <c r="H6" i="43"/>
  <c r="G6" i="43" s="1"/>
  <c r="X5" i="43"/>
  <c r="W5" i="43"/>
  <c r="U5" i="43"/>
  <c r="T5" i="43"/>
  <c r="S5" i="43" s="1"/>
  <c r="M5" i="43"/>
  <c r="L5" i="43"/>
  <c r="I5" i="43"/>
  <c r="H5" i="43"/>
  <c r="G5" i="43" s="1"/>
  <c r="X4" i="43"/>
  <c r="W4" i="43"/>
  <c r="U4" i="43"/>
  <c r="T4" i="43"/>
  <c r="S4" i="43" s="1"/>
  <c r="M4" i="43"/>
  <c r="L4" i="43"/>
  <c r="I4" i="43"/>
  <c r="H4" i="43"/>
  <c r="G4" i="43" s="1"/>
  <c r="X3" i="43"/>
  <c r="W3" i="43"/>
  <c r="U3" i="43"/>
  <c r="T3" i="43"/>
  <c r="S3" i="43" s="1"/>
  <c r="M3" i="43"/>
  <c r="L3" i="43"/>
  <c r="I3" i="43"/>
  <c r="H3" i="43"/>
  <c r="G3" i="43" s="1"/>
  <c r="X2" i="43"/>
  <c r="W2" i="43"/>
  <c r="U2" i="43"/>
  <c r="T2" i="43"/>
  <c r="S2" i="43" s="1"/>
  <c r="A368" i="42"/>
  <c r="A336" i="42"/>
  <c r="A304" i="42"/>
  <c r="A272" i="42"/>
  <c r="A240" i="42"/>
  <c r="A208" i="42"/>
  <c r="A176" i="42"/>
  <c r="A144" i="42"/>
  <c r="O119" i="42"/>
  <c r="A112" i="42"/>
  <c r="O87" i="42"/>
  <c r="O85" i="42"/>
  <c r="O84" i="42"/>
  <c r="O83" i="42"/>
  <c r="O82" i="42"/>
  <c r="O81" i="42"/>
  <c r="O80" i="42"/>
  <c r="A80" i="42"/>
  <c r="O79" i="42"/>
  <c r="O78" i="42"/>
  <c r="O77" i="42"/>
  <c r="O76" i="42"/>
  <c r="O75" i="42"/>
  <c r="O74" i="42"/>
  <c r="O73" i="42"/>
  <c r="O72" i="42"/>
  <c r="O71" i="42"/>
  <c r="O70" i="42"/>
  <c r="O69" i="42"/>
  <c r="O68" i="42"/>
  <c r="O67" i="42"/>
  <c r="O66" i="42"/>
  <c r="O65" i="42"/>
  <c r="O64" i="42"/>
  <c r="O63" i="42"/>
  <c r="O62" i="42"/>
  <c r="O52" i="42"/>
  <c r="A48" i="42"/>
  <c r="O43" i="42"/>
  <c r="O34" i="42"/>
  <c r="O25" i="42"/>
  <c r="O16" i="42"/>
  <c r="A16" i="42"/>
  <c r="X14" i="42"/>
  <c r="W14" i="42"/>
  <c r="U14" i="42"/>
  <c r="T14" i="42"/>
  <c r="S14" i="42"/>
  <c r="M14" i="42"/>
  <c r="L14" i="42"/>
  <c r="I14" i="42"/>
  <c r="H14" i="42"/>
  <c r="G14" i="42" s="1"/>
  <c r="X13" i="42"/>
  <c r="W13" i="42"/>
  <c r="U13" i="42"/>
  <c r="T13" i="42"/>
  <c r="S13" i="42"/>
  <c r="M13" i="42"/>
  <c r="L13" i="42"/>
  <c r="I13" i="42"/>
  <c r="H13" i="42"/>
  <c r="G13" i="42" s="1"/>
  <c r="M12" i="42"/>
  <c r="L12" i="42"/>
  <c r="I12" i="42"/>
  <c r="H12" i="42"/>
  <c r="G12" i="42"/>
  <c r="X11" i="42"/>
  <c r="W11" i="42"/>
  <c r="U11" i="42"/>
  <c r="T11" i="42"/>
  <c r="S11" i="42" s="1"/>
  <c r="M11" i="42"/>
  <c r="L11" i="42"/>
  <c r="I11" i="42"/>
  <c r="H11" i="42"/>
  <c r="G11" i="42"/>
  <c r="X10" i="42"/>
  <c r="W10" i="42"/>
  <c r="U10" i="42"/>
  <c r="T10" i="42"/>
  <c r="S10" i="42" s="1"/>
  <c r="M10" i="42"/>
  <c r="L10" i="42"/>
  <c r="I10" i="42"/>
  <c r="H10" i="42"/>
  <c r="G10" i="42"/>
  <c r="X9" i="42"/>
  <c r="W9" i="42"/>
  <c r="U9" i="42"/>
  <c r="T9" i="42"/>
  <c r="S9" i="42" s="1"/>
  <c r="M9" i="42"/>
  <c r="L9" i="42"/>
  <c r="I9" i="42"/>
  <c r="H9" i="42"/>
  <c r="G9" i="42"/>
  <c r="M8" i="42"/>
  <c r="L8" i="42"/>
  <c r="I8" i="42"/>
  <c r="H8" i="42"/>
  <c r="G8" i="42" s="1"/>
  <c r="M7" i="42"/>
  <c r="L7" i="42"/>
  <c r="I7" i="42"/>
  <c r="H7" i="42"/>
  <c r="G7" i="42"/>
  <c r="X6" i="42"/>
  <c r="W6" i="42"/>
  <c r="U6" i="42"/>
  <c r="T6" i="42"/>
  <c r="S6" i="42" s="1"/>
  <c r="M6" i="42"/>
  <c r="L6" i="42"/>
  <c r="I6" i="42"/>
  <c r="H6" i="42"/>
  <c r="G6" i="42"/>
  <c r="X5" i="42"/>
  <c r="W5" i="42"/>
  <c r="U5" i="42"/>
  <c r="T5" i="42"/>
  <c r="S5" i="42" s="1"/>
  <c r="M5" i="42"/>
  <c r="L5" i="42"/>
  <c r="I5" i="42"/>
  <c r="H5" i="42"/>
  <c r="G5" i="42"/>
  <c r="X4" i="42"/>
  <c r="W4" i="42"/>
  <c r="U4" i="42"/>
  <c r="T4" i="42"/>
  <c r="S4" i="42" s="1"/>
  <c r="M4" i="42"/>
  <c r="L4" i="42"/>
  <c r="I4" i="42"/>
  <c r="H4" i="42"/>
  <c r="G4" i="42"/>
  <c r="X3" i="42"/>
  <c r="W3" i="42"/>
  <c r="U3" i="42"/>
  <c r="T3" i="42"/>
  <c r="S3" i="42" s="1"/>
  <c r="M3" i="42"/>
  <c r="L3" i="42"/>
  <c r="I3" i="42"/>
  <c r="H3" i="42"/>
  <c r="G3" i="42"/>
  <c r="X2" i="42"/>
  <c r="W2" i="42"/>
  <c r="U2" i="42"/>
  <c r="T2" i="42"/>
  <c r="S2" i="42" s="1"/>
  <c r="A368" i="41"/>
  <c r="A336" i="41"/>
  <c r="A304" i="41"/>
  <c r="A272" i="41"/>
  <c r="A240" i="41"/>
  <c r="A208" i="41"/>
  <c r="A176" i="41"/>
  <c r="A144" i="41"/>
  <c r="O119" i="41"/>
  <c r="A112" i="41"/>
  <c r="O87" i="41"/>
  <c r="O85" i="41"/>
  <c r="O84" i="41"/>
  <c r="O83" i="41"/>
  <c r="O82" i="41"/>
  <c r="O81" i="41"/>
  <c r="O80" i="41"/>
  <c r="A80" i="41"/>
  <c r="O79" i="41"/>
  <c r="O78" i="41"/>
  <c r="O77" i="41"/>
  <c r="O76" i="41"/>
  <c r="O75" i="41"/>
  <c r="O74" i="41"/>
  <c r="O73" i="41"/>
  <c r="O72" i="41"/>
  <c r="O71" i="41"/>
  <c r="O70" i="41"/>
  <c r="O69" i="41"/>
  <c r="O68" i="41"/>
  <c r="O67" i="41"/>
  <c r="O66" i="41"/>
  <c r="O65" i="41"/>
  <c r="O64" i="41"/>
  <c r="O63" i="41"/>
  <c r="O62" i="41"/>
  <c r="O52" i="41"/>
  <c r="A48" i="41"/>
  <c r="O43" i="41"/>
  <c r="O34" i="41"/>
  <c r="O25" i="41"/>
  <c r="O16" i="41"/>
  <c r="A16" i="41"/>
  <c r="X14" i="41"/>
  <c r="W14" i="41"/>
  <c r="U14" i="41"/>
  <c r="T14" i="41"/>
  <c r="S14" i="41" s="1"/>
  <c r="M14" i="41"/>
  <c r="L14" i="41"/>
  <c r="I14" i="41"/>
  <c r="H14" i="41"/>
  <c r="G14" i="41" s="1"/>
  <c r="X13" i="41"/>
  <c r="W13" i="41"/>
  <c r="U13" i="41"/>
  <c r="T13" i="41"/>
  <c r="S13" i="41" s="1"/>
  <c r="M13" i="41"/>
  <c r="L13" i="41"/>
  <c r="I13" i="41"/>
  <c r="H13" i="41"/>
  <c r="G13" i="41" s="1"/>
  <c r="M12" i="41"/>
  <c r="L12" i="41"/>
  <c r="I12" i="41"/>
  <c r="H12" i="41"/>
  <c r="G12" i="41" s="1"/>
  <c r="X11" i="41"/>
  <c r="W11" i="41"/>
  <c r="U11" i="41"/>
  <c r="T11" i="41"/>
  <c r="S11" i="41" s="1"/>
  <c r="M11" i="41"/>
  <c r="L11" i="41"/>
  <c r="I11" i="41"/>
  <c r="H11" i="41"/>
  <c r="G11" i="41" s="1"/>
  <c r="X10" i="41"/>
  <c r="W10" i="41"/>
  <c r="U10" i="41"/>
  <c r="T10" i="41"/>
  <c r="S10" i="41" s="1"/>
  <c r="M10" i="41"/>
  <c r="L10" i="41"/>
  <c r="I10" i="41"/>
  <c r="H10" i="41"/>
  <c r="G10" i="41" s="1"/>
  <c r="X9" i="41"/>
  <c r="W9" i="41"/>
  <c r="U9" i="41"/>
  <c r="T9" i="41"/>
  <c r="S9" i="41" s="1"/>
  <c r="M9" i="41"/>
  <c r="L9" i="41"/>
  <c r="I9" i="41"/>
  <c r="H9" i="41"/>
  <c r="G9" i="41" s="1"/>
  <c r="M8" i="41"/>
  <c r="L8" i="41"/>
  <c r="I8" i="41"/>
  <c r="H8" i="41"/>
  <c r="G8" i="41" s="1"/>
  <c r="M7" i="41"/>
  <c r="L7" i="41"/>
  <c r="I7" i="41"/>
  <c r="H7" i="41"/>
  <c r="G7" i="41" s="1"/>
  <c r="X6" i="41"/>
  <c r="W6" i="41"/>
  <c r="U6" i="41"/>
  <c r="T6" i="41"/>
  <c r="S6" i="41" s="1"/>
  <c r="M6" i="41"/>
  <c r="L6" i="41"/>
  <c r="I6" i="41"/>
  <c r="H6" i="41"/>
  <c r="G6" i="41" s="1"/>
  <c r="X5" i="41"/>
  <c r="W5" i="41"/>
  <c r="U5" i="41"/>
  <c r="T5" i="41"/>
  <c r="S5" i="41" s="1"/>
  <c r="M5" i="41"/>
  <c r="L5" i="41"/>
  <c r="I5" i="41"/>
  <c r="H5" i="41"/>
  <c r="G5" i="41" s="1"/>
  <c r="X4" i="41"/>
  <c r="W4" i="41"/>
  <c r="U4" i="41"/>
  <c r="T4" i="41"/>
  <c r="S4" i="41" s="1"/>
  <c r="M4" i="41"/>
  <c r="L4" i="41"/>
  <c r="I4" i="41"/>
  <c r="H4" i="41"/>
  <c r="G4" i="41" s="1"/>
  <c r="X3" i="41"/>
  <c r="W3" i="41"/>
  <c r="U3" i="41"/>
  <c r="T3" i="41"/>
  <c r="S3" i="41" s="1"/>
  <c r="M3" i="41"/>
  <c r="L3" i="41"/>
  <c r="I3" i="41"/>
  <c r="H3" i="41"/>
  <c r="G3" i="41" s="1"/>
  <c r="X2" i="41"/>
  <c r="W2" i="41"/>
  <c r="U2" i="41"/>
  <c r="T2" i="41"/>
  <c r="S2" i="41" s="1"/>
  <c r="U14" i="8"/>
  <c r="U13" i="8"/>
  <c r="U11" i="8"/>
  <c r="U10" i="8"/>
  <c r="U9" i="8"/>
  <c r="U6" i="8"/>
  <c r="U5" i="8"/>
  <c r="U4" i="8"/>
  <c r="U3" i="8"/>
  <c r="U2" i="8"/>
  <c r="T14" i="8"/>
  <c r="T13" i="8"/>
  <c r="T11" i="8"/>
  <c r="T10" i="8"/>
  <c r="T9" i="8"/>
  <c r="T6" i="8"/>
  <c r="T5" i="8"/>
  <c r="T4" i="8"/>
  <c r="T3" i="8"/>
  <c r="T2" i="8"/>
  <c r="I14" i="8"/>
  <c r="I13" i="8"/>
  <c r="I12" i="8"/>
  <c r="I11" i="8"/>
  <c r="I10" i="8"/>
  <c r="I9" i="8"/>
  <c r="I8" i="8"/>
  <c r="I7" i="8"/>
  <c r="I6" i="8"/>
  <c r="I5" i="8"/>
  <c r="I4" i="8"/>
  <c r="I3" i="8"/>
  <c r="H14" i="8"/>
  <c r="H13" i="8"/>
  <c r="H12" i="8"/>
  <c r="H11" i="8"/>
  <c r="H10" i="8"/>
  <c r="H9" i="8"/>
  <c r="H8" i="8"/>
  <c r="H7" i="8"/>
  <c r="H6" i="8"/>
  <c r="H5" i="8"/>
  <c r="H4" i="8"/>
  <c r="H3" i="8"/>
  <c r="X14" i="8"/>
  <c r="W14" i="8"/>
  <c r="O119" i="8"/>
  <c r="Q70" i="68" a="1"/>
  <c r="Q70" i="64" a="1"/>
  <c r="C368" i="70" a="1"/>
  <c r="C240" i="70" a="1"/>
  <c r="Q119" i="70" a="1"/>
  <c r="Q43" i="70" a="1"/>
  <c r="C16" i="70" a="1"/>
  <c r="C272" i="69" a="1"/>
  <c r="C144" i="69" a="1"/>
  <c r="C48" i="69" a="1"/>
  <c r="Q16" i="69" a="1"/>
  <c r="C304" i="68" a="1"/>
  <c r="C176" i="68" a="1"/>
  <c r="Q87" i="68" a="1"/>
  <c r="Q52" i="68" a="1"/>
  <c r="Q25" i="68" a="1"/>
  <c r="C336" i="67" a="1"/>
  <c r="C208" i="67" a="1"/>
  <c r="C112" i="67" a="1"/>
  <c r="C80" i="67" a="1"/>
  <c r="Q62" i="67" a="1"/>
  <c r="Q34" i="67" a="1"/>
  <c r="C368" i="66" a="1"/>
  <c r="C240" i="66" a="1"/>
  <c r="Q119" i="66" a="1"/>
  <c r="Q43" i="66" a="1"/>
  <c r="C16" i="66" a="1"/>
  <c r="C272" i="65" a="1"/>
  <c r="C144" i="65" a="1"/>
  <c r="C48" i="65" a="1"/>
  <c r="Q16" i="65" a="1"/>
  <c r="C304" i="64" a="1"/>
  <c r="C176" i="64" a="1"/>
  <c r="Q87" i="64" a="1"/>
  <c r="Q52" i="64" a="1"/>
  <c r="Q25" i="64" a="1"/>
  <c r="C336" i="63" a="1"/>
  <c r="C208" i="63" a="1"/>
  <c r="C112" i="63" a="1"/>
  <c r="C80" i="63" a="1"/>
  <c r="Q62" i="63" a="1"/>
  <c r="Q34" i="63" a="1"/>
  <c r="C368" i="62" a="1"/>
  <c r="Q78" i="68" a="1"/>
  <c r="Q78" i="64" a="1"/>
  <c r="Q70" i="67" a="1"/>
  <c r="C336" i="70" a="1"/>
  <c r="C208" i="70" a="1"/>
  <c r="C112" i="70" a="1"/>
  <c r="C80" i="70" a="1"/>
  <c r="Q62" i="70" a="1"/>
  <c r="Q34" i="70" a="1"/>
  <c r="C368" i="69" a="1"/>
  <c r="C240" i="69" a="1"/>
  <c r="Q119" i="69" a="1"/>
  <c r="Q43" i="69" a="1"/>
  <c r="C16" i="69" a="1"/>
  <c r="C272" i="68" a="1"/>
  <c r="C144" i="68" a="1"/>
  <c r="C48" i="68" a="1"/>
  <c r="Q16" i="68" a="1"/>
  <c r="C304" i="67" a="1"/>
  <c r="C176" i="67" a="1"/>
  <c r="Q87" i="67" a="1"/>
  <c r="Q52" i="67" a="1"/>
  <c r="Q25" i="67" a="1"/>
  <c r="C336" i="66" a="1"/>
  <c r="C208" i="66" a="1"/>
  <c r="C112" i="66" a="1"/>
  <c r="C80" i="66" a="1"/>
  <c r="Q62" i="66" a="1"/>
  <c r="Q34" i="66" a="1"/>
  <c r="C368" i="65" a="1"/>
  <c r="C240" i="65" a="1"/>
  <c r="Q119" i="65" a="1"/>
  <c r="Q43" i="65" a="1"/>
  <c r="C16" i="65" a="1"/>
  <c r="C272" i="64" a="1"/>
  <c r="C144" i="64" a="1"/>
  <c r="C48" i="64" a="1"/>
  <c r="Q16" i="64" a="1"/>
  <c r="C304" i="63" a="1"/>
  <c r="C176" i="63" a="1"/>
  <c r="Q87" i="63" a="1"/>
  <c r="Q52" i="63" a="1"/>
  <c r="Q25" i="63" a="1"/>
  <c r="C336" i="62" a="1"/>
  <c r="C208" i="62" a="1"/>
  <c r="C112" i="62" a="1"/>
  <c r="C80" i="62" a="1"/>
  <c r="Q62" i="62" a="1"/>
  <c r="Q34" i="62" a="1"/>
  <c r="Q78" i="67" a="1"/>
  <c r="Q70" i="70" a="1"/>
  <c r="Q70" i="66" a="1"/>
  <c r="C304" i="70" a="1"/>
  <c r="C176" i="70" a="1"/>
  <c r="Q87" i="70" a="1"/>
  <c r="Q52" i="70" a="1"/>
  <c r="Q25" i="70" a="1"/>
  <c r="C336" i="69" a="1"/>
  <c r="C208" i="69" a="1"/>
  <c r="C112" i="69" a="1"/>
  <c r="C80" i="69" a="1"/>
  <c r="Q62" i="69" a="1"/>
  <c r="Q34" i="69" a="1"/>
  <c r="C368" i="68" a="1"/>
  <c r="C240" i="68" a="1"/>
  <c r="Q119" i="68" a="1"/>
  <c r="Q43" i="68" a="1"/>
  <c r="C16" i="68" a="1"/>
  <c r="C272" i="67" a="1"/>
  <c r="C144" i="67" a="1"/>
  <c r="C48" i="67" a="1"/>
  <c r="Q16" i="67" a="1"/>
  <c r="C304" i="66" a="1"/>
  <c r="C176" i="66" a="1"/>
  <c r="Q87" i="66" a="1"/>
  <c r="Q52" i="66" a="1"/>
  <c r="Q25" i="66" a="1"/>
  <c r="C336" i="65" a="1"/>
  <c r="C208" i="65" a="1"/>
  <c r="C112" i="65" a="1"/>
  <c r="C80" i="65" a="1"/>
  <c r="Q62" i="65" a="1"/>
  <c r="Q34" i="65" a="1"/>
  <c r="C368" i="64" a="1"/>
  <c r="C240" i="64" a="1"/>
  <c r="Q119" i="64" a="1"/>
  <c r="Q43" i="64" a="1"/>
  <c r="C16" i="64" a="1"/>
  <c r="C272" i="63" a="1"/>
  <c r="C144" i="63" a="1"/>
  <c r="C48" i="63" a="1"/>
  <c r="Q16" i="63" a="1"/>
  <c r="C304" i="62" a="1"/>
  <c r="C176" i="62" a="1"/>
  <c r="Q87" i="62" a="1"/>
  <c r="Q52" i="62" a="1"/>
  <c r="Q25" i="62" a="1"/>
  <c r="Q70" i="69" a="1"/>
  <c r="Q78" i="69" a="1"/>
  <c r="Q78" i="65" a="1"/>
  <c r="C176" i="69" a="1"/>
  <c r="C272" i="66" a="1"/>
  <c r="Q34" i="64" a="1"/>
  <c r="C368" i="61" a="1"/>
  <c r="C240" i="61" a="1"/>
  <c r="Q119" i="61" a="1"/>
  <c r="Q43" i="61" a="1"/>
  <c r="C16" i="61" a="1"/>
  <c r="C272" i="60" a="1"/>
  <c r="C144" i="60" a="1"/>
  <c r="C48" i="60" a="1"/>
  <c r="Q16" i="60" a="1"/>
  <c r="C304" i="59" a="1"/>
  <c r="C176" i="59" a="1"/>
  <c r="Q87" i="59" a="1"/>
  <c r="Q52" i="59" a="1"/>
  <c r="Q25" i="59" a="1"/>
  <c r="C336" i="58" a="1"/>
  <c r="C208" i="58" a="1"/>
  <c r="C112" i="58" a="1"/>
  <c r="C80" i="58" a="1"/>
  <c r="Q62" i="58" a="1"/>
  <c r="Q34" i="58" a="1"/>
  <c r="C368" i="57" a="1"/>
  <c r="C240" i="57" a="1"/>
  <c r="Q119" i="57" a="1"/>
  <c r="Q43" i="57" a="1"/>
  <c r="C16" i="57" a="1"/>
  <c r="C272" i="56" a="1"/>
  <c r="C144" i="56" a="1"/>
  <c r="C48" i="56" a="1"/>
  <c r="Q16" i="56" a="1"/>
  <c r="Q43" i="67" a="1"/>
  <c r="Q78" i="56" a="1"/>
  <c r="Q62" i="68" a="1"/>
  <c r="C144" i="62" a="1"/>
  <c r="Q78" i="59" a="1"/>
  <c r="C176" i="65" a="1"/>
  <c r="Q70" i="58" a="1"/>
  <c r="C272" i="70" a="1"/>
  <c r="Q25" i="69" a="1"/>
  <c r="Q119" i="67" a="1"/>
  <c r="C16" i="67" a="1"/>
  <c r="C48" i="66" a="1"/>
  <c r="C272" i="62" a="1"/>
  <c r="C336" i="61" a="1"/>
  <c r="C208" i="61" a="1"/>
  <c r="C112" i="61" a="1"/>
  <c r="C80" i="61" a="1"/>
  <c r="Q62" i="61" a="1"/>
  <c r="Q34" i="61" a="1"/>
  <c r="C368" i="60" a="1"/>
  <c r="C240" i="60" a="1"/>
  <c r="Q119" i="60" a="1"/>
  <c r="Q43" i="60" a="1"/>
  <c r="C16" i="60" a="1"/>
  <c r="C272" i="59" a="1"/>
  <c r="C144" i="59" a="1"/>
  <c r="C48" i="59" a="1"/>
  <c r="Q16" i="59" a="1"/>
  <c r="C304" i="58" a="1"/>
  <c r="C176" i="58" a="1"/>
  <c r="Q87" i="58" a="1"/>
  <c r="Q52" i="58" a="1"/>
  <c r="Q25" i="58" a="1"/>
  <c r="C336" i="57" a="1"/>
  <c r="C208" i="57" a="1"/>
  <c r="C112" i="57" a="1"/>
  <c r="C80" i="57" a="1"/>
  <c r="Q62" i="57" a="1"/>
  <c r="Q34" i="57" a="1"/>
  <c r="C368" i="56" a="1"/>
  <c r="C240" i="56" a="1"/>
  <c r="Q119" i="56" a="1"/>
  <c r="Q43" i="56" a="1"/>
  <c r="C16" i="56" a="1"/>
  <c r="C368" i="63" a="1"/>
  <c r="C48" i="70" a="1"/>
  <c r="C208" i="68" a="1"/>
  <c r="Q52" i="65" a="1"/>
  <c r="C208" i="64" a="1"/>
  <c r="Q119" i="63" a="1"/>
  <c r="Q70" i="63" a="1"/>
  <c r="Q119" i="62" a="1"/>
  <c r="Q78" i="58" a="1"/>
  <c r="Q87" i="69" a="1"/>
  <c r="C368" i="67" a="1"/>
  <c r="Q70" i="65" a="1"/>
  <c r="Q62" i="64" a="1"/>
  <c r="C16" i="63" a="1"/>
  <c r="Q70" i="62" a="1"/>
  <c r="Q16" i="62" a="1"/>
  <c r="Q70" i="61" a="1"/>
  <c r="Q70" i="57" a="1"/>
  <c r="Q78" i="60" a="1"/>
  <c r="C80" i="68" a="1"/>
  <c r="Q34" i="68" a="1"/>
  <c r="C144" i="66" a="1"/>
  <c r="C240" i="62" a="1"/>
  <c r="C304" i="61" a="1"/>
  <c r="C176" i="61" a="1"/>
  <c r="Q87" i="61" a="1"/>
  <c r="Q52" i="61" a="1"/>
  <c r="Q25" i="61" a="1"/>
  <c r="C336" i="60" a="1"/>
  <c r="C208" i="60" a="1"/>
  <c r="C112" i="60" a="1"/>
  <c r="C80" i="60" a="1"/>
  <c r="Q62" i="60" a="1"/>
  <c r="Q34" i="60" a="1"/>
  <c r="C368" i="59" a="1"/>
  <c r="C240" i="59" a="1"/>
  <c r="Q119" i="59" a="1"/>
  <c r="Q43" i="59" a="1"/>
  <c r="C16" i="59" a="1"/>
  <c r="C272" i="58" a="1"/>
  <c r="C144" i="58" a="1"/>
  <c r="C48" i="58" a="1"/>
  <c r="Q16" i="58" a="1"/>
  <c r="C304" i="57" a="1"/>
  <c r="C176" i="57" a="1"/>
  <c r="Q87" i="57" a="1"/>
  <c r="Q52" i="57" a="1"/>
  <c r="Q25" i="57" a="1"/>
  <c r="C336" i="56" a="1"/>
  <c r="C208" i="56" a="1"/>
  <c r="C112" i="56" a="1"/>
  <c r="C80" i="56" a="1"/>
  <c r="Q62" i="56" a="1"/>
  <c r="Q34" i="56" a="1"/>
  <c r="C304" i="69" a="1"/>
  <c r="Q78" i="66" a="1"/>
  <c r="C304" i="65" a="1"/>
  <c r="C240" i="63" a="1"/>
  <c r="Q78" i="63" a="1"/>
  <c r="Q78" i="62" a="1"/>
  <c r="C48" i="62" a="1"/>
  <c r="Q78" i="61" a="1"/>
  <c r="Q78" i="57" a="1"/>
  <c r="Q43" i="62" a="1"/>
  <c r="C144" i="70" a="1"/>
  <c r="Q43" i="63" a="1"/>
  <c r="C16" i="62" a="1"/>
  <c r="Q70" i="60" a="1"/>
  <c r="Q70" i="56" a="1"/>
  <c r="Q78" i="70" a="1"/>
  <c r="Q16" i="70" a="1"/>
  <c r="C112" i="68" a="1"/>
  <c r="Q16" i="66" a="1"/>
  <c r="Q87" i="65" a="1"/>
  <c r="C336" i="64" a="1"/>
  <c r="C80" i="64" a="1"/>
  <c r="C272" i="61" a="1"/>
  <c r="C144" i="61" a="1"/>
  <c r="C48" i="61" a="1"/>
  <c r="Q16" i="61" a="1"/>
  <c r="C304" i="60" a="1"/>
  <c r="C176" i="60" a="1"/>
  <c r="Q87" i="60" a="1"/>
  <c r="Q52" i="60" a="1"/>
  <c r="Q25" i="60" a="1"/>
  <c r="C336" i="59" a="1"/>
  <c r="C208" i="59" a="1"/>
  <c r="C112" i="59" a="1"/>
  <c r="C80" i="59" a="1"/>
  <c r="Q62" i="59" a="1"/>
  <c r="Q34" i="59" a="1"/>
  <c r="C368" i="58" a="1"/>
  <c r="C240" i="58" a="1"/>
  <c r="Q119" i="58" a="1"/>
  <c r="Q43" i="58" a="1"/>
  <c r="C16" i="58" a="1"/>
  <c r="C272" i="57" a="1"/>
  <c r="C144" i="57" a="1"/>
  <c r="C48" i="57" a="1"/>
  <c r="Q16" i="57" a="1"/>
  <c r="C304" i="56" a="1"/>
  <c r="C176" i="56" a="1"/>
  <c r="Q87" i="56" a="1"/>
  <c r="Q52" i="56" a="1"/>
  <c r="Q25" i="56" a="1"/>
  <c r="Q52" i="69" a="1"/>
  <c r="C240" i="67" a="1"/>
  <c r="C336" i="68" a="1"/>
  <c r="Q25" i="65" a="1"/>
  <c r="C112" i="64" a="1"/>
  <c r="Q70" i="59" a="1"/>
  <c r="Q70" i="53" a="1"/>
  <c r="Q70" i="49" a="1"/>
  <c r="C48" i="51" a="1"/>
  <c r="C368" i="55" a="1"/>
  <c r="C240" i="55" a="1"/>
  <c r="Q119" i="55" a="1"/>
  <c r="Q43" i="55" a="1"/>
  <c r="C16" i="55" a="1"/>
  <c r="C272" i="54" a="1"/>
  <c r="C144" i="54" a="1"/>
  <c r="C48" i="54" a="1"/>
  <c r="Q16" i="54" a="1"/>
  <c r="C304" i="53" a="1"/>
  <c r="C176" i="53" a="1"/>
  <c r="Q87" i="53" a="1"/>
  <c r="Q52" i="53" a="1"/>
  <c r="Q25" i="53" a="1"/>
  <c r="C336" i="52" a="1"/>
  <c r="C208" i="52" a="1"/>
  <c r="C112" i="52" a="1"/>
  <c r="C80" i="52" a="1"/>
  <c r="Q62" i="52" a="1"/>
  <c r="Q34" i="52" a="1"/>
  <c r="C368" i="51" a="1"/>
  <c r="C240" i="51" a="1"/>
  <c r="Q119" i="51" a="1"/>
  <c r="Q43" i="51" a="1"/>
  <c r="C16" i="51" a="1"/>
  <c r="C272" i="50" a="1"/>
  <c r="C144" i="50" a="1"/>
  <c r="C48" i="50" a="1"/>
  <c r="Q16" i="50" a="1"/>
  <c r="C304" i="49" a="1"/>
  <c r="C176" i="49" a="1"/>
  <c r="Q87" i="49" a="1"/>
  <c r="Q52" i="49" a="1"/>
  <c r="Q25" i="49" a="1"/>
  <c r="C336" i="48" a="1"/>
  <c r="C208" i="48" a="1"/>
  <c r="C112" i="48" a="1"/>
  <c r="C80" i="48" a="1"/>
  <c r="Q62" i="48" a="1"/>
  <c r="Q34" i="48" a="1"/>
  <c r="Q70" i="48" a="1"/>
  <c r="C144" i="55" a="1"/>
  <c r="C304" i="54" a="1"/>
  <c r="Q25" i="54" a="1"/>
  <c r="C208" i="53" a="1"/>
  <c r="Q119" i="52" a="1"/>
  <c r="C144" i="51" a="1"/>
  <c r="Q16" i="51" a="1"/>
  <c r="Q52" i="50" a="1"/>
  <c r="Q34" i="49" a="1"/>
  <c r="Q78" i="53" a="1"/>
  <c r="Q78" i="49" a="1"/>
  <c r="Q34" i="53" a="1"/>
  <c r="C272" i="51" a="1"/>
  <c r="Q70" i="52" a="1"/>
  <c r="C304" i="50" a="1"/>
  <c r="C336" i="55" a="1"/>
  <c r="C208" i="55" a="1"/>
  <c r="C112" i="55" a="1"/>
  <c r="C80" i="55" a="1"/>
  <c r="Q62" i="55" a="1"/>
  <c r="Q34" i="55" a="1"/>
  <c r="C368" i="54" a="1"/>
  <c r="C240" i="54" a="1"/>
  <c r="Q119" i="54" a="1"/>
  <c r="Q43" i="54" a="1"/>
  <c r="C16" i="54" a="1"/>
  <c r="C272" i="53" a="1"/>
  <c r="C144" i="53" a="1"/>
  <c r="C48" i="53" a="1"/>
  <c r="Q16" i="53" a="1"/>
  <c r="C304" i="52" a="1"/>
  <c r="C176" i="52" a="1"/>
  <c r="Q87" i="52" a="1"/>
  <c r="Q52" i="52" a="1"/>
  <c r="Q25" i="52" a="1"/>
  <c r="C336" i="51" a="1"/>
  <c r="C208" i="51" a="1"/>
  <c r="C112" i="51" a="1"/>
  <c r="C80" i="51" a="1"/>
  <c r="Q62" i="51" a="1"/>
  <c r="Q34" i="51" a="1"/>
  <c r="C368" i="50" a="1"/>
  <c r="C240" i="50" a="1"/>
  <c r="Q119" i="50" a="1"/>
  <c r="Q43" i="50" a="1"/>
  <c r="C16" i="50" a="1"/>
  <c r="C272" i="49" a="1"/>
  <c r="C144" i="49" a="1"/>
  <c r="C48" i="49" a="1"/>
  <c r="Q16" i="49" a="1"/>
  <c r="C304" i="48" a="1"/>
  <c r="C176" i="48" a="1"/>
  <c r="Q87" i="48" a="1"/>
  <c r="Q52" i="48" a="1"/>
  <c r="Q25" i="48" a="1"/>
  <c r="Q62" i="53" a="1"/>
  <c r="Q43" i="52" a="1"/>
  <c r="Q78" i="52" a="1"/>
  <c r="Q78" i="48" a="1"/>
  <c r="Q16" i="55" a="1"/>
  <c r="Q87" i="54" a="1"/>
  <c r="C336" i="53" a="1"/>
  <c r="C16" i="48" a="1"/>
  <c r="Q70" i="55" a="1"/>
  <c r="Q70" i="51" a="1"/>
  <c r="C240" i="52" a="1"/>
  <c r="Q87" i="50" a="1"/>
  <c r="C336" i="49" a="1"/>
  <c r="C368" i="48" a="1"/>
  <c r="C304" i="55" a="1"/>
  <c r="C176" i="55" a="1"/>
  <c r="Q87" i="55" a="1"/>
  <c r="Q52" i="55" a="1"/>
  <c r="Q25" i="55" a="1"/>
  <c r="C336" i="54" a="1"/>
  <c r="C208" i="54" a="1"/>
  <c r="C112" i="54" a="1"/>
  <c r="C80" i="54" a="1"/>
  <c r="Q62" i="54" a="1"/>
  <c r="Q34" i="54" a="1"/>
  <c r="C368" i="53" a="1"/>
  <c r="C240" i="53" a="1"/>
  <c r="Q119" i="53" a="1"/>
  <c r="Q43" i="53" a="1"/>
  <c r="C16" i="53" a="1"/>
  <c r="C272" i="52" a="1"/>
  <c r="C144" i="52" a="1"/>
  <c r="C48" i="52" a="1"/>
  <c r="Q16" i="52" a="1"/>
  <c r="C304" i="51" a="1"/>
  <c r="C176" i="51" a="1"/>
  <c r="Q87" i="51" a="1"/>
  <c r="Q52" i="51" a="1"/>
  <c r="Q25" i="51" a="1"/>
  <c r="C336" i="50" a="1"/>
  <c r="C208" i="50" a="1"/>
  <c r="C112" i="50" a="1"/>
  <c r="C80" i="50" a="1"/>
  <c r="Q62" i="50" a="1"/>
  <c r="Q34" i="50" a="1"/>
  <c r="C368" i="49" a="1"/>
  <c r="C240" i="49" a="1"/>
  <c r="Q119" i="49" a="1"/>
  <c r="Q43" i="49" a="1"/>
  <c r="C16" i="49" a="1"/>
  <c r="C272" i="48" a="1"/>
  <c r="C144" i="48" a="1"/>
  <c r="C48" i="48" a="1"/>
  <c r="Q16" i="48" a="1"/>
  <c r="C272" i="55" a="1"/>
  <c r="C176" i="54" a="1"/>
  <c r="C176" i="50" a="1"/>
  <c r="C112" i="49" a="1"/>
  <c r="C240" i="48" a="1"/>
  <c r="Q78" i="55" a="1"/>
  <c r="Q78" i="51" a="1"/>
  <c r="Q70" i="50" a="1"/>
  <c r="C48" i="55" a="1"/>
  <c r="C112" i="53" a="1"/>
  <c r="C368" i="52" a="1"/>
  <c r="Q70" i="54" a="1"/>
  <c r="Q52" i="54" a="1"/>
  <c r="C80" i="53" a="1"/>
  <c r="C80" i="49" a="1"/>
  <c r="Q43" i="48" a="1"/>
  <c r="Q78" i="54" a="1"/>
  <c r="Q78" i="50" a="1"/>
  <c r="C16" i="52" a="1"/>
  <c r="Q25" i="50" a="1"/>
  <c r="C208" i="49" a="1"/>
  <c r="Q62" i="49" a="1"/>
  <c r="Q119" i="48" a="1"/>
  <c r="Q70" i="45" a="1"/>
  <c r="C368" i="44" a="1"/>
  <c r="C368" i="47" a="1"/>
  <c r="C240" i="47" a="1"/>
  <c r="Q119" i="47" a="1"/>
  <c r="Q43" i="47" a="1"/>
  <c r="C16" i="47" a="1"/>
  <c r="C272" i="46" a="1"/>
  <c r="C144" i="46" a="1"/>
  <c r="C48" i="46" a="1"/>
  <c r="Q16" i="46" a="1"/>
  <c r="C304" i="45" a="1"/>
  <c r="C176" i="45" a="1"/>
  <c r="Q87" i="45" a="1"/>
  <c r="Q52" i="45" a="1"/>
  <c r="Q25" i="45" a="1"/>
  <c r="C336" i="44" a="1"/>
  <c r="C208" i="44" a="1"/>
  <c r="C112" i="44" a="1"/>
  <c r="C80" i="44" a="1"/>
  <c r="Q62" i="44" a="1"/>
  <c r="Q34" i="44" a="1"/>
  <c r="C304" i="46" a="1"/>
  <c r="Q52" i="46" a="1"/>
  <c r="C80" i="45" a="1"/>
  <c r="C16" i="44" a="1"/>
  <c r="Q78" i="45" a="1"/>
  <c r="C48" i="47" a="1"/>
  <c r="C176" i="46" a="1"/>
  <c r="Q43" i="44" a="1"/>
  <c r="Q70" i="44" a="1"/>
  <c r="C336" i="47" a="1"/>
  <c r="C208" i="47" a="1"/>
  <c r="C112" i="47" a="1"/>
  <c r="C80" i="47" a="1"/>
  <c r="Q62" i="47" a="1"/>
  <c r="Q34" i="47" a="1"/>
  <c r="C368" i="46" a="1"/>
  <c r="C240" i="46" a="1"/>
  <c r="Q119" i="46" a="1"/>
  <c r="Q43" i="46" a="1"/>
  <c r="C16" i="46" a="1"/>
  <c r="C272" i="45" a="1"/>
  <c r="C144" i="45" a="1"/>
  <c r="C48" i="45" a="1"/>
  <c r="Q16" i="45" a="1"/>
  <c r="C304" i="44" a="1"/>
  <c r="C176" i="44" a="1"/>
  <c r="Q87" i="44" a="1"/>
  <c r="Q52" i="44" a="1"/>
  <c r="Q25" i="44" a="1"/>
  <c r="Q87" i="46" a="1"/>
  <c r="C208" i="45" a="1"/>
  <c r="C240" i="44" a="1"/>
  <c r="Q78" i="44" a="1"/>
  <c r="Q70" i="47" a="1"/>
  <c r="Q62" i="45" a="1"/>
  <c r="C304" i="47" a="1"/>
  <c r="C176" i="47" a="1"/>
  <c r="Q87" i="47" a="1"/>
  <c r="Q52" i="47" a="1"/>
  <c r="Q25" i="47" a="1"/>
  <c r="C336" i="46" a="1"/>
  <c r="C208" i="46" a="1"/>
  <c r="C112" i="46" a="1"/>
  <c r="C80" i="46" a="1"/>
  <c r="Q62" i="46" a="1"/>
  <c r="Q34" i="46" a="1"/>
  <c r="C368" i="45" a="1"/>
  <c r="C240" i="45" a="1"/>
  <c r="Q119" i="45" a="1"/>
  <c r="Q43" i="45" a="1"/>
  <c r="C16" i="45" a="1"/>
  <c r="C272" i="44" a="1"/>
  <c r="C144" i="44" a="1"/>
  <c r="C48" i="44" a="1"/>
  <c r="Q16" i="44" a="1"/>
  <c r="Q25" i="46" a="1"/>
  <c r="Q34" i="45" a="1"/>
  <c r="Q78" i="47" a="1"/>
  <c r="C272" i="47" a="1"/>
  <c r="C336" i="45" a="1"/>
  <c r="Q70" i="46" a="1"/>
  <c r="C144" i="47" a="1"/>
  <c r="Q16" i="47" a="1"/>
  <c r="C112" i="45" a="1"/>
  <c r="Q119" i="44" a="1"/>
  <c r="Q78" i="46" a="1"/>
  <c r="C368" i="43" a="1"/>
  <c r="C240" i="43" a="1"/>
  <c r="Q119" i="43" a="1"/>
  <c r="Q43" i="43" a="1"/>
  <c r="C16" i="43" a="1"/>
  <c r="C272" i="42" a="1"/>
  <c r="C144" i="42" a="1"/>
  <c r="C48" i="42" a="1"/>
  <c r="Q16" i="42" a="1"/>
  <c r="C144" i="43" a="1"/>
  <c r="C176" i="42" a="1"/>
  <c r="C336" i="43" a="1"/>
  <c r="C208" i="43" a="1"/>
  <c r="C112" i="43" a="1"/>
  <c r="C80" i="43" a="1"/>
  <c r="Q62" i="43" a="1"/>
  <c r="Q34" i="43" a="1"/>
  <c r="C368" i="42" a="1"/>
  <c r="C240" i="42" a="1"/>
  <c r="Q119" i="42" a="1"/>
  <c r="Q43" i="42" a="1"/>
  <c r="C16" i="42" a="1"/>
  <c r="Q16" i="43" a="1"/>
  <c r="Q70" i="43" a="1"/>
  <c r="C304" i="43" a="1"/>
  <c r="C176" i="43" a="1"/>
  <c r="Q87" i="43" a="1"/>
  <c r="Q52" i="43" a="1"/>
  <c r="Q25" i="43" a="1"/>
  <c r="C336" i="42" a="1"/>
  <c r="C208" i="42" a="1"/>
  <c r="C112" i="42" a="1"/>
  <c r="C80" i="42" a="1"/>
  <c r="Q62" i="42" a="1"/>
  <c r="Q34" i="42" a="1"/>
  <c r="C48" i="43" a="1"/>
  <c r="C304" i="42" a="1"/>
  <c r="Q25" i="42" a="1"/>
  <c r="Q78" i="43" a="1"/>
  <c r="Q52" i="42" a="1"/>
  <c r="Q70" i="42" a="1"/>
  <c r="Q87" i="42" a="1"/>
  <c r="Q78" i="42" a="1"/>
  <c r="C272" i="43" a="1"/>
  <c r="C368" i="41" a="1"/>
  <c r="C240" i="41" a="1"/>
  <c r="Q119" i="41" a="1"/>
  <c r="Q43" i="41" a="1"/>
  <c r="C16" i="41" a="1"/>
  <c r="C336" i="41" a="1"/>
  <c r="C208" i="41" a="1"/>
  <c r="C112" i="41" a="1"/>
  <c r="C80" i="41" a="1"/>
  <c r="Q62" i="41" a="1"/>
  <c r="Q34" i="41" a="1"/>
  <c r="Q70" i="41" a="1"/>
  <c r="C304" i="41" a="1"/>
  <c r="C176" i="41" a="1"/>
  <c r="Q87" i="41" a="1"/>
  <c r="Q52" i="41" a="1"/>
  <c r="Q25" i="41" a="1"/>
  <c r="C144" i="41" a="1"/>
  <c r="Q16" i="41" a="1"/>
  <c r="Q78" i="41" a="1"/>
  <c r="C48" i="41" a="1"/>
  <c r="C272" i="41" a="1"/>
  <c r="Q70" i="59" l="1"/>
  <c r="C112" i="64"/>
  <c r="Q25" i="65"/>
  <c r="C336" i="68"/>
  <c r="F13" i="68" s="1"/>
  <c r="C240" i="67"/>
  <c r="Q52" i="69"/>
  <c r="Q25" i="56"/>
  <c r="Q52" i="56"/>
  <c r="Q87" i="56"/>
  <c r="R13" i="56" s="1"/>
  <c r="C176" i="56"/>
  <c r="C304" i="56"/>
  <c r="F12" i="56" s="1"/>
  <c r="Q16" i="57"/>
  <c r="C48" i="57"/>
  <c r="C144" i="57"/>
  <c r="C272" i="57"/>
  <c r="C16" i="58"/>
  <c r="Q43" i="58"/>
  <c r="R5" i="58" s="1"/>
  <c r="Q119" i="58"/>
  <c r="C240" i="58"/>
  <c r="C368" i="58"/>
  <c r="F14" i="58" s="1"/>
  <c r="Q34" i="59"/>
  <c r="Q62" i="59"/>
  <c r="C80" i="59"/>
  <c r="C112" i="59"/>
  <c r="C208" i="59"/>
  <c r="C336" i="59"/>
  <c r="Q25" i="60"/>
  <c r="Q52" i="60"/>
  <c r="Q87" i="60"/>
  <c r="R13" i="60" s="1"/>
  <c r="C176" i="60"/>
  <c r="C304" i="60"/>
  <c r="F12" i="60" s="1"/>
  <c r="Q16" i="61"/>
  <c r="C48" i="61"/>
  <c r="C144" i="61"/>
  <c r="C272" i="61"/>
  <c r="C80" i="64"/>
  <c r="C336" i="64"/>
  <c r="Q87" i="65"/>
  <c r="Q16" i="66"/>
  <c r="C112" i="68"/>
  <c r="Q16" i="70"/>
  <c r="Q78" i="70"/>
  <c r="Q70" i="56"/>
  <c r="Q70" i="60"/>
  <c r="C16" i="62"/>
  <c r="Q43" i="63"/>
  <c r="R5" i="63" s="1"/>
  <c r="C144" i="70"/>
  <c r="Q43" i="62"/>
  <c r="Q78" i="57"/>
  <c r="Q78" i="61"/>
  <c r="C48" i="62"/>
  <c r="Q78" i="62"/>
  <c r="Q78" i="63"/>
  <c r="C240" i="63"/>
  <c r="C304" i="65"/>
  <c r="Q78" i="66"/>
  <c r="C304" i="69"/>
  <c r="Q34" i="56"/>
  <c r="Q62" i="56"/>
  <c r="R9" i="56" s="1"/>
  <c r="C80" i="56"/>
  <c r="C112" i="56"/>
  <c r="C208" i="56"/>
  <c r="C336" i="56"/>
  <c r="F13" i="56" s="1"/>
  <c r="Q25" i="57"/>
  <c r="Q52" i="57"/>
  <c r="Q87" i="57"/>
  <c r="C176" i="57"/>
  <c r="C304" i="57"/>
  <c r="Q16" i="58"/>
  <c r="R2" i="58" s="1"/>
  <c r="C48" i="58"/>
  <c r="C144" i="58"/>
  <c r="C272" i="58"/>
  <c r="C16" i="59"/>
  <c r="Q43" i="59"/>
  <c r="R5" i="59" s="1"/>
  <c r="Q119" i="59"/>
  <c r="C240" i="59"/>
  <c r="F10" i="59" s="1"/>
  <c r="C368" i="59"/>
  <c r="Q34" i="60"/>
  <c r="Q62" i="60"/>
  <c r="C80" i="60"/>
  <c r="F5" i="60" s="1"/>
  <c r="C112" i="60"/>
  <c r="F6" i="60" s="1"/>
  <c r="C208" i="60"/>
  <c r="F9" i="60" s="1"/>
  <c r="C336" i="60"/>
  <c r="F13" i="60" s="1"/>
  <c r="Q25" i="61"/>
  <c r="Q52" i="61"/>
  <c r="Q87" i="61"/>
  <c r="C176" i="61"/>
  <c r="C304" i="61"/>
  <c r="F12" i="61" s="1"/>
  <c r="C240" i="62"/>
  <c r="F10" i="62" s="1"/>
  <c r="C144" i="66"/>
  <c r="F7" i="66" s="1"/>
  <c r="Q34" i="68"/>
  <c r="R4" i="68" s="1"/>
  <c r="C80" i="68"/>
  <c r="Q78" i="60"/>
  <c r="Q70" i="57"/>
  <c r="R10" i="57" s="1"/>
  <c r="Q70" i="61"/>
  <c r="Q16" i="62"/>
  <c r="R2" i="62" s="1"/>
  <c r="Q70" i="62"/>
  <c r="C16" i="63"/>
  <c r="Q62" i="64"/>
  <c r="Q70" i="65"/>
  <c r="R10" i="65" s="1"/>
  <c r="C368" i="67"/>
  <c r="Q87" i="69"/>
  <c r="Q78" i="58"/>
  <c r="R11" i="58" s="1"/>
  <c r="Q119" i="62"/>
  <c r="Q70" i="63"/>
  <c r="Q119" i="63"/>
  <c r="C208" i="64"/>
  <c r="Q52" i="65"/>
  <c r="C208" i="68"/>
  <c r="C48" i="70"/>
  <c r="F4" i="70" s="1"/>
  <c r="C368" i="63"/>
  <c r="C16" i="56"/>
  <c r="F3" i="56" s="1"/>
  <c r="Q43" i="56"/>
  <c r="Q119" i="56"/>
  <c r="R14" i="56" s="1"/>
  <c r="C240" i="56"/>
  <c r="C368" i="56"/>
  <c r="Q34" i="57"/>
  <c r="Q62" i="57"/>
  <c r="R9" i="57" s="1"/>
  <c r="C80" i="57"/>
  <c r="F5" i="57" s="1"/>
  <c r="C112" i="57"/>
  <c r="C208" i="57"/>
  <c r="C336" i="57"/>
  <c r="Q25" i="58"/>
  <c r="R3" i="58" s="1"/>
  <c r="Q52" i="58"/>
  <c r="R6" i="58" s="1"/>
  <c r="Q87" i="58"/>
  <c r="C176" i="58"/>
  <c r="F8" i="58" s="1"/>
  <c r="C304" i="58"/>
  <c r="Q16" i="59"/>
  <c r="C48" i="59"/>
  <c r="C144" i="59"/>
  <c r="F7" i="59" s="1"/>
  <c r="C272" i="59"/>
  <c r="C16" i="60"/>
  <c r="F3" i="60" s="1"/>
  <c r="Q43" i="60"/>
  <c r="Q119" i="60"/>
  <c r="R14" i="60" s="1"/>
  <c r="C240" i="60"/>
  <c r="F10" i="60" s="1"/>
  <c r="C368" i="60"/>
  <c r="F14" i="60" s="1"/>
  <c r="Q34" i="61"/>
  <c r="Q62" i="61"/>
  <c r="C80" i="61"/>
  <c r="C112" i="61"/>
  <c r="C208" i="61"/>
  <c r="C336" i="61"/>
  <c r="F13" i="61" s="1"/>
  <c r="C272" i="62"/>
  <c r="C48" i="66"/>
  <c r="C16" i="67"/>
  <c r="Q119" i="67"/>
  <c r="Q25" i="69"/>
  <c r="C272" i="70"/>
  <c r="F11" i="70" s="1"/>
  <c r="Q70" i="58"/>
  <c r="R10" i="58" s="1"/>
  <c r="C176" i="65"/>
  <c r="Q78" i="59"/>
  <c r="C144" i="62"/>
  <c r="Q62" i="68"/>
  <c r="R9" i="68" s="1"/>
  <c r="Q78" i="56"/>
  <c r="R11" i="56" s="1"/>
  <c r="Q43" i="67"/>
  <c r="Q16" i="56"/>
  <c r="C48" i="56"/>
  <c r="C144" i="56"/>
  <c r="C272" i="56"/>
  <c r="C16" i="57"/>
  <c r="F3" i="57" s="1"/>
  <c r="Q43" i="57"/>
  <c r="Q119" i="57"/>
  <c r="C240" i="57"/>
  <c r="C368" i="57"/>
  <c r="Q34" i="58"/>
  <c r="R4" i="58" s="1"/>
  <c r="Q62" i="58"/>
  <c r="R9" i="58" s="1"/>
  <c r="C80" i="58"/>
  <c r="C112" i="58"/>
  <c r="C208" i="58"/>
  <c r="C336" i="58"/>
  <c r="F13" i="58" s="1"/>
  <c r="Q25" i="59"/>
  <c r="R3" i="59" s="1"/>
  <c r="Q52" i="59"/>
  <c r="R6" i="59" s="1"/>
  <c r="Q87" i="59"/>
  <c r="C176" i="59"/>
  <c r="C304" i="59"/>
  <c r="Q16" i="60"/>
  <c r="C48" i="60"/>
  <c r="F4" i="60" s="1"/>
  <c r="C144" i="60"/>
  <c r="F7" i="60" s="1"/>
  <c r="C272" i="60"/>
  <c r="F11" i="60" s="1"/>
  <c r="C16" i="61"/>
  <c r="Q43" i="61"/>
  <c r="Q119" i="61"/>
  <c r="R14" i="61" s="1"/>
  <c r="C240" i="61"/>
  <c r="C368" i="61"/>
  <c r="F14" i="61" s="1"/>
  <c r="Q34" i="64"/>
  <c r="C272" i="66"/>
  <c r="C176" i="69"/>
  <c r="Q78" i="65"/>
  <c r="Q78" i="69"/>
  <c r="Q70" i="69"/>
  <c r="Q25" i="62"/>
  <c r="R3" i="62" s="1"/>
  <c r="Q52" i="62"/>
  <c r="Q87" i="62"/>
  <c r="C176" i="62"/>
  <c r="C304" i="62"/>
  <c r="Q16" i="63"/>
  <c r="R2" i="63" s="1"/>
  <c r="C48" i="63"/>
  <c r="C144" i="63"/>
  <c r="C272" i="63"/>
  <c r="C16" i="64"/>
  <c r="Q43" i="64"/>
  <c r="R5" i="64" s="1"/>
  <c r="Q119" i="64"/>
  <c r="R14" i="64" s="1"/>
  <c r="C240" i="64"/>
  <c r="F10" i="64" s="1"/>
  <c r="C368" i="64"/>
  <c r="Q34" i="65"/>
  <c r="Q62" i="65"/>
  <c r="C80" i="65"/>
  <c r="C112" i="65"/>
  <c r="F6" i="65" s="1"/>
  <c r="C208" i="65"/>
  <c r="C336" i="65"/>
  <c r="Q25" i="66"/>
  <c r="Q52" i="66"/>
  <c r="Q87" i="66"/>
  <c r="C176" i="66"/>
  <c r="C304" i="66"/>
  <c r="F12" i="66" s="1"/>
  <c r="Q16" i="67"/>
  <c r="C48" i="67"/>
  <c r="C144" i="67"/>
  <c r="C272" i="67"/>
  <c r="C16" i="68"/>
  <c r="F3" i="68" s="1"/>
  <c r="Q43" i="68"/>
  <c r="Q119" i="68"/>
  <c r="C240" i="68"/>
  <c r="C368" i="68"/>
  <c r="F14" i="68" s="1"/>
  <c r="Q34" i="69"/>
  <c r="Q62" i="69"/>
  <c r="C80" i="69"/>
  <c r="F5" i="69" s="1"/>
  <c r="C112" i="69"/>
  <c r="C208" i="69"/>
  <c r="C336" i="69"/>
  <c r="Q25" i="70"/>
  <c r="Q52" i="70"/>
  <c r="R6" i="70" s="1"/>
  <c r="Q87" i="70"/>
  <c r="R13" i="70" s="1"/>
  <c r="C176" i="70"/>
  <c r="C304" i="70"/>
  <c r="F12" i="70" s="1"/>
  <c r="Q70" i="66"/>
  <c r="Q70" i="70"/>
  <c r="Q78" i="67"/>
  <c r="R11" i="67" s="1"/>
  <c r="Q34" i="62"/>
  <c r="R4" i="62" s="1"/>
  <c r="Q62" i="62"/>
  <c r="C80" i="62"/>
  <c r="C112" i="62"/>
  <c r="C208" i="62"/>
  <c r="C336" i="62"/>
  <c r="F13" i="62" s="1"/>
  <c r="Q25" i="63"/>
  <c r="Q52" i="63"/>
  <c r="Q87" i="63"/>
  <c r="R13" i="63" s="1"/>
  <c r="C176" i="63"/>
  <c r="F8" i="63" s="1"/>
  <c r="C304" i="63"/>
  <c r="F12" i="63" s="1"/>
  <c r="Q16" i="64"/>
  <c r="R2" i="64" s="1"/>
  <c r="C48" i="64"/>
  <c r="C144" i="64"/>
  <c r="C272" i="64"/>
  <c r="C16" i="65"/>
  <c r="Q43" i="65"/>
  <c r="R5" i="65" s="1"/>
  <c r="Q119" i="65"/>
  <c r="R14" i="65" s="1"/>
  <c r="C240" i="65"/>
  <c r="C368" i="65"/>
  <c r="Q34" i="66"/>
  <c r="Q62" i="66"/>
  <c r="C80" i="66"/>
  <c r="C112" i="66"/>
  <c r="F6" i="66" s="1"/>
  <c r="C208" i="66"/>
  <c r="F9" i="66" s="1"/>
  <c r="C336" i="66"/>
  <c r="Q25" i="67"/>
  <c r="Q52" i="67"/>
  <c r="R6" i="67" s="1"/>
  <c r="Q87" i="67"/>
  <c r="R13" i="67" s="1"/>
  <c r="C176" i="67"/>
  <c r="F8" i="67" s="1"/>
  <c r="C304" i="67"/>
  <c r="Q16" i="68"/>
  <c r="C48" i="68"/>
  <c r="C144" i="68"/>
  <c r="C272" i="68"/>
  <c r="C16" i="69"/>
  <c r="Q43" i="69"/>
  <c r="Q119" i="69"/>
  <c r="C240" i="69"/>
  <c r="C368" i="69"/>
  <c r="Q34" i="70"/>
  <c r="Q62" i="70"/>
  <c r="R9" i="70" s="1"/>
  <c r="C80" i="70"/>
  <c r="F5" i="70" s="1"/>
  <c r="C112" i="70"/>
  <c r="F6" i="70" s="1"/>
  <c r="C208" i="70"/>
  <c r="F9" i="70" s="1"/>
  <c r="C336" i="70"/>
  <c r="Q70" i="67"/>
  <c r="Q78" i="64"/>
  <c r="Q78" i="68"/>
  <c r="R11" i="68" s="1"/>
  <c r="C368" i="62"/>
  <c r="Q34" i="63"/>
  <c r="Q62" i="63"/>
  <c r="C80" i="63"/>
  <c r="C112" i="63"/>
  <c r="F6" i="63" s="1"/>
  <c r="C208" i="63"/>
  <c r="F9" i="63" s="1"/>
  <c r="C336" i="63"/>
  <c r="Q25" i="64"/>
  <c r="Q52" i="64"/>
  <c r="Q87" i="64"/>
  <c r="C176" i="64"/>
  <c r="F8" i="64" s="1"/>
  <c r="C304" i="64"/>
  <c r="Q16" i="65"/>
  <c r="C48" i="65"/>
  <c r="C144" i="65"/>
  <c r="C272" i="65"/>
  <c r="F11" i="65" s="1"/>
  <c r="C16" i="66"/>
  <c r="F3" i="66" s="1"/>
  <c r="Q43" i="66"/>
  <c r="Q119" i="66"/>
  <c r="C240" i="66"/>
  <c r="F10" i="66" s="1"/>
  <c r="C368" i="66"/>
  <c r="F14" i="66" s="1"/>
  <c r="Q34" i="67"/>
  <c r="Q62" i="67"/>
  <c r="C80" i="67"/>
  <c r="C112" i="67"/>
  <c r="C208" i="67"/>
  <c r="C336" i="67"/>
  <c r="F13" i="67" s="1"/>
  <c r="Q25" i="68"/>
  <c r="R3" i="68" s="1"/>
  <c r="Q52" i="68"/>
  <c r="R6" i="68" s="1"/>
  <c r="Q87" i="68"/>
  <c r="C176" i="68"/>
  <c r="C304" i="68"/>
  <c r="F12" i="68" s="1"/>
  <c r="Q16" i="69"/>
  <c r="C48" i="69"/>
  <c r="C144" i="69"/>
  <c r="F7" i="69" s="1"/>
  <c r="C272" i="69"/>
  <c r="F11" i="69" s="1"/>
  <c r="C16" i="70"/>
  <c r="Q43" i="70"/>
  <c r="Q119" i="70"/>
  <c r="R14" i="70" s="1"/>
  <c r="C240" i="70"/>
  <c r="F10" i="70" s="1"/>
  <c r="C368" i="70"/>
  <c r="F14" i="70" s="1"/>
  <c r="Q70" i="64"/>
  <c r="R10" i="64" s="1"/>
  <c r="Q70" i="68"/>
  <c r="R11" i="57"/>
  <c r="R3" i="56"/>
  <c r="F5" i="56"/>
  <c r="F9" i="56"/>
  <c r="R10" i="56"/>
  <c r="F9" i="59"/>
  <c r="R10" i="59"/>
  <c r="R13" i="59"/>
  <c r="R6" i="62"/>
  <c r="F10" i="63"/>
  <c r="R11" i="63"/>
  <c r="R4" i="64"/>
  <c r="R11" i="64"/>
  <c r="F10" i="65"/>
  <c r="R13" i="65"/>
  <c r="R6" i="56"/>
  <c r="F6" i="58"/>
  <c r="R13" i="58"/>
  <c r="R5" i="60"/>
  <c r="R10" i="62"/>
  <c r="F4" i="69"/>
  <c r="R14" i="69"/>
  <c r="F14" i="56"/>
  <c r="R3" i="57"/>
  <c r="R6" i="57"/>
  <c r="F9" i="57"/>
  <c r="F12" i="57"/>
  <c r="F14" i="57"/>
  <c r="R3" i="61"/>
  <c r="F5" i="61"/>
  <c r="F8" i="61"/>
  <c r="F10" i="61"/>
  <c r="F14" i="62"/>
  <c r="R3" i="63"/>
  <c r="F5" i="66"/>
  <c r="F8" i="68"/>
  <c r="F12" i="58"/>
  <c r="F3" i="59"/>
  <c r="R4" i="59"/>
  <c r="R9" i="59"/>
  <c r="F12" i="59"/>
  <c r="F14" i="59"/>
  <c r="R4" i="60"/>
  <c r="R11" i="60"/>
  <c r="R6" i="63"/>
  <c r="F12" i="65"/>
  <c r="R5" i="56"/>
  <c r="F5" i="58"/>
  <c r="R9" i="62"/>
  <c r="R10" i="63"/>
  <c r="R3" i="64"/>
  <c r="R6" i="64"/>
  <c r="F14" i="64"/>
  <c r="F5" i="65"/>
  <c r="F9" i="65"/>
  <c r="F3" i="70"/>
  <c r="F7" i="70"/>
  <c r="R2" i="56"/>
  <c r="F7" i="56"/>
  <c r="F11" i="56"/>
  <c r="F11" i="58"/>
  <c r="R3" i="60"/>
  <c r="R10" i="60"/>
  <c r="R2" i="61"/>
  <c r="F4" i="61"/>
  <c r="R6" i="61"/>
  <c r="F9" i="61"/>
  <c r="R11" i="61"/>
  <c r="R13" i="61"/>
  <c r="R5" i="62"/>
  <c r="F11" i="62"/>
  <c r="F14" i="63"/>
  <c r="R2" i="67"/>
  <c r="F3" i="69"/>
  <c r="F6" i="69"/>
  <c r="F10" i="69"/>
  <c r="R13" i="69"/>
  <c r="F4" i="56"/>
  <c r="R2" i="57"/>
  <c r="F4" i="57"/>
  <c r="R5" i="57"/>
  <c r="F7" i="57"/>
  <c r="F11" i="57"/>
  <c r="F13" i="57"/>
  <c r="R14" i="57"/>
  <c r="F6" i="59"/>
  <c r="F8" i="59"/>
  <c r="F11" i="59"/>
  <c r="F13" i="59"/>
  <c r="F4" i="66"/>
  <c r="F11" i="66"/>
  <c r="R14" i="66"/>
  <c r="R10" i="67"/>
  <c r="R10" i="68"/>
  <c r="F4" i="58"/>
  <c r="F10" i="58"/>
  <c r="R2" i="60"/>
  <c r="R9" i="60"/>
  <c r="F3" i="62"/>
  <c r="F7" i="65"/>
  <c r="R4" i="56"/>
  <c r="F6" i="56"/>
  <c r="F8" i="56"/>
  <c r="F10" i="56"/>
  <c r="F5" i="59"/>
  <c r="F3" i="61"/>
  <c r="R5" i="61"/>
  <c r="F7" i="61"/>
  <c r="R10" i="61"/>
  <c r="F6" i="62"/>
  <c r="F8" i="62"/>
  <c r="F11" i="63"/>
  <c r="F13" i="63"/>
  <c r="R9" i="64"/>
  <c r="F13" i="64"/>
  <c r="F4" i="65"/>
  <c r="R5" i="67"/>
  <c r="F9" i="58"/>
  <c r="R11" i="59"/>
  <c r="R14" i="59"/>
  <c r="F8" i="60"/>
  <c r="R11" i="62"/>
  <c r="R9" i="63"/>
  <c r="R14" i="63"/>
  <c r="F9" i="69"/>
  <c r="F12" i="69"/>
  <c r="R4" i="57"/>
  <c r="F6" i="57"/>
  <c r="F10" i="57"/>
  <c r="R13" i="57"/>
  <c r="F3" i="58"/>
  <c r="R13" i="62"/>
  <c r="F3" i="63"/>
  <c r="R4" i="63"/>
  <c r="R13" i="66"/>
  <c r="R2" i="68"/>
  <c r="R5" i="68"/>
  <c r="F8" i="57"/>
  <c r="F7" i="58"/>
  <c r="R14" i="58"/>
  <c r="R2" i="59"/>
  <c r="F4" i="59"/>
  <c r="R6" i="60"/>
  <c r="R4" i="61"/>
  <c r="F6" i="61"/>
  <c r="R9" i="61"/>
  <c r="F11" i="61"/>
  <c r="F3" i="65"/>
  <c r="G12" i="62"/>
  <c r="F12" i="62" s="1"/>
  <c r="R5" i="66"/>
  <c r="R10" i="66"/>
  <c r="F6" i="67"/>
  <c r="F11" i="67"/>
  <c r="F7" i="68"/>
  <c r="R3" i="67"/>
  <c r="F5" i="64"/>
  <c r="R3" i="65"/>
  <c r="F8" i="65"/>
  <c r="F13" i="65"/>
  <c r="R2" i="69"/>
  <c r="R6" i="69"/>
  <c r="R11" i="69"/>
  <c r="F13" i="70"/>
  <c r="G9" i="62"/>
  <c r="F9" i="62" s="1"/>
  <c r="R4" i="66"/>
  <c r="R9" i="66"/>
  <c r="F5" i="67"/>
  <c r="F10" i="67"/>
  <c r="R14" i="67"/>
  <c r="F6" i="68"/>
  <c r="F11" i="68"/>
  <c r="R4" i="70"/>
  <c r="R11" i="70"/>
  <c r="R5" i="70"/>
  <c r="G7" i="62"/>
  <c r="F7" i="62" s="1"/>
  <c r="F4" i="64"/>
  <c r="F9" i="64"/>
  <c r="R13" i="64"/>
  <c r="R2" i="65"/>
  <c r="R6" i="65"/>
  <c r="R11" i="65"/>
  <c r="R5" i="69"/>
  <c r="R10" i="69"/>
  <c r="R3" i="70"/>
  <c r="R10" i="70"/>
  <c r="G5" i="62"/>
  <c r="F5" i="62" s="1"/>
  <c r="R3" i="66"/>
  <c r="F8" i="66"/>
  <c r="F13" i="66"/>
  <c r="F4" i="67"/>
  <c r="F9" i="67"/>
  <c r="F5" i="68"/>
  <c r="F10" i="68"/>
  <c r="G4" i="62"/>
  <c r="F4" i="62" s="1"/>
  <c r="G7" i="63"/>
  <c r="F7" i="63" s="1"/>
  <c r="R2" i="70"/>
  <c r="F3" i="64"/>
  <c r="F7" i="64"/>
  <c r="F12" i="64"/>
  <c r="R14" i="68"/>
  <c r="R4" i="69"/>
  <c r="R9" i="69"/>
  <c r="F14" i="69"/>
  <c r="G5" i="63"/>
  <c r="F5" i="63" s="1"/>
  <c r="R2" i="66"/>
  <c r="R6" i="66"/>
  <c r="R11" i="66"/>
  <c r="F3" i="67"/>
  <c r="F7" i="67"/>
  <c r="F12" i="67"/>
  <c r="F4" i="68"/>
  <c r="F9" i="68"/>
  <c r="F8" i="70"/>
  <c r="S14" i="62"/>
  <c r="R14" i="62" s="1"/>
  <c r="G4" i="63"/>
  <c r="F4" i="63" s="1"/>
  <c r="R4" i="67"/>
  <c r="R9" i="67"/>
  <c r="F14" i="67"/>
  <c r="R13" i="68"/>
  <c r="F6" i="64"/>
  <c r="F11" i="64"/>
  <c r="R4" i="65"/>
  <c r="R9" i="65"/>
  <c r="F14" i="65"/>
  <c r="R3" i="69"/>
  <c r="F8" i="69"/>
  <c r="F13" i="69"/>
  <c r="Q119" i="48"/>
  <c r="Q62" i="49"/>
  <c r="C208" i="49"/>
  <c r="F9" i="49" s="1"/>
  <c r="Q25" i="50"/>
  <c r="C16" i="52"/>
  <c r="Q78" i="50"/>
  <c r="R11" i="50" s="1"/>
  <c r="Q78" i="54"/>
  <c r="Q43" i="48"/>
  <c r="C80" i="49"/>
  <c r="C80" i="53"/>
  <c r="Q52" i="54"/>
  <c r="Q70" i="54"/>
  <c r="C368" i="52"/>
  <c r="C112" i="53"/>
  <c r="F6" i="53" s="1"/>
  <c r="C48" i="55"/>
  <c r="F4" i="55" s="1"/>
  <c r="Q70" i="50"/>
  <c r="Q78" i="51"/>
  <c r="Q78" i="55"/>
  <c r="C240" i="48"/>
  <c r="C112" i="49"/>
  <c r="C176" i="50"/>
  <c r="C176" i="54"/>
  <c r="C272" i="55"/>
  <c r="Q16" i="48"/>
  <c r="C48" i="48"/>
  <c r="C144" i="48"/>
  <c r="C272" i="48"/>
  <c r="F11" i="48" s="1"/>
  <c r="C16" i="49"/>
  <c r="F3" i="49" s="1"/>
  <c r="Q43" i="49"/>
  <c r="Q119" i="49"/>
  <c r="C240" i="49"/>
  <c r="C368" i="49"/>
  <c r="Q34" i="50"/>
  <c r="Q62" i="50"/>
  <c r="R9" i="50" s="1"/>
  <c r="C80" i="50"/>
  <c r="F5" i="50" s="1"/>
  <c r="C112" i="50"/>
  <c r="C208" i="50"/>
  <c r="C336" i="50"/>
  <c r="Q25" i="51"/>
  <c r="R3" i="51" s="1"/>
  <c r="Q52" i="51"/>
  <c r="R6" i="51" s="1"/>
  <c r="Q87" i="51"/>
  <c r="C176" i="51"/>
  <c r="C304" i="51"/>
  <c r="Q16" i="52"/>
  <c r="R2" i="52" s="1"/>
  <c r="C48" i="52"/>
  <c r="C144" i="52"/>
  <c r="C272" i="52"/>
  <c r="C16" i="53"/>
  <c r="Q43" i="53"/>
  <c r="Q119" i="53"/>
  <c r="C240" i="53"/>
  <c r="F10" i="53" s="1"/>
  <c r="C368" i="53"/>
  <c r="F14" i="53" s="1"/>
  <c r="Q34" i="54"/>
  <c r="Q62" i="54"/>
  <c r="R9" i="54" s="1"/>
  <c r="C80" i="54"/>
  <c r="C112" i="54"/>
  <c r="C208" i="54"/>
  <c r="F9" i="54" s="1"/>
  <c r="C336" i="54"/>
  <c r="F13" i="54" s="1"/>
  <c r="Q25" i="55"/>
  <c r="Q52" i="55"/>
  <c r="Q87" i="55"/>
  <c r="R13" i="55" s="1"/>
  <c r="C176" i="55"/>
  <c r="C304" i="55"/>
  <c r="F12" i="55" s="1"/>
  <c r="C368" i="48"/>
  <c r="C336" i="49"/>
  <c r="Q87" i="50"/>
  <c r="R13" i="50" s="1"/>
  <c r="C240" i="52"/>
  <c r="Q70" i="51"/>
  <c r="Q70" i="55"/>
  <c r="R10" i="55" s="1"/>
  <c r="C16" i="48"/>
  <c r="F3" i="48" s="1"/>
  <c r="C336" i="53"/>
  <c r="Q87" i="54"/>
  <c r="Q16" i="55"/>
  <c r="Q78" i="48"/>
  <c r="R11" i="48" s="1"/>
  <c r="Q78" i="52"/>
  <c r="R11" i="52" s="1"/>
  <c r="Q43" i="52"/>
  <c r="Q62" i="53"/>
  <c r="Q25" i="48"/>
  <c r="R3" i="48" s="1"/>
  <c r="Q52" i="48"/>
  <c r="Q87" i="48"/>
  <c r="C176" i="48"/>
  <c r="C304" i="48"/>
  <c r="Q16" i="49"/>
  <c r="C48" i="49"/>
  <c r="C144" i="49"/>
  <c r="F7" i="49" s="1"/>
  <c r="C272" i="49"/>
  <c r="F11" i="49" s="1"/>
  <c r="C16" i="50"/>
  <c r="F3" i="50" s="1"/>
  <c r="Q43" i="50"/>
  <c r="R5" i="50" s="1"/>
  <c r="Q119" i="50"/>
  <c r="C240" i="50"/>
  <c r="C368" i="50"/>
  <c r="Q34" i="51"/>
  <c r="Q62" i="51"/>
  <c r="C80" i="51"/>
  <c r="C112" i="51"/>
  <c r="C208" i="51"/>
  <c r="C336" i="51"/>
  <c r="F13" i="51" s="1"/>
  <c r="Q25" i="52"/>
  <c r="R3" i="52" s="1"/>
  <c r="Q52" i="52"/>
  <c r="R6" i="52" s="1"/>
  <c r="Q87" i="52"/>
  <c r="C176" i="52"/>
  <c r="C304" i="52"/>
  <c r="Q16" i="53"/>
  <c r="C48" i="53"/>
  <c r="F4" i="53" s="1"/>
  <c r="C144" i="53"/>
  <c r="F7" i="53" s="1"/>
  <c r="C272" i="53"/>
  <c r="F11" i="53" s="1"/>
  <c r="C16" i="54"/>
  <c r="F3" i="54" s="1"/>
  <c r="Q43" i="54"/>
  <c r="Q119" i="54"/>
  <c r="R14" i="54" s="1"/>
  <c r="C240" i="54"/>
  <c r="F10" i="54" s="1"/>
  <c r="C368" i="54"/>
  <c r="F14" i="54" s="1"/>
  <c r="Q34" i="55"/>
  <c r="Q62" i="55"/>
  <c r="C80" i="55"/>
  <c r="C112" i="55"/>
  <c r="C208" i="55"/>
  <c r="C336" i="55"/>
  <c r="C304" i="50"/>
  <c r="Q70" i="52"/>
  <c r="C272" i="51"/>
  <c r="Q34" i="53"/>
  <c r="Q78" i="49"/>
  <c r="R11" i="49" s="1"/>
  <c r="Q78" i="53"/>
  <c r="R11" i="53" s="1"/>
  <c r="Q34" i="49"/>
  <c r="R4" i="49" s="1"/>
  <c r="Q52" i="50"/>
  <c r="Q16" i="51"/>
  <c r="R2" i="51" s="1"/>
  <c r="C144" i="51"/>
  <c r="Q119" i="52"/>
  <c r="R14" i="52" s="1"/>
  <c r="C208" i="53"/>
  <c r="F9" i="53" s="1"/>
  <c r="Q25" i="54"/>
  <c r="C304" i="54"/>
  <c r="F12" i="54" s="1"/>
  <c r="C144" i="55"/>
  <c r="Q70" i="48"/>
  <c r="R10" i="48" s="1"/>
  <c r="Q34" i="48"/>
  <c r="R4" i="48" s="1"/>
  <c r="Q62" i="48"/>
  <c r="R9" i="48" s="1"/>
  <c r="C80" i="48"/>
  <c r="F5" i="48" s="1"/>
  <c r="C112" i="48"/>
  <c r="C208" i="48"/>
  <c r="F9" i="48" s="1"/>
  <c r="C336" i="48"/>
  <c r="Q25" i="49"/>
  <c r="Q52" i="49"/>
  <c r="R6" i="49" s="1"/>
  <c r="Q87" i="49"/>
  <c r="R13" i="49" s="1"/>
  <c r="C176" i="49"/>
  <c r="F8" i="49" s="1"/>
  <c r="C304" i="49"/>
  <c r="Q16" i="50"/>
  <c r="C48" i="50"/>
  <c r="F4" i="50" s="1"/>
  <c r="C144" i="50"/>
  <c r="F7" i="50" s="1"/>
  <c r="C272" i="50"/>
  <c r="C16" i="51"/>
  <c r="Q43" i="51"/>
  <c r="R5" i="51" s="1"/>
  <c r="Q119" i="51"/>
  <c r="R14" i="51" s="1"/>
  <c r="C240" i="51"/>
  <c r="F10" i="51" s="1"/>
  <c r="C368" i="51"/>
  <c r="F14" i="51" s="1"/>
  <c r="Q34" i="52"/>
  <c r="R4" i="52" s="1"/>
  <c r="Q62" i="52"/>
  <c r="R9" i="52" s="1"/>
  <c r="C80" i="52"/>
  <c r="C112" i="52"/>
  <c r="F6" i="52" s="1"/>
  <c r="C208" i="52"/>
  <c r="F9" i="52" s="1"/>
  <c r="C336" i="52"/>
  <c r="F13" i="52" s="1"/>
  <c r="Q25" i="53"/>
  <c r="R3" i="53" s="1"/>
  <c r="Q52" i="53"/>
  <c r="Q87" i="53"/>
  <c r="R13" i="53" s="1"/>
  <c r="C176" i="53"/>
  <c r="F8" i="53" s="1"/>
  <c r="C304" i="53"/>
  <c r="Q16" i="54"/>
  <c r="R2" i="54" s="1"/>
  <c r="C48" i="54"/>
  <c r="C144" i="54"/>
  <c r="C272" i="54"/>
  <c r="C16" i="55"/>
  <c r="Q43" i="55"/>
  <c r="R5" i="55" s="1"/>
  <c r="Q119" i="55"/>
  <c r="R14" i="55" s="1"/>
  <c r="C240" i="55"/>
  <c r="F10" i="55" s="1"/>
  <c r="C368" i="55"/>
  <c r="C48" i="51"/>
  <c r="Q70" i="49"/>
  <c r="Q70" i="53"/>
  <c r="F7" i="51"/>
  <c r="R6" i="50"/>
  <c r="R6" i="55"/>
  <c r="F10" i="48"/>
  <c r="F3" i="51"/>
  <c r="F6" i="51"/>
  <c r="R11" i="51"/>
  <c r="R2" i="48"/>
  <c r="R6" i="48"/>
  <c r="R10" i="50"/>
  <c r="F14" i="52"/>
  <c r="F5" i="53"/>
  <c r="R6" i="53"/>
  <c r="R10" i="53"/>
  <c r="F12" i="53"/>
  <c r="R3" i="54"/>
  <c r="F8" i="54"/>
  <c r="F8" i="48"/>
  <c r="F12" i="50"/>
  <c r="F5" i="54"/>
  <c r="R2" i="55"/>
  <c r="F7" i="55"/>
  <c r="R9" i="55"/>
  <c r="F11" i="55"/>
  <c r="F13" i="55"/>
  <c r="R13" i="48"/>
  <c r="F10" i="49"/>
  <c r="F11" i="52"/>
  <c r="F4" i="51"/>
  <c r="F4" i="48"/>
  <c r="R5" i="48"/>
  <c r="R4" i="50"/>
  <c r="F14" i="50"/>
  <c r="F5" i="51"/>
  <c r="F9" i="51"/>
  <c r="R10" i="51"/>
  <c r="F12" i="51"/>
  <c r="F8" i="52"/>
  <c r="R6" i="54"/>
  <c r="R11" i="54"/>
  <c r="F11" i="50"/>
  <c r="R9" i="53"/>
  <c r="F13" i="53"/>
  <c r="R14" i="53"/>
  <c r="F4" i="54"/>
  <c r="R13" i="54"/>
  <c r="R9" i="51"/>
  <c r="F6" i="49"/>
  <c r="F6" i="50"/>
  <c r="R2" i="53"/>
  <c r="R5" i="53"/>
  <c r="F7" i="48"/>
  <c r="F12" i="48"/>
  <c r="F5" i="52"/>
  <c r="F10" i="52"/>
  <c r="F3" i="55"/>
  <c r="R4" i="55"/>
  <c r="F6" i="55"/>
  <c r="F8" i="55"/>
  <c r="R11" i="55"/>
  <c r="F14" i="48"/>
  <c r="R3" i="49"/>
  <c r="F5" i="49"/>
  <c r="R10" i="49"/>
  <c r="F12" i="49"/>
  <c r="F14" i="49"/>
  <c r="R3" i="50"/>
  <c r="F8" i="50"/>
  <c r="F13" i="50"/>
  <c r="R5" i="54"/>
  <c r="R10" i="54"/>
  <c r="F10" i="50"/>
  <c r="F11" i="51"/>
  <c r="F7" i="54"/>
  <c r="F6" i="48"/>
  <c r="F4" i="52"/>
  <c r="R13" i="52"/>
  <c r="F3" i="53"/>
  <c r="R4" i="53"/>
  <c r="R14" i="50"/>
  <c r="R2" i="50"/>
  <c r="R10" i="52"/>
  <c r="R4" i="54"/>
  <c r="R3" i="55"/>
  <c r="F5" i="55"/>
  <c r="F14" i="55"/>
  <c r="F13" i="48"/>
  <c r="R5" i="52"/>
  <c r="R2" i="49"/>
  <c r="F4" i="49"/>
  <c r="R5" i="49"/>
  <c r="R9" i="49"/>
  <c r="F13" i="49"/>
  <c r="R14" i="49"/>
  <c r="F9" i="50"/>
  <c r="F6" i="54"/>
  <c r="F11" i="54"/>
  <c r="F9" i="55"/>
  <c r="R14" i="48"/>
  <c r="R4" i="51"/>
  <c r="F8" i="51"/>
  <c r="R13" i="51"/>
  <c r="F3" i="52"/>
  <c r="F7" i="52"/>
  <c r="F12" i="52"/>
  <c r="Q78" i="46"/>
  <c r="R11" i="46" s="1"/>
  <c r="Q119" i="44"/>
  <c r="R14" i="44" s="1"/>
  <c r="C112" i="45"/>
  <c r="F6" i="45" s="1"/>
  <c r="Q16" i="47"/>
  <c r="C144" i="47"/>
  <c r="F7" i="47" s="1"/>
  <c r="Q70" i="46"/>
  <c r="C336" i="45"/>
  <c r="F13" i="45" s="1"/>
  <c r="C272" i="47"/>
  <c r="F11" i="47" s="1"/>
  <c r="Q78" i="47"/>
  <c r="R11" i="47" s="1"/>
  <c r="Q34" i="45"/>
  <c r="R4" i="45" s="1"/>
  <c r="Q25" i="46"/>
  <c r="R3" i="46" s="1"/>
  <c r="Q16" i="44"/>
  <c r="R2" i="44" s="1"/>
  <c r="C48" i="44"/>
  <c r="C144" i="44"/>
  <c r="C272" i="44"/>
  <c r="F11" i="44" s="1"/>
  <c r="C16" i="45"/>
  <c r="F3" i="45" s="1"/>
  <c r="Q43" i="45"/>
  <c r="R5" i="45" s="1"/>
  <c r="Q119" i="45"/>
  <c r="R14" i="45" s="1"/>
  <c r="C240" i="45"/>
  <c r="C368" i="45"/>
  <c r="Q34" i="46"/>
  <c r="R4" i="46" s="1"/>
  <c r="Q62" i="46"/>
  <c r="R9" i="46" s="1"/>
  <c r="C80" i="46"/>
  <c r="F5" i="46" s="1"/>
  <c r="C112" i="46"/>
  <c r="F6" i="46" s="1"/>
  <c r="C208" i="46"/>
  <c r="F9" i="46" s="1"/>
  <c r="C336" i="46"/>
  <c r="Q25" i="47"/>
  <c r="R3" i="47" s="1"/>
  <c r="Q52" i="47"/>
  <c r="Q87" i="47"/>
  <c r="C176" i="47"/>
  <c r="C304" i="47"/>
  <c r="Q62" i="45"/>
  <c r="R9" i="45" s="1"/>
  <c r="Q70" i="47"/>
  <c r="Q78" i="44"/>
  <c r="R11" i="44" s="1"/>
  <c r="C240" i="44"/>
  <c r="F10" i="44" s="1"/>
  <c r="C208" i="45"/>
  <c r="F9" i="45" s="1"/>
  <c r="Q87" i="46"/>
  <c r="R13" i="46" s="1"/>
  <c r="Q25" i="44"/>
  <c r="Q52" i="44"/>
  <c r="Q87" i="44"/>
  <c r="R13" i="44" s="1"/>
  <c r="C176" i="44"/>
  <c r="F8" i="44" s="1"/>
  <c r="C304" i="44"/>
  <c r="F12" i="44" s="1"/>
  <c r="Q16" i="45"/>
  <c r="R2" i="45" s="1"/>
  <c r="C48" i="45"/>
  <c r="C144" i="45"/>
  <c r="C272" i="45"/>
  <c r="F11" i="45" s="1"/>
  <c r="C16" i="46"/>
  <c r="F3" i="46" s="1"/>
  <c r="Q43" i="46"/>
  <c r="R5" i="46" s="1"/>
  <c r="Q119" i="46"/>
  <c r="R14" i="46" s="1"/>
  <c r="C240" i="46"/>
  <c r="F10" i="46" s="1"/>
  <c r="C368" i="46"/>
  <c r="F14" i="46" s="1"/>
  <c r="Q34" i="47"/>
  <c r="R4" i="47" s="1"/>
  <c r="Q62" i="47"/>
  <c r="R9" i="47" s="1"/>
  <c r="C80" i="47"/>
  <c r="F5" i="47" s="1"/>
  <c r="C112" i="47"/>
  <c r="F6" i="47" s="1"/>
  <c r="C208" i="47"/>
  <c r="F9" i="47" s="1"/>
  <c r="C336" i="47"/>
  <c r="Q70" i="44"/>
  <c r="R10" i="44" s="1"/>
  <c r="Q43" i="44"/>
  <c r="R5" i="44" s="1"/>
  <c r="C176" i="46"/>
  <c r="F8" i="46" s="1"/>
  <c r="C48" i="47"/>
  <c r="F4" i="47" s="1"/>
  <c r="Q78" i="45"/>
  <c r="C16" i="44"/>
  <c r="F3" i="44" s="1"/>
  <c r="C80" i="45"/>
  <c r="F5" i="45" s="1"/>
  <c r="Q52" i="46"/>
  <c r="R6" i="46" s="1"/>
  <c r="C304" i="46"/>
  <c r="F12" i="46" s="1"/>
  <c r="Q34" i="44"/>
  <c r="R4" i="44" s="1"/>
  <c r="Q62" i="44"/>
  <c r="R9" i="44" s="1"/>
  <c r="C80" i="44"/>
  <c r="F5" i="44" s="1"/>
  <c r="C112" i="44"/>
  <c r="F6" i="44" s="1"/>
  <c r="C208" i="44"/>
  <c r="F9" i="44" s="1"/>
  <c r="C336" i="44"/>
  <c r="F13" i="44" s="1"/>
  <c r="Q25" i="45"/>
  <c r="R3" i="45" s="1"/>
  <c r="Q52" i="45"/>
  <c r="Q87" i="45"/>
  <c r="R13" i="45" s="1"/>
  <c r="C176" i="45"/>
  <c r="F8" i="45" s="1"/>
  <c r="C304" i="45"/>
  <c r="F12" i="45" s="1"/>
  <c r="Q16" i="46"/>
  <c r="R2" i="46" s="1"/>
  <c r="C48" i="46"/>
  <c r="F4" i="46" s="1"/>
  <c r="C144" i="46"/>
  <c r="C272" i="46"/>
  <c r="F11" i="46" s="1"/>
  <c r="C16" i="47"/>
  <c r="F3" i="47" s="1"/>
  <c r="Q43" i="47"/>
  <c r="R5" i="47" s="1"/>
  <c r="Q119" i="47"/>
  <c r="R14" i="47" s="1"/>
  <c r="C240" i="47"/>
  <c r="F10" i="47" s="1"/>
  <c r="C368" i="47"/>
  <c r="C368" i="44"/>
  <c r="F14" i="44" s="1"/>
  <c r="Q70" i="45"/>
  <c r="R10" i="45" s="1"/>
  <c r="R6" i="45"/>
  <c r="F14" i="45"/>
  <c r="F13" i="46"/>
  <c r="R2" i="47"/>
  <c r="F13" i="47"/>
  <c r="R3" i="44"/>
  <c r="F4" i="45"/>
  <c r="F7" i="45"/>
  <c r="F8" i="47"/>
  <c r="R13" i="47"/>
  <c r="R10" i="46"/>
  <c r="F7" i="46"/>
  <c r="R6" i="44"/>
  <c r="F4" i="44"/>
  <c r="F10" i="45"/>
  <c r="R11" i="45"/>
  <c r="R6" i="47"/>
  <c r="R10" i="47"/>
  <c r="F12" i="47"/>
  <c r="F14" i="47"/>
  <c r="F7" i="44"/>
  <c r="C272" i="43"/>
  <c r="F11" i="43" s="1"/>
  <c r="Q78" i="42"/>
  <c r="R11" i="42" s="1"/>
  <c r="Q87" i="42"/>
  <c r="R13" i="42" s="1"/>
  <c r="Q70" i="42"/>
  <c r="R10" i="42" s="1"/>
  <c r="Q52" i="42"/>
  <c r="R6" i="42" s="1"/>
  <c r="Q78" i="43"/>
  <c r="R11" i="43" s="1"/>
  <c r="Q25" i="42"/>
  <c r="R3" i="42" s="1"/>
  <c r="C304" i="42"/>
  <c r="C48" i="43"/>
  <c r="F4" i="43" s="1"/>
  <c r="Q34" i="42"/>
  <c r="R4" i="42" s="1"/>
  <c r="Q62" i="42"/>
  <c r="R9" i="42" s="1"/>
  <c r="C80" i="42"/>
  <c r="F5" i="42" s="1"/>
  <c r="C112" i="42"/>
  <c r="F6" i="42" s="1"/>
  <c r="C208" i="42"/>
  <c r="F9" i="42" s="1"/>
  <c r="C336" i="42"/>
  <c r="F13" i="42" s="1"/>
  <c r="Q25" i="43"/>
  <c r="R3" i="43" s="1"/>
  <c r="Q52" i="43"/>
  <c r="R6" i="43" s="1"/>
  <c r="Q87" i="43"/>
  <c r="R13" i="43" s="1"/>
  <c r="C176" i="43"/>
  <c r="F8" i="43" s="1"/>
  <c r="C304" i="43"/>
  <c r="F12" i="43" s="1"/>
  <c r="Q70" i="43"/>
  <c r="R10" i="43" s="1"/>
  <c r="Q16" i="43"/>
  <c r="R2" i="43" s="1"/>
  <c r="C16" i="42"/>
  <c r="F3" i="42" s="1"/>
  <c r="Q43" i="42"/>
  <c r="R5" i="42" s="1"/>
  <c r="Q119" i="42"/>
  <c r="R14" i="42" s="1"/>
  <c r="C240" i="42"/>
  <c r="F10" i="42" s="1"/>
  <c r="C368" i="42"/>
  <c r="F14" i="42" s="1"/>
  <c r="Q34" i="43"/>
  <c r="Q62" i="43"/>
  <c r="C80" i="43"/>
  <c r="F5" i="43" s="1"/>
  <c r="C112" i="43"/>
  <c r="F6" i="43" s="1"/>
  <c r="C208" i="43"/>
  <c r="F9" i="43" s="1"/>
  <c r="C336" i="43"/>
  <c r="F13" i="43" s="1"/>
  <c r="C176" i="42"/>
  <c r="F8" i="42" s="1"/>
  <c r="C144" i="43"/>
  <c r="F7" i="43" s="1"/>
  <c r="Q16" i="42"/>
  <c r="R2" i="42" s="1"/>
  <c r="C48" i="42"/>
  <c r="F4" i="42" s="1"/>
  <c r="C144" i="42"/>
  <c r="F7" i="42" s="1"/>
  <c r="C272" i="42"/>
  <c r="F11" i="42" s="1"/>
  <c r="C16" i="43"/>
  <c r="Q43" i="43"/>
  <c r="Q119" i="43"/>
  <c r="R14" i="43" s="1"/>
  <c r="C240" i="43"/>
  <c r="F10" i="43" s="1"/>
  <c r="C368" i="43"/>
  <c r="F14" i="43" s="1"/>
  <c r="R5" i="43"/>
  <c r="R9" i="43"/>
  <c r="F12" i="42"/>
  <c r="R4" i="43"/>
  <c r="F3" i="43"/>
  <c r="C272" i="41"/>
  <c r="F11" i="41" s="1"/>
  <c r="C48" i="41"/>
  <c r="Q78" i="41"/>
  <c r="R11" i="41" s="1"/>
  <c r="Q16" i="41"/>
  <c r="R2" i="41" s="1"/>
  <c r="C144" i="41"/>
  <c r="F7" i="41" s="1"/>
  <c r="Q25" i="41"/>
  <c r="R3" i="41" s="1"/>
  <c r="Q52" i="41"/>
  <c r="R6" i="41" s="1"/>
  <c r="Q87" i="41"/>
  <c r="R13" i="41" s="1"/>
  <c r="C176" i="41"/>
  <c r="F8" i="41" s="1"/>
  <c r="C304" i="41"/>
  <c r="F12" i="41" s="1"/>
  <c r="Q70" i="41"/>
  <c r="R10" i="41" s="1"/>
  <c r="Q34" i="41"/>
  <c r="R4" i="41" s="1"/>
  <c r="Q62" i="41"/>
  <c r="R9" i="41" s="1"/>
  <c r="C80" i="41"/>
  <c r="F5" i="41" s="1"/>
  <c r="C112" i="41"/>
  <c r="F6" i="41" s="1"/>
  <c r="C208" i="41"/>
  <c r="C336" i="41"/>
  <c r="F13" i="41" s="1"/>
  <c r="C16" i="41"/>
  <c r="F3" i="41" s="1"/>
  <c r="Q43" i="41"/>
  <c r="R5" i="41" s="1"/>
  <c r="Q119" i="41"/>
  <c r="R14" i="41" s="1"/>
  <c r="C240" i="41"/>
  <c r="F10" i="41" s="1"/>
  <c r="C368" i="41"/>
  <c r="F14" i="41" s="1"/>
  <c r="F9" i="41"/>
  <c r="F4" i="41"/>
  <c r="S13" i="8"/>
  <c r="S14" i="8"/>
  <c r="S6" i="8"/>
  <c r="O69" i="8"/>
  <c r="O68" i="8"/>
  <c r="O67" i="8"/>
  <c r="O66" i="8"/>
  <c r="O65" i="8"/>
  <c r="O64" i="8"/>
  <c r="O63" i="8"/>
  <c r="O62" i="8"/>
  <c r="O77" i="8"/>
  <c r="O76" i="8"/>
  <c r="O75" i="8"/>
  <c r="O74" i="8"/>
  <c r="O73" i="8"/>
  <c r="O72" i="8"/>
  <c r="O71" i="8"/>
  <c r="O70" i="8"/>
  <c r="O85" i="8"/>
  <c r="O84" i="8"/>
  <c r="O83" i="8"/>
  <c r="O82" i="8"/>
  <c r="O81" i="8"/>
  <c r="O80" i="8"/>
  <c r="O79" i="8"/>
  <c r="O78" i="8"/>
  <c r="A368" i="8"/>
  <c r="L3" i="8"/>
  <c r="M3" i="8"/>
  <c r="L4" i="8"/>
  <c r="M4" i="8"/>
  <c r="L5" i="8"/>
  <c r="M5" i="8"/>
  <c r="L6" i="8"/>
  <c r="M6" i="8"/>
  <c r="L7" i="8"/>
  <c r="M7" i="8"/>
  <c r="M9" i="8"/>
  <c r="M10" i="8"/>
  <c r="M11" i="8"/>
  <c r="M12" i="8"/>
  <c r="M13" i="8"/>
  <c r="M14" i="8"/>
  <c r="L9" i="8"/>
  <c r="L10" i="8"/>
  <c r="L11" i="8"/>
  <c r="L12" i="8"/>
  <c r="L13" i="8"/>
  <c r="L14" i="8"/>
  <c r="M8" i="8"/>
  <c r="L8" i="8"/>
  <c r="C304" i="8" a="1"/>
  <c r="C368" i="8" a="1"/>
  <c r="C48" i="8" a="1"/>
  <c r="C80" i="8" a="1"/>
  <c r="C112" i="8" a="1"/>
  <c r="C144" i="8" a="1"/>
  <c r="C208" i="8" a="1"/>
  <c r="C240" i="8" a="1"/>
  <c r="C272" i="8" a="1"/>
  <c r="C336" i="8" a="1"/>
  <c r="C16" i="8" a="1"/>
  <c r="C176" i="8" a="1"/>
  <c r="C336" i="8" l="1"/>
  <c r="C272" i="8"/>
  <c r="C240" i="8"/>
  <c r="C208" i="8"/>
  <c r="C144" i="8"/>
  <c r="C112" i="8"/>
  <c r="C80" i="8"/>
  <c r="C48" i="8"/>
  <c r="C368" i="8"/>
  <c r="C304" i="8"/>
  <c r="C16" i="8"/>
  <c r="C176" i="8"/>
  <c r="W10" i="8"/>
  <c r="X10" i="8"/>
  <c r="W11" i="8"/>
  <c r="X11" i="8"/>
  <c r="X9" i="8"/>
  <c r="W9" i="8"/>
  <c r="X13" i="8"/>
  <c r="W13" i="8"/>
  <c r="W3" i="8"/>
  <c r="X3" i="8"/>
  <c r="W4" i="8"/>
  <c r="X4" i="8"/>
  <c r="W5" i="8"/>
  <c r="X5" i="8"/>
  <c r="W6" i="8"/>
  <c r="X6" i="8"/>
  <c r="X2" i="8"/>
  <c r="W2" i="8"/>
  <c r="Q34" i="8" a="1"/>
  <c r="Q70" i="8" a="1"/>
  <c r="Q43" i="8" a="1"/>
  <c r="Q119" i="8" a="1"/>
  <c r="Q87" i="8" a="1"/>
  <c r="Q78" i="8" a="1"/>
  <c r="Q52" i="8" a="1"/>
  <c r="Q62" i="8" a="1"/>
  <c r="Q25" i="8" a="1"/>
  <c r="Q16" i="8" a="1"/>
  <c r="Q25" i="8" l="1"/>
  <c r="Q62" i="8"/>
  <c r="Q52" i="8"/>
  <c r="R6" i="8" s="1"/>
  <c r="Q78" i="8"/>
  <c r="Q87" i="8"/>
  <c r="R13" i="8" s="1"/>
  <c r="Q119" i="8"/>
  <c r="R14" i="8" s="1"/>
  <c r="Q43" i="8"/>
  <c r="Q70" i="8"/>
  <c r="Q34" i="8"/>
  <c r="Q16" i="8"/>
  <c r="G14" i="8"/>
  <c r="F14" i="8" s="1"/>
  <c r="A336" i="8"/>
  <c r="A304" i="8"/>
  <c r="A272" i="8"/>
  <c r="A240" i="8"/>
  <c r="A208" i="8"/>
  <c r="A176" i="8"/>
  <c r="O87" i="8"/>
  <c r="A144" i="8"/>
  <c r="A112" i="8"/>
  <c r="O52" i="8"/>
  <c r="A80" i="8"/>
  <c r="O43" i="8"/>
  <c r="O34" i="8"/>
  <c r="A48" i="8"/>
  <c r="O25" i="8"/>
  <c r="O16" i="8"/>
  <c r="A16" i="8"/>
  <c r="G4" i="8" l="1"/>
  <c r="F4" i="8" s="1"/>
  <c r="G7" i="8"/>
  <c r="F7" i="8" s="1"/>
  <c r="G10" i="8"/>
  <c r="F10" i="8" s="1"/>
  <c r="G13" i="8"/>
  <c r="F13" i="8" s="1"/>
  <c r="G5" i="8"/>
  <c r="F5" i="8" s="1"/>
  <c r="G6" i="8"/>
  <c r="F6" i="8" s="1"/>
  <c r="G9" i="8"/>
  <c r="F9" i="8" s="1"/>
  <c r="G8" i="8"/>
  <c r="F8" i="8" s="1"/>
  <c r="G11" i="8"/>
  <c r="F11" i="8" s="1"/>
  <c r="G12" i="8"/>
  <c r="F12" i="8" s="1"/>
  <c r="S11" i="8"/>
  <c r="R11" i="8" s="1"/>
  <c r="S3" i="8"/>
  <c r="R3" i="8" s="1"/>
  <c r="S2" i="8"/>
  <c r="R2" i="8" s="1"/>
  <c r="S9" i="8"/>
  <c r="R9" i="8" s="1"/>
  <c r="S4" i="8"/>
  <c r="R4" i="8" s="1"/>
  <c r="S10" i="8"/>
  <c r="R10" i="8" s="1"/>
  <c r="S5" i="8"/>
  <c r="R5" i="8" s="1"/>
  <c r="G3" i="8"/>
  <c r="F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<sst xmlns="http://schemas.openxmlformats.org/spreadsheetml/2006/main" count="1539" uniqueCount="68">
  <si>
    <t>1a. Vez</t>
  </si>
  <si>
    <t>subsecuente</t>
  </si>
  <si>
    <t>1a vez/Sub</t>
  </si>
  <si>
    <t>consulta externa</t>
  </si>
  <si>
    <t>NUTRICIÓN</t>
  </si>
  <si>
    <t>salud bucal</t>
  </si>
  <si>
    <t>salud mental</t>
  </si>
  <si>
    <t>Ficha</t>
  </si>
  <si>
    <t>Horario</t>
  </si>
  <si>
    <t>Consulta</t>
  </si>
  <si>
    <t>Paciente</t>
  </si>
  <si>
    <t>Expediente</t>
  </si>
  <si>
    <t>Tarjeta crónico</t>
  </si>
  <si>
    <t>Hora Final:</t>
  </si>
  <si>
    <t>Hora Inicial:</t>
  </si>
  <si>
    <t>Notas:</t>
  </si>
  <si>
    <t>Total</t>
  </si>
  <si>
    <t>Subsecuente</t>
  </si>
  <si>
    <t>Módulo:</t>
  </si>
  <si>
    <t>Médico:</t>
  </si>
  <si>
    <t>Observaciones</t>
  </si>
  <si>
    <t>Medico Pasante</t>
  </si>
  <si>
    <t>Presencial</t>
  </si>
  <si>
    <t>Programada</t>
  </si>
  <si>
    <t>Telefónica</t>
  </si>
  <si>
    <t>Modulo:</t>
  </si>
  <si>
    <t>Dental</t>
  </si>
  <si>
    <t>Mental</t>
  </si>
  <si>
    <t>Porcentaje de ocupación:</t>
  </si>
  <si>
    <t>Nutrición</t>
  </si>
  <si>
    <t>entrada</t>
  </si>
  <si>
    <t>salida</t>
  </si>
  <si>
    <t>Abrego Cruz Omar</t>
  </si>
  <si>
    <t>Blancas Jimenez Karina</t>
  </si>
  <si>
    <t>Cervantes Beristain Jessica</t>
  </si>
  <si>
    <t>Cruz Herrera Luz Maria</t>
  </si>
  <si>
    <t>Enriquez Villeda Chantal Alejandra</t>
  </si>
  <si>
    <t>Franco Soto Maria</t>
  </si>
  <si>
    <t>Garcia Elizalde Cassiel Alejandro</t>
  </si>
  <si>
    <t>Gomez Hernandez Guadalupe</t>
  </si>
  <si>
    <t>Lacayo Linares Edith</t>
  </si>
  <si>
    <t>Martinez Soria Juio Cesar</t>
  </si>
  <si>
    <t>Mulsa Juarez Esteban Augusto</t>
  </si>
  <si>
    <t>Nicanor Milarte Carlos</t>
  </si>
  <si>
    <t>Ortiz Arredondo Griselda</t>
  </si>
  <si>
    <t>Patiño Gallegos Jesus</t>
  </si>
  <si>
    <t>Romero Huerta Karina Angeles</t>
  </si>
  <si>
    <t>Ruiz Pichardo Antonio</t>
  </si>
  <si>
    <t>Nombre del paciente</t>
  </si>
  <si>
    <t>Colposcopia</t>
  </si>
  <si>
    <t>Alarcon Torres Carmen Esther</t>
  </si>
  <si>
    <t>Cadena Juarez Francisco</t>
  </si>
  <si>
    <t>Diaz Franco Diana Michell</t>
  </si>
  <si>
    <t>Alvarez Lopez Veronica</t>
  </si>
  <si>
    <t>Castro Hernandez Gabriela</t>
  </si>
  <si>
    <t>Gonzalez Bolaños Blanca Estela</t>
  </si>
  <si>
    <t xml:space="preserve">Rodea Monroy Maria Patricia </t>
  </si>
  <si>
    <t xml:space="preserve">Torres Lopez Yolanda </t>
  </si>
  <si>
    <t>Guzman Lerma Moises</t>
  </si>
  <si>
    <t xml:space="preserve">Leon Manriquez Esperanza </t>
  </si>
  <si>
    <t>Pineda Nuñez Leslie Miriam</t>
  </si>
  <si>
    <t>Rodriguez Diaz Lizeth</t>
  </si>
  <si>
    <t>Mondragon Colin Maria</t>
  </si>
  <si>
    <t>Serrano Navarrete Ana Maria</t>
  </si>
  <si>
    <t>Cortes Garcia Dolores Jazmin</t>
  </si>
  <si>
    <t>Esquivel Pineda Luz Amalia</t>
  </si>
  <si>
    <t>Reyes Hernadez Ignacio Roberto</t>
  </si>
  <si>
    <t>Centro de Salud T-III MIXCOAC Vespertino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</si>
</sst>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0" tint="-0.499984740745262"/>
      <name val="Arial"/>
      <family val="2"/>
    </font>
    <font>
      <sz val="8"/>
      <color rgb="FFC00000"/>
      <name val="Arial"/>
      <family val="2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20"/>
      <color theme="1" tint="0.34998626667073579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4" tint="-0.499984740745262"/>
      <name val="Arial"/>
      <family val="2"/>
    </font>
    <font>
      <sz val="18"/>
      <color rgb="FF7030A0"/>
      <name val="Arial"/>
      <family val="2"/>
    </font>
    <font>
      <sz val="9"/>
      <color theme="9" tint="-0.499984740745262"/>
      <name val="Arial"/>
      <family val="2"/>
    </font>
    <font>
      <b/>
      <sz val="12"/>
      <color theme="0"/>
      <name val="Arial"/>
      <family val="2"/>
    </font>
    <font>
      <sz val="8"/>
      <color theme="0" tint="-0.34998626667073579"/>
      <name val="Arial"/>
      <family val="2"/>
    </font>
    <font>
      <sz val="22"/>
      <color theme="1" tint="0.34998626667073579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 tint="0.14999847407452621"/>
      <name val="Franklin Gothic Book"/>
      <family val="2"/>
    </font>
    <font>
      <b/>
      <sz val="10"/>
      <color theme="1" tint="0.34998626667073579"/>
      <name val="Montserrat"/>
    </font>
    <font>
      <b/>
      <sz val="28"/>
      <color theme="9" tint="-0.499984740745262"/>
      <name val="Arial"/>
      <family val="2"/>
    </font>
    <font>
      <b/>
      <sz val="8"/>
      <color theme="4"/>
      <name val="Arial"/>
      <family val="2"/>
    </font>
    <font>
      <b/>
      <sz val="10"/>
      <color theme="4"/>
      <name val="Arial"/>
      <family val="2"/>
    </font>
    <font>
      <b/>
      <sz val="14"/>
      <color theme="1" tint="0.14999847407452621"/>
      <name val="Franklin Gothic Book"/>
      <family val="2"/>
    </font>
    <font>
      <b/>
      <sz val="12"/>
      <color theme="0" tint="-0.499984740745262"/>
      <name val="Arial"/>
      <family val="2"/>
    </font>
    <font>
      <b/>
      <sz val="11"/>
      <name val="Arial"/>
      <family val="2"/>
    </font>
    <font>
      <b/>
      <sz val="22"/>
      <color theme="9" tint="0.79998168889431442"/>
      <name val="Roboto"/>
    </font>
    <font>
      <b/>
      <sz val="22"/>
      <color theme="9" tint="-0.249977111117893"/>
      <name val="Roboto"/>
    </font>
    <font>
      <b/>
      <sz val="18"/>
      <color theme="9" tint="-0.499984740745262"/>
      <name val="Roboto"/>
    </font>
    <font>
      <b/>
      <sz val="12"/>
      <name val="Roboto"/>
    </font>
    <font>
      <b/>
      <sz val="10"/>
      <color theme="1" tint="0.14999847407452621"/>
      <name val="Montserrat"/>
    </font>
    <font>
      <b/>
      <sz val="12"/>
      <color theme="1"/>
      <name val="Roboto"/>
    </font>
    <font>
      <b/>
      <sz val="8"/>
      <color theme="1"/>
      <name val="Roboto"/>
    </font>
    <font>
      <b/>
      <sz val="22"/>
      <color theme="0"/>
      <name val="Roboto"/>
    </font>
    <font>
      <b/>
      <sz val="22"/>
      <color rgb="FF9933FF"/>
      <name val="Roboto"/>
    </font>
    <font>
      <b/>
      <sz val="22"/>
      <color theme="1"/>
      <name val="Roboto"/>
    </font>
    <font>
      <b/>
      <sz val="10"/>
      <color theme="1"/>
      <name val="Roboto"/>
    </font>
    <font>
      <b/>
      <sz val="11"/>
      <color theme="1"/>
      <name val="Roboto"/>
    </font>
    <font>
      <sz val="28"/>
      <name val="Arial"/>
      <family val="2"/>
    </font>
    <font>
      <b/>
      <sz val="10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1D1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auto="1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8" fillId="0" borderId="0" xfId="0" applyFont="1"/>
    <xf numFmtId="0" fontId="2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9" fontId="16" fillId="9" borderId="18" xfId="1" applyFont="1" applyFill="1" applyBorder="1" applyAlignment="1" applyProtection="1">
      <alignment horizontal="center" vertical="center"/>
    </xf>
    <xf numFmtId="9" fontId="16" fillId="9" borderId="19" xfId="1" applyFont="1" applyFill="1" applyBorder="1" applyAlignment="1" applyProtection="1">
      <alignment horizontal="center" vertical="center"/>
    </xf>
    <xf numFmtId="9" fontId="16" fillId="10" borderId="19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20" fontId="27" fillId="0" borderId="0" xfId="0" applyNumberFormat="1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0" fontId="27" fillId="0" borderId="7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0" fillId="11" borderId="0" xfId="0" applyFill="1"/>
    <xf numFmtId="0" fontId="4" fillId="0" borderId="0" xfId="0" applyFont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9" fontId="16" fillId="10" borderId="18" xfId="1" applyFont="1" applyFill="1" applyBorder="1" applyAlignment="1" applyProtection="1">
      <alignment horizontal="center" vertical="center"/>
    </xf>
    <xf numFmtId="9" fontId="16" fillId="9" borderId="20" xfId="1" applyFont="1" applyFill="1" applyBorder="1" applyAlignment="1" applyProtection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8" fillId="11" borderId="0" xfId="0" applyFont="1" applyFill="1"/>
    <xf numFmtId="0" fontId="5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5" fillId="10" borderId="9" xfId="0" applyFont="1" applyFill="1" applyBorder="1" applyAlignment="1" applyProtection="1">
      <alignment horizontal="left" vertical="center" wrapText="1"/>
      <protection locked="0"/>
    </xf>
    <xf numFmtId="0" fontId="25" fillId="9" borderId="12" xfId="0" applyFont="1" applyFill="1" applyBorder="1" applyAlignment="1" applyProtection="1">
      <alignment horizontal="left" vertical="center" wrapText="1"/>
      <protection locked="0"/>
    </xf>
    <xf numFmtId="0" fontId="25" fillId="9" borderId="21" xfId="0" applyFont="1" applyFill="1" applyBorder="1" applyAlignment="1" applyProtection="1">
      <alignment horizontal="center" vertical="center"/>
      <protection locked="0"/>
    </xf>
    <xf numFmtId="0" fontId="25" fillId="10" borderId="23" xfId="0" applyFont="1" applyFill="1" applyBorder="1" applyAlignment="1" applyProtection="1">
      <alignment horizontal="center" vertical="center"/>
      <protection locked="0"/>
    </xf>
    <xf numFmtId="0" fontId="25" fillId="9" borderId="22" xfId="0" applyFont="1" applyFill="1" applyBorder="1" applyAlignment="1" applyProtection="1">
      <alignment horizontal="center" vertical="center"/>
      <protection locked="0"/>
    </xf>
    <xf numFmtId="0" fontId="25" fillId="13" borderId="23" xfId="0" applyFont="1" applyFill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 shrinkToFit="1"/>
    </xf>
    <xf numFmtId="0" fontId="1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4" fillId="0" borderId="2" xfId="0" applyNumberFormat="1" applyFont="1" applyBorder="1" applyAlignment="1" applyProtection="1">
      <alignment horizontal="center" vertical="center"/>
      <protection locked="0"/>
    </xf>
    <xf numFmtId="49" fontId="35" fillId="0" borderId="7" xfId="0" applyNumberFormat="1" applyFont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41" fillId="11" borderId="29" xfId="0" applyFont="1" applyFill="1" applyBorder="1" applyAlignment="1">
      <alignment vertical="center" textRotation="90"/>
    </xf>
    <xf numFmtId="0" fontId="20" fillId="11" borderId="0" xfId="0" applyFont="1" applyFill="1"/>
    <xf numFmtId="0" fontId="10" fillId="11" borderId="0" xfId="0" applyFont="1" applyFill="1" applyAlignment="1">
      <alignment horizontal="left"/>
    </xf>
    <xf numFmtId="20" fontId="8" fillId="11" borderId="0" xfId="0" applyNumberFormat="1" applyFont="1" applyFill="1"/>
    <xf numFmtId="0" fontId="11" fillId="11" borderId="0" xfId="0" applyFont="1" applyFill="1" applyAlignment="1">
      <alignment vertical="center"/>
    </xf>
    <xf numFmtId="0" fontId="0" fillId="11" borderId="0" xfId="0" applyFill="1" applyProtection="1">
      <protection locked="0"/>
    </xf>
    <xf numFmtId="22" fontId="2" fillId="0" borderId="0" xfId="0" applyNumberFormat="1" applyFont="1" applyAlignment="1">
      <alignment horizontal="left" vertical="center"/>
    </xf>
    <xf numFmtId="0" fontId="31" fillId="3" borderId="4" xfId="0" applyFont="1" applyFill="1" applyBorder="1" applyAlignment="1">
      <alignment horizontal="center" vertical="center" textRotation="90" wrapText="1"/>
    </xf>
    <xf numFmtId="0" fontId="4" fillId="0" borderId="0" xfId="0" applyFont="1" applyAlignment="1" applyProtection="1">
      <alignment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shrinkToFit="1"/>
    </xf>
    <xf numFmtId="49" fontId="34" fillId="0" borderId="0" xfId="0" applyNumberFormat="1" applyFont="1" applyAlignment="1" applyProtection="1">
      <alignment horizontal="center" vertical="center"/>
      <protection locked="0"/>
    </xf>
    <xf numFmtId="20" fontId="2" fillId="0" borderId="0" xfId="0" applyNumberFormat="1" applyFont="1" applyAlignment="1">
      <alignment horizontal="left" vertical="center"/>
    </xf>
    <xf numFmtId="21" fontId="2" fillId="0" borderId="0" xfId="0" applyNumberFormat="1" applyFont="1" applyAlignment="1">
      <alignment horizontal="left" vertical="center"/>
    </xf>
    <xf numFmtId="20" fontId="25" fillId="10" borderId="16" xfId="0" applyNumberFormat="1" applyFont="1" applyFill="1" applyBorder="1" applyAlignment="1">
      <alignment horizontal="left" vertical="center"/>
    </xf>
    <xf numFmtId="20" fontId="25" fillId="9" borderId="11" xfId="0" applyNumberFormat="1" applyFont="1" applyFill="1" applyBorder="1" applyAlignment="1">
      <alignment horizontal="left" vertical="center"/>
    </xf>
    <xf numFmtId="20" fontId="25" fillId="10" borderId="11" xfId="0" applyNumberFormat="1" applyFont="1" applyFill="1" applyBorder="1" applyAlignment="1">
      <alignment horizontal="left" vertical="center"/>
    </xf>
    <xf numFmtId="20" fontId="25" fillId="9" borderId="13" xfId="0" applyNumberFormat="1" applyFont="1" applyFill="1" applyBorder="1" applyAlignment="1">
      <alignment horizontal="left" vertical="center"/>
    </xf>
    <xf numFmtId="20" fontId="0" fillId="11" borderId="0" xfId="0" applyNumberFormat="1" applyFill="1" applyProtection="1">
      <protection locked="0"/>
    </xf>
    <xf numFmtId="20" fontId="25" fillId="9" borderId="16" xfId="0" applyNumberFormat="1" applyFont="1" applyFill="1" applyBorder="1" applyAlignment="1">
      <alignment horizontal="left" vertical="center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21" fontId="2" fillId="0" borderId="0" xfId="0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5" fillId="10" borderId="16" xfId="0" applyFont="1" applyFill="1" applyBorder="1" applyAlignment="1" applyProtection="1">
      <alignment horizontal="left" vertical="center" wrapText="1"/>
      <protection locked="0"/>
    </xf>
    <xf numFmtId="0" fontId="25" fillId="9" borderId="11" xfId="0" applyFont="1" applyFill="1" applyBorder="1" applyAlignment="1" applyProtection="1">
      <alignment horizontal="left" vertical="center" wrapText="1"/>
      <protection locked="0"/>
    </xf>
    <xf numFmtId="0" fontId="25" fillId="10" borderId="11" xfId="0" applyFont="1" applyFill="1" applyBorder="1" applyAlignment="1" applyProtection="1">
      <alignment horizontal="left" vertical="center" wrapText="1"/>
      <protection locked="0"/>
    </xf>
    <xf numFmtId="0" fontId="25" fillId="10" borderId="13" xfId="0" applyFont="1" applyFill="1" applyBorder="1" applyAlignment="1" applyProtection="1">
      <alignment horizontal="left" vertical="center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 applyProtection="1">
      <alignment horizontal="center" vertical="center"/>
      <protection locked="0"/>
    </xf>
    <xf numFmtId="20" fontId="25" fillId="10" borderId="30" xfId="0" applyNumberFormat="1" applyFont="1" applyFill="1" applyBorder="1" applyAlignment="1">
      <alignment horizontal="left" vertical="center"/>
    </xf>
    <xf numFmtId="20" fontId="25" fillId="9" borderId="14" xfId="0" applyNumberFormat="1" applyFont="1" applyFill="1" applyBorder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20" fontId="25" fillId="9" borderId="30" xfId="0" applyNumberFormat="1" applyFont="1" applyFill="1" applyBorder="1" applyAlignment="1">
      <alignment horizontal="left" vertical="center"/>
    </xf>
    <xf numFmtId="20" fontId="25" fillId="9" borderId="35" xfId="0" applyNumberFormat="1" applyFont="1" applyFill="1" applyBorder="1" applyAlignment="1">
      <alignment horizontal="left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20" fontId="25" fillId="10" borderId="13" xfId="0" applyNumberFormat="1" applyFont="1" applyFill="1" applyBorder="1" applyAlignment="1">
      <alignment horizontal="left" vertical="center"/>
    </xf>
    <xf numFmtId="20" fontId="25" fillId="13" borderId="16" xfId="0" applyNumberFormat="1" applyFont="1" applyFill="1" applyBorder="1" applyAlignment="1">
      <alignment horizontal="left" vertical="center"/>
    </xf>
    <xf numFmtId="0" fontId="25" fillId="10" borderId="17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10" borderId="15" xfId="0" applyFont="1" applyFill="1" applyBorder="1" applyAlignment="1">
      <alignment horizontal="center" vertical="center"/>
    </xf>
    <xf numFmtId="0" fontId="25" fillId="10" borderId="39" xfId="0" applyFont="1" applyFill="1" applyBorder="1" applyAlignment="1">
      <alignment horizontal="center" vertical="center"/>
    </xf>
    <xf numFmtId="0" fontId="25" fillId="10" borderId="18" xfId="0" applyFont="1" applyFill="1" applyBorder="1" applyAlignment="1" applyProtection="1">
      <alignment horizontal="center" vertical="center"/>
      <protection locked="0"/>
    </xf>
    <xf numFmtId="0" fontId="25" fillId="9" borderId="19" xfId="0" applyFont="1" applyFill="1" applyBorder="1" applyAlignment="1" applyProtection="1">
      <alignment horizontal="center" vertical="center"/>
      <protection locked="0"/>
    </xf>
    <xf numFmtId="0" fontId="25" fillId="10" borderId="19" xfId="0" applyFont="1" applyFill="1" applyBorder="1" applyAlignment="1" applyProtection="1">
      <alignment horizontal="center" vertical="center"/>
      <protection locked="0"/>
    </xf>
    <xf numFmtId="0" fontId="25" fillId="10" borderId="20" xfId="0" applyFont="1" applyFill="1" applyBorder="1" applyAlignment="1" applyProtection="1">
      <alignment horizontal="center" vertical="center"/>
      <protection locked="0"/>
    </xf>
    <xf numFmtId="0" fontId="25" fillId="9" borderId="17" xfId="0" applyFont="1" applyFill="1" applyBorder="1" applyAlignment="1">
      <alignment horizontal="center" vertical="center"/>
    </xf>
    <xf numFmtId="0" fontId="25" fillId="9" borderId="39" xfId="0" applyFont="1" applyFill="1" applyBorder="1" applyAlignment="1">
      <alignment horizontal="center" vertical="center"/>
    </xf>
    <xf numFmtId="0" fontId="25" fillId="13" borderId="17" xfId="0" applyFont="1" applyFill="1" applyBorder="1" applyAlignment="1">
      <alignment horizontal="center" vertical="center"/>
    </xf>
    <xf numFmtId="20" fontId="25" fillId="10" borderId="35" xfId="0" applyNumberFormat="1" applyFont="1" applyFill="1" applyBorder="1" applyAlignment="1">
      <alignment horizontal="left" vertical="center"/>
    </xf>
    <xf numFmtId="20" fontId="25" fillId="13" borderId="30" xfId="0" applyNumberFormat="1" applyFont="1" applyFill="1" applyBorder="1" applyAlignment="1">
      <alignment horizontal="left" vertical="center"/>
    </xf>
    <xf numFmtId="0" fontId="25" fillId="9" borderId="18" xfId="0" applyFont="1" applyFill="1" applyBorder="1" applyAlignment="1" applyProtection="1">
      <alignment horizontal="center" vertical="center"/>
      <protection locked="0"/>
    </xf>
    <xf numFmtId="0" fontId="0" fillId="11" borderId="37" xfId="0" applyFill="1" applyBorder="1"/>
    <xf numFmtId="0" fontId="25" fillId="11" borderId="37" xfId="0" applyFont="1" applyFill="1" applyBorder="1" applyAlignment="1" applyProtection="1">
      <alignment horizontal="center" vertical="center"/>
      <protection locked="0"/>
    </xf>
    <xf numFmtId="0" fontId="25" fillId="9" borderId="20" xfId="0" applyFont="1" applyFill="1" applyBorder="1" applyAlignment="1" applyProtection="1">
      <alignment horizontal="center" vertical="center"/>
      <protection locked="0"/>
    </xf>
    <xf numFmtId="0" fontId="25" fillId="11" borderId="37" xfId="0" applyFont="1" applyFill="1" applyBorder="1" applyAlignment="1" applyProtection="1">
      <alignment horizontal="center" vertical="center" wrapText="1"/>
      <protection locked="0"/>
    </xf>
    <xf numFmtId="0" fontId="25" fillId="13" borderId="18" xfId="0" applyFont="1" applyFill="1" applyBorder="1" applyAlignment="1" applyProtection="1">
      <alignment horizontal="center" vertical="center"/>
      <protection locked="0"/>
    </xf>
    <xf numFmtId="0" fontId="33" fillId="2" borderId="27" xfId="0" applyFont="1" applyFill="1" applyBorder="1" applyAlignment="1">
      <alignment horizontal="center" vertical="center"/>
    </xf>
    <xf numFmtId="20" fontId="0" fillId="11" borderId="0" xfId="0" applyNumberFormat="1" applyFill="1"/>
    <xf numFmtId="0" fontId="39" fillId="11" borderId="0" xfId="0" applyFont="1" applyFill="1"/>
    <xf numFmtId="0" fontId="40" fillId="11" borderId="0" xfId="0" applyFont="1" applyFill="1"/>
    <xf numFmtId="0" fontId="24" fillId="9" borderId="21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24" fillId="9" borderId="17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15" xfId="0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22" fontId="25" fillId="9" borderId="30" xfId="0" applyNumberFormat="1" applyFont="1" applyFill="1" applyBorder="1" applyAlignment="1">
      <alignment horizontal="left" vertical="center" shrinkToFit="1"/>
    </xf>
    <xf numFmtId="22" fontId="25" fillId="9" borderId="17" xfId="0" applyNumberFormat="1" applyFont="1" applyFill="1" applyBorder="1" applyAlignment="1">
      <alignment horizontal="left" vertical="center" shrinkToFit="1"/>
    </xf>
    <xf numFmtId="22" fontId="25" fillId="10" borderId="14" xfId="0" applyNumberFormat="1" applyFont="1" applyFill="1" applyBorder="1" applyAlignment="1">
      <alignment horizontal="left" vertical="center" shrinkToFit="1"/>
    </xf>
    <xf numFmtId="22" fontId="25" fillId="10" borderId="15" xfId="0" applyNumberFormat="1" applyFont="1" applyFill="1" applyBorder="1" applyAlignment="1">
      <alignment horizontal="left" vertical="center" shrinkToFit="1"/>
    </xf>
    <xf numFmtId="22" fontId="25" fillId="9" borderId="14" xfId="0" applyNumberFormat="1" applyFont="1" applyFill="1" applyBorder="1" applyAlignment="1">
      <alignment horizontal="left" vertical="center" shrinkToFit="1"/>
    </xf>
    <xf numFmtId="22" fontId="25" fillId="9" borderId="15" xfId="0" applyNumberFormat="1" applyFont="1" applyFill="1" applyBorder="1" applyAlignment="1">
      <alignment horizontal="left" vertical="center" shrinkToFit="1"/>
    </xf>
    <xf numFmtId="20" fontId="25" fillId="10" borderId="14" xfId="0" applyNumberFormat="1" applyFont="1" applyFill="1" applyBorder="1" applyAlignment="1">
      <alignment horizontal="left" vertical="center" shrinkToFit="1"/>
    </xf>
    <xf numFmtId="20" fontId="25" fillId="10" borderId="15" xfId="0" applyNumberFormat="1" applyFont="1" applyFill="1" applyBorder="1" applyAlignment="1">
      <alignment horizontal="left" vertical="center" shrinkToFit="1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9" fillId="0" borderId="2" xfId="0" applyFont="1" applyBorder="1" applyAlignment="1" applyProtection="1">
      <alignment horizontal="center" vertical="center"/>
      <protection locked="0"/>
    </xf>
    <xf numFmtId="0" fontId="39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6" fillId="7" borderId="1" xfId="0" applyFont="1" applyFill="1" applyBorder="1" applyAlignment="1">
      <alignment horizontal="center" vertical="center" textRotation="90" wrapText="1" shrinkToFit="1"/>
    </xf>
    <xf numFmtId="0" fontId="36" fillId="7" borderId="4" xfId="0" applyFont="1" applyFill="1" applyBorder="1" applyAlignment="1">
      <alignment horizontal="center" vertical="center" textRotation="90" wrapText="1" shrinkToFit="1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4" xfId="0" applyFont="1" applyFill="1" applyBorder="1" applyAlignment="1">
      <alignment horizontal="center" vertical="center" textRotation="90" wrapText="1"/>
    </xf>
    <xf numFmtId="0" fontId="36" fillId="7" borderId="2" xfId="0" applyFont="1" applyFill="1" applyBorder="1" applyAlignment="1">
      <alignment horizontal="center" vertical="center" textRotation="90" wrapText="1" shrinkToFit="1"/>
    </xf>
    <xf numFmtId="0" fontId="36" fillId="7" borderId="0" xfId="0" applyFont="1" applyFill="1" applyAlignment="1">
      <alignment horizontal="center" vertical="center" textRotation="90" wrapText="1" shrinkToFit="1"/>
    </xf>
    <xf numFmtId="0" fontId="38" fillId="12" borderId="1" xfId="0" applyFont="1" applyFill="1" applyBorder="1" applyAlignment="1">
      <alignment horizontal="center" vertical="center" textRotation="90" wrapText="1" shrinkToFit="1"/>
    </xf>
    <xf numFmtId="0" fontId="38" fillId="12" borderId="4" xfId="0" applyFont="1" applyFill="1" applyBorder="1" applyAlignment="1">
      <alignment horizontal="center" vertical="center" textRotation="90" wrapText="1" shrinkToFit="1"/>
    </xf>
    <xf numFmtId="0" fontId="38" fillId="12" borderId="6" xfId="0" applyFont="1" applyFill="1" applyBorder="1" applyAlignment="1">
      <alignment horizontal="center" vertical="center" textRotation="90" wrapText="1" shrinkToFi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26" fillId="4" borderId="0" xfId="0" applyFont="1" applyFill="1" applyAlignment="1">
      <alignment horizontal="center" vertical="center" wrapText="1"/>
    </xf>
    <xf numFmtId="0" fontId="20" fillId="9" borderId="33" xfId="0" applyFont="1" applyFill="1" applyBorder="1" applyAlignment="1" applyProtection="1">
      <alignment horizontal="center"/>
      <protection locked="0"/>
    </xf>
    <xf numFmtId="0" fontId="20" fillId="9" borderId="31" xfId="0" applyFont="1" applyFill="1" applyBorder="1" applyAlignment="1" applyProtection="1">
      <alignment horizontal="center"/>
      <protection locked="0"/>
    </xf>
    <xf numFmtId="0" fontId="20" fillId="10" borderId="34" xfId="0" applyFont="1" applyFill="1" applyBorder="1" applyAlignment="1" applyProtection="1">
      <alignment horizontal="center"/>
      <protection locked="0"/>
    </xf>
    <xf numFmtId="0" fontId="20" fillId="10" borderId="32" xfId="0" applyFont="1" applyFill="1" applyBorder="1" applyAlignment="1" applyProtection="1">
      <alignment horizontal="center"/>
      <protection locked="0"/>
    </xf>
    <xf numFmtId="0" fontId="20" fillId="9" borderId="34" xfId="0" applyFont="1" applyFill="1" applyBorder="1" applyAlignment="1" applyProtection="1">
      <alignment horizontal="center"/>
      <protection locked="0"/>
    </xf>
    <xf numFmtId="0" fontId="20" fillId="9" borderId="32" xfId="0" applyFont="1" applyFill="1" applyBorder="1" applyAlignment="1" applyProtection="1">
      <alignment horizontal="center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>
      <alignment horizontal="center" vertical="center" textRotation="90" wrapText="1" shrinkToFit="1"/>
    </xf>
    <xf numFmtId="0" fontId="25" fillId="10" borderId="15" xfId="0" applyFont="1" applyFill="1" applyBorder="1" applyAlignment="1" applyProtection="1">
      <alignment horizontal="left" vertical="center" wrapText="1"/>
      <protection locked="0"/>
    </xf>
    <xf numFmtId="0" fontId="25" fillId="10" borderId="14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/>
    </xf>
    <xf numFmtId="0" fontId="25" fillId="9" borderId="15" xfId="0" applyFont="1" applyFill="1" applyBorder="1" applyAlignment="1" applyProtection="1">
      <alignment horizontal="center" vertical="center"/>
      <protection locked="0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left" vertical="center" wrapText="1"/>
      <protection locked="0"/>
    </xf>
    <xf numFmtId="0" fontId="25" fillId="9" borderId="14" xfId="0" applyFont="1" applyFill="1" applyBorder="1" applyAlignment="1" applyProtection="1">
      <alignment horizontal="left" vertical="center" wrapText="1"/>
      <protection locked="0"/>
    </xf>
    <xf numFmtId="0" fontId="25" fillId="10" borderId="15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0" fontId="25" fillId="9" borderId="9" xfId="0" applyFont="1" applyFill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 applyProtection="1">
      <alignment horizontal="center" vertical="center"/>
      <protection locked="0"/>
    </xf>
    <xf numFmtId="0" fontId="15" fillId="6" borderId="5" xfId="0" applyFont="1" applyFill="1" applyBorder="1" applyAlignment="1">
      <alignment horizontal="center" vertical="center" wrapText="1"/>
    </xf>
    <xf numFmtId="0" fontId="42" fillId="2" borderId="27" xfId="0" applyFont="1" applyFill="1" applyBorder="1" applyAlignment="1">
      <alignment horizontal="center" vertical="center" wrapText="1"/>
    </xf>
    <xf numFmtId="0" fontId="42" fillId="2" borderId="28" xfId="0" applyFont="1" applyFill="1" applyBorder="1" applyAlignment="1">
      <alignment horizontal="center" vertical="center" wrapText="1"/>
    </xf>
    <xf numFmtId="0" fontId="33" fillId="2" borderId="27" xfId="0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2" fillId="4" borderId="24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5" fillId="9" borderId="10" xfId="0" applyFont="1" applyFill="1" applyBorder="1" applyAlignment="1" applyProtection="1">
      <alignment horizontal="center" vertical="center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37" fillId="6" borderId="1" xfId="0" applyFont="1" applyFill="1" applyBorder="1" applyAlignment="1">
      <alignment horizontal="center" vertical="center" textRotation="90" wrapText="1" shrinkToFit="1"/>
    </xf>
    <xf numFmtId="0" fontId="37" fillId="6" borderId="4" xfId="0" applyFont="1" applyFill="1" applyBorder="1" applyAlignment="1">
      <alignment horizontal="center" vertical="center" textRotation="90" wrapText="1" shrinkToFit="1"/>
    </xf>
    <xf numFmtId="0" fontId="37" fillId="6" borderId="6" xfId="0" applyFont="1" applyFill="1" applyBorder="1" applyAlignment="1">
      <alignment horizontal="center" vertical="center" textRotation="90" wrapText="1" shrinkToFit="1"/>
    </xf>
    <xf numFmtId="0" fontId="37" fillId="6" borderId="0" xfId="0" applyFont="1" applyFill="1" applyAlignment="1">
      <alignment horizontal="center" vertical="center" textRotation="90" wrapText="1" shrinkToFit="1"/>
    </xf>
    <xf numFmtId="0" fontId="29" fillId="5" borderId="1" xfId="0" applyFont="1" applyFill="1" applyBorder="1" applyAlignment="1">
      <alignment horizontal="center" vertical="center" textRotation="90" wrapText="1" shrinkToFit="1"/>
    </xf>
    <xf numFmtId="0" fontId="29" fillId="5" borderId="4" xfId="0" applyFont="1" applyFill="1" applyBorder="1" applyAlignment="1">
      <alignment horizontal="center" vertical="center" textRotation="90" wrapText="1" shrinkToFit="1"/>
    </xf>
    <xf numFmtId="0" fontId="29" fillId="5" borderId="6" xfId="0" applyFont="1" applyFill="1" applyBorder="1" applyAlignment="1">
      <alignment horizontal="center" vertical="center" textRotation="90" wrapText="1" shrinkToFit="1"/>
    </xf>
    <xf numFmtId="0" fontId="30" fillId="3" borderId="1" xfId="0" applyFont="1" applyFill="1" applyBorder="1" applyAlignment="1">
      <alignment horizontal="center" vertical="center" textRotation="90" wrapText="1" shrinkToFit="1"/>
    </xf>
    <xf numFmtId="0" fontId="30" fillId="3" borderId="4" xfId="0" applyFont="1" applyFill="1" applyBorder="1" applyAlignment="1">
      <alignment horizontal="center" vertical="center" textRotation="90" wrapText="1" shrinkToFit="1"/>
    </xf>
    <xf numFmtId="0" fontId="30" fillId="3" borderId="6" xfId="0" applyFont="1" applyFill="1" applyBorder="1" applyAlignment="1">
      <alignment horizontal="center" vertical="center" textRotation="90" wrapText="1" shrinkToFit="1"/>
    </xf>
    <xf numFmtId="0" fontId="32" fillId="0" borderId="7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je" xfId="1" builtinId="5"/>
  </cellStyles>
  <dxfs count="640"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9933FF"/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C5B57-463A-4A27-9872-03E81CC41CAB}" name="Tabla1" displayName="Tabla1" ref="A1:C37" totalsRowShown="0" headerRowDxfId="619" dataDxfId="618">
  <autoFilter ref="A1:C37" xr:uid="{B1AC5B57-463A-4A27-9872-03E81CC41CAB}"/>
  <tableColumns count="3">
    <tableColumn id="1" xr3:uid="{FA1E747F-A30E-4D24-B8BA-B0012EADAA55}" name="consulta externa" dataDxfId="617"/>
    <tableColumn id="2" xr3:uid="{518A87F9-4E6A-4F5E-993B-F665FC7E32F0}" name="entrada" dataDxfId="616"/>
    <tableColumn id="3" xr3:uid="{6039BFBA-A8FB-436C-8C12-75242B3E9A2F}" name="salida" dataDxfId="6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30383-A73B-43E9-AE8C-C83C840C30BA}" name="Tabla2" displayName="Tabla2" ref="E1:G13" totalsRowShown="0" headerRowDxfId="614" dataDxfId="613">
  <autoFilter ref="E1:G13" xr:uid="{57E30383-A73B-43E9-AE8C-C83C840C30BA}"/>
  <sortState xmlns:xlrd2="http://schemas.microsoft.com/office/spreadsheetml/2017/richdata2" ref="E2:E13">
    <sortCondition ref="E1:E13"/>
  </sortState>
  <tableColumns count="3">
    <tableColumn id="1" xr3:uid="{0C80876C-AF0E-4313-ADB8-9252F6169262}" name="salud bucal" dataDxfId="612"/>
    <tableColumn id="2" xr3:uid="{BD0AFC09-1AAD-41FB-98E7-7BC03C50348D}" name="entrada" dataDxfId="611"/>
    <tableColumn id="3" xr3:uid="{827D2997-BEF9-4C8B-A189-CC85218072C4}" name="salida" dataDxfId="6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3DC2CF-2F8B-400A-92A1-59C9F5F088C3}" name="Tabla3" displayName="Tabla3" ref="I1:K3" totalsRowShown="0" headerRowDxfId="609" dataDxfId="608">
  <autoFilter ref="I1:K3" xr:uid="{DC3DC2CF-2F8B-400A-92A1-59C9F5F088C3}"/>
  <tableColumns count="3">
    <tableColumn id="1" xr3:uid="{FAAD3FAE-F385-4465-AB53-E7AD26EAF2DB}" name="NUTRICIÓN" dataDxfId="607"/>
    <tableColumn id="2" xr3:uid="{E7F7F71B-DFAF-4DA2-9CA7-D21256F98F37}" name="entrada" dataDxfId="606"/>
    <tableColumn id="3" xr3:uid="{433193D2-94D6-47C1-AE36-89E08F57FB97}" name="salida" dataDxfId="60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A7DC19-C8CA-459D-A83B-25757A2757CB}" name="Tabla5" displayName="Tabla5" ref="M1:O7" totalsRowShown="0" headerRowDxfId="604" dataDxfId="603">
  <autoFilter ref="M1:O7" xr:uid="{E1A7DC19-C8CA-459D-A83B-25757A2757CB}"/>
  <sortState xmlns:xlrd2="http://schemas.microsoft.com/office/spreadsheetml/2017/richdata2" ref="M2:M7">
    <sortCondition ref="M1:M7"/>
  </sortState>
  <tableColumns count="3">
    <tableColumn id="1" xr3:uid="{24B48C5B-6A18-428B-BEA1-9BD821B5EBCA}" name="salud mental" dataDxfId="602"/>
    <tableColumn id="2" xr3:uid="{7651E55A-0F87-4818-808C-9EBAE8E5767F}" name="entrada" dataDxfId="601"/>
    <tableColumn id="3" xr3:uid="{4B4F3C56-A699-41E6-AD07-CAC2392E10A1}" name="salida" dataDxfId="60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2642-FCE4-4972-A2B3-0DE898936967}">
  <sheetPr codeName="Hoja8">
    <tabColor theme="9" tint="0.59999389629810485"/>
  </sheetPr>
  <dimension ref="A1:X380"/>
  <sheetViews>
    <sheetView showZeros="0" tabSelected="1" zoomScale="80" zoomScaleNormal="80" workbookViewId="0">
      <pane ySplit="15" topLeftCell="A16" activePane="bottomLeft" state="frozen"/>
      <selection activeCell="K66" sqref="K66:M66"/>
      <selection pane="bottomLeft" activeCell="K23" sqref="K23:M23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3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ref="G14" si="2">SUM(H14:I14)</f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3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3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3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3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3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3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3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3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4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4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4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4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4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4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4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4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5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5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5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5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5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5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5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5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tKu5xLhjj2NbnU3N48IYpR1roFUo3/A2sqR2dMRK23fkdCi3eiVQO9GiFVQMqst/4XPs2jlSKgcMrdr3hJAkpw==" saltValue="7p+yhepDkc+0Tt3d406nvQ==" spinCount="100000" sheet="1" formatCells="0"/>
  <mergeCells count="1062">
    <mergeCell ref="T85:U85"/>
    <mergeCell ref="W85:X85"/>
    <mergeCell ref="A368:A378"/>
    <mergeCell ref="A336:A367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68:H368"/>
    <mergeCell ref="F369:H369"/>
    <mergeCell ref="A304:A335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8:H338"/>
    <mergeCell ref="F339:H339"/>
    <mergeCell ref="A272:A303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K202:M202"/>
    <mergeCell ref="K203:M203"/>
    <mergeCell ref="K204:M204"/>
    <mergeCell ref="K205:M205"/>
    <mergeCell ref="K206:M206"/>
    <mergeCell ref="K207:M207"/>
    <mergeCell ref="A240:A271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A208:A239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K169:M169"/>
    <mergeCell ref="K170:M170"/>
    <mergeCell ref="K171:M171"/>
    <mergeCell ref="K172:M172"/>
    <mergeCell ref="K173:M173"/>
    <mergeCell ref="K174:M174"/>
    <mergeCell ref="K175:M175"/>
    <mergeCell ref="F189:H189"/>
    <mergeCell ref="F171:H171"/>
    <mergeCell ref="F172:H172"/>
    <mergeCell ref="F173:H173"/>
    <mergeCell ref="F174:H174"/>
    <mergeCell ref="F175:H175"/>
    <mergeCell ref="F238:H238"/>
    <mergeCell ref="F239:H239"/>
    <mergeCell ref="F179:H179"/>
    <mergeCell ref="F216:H216"/>
    <mergeCell ref="K222:M222"/>
    <mergeCell ref="K223:M223"/>
    <mergeCell ref="K224:M224"/>
    <mergeCell ref="F180:H180"/>
    <mergeCell ref="F181:H181"/>
    <mergeCell ref="F208:H208"/>
    <mergeCell ref="K201:M201"/>
    <mergeCell ref="A112:A143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K129:M129"/>
    <mergeCell ref="K130:M130"/>
    <mergeCell ref="K131:M131"/>
    <mergeCell ref="K132:M132"/>
    <mergeCell ref="F115:H115"/>
    <mergeCell ref="F116:H116"/>
    <mergeCell ref="K166:M166"/>
    <mergeCell ref="K167:M167"/>
    <mergeCell ref="K168:M168"/>
    <mergeCell ref="A144:A175"/>
    <mergeCell ref="A176:A207"/>
    <mergeCell ref="F161:H161"/>
    <mergeCell ref="K164:M164"/>
    <mergeCell ref="K165:M165"/>
    <mergeCell ref="F114:H114"/>
    <mergeCell ref="A16:A47"/>
    <mergeCell ref="A48:A79"/>
    <mergeCell ref="A80:A111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65:H65"/>
    <mergeCell ref="F66:H66"/>
    <mergeCell ref="F67:H67"/>
    <mergeCell ref="F68:H68"/>
    <mergeCell ref="F69:H69"/>
    <mergeCell ref="F90:H90"/>
    <mergeCell ref="F91:H91"/>
    <mergeCell ref="F92:H92"/>
    <mergeCell ref="F93:H93"/>
    <mergeCell ref="F94:H94"/>
    <mergeCell ref="F95:H95"/>
    <mergeCell ref="F96:H96"/>
    <mergeCell ref="F101:H101"/>
    <mergeCell ref="F102:H102"/>
    <mergeCell ref="T136:U136"/>
    <mergeCell ref="W136:X136"/>
    <mergeCell ref="T137:U137"/>
    <mergeCell ref="W137:X137"/>
    <mergeCell ref="T138:U138"/>
    <mergeCell ref="W138:X138"/>
    <mergeCell ref="T139:U139"/>
    <mergeCell ref="W139:X139"/>
    <mergeCell ref="T140:U140"/>
    <mergeCell ref="F70:H70"/>
    <mergeCell ref="F57:H57"/>
    <mergeCell ref="F29:H29"/>
    <mergeCell ref="F30:H30"/>
    <mergeCell ref="F31:H31"/>
    <mergeCell ref="F32:H32"/>
    <mergeCell ref="F62:H62"/>
    <mergeCell ref="F63:H63"/>
    <mergeCell ref="F64:H64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7:H127"/>
    <mergeCell ref="O78:O85"/>
    <mergeCell ref="O70:O77"/>
    <mergeCell ref="O62:O69"/>
    <mergeCell ref="T84:U84"/>
    <mergeCell ref="W84:X84"/>
    <mergeCell ref="T87:U87"/>
    <mergeCell ref="T88:U8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W111:X111"/>
    <mergeCell ref="T112:U112"/>
    <mergeCell ref="W112:X112"/>
    <mergeCell ref="T113:U113"/>
    <mergeCell ref="T114:U114"/>
    <mergeCell ref="T115:U115"/>
    <mergeCell ref="T119:U119"/>
    <mergeCell ref="W119:X119"/>
    <mergeCell ref="W97:X97"/>
    <mergeCell ref="W98:X98"/>
    <mergeCell ref="W99:X99"/>
    <mergeCell ref="W100:X100"/>
    <mergeCell ref="W101:X101"/>
    <mergeCell ref="W102:X102"/>
    <mergeCell ref="W103:X103"/>
    <mergeCell ref="W91:X91"/>
    <mergeCell ref="W92:X92"/>
    <mergeCell ref="T44:U44"/>
    <mergeCell ref="T45:U45"/>
    <mergeCell ref="T46:U46"/>
    <mergeCell ref="T62:U62"/>
    <mergeCell ref="T63:U63"/>
    <mergeCell ref="T56:U56"/>
    <mergeCell ref="T57:U57"/>
    <mergeCell ref="T58:U58"/>
    <mergeCell ref="T76:U76"/>
    <mergeCell ref="T77:U77"/>
    <mergeCell ref="T64:U64"/>
    <mergeCell ref="T65:U65"/>
    <mergeCell ref="T68:U68"/>
    <mergeCell ref="T50:U50"/>
    <mergeCell ref="T51:U51"/>
    <mergeCell ref="T70:U70"/>
    <mergeCell ref="T71:U71"/>
    <mergeCell ref="T72:U72"/>
    <mergeCell ref="T73:U73"/>
    <mergeCell ref="T74:U74"/>
    <mergeCell ref="T75:U75"/>
    <mergeCell ref="W148:X148"/>
    <mergeCell ref="W76:X76"/>
    <mergeCell ref="W77:X77"/>
    <mergeCell ref="W108:X108"/>
    <mergeCell ref="W109:X109"/>
    <mergeCell ref="W78:X78"/>
    <mergeCell ref="W79:X79"/>
    <mergeCell ref="W80:X80"/>
    <mergeCell ref="W81:X81"/>
    <mergeCell ref="W87:X87"/>
    <mergeCell ref="W88:X88"/>
    <mergeCell ref="W104:X104"/>
    <mergeCell ref="T47:U47"/>
    <mergeCell ref="T48:U48"/>
    <mergeCell ref="T49:U49"/>
    <mergeCell ref="T52:U52"/>
    <mergeCell ref="T53:U53"/>
    <mergeCell ref="T54:U54"/>
    <mergeCell ref="T55:U55"/>
    <mergeCell ref="T144:U144"/>
    <mergeCell ref="T145:U145"/>
    <mergeCell ref="T146:U146"/>
    <mergeCell ref="T147:U147"/>
    <mergeCell ref="T148:U148"/>
    <mergeCell ref="T69:U69"/>
    <mergeCell ref="T124:U124"/>
    <mergeCell ref="W124:X124"/>
    <mergeCell ref="W70:X70"/>
    <mergeCell ref="W71:X71"/>
    <mergeCell ref="W62:X62"/>
    <mergeCell ref="T116:U116"/>
    <mergeCell ref="W116:X116"/>
    <mergeCell ref="W56:X56"/>
    <mergeCell ref="W57:X57"/>
    <mergeCell ref="W58:X58"/>
    <mergeCell ref="W47:X47"/>
    <mergeCell ref="W48:X48"/>
    <mergeCell ref="W49:X49"/>
    <mergeCell ref="W52:X52"/>
    <mergeCell ref="W53:X53"/>
    <mergeCell ref="W54:X54"/>
    <mergeCell ref="W55:X55"/>
    <mergeCell ref="W64:X64"/>
    <mergeCell ref="W65:X65"/>
    <mergeCell ref="W68:X68"/>
    <mergeCell ref="W69:X69"/>
    <mergeCell ref="W50:X50"/>
    <mergeCell ref="W51:X51"/>
    <mergeCell ref="W147:X147"/>
    <mergeCell ref="W117:X117"/>
    <mergeCell ref="W118:X118"/>
    <mergeCell ref="W113:X113"/>
    <mergeCell ref="W114:X114"/>
    <mergeCell ref="W115:X115"/>
    <mergeCell ref="W110:X110"/>
    <mergeCell ref="W105:X105"/>
    <mergeCell ref="W106:X106"/>
    <mergeCell ref="W107:X107"/>
    <mergeCell ref="W120:X120"/>
    <mergeCell ref="W140:X140"/>
    <mergeCell ref="W93:X93"/>
    <mergeCell ref="W94:X94"/>
    <mergeCell ref="W95:X95"/>
    <mergeCell ref="W96:X96"/>
    <mergeCell ref="W42:X42"/>
    <mergeCell ref="W43:X43"/>
    <mergeCell ref="W44:X44"/>
    <mergeCell ref="W45:X45"/>
    <mergeCell ref="W46:X46"/>
    <mergeCell ref="W36:X36"/>
    <mergeCell ref="W37:X37"/>
    <mergeCell ref="T22:U22"/>
    <mergeCell ref="T23:U23"/>
    <mergeCell ref="T24:U24"/>
    <mergeCell ref="T26:U26"/>
    <mergeCell ref="T27:U27"/>
    <mergeCell ref="T28:U28"/>
    <mergeCell ref="T29:U29"/>
    <mergeCell ref="T30:U30"/>
    <mergeCell ref="T31:U31"/>
    <mergeCell ref="T32:U32"/>
    <mergeCell ref="T25:U25"/>
    <mergeCell ref="T34:U34"/>
    <mergeCell ref="T35:U35"/>
    <mergeCell ref="T36:U36"/>
    <mergeCell ref="T37:U37"/>
    <mergeCell ref="W34:X34"/>
    <mergeCell ref="W35:X35"/>
    <mergeCell ref="W22:X22"/>
    <mergeCell ref="W23:X23"/>
    <mergeCell ref="T38:U38"/>
    <mergeCell ref="T39:U39"/>
    <mergeCell ref="T40:U40"/>
    <mergeCell ref="T41:U41"/>
    <mergeCell ref="T42:U42"/>
    <mergeCell ref="T43:U43"/>
    <mergeCell ref="B4:C4"/>
    <mergeCell ref="D4:E4"/>
    <mergeCell ref="K15:M15"/>
    <mergeCell ref="K16:M16"/>
    <mergeCell ref="K17:M17"/>
    <mergeCell ref="K18:M18"/>
    <mergeCell ref="K19:M19"/>
    <mergeCell ref="K20:M20"/>
    <mergeCell ref="K21:M21"/>
    <mergeCell ref="K22:M22"/>
    <mergeCell ref="B11:C11"/>
    <mergeCell ref="D11:E11"/>
    <mergeCell ref="B12:C12"/>
    <mergeCell ref="W38:X38"/>
    <mergeCell ref="W39:X39"/>
    <mergeCell ref="W40:X40"/>
    <mergeCell ref="W41:X41"/>
    <mergeCell ref="W32:X32"/>
    <mergeCell ref="W25:X25"/>
    <mergeCell ref="W26:X26"/>
    <mergeCell ref="W27:X27"/>
    <mergeCell ref="W28:X28"/>
    <mergeCell ref="W29:X29"/>
    <mergeCell ref="W30:X30"/>
    <mergeCell ref="O16:O24"/>
    <mergeCell ref="W31:X31"/>
    <mergeCell ref="W24:X24"/>
    <mergeCell ref="O25:O33"/>
    <mergeCell ref="T33:U33"/>
    <mergeCell ref="W33:X33"/>
    <mergeCell ref="B1:H1"/>
    <mergeCell ref="J1:M1"/>
    <mergeCell ref="B2:C2"/>
    <mergeCell ref="D2:E2"/>
    <mergeCell ref="F18:H18"/>
    <mergeCell ref="F19:H19"/>
    <mergeCell ref="F20:H20"/>
    <mergeCell ref="F21:H21"/>
    <mergeCell ref="F22:H22"/>
    <mergeCell ref="B3:C3"/>
    <mergeCell ref="D3:E3"/>
    <mergeCell ref="B7:C7"/>
    <mergeCell ref="B10:C10"/>
    <mergeCell ref="D10:E10"/>
    <mergeCell ref="D7:E7"/>
    <mergeCell ref="B8:C8"/>
    <mergeCell ref="D8:E8"/>
    <mergeCell ref="B9:C9"/>
    <mergeCell ref="D9:E9"/>
    <mergeCell ref="B13:C13"/>
    <mergeCell ref="D13:E13"/>
    <mergeCell ref="B14:C14"/>
    <mergeCell ref="D14:E14"/>
    <mergeCell ref="B5:C5"/>
    <mergeCell ref="D5:E5"/>
    <mergeCell ref="B6:C6"/>
    <mergeCell ref="D6:E6"/>
    <mergeCell ref="F23:H23"/>
    <mergeCell ref="O9:O11"/>
    <mergeCell ref="W15:X15"/>
    <mergeCell ref="W16:X16"/>
    <mergeCell ref="W17:X17"/>
    <mergeCell ref="W18:X18"/>
    <mergeCell ref="W19:X19"/>
    <mergeCell ref="W20:X20"/>
    <mergeCell ref="W21:X21"/>
    <mergeCell ref="T15:U15"/>
    <mergeCell ref="T16:U16"/>
    <mergeCell ref="T17:U17"/>
    <mergeCell ref="T18:U18"/>
    <mergeCell ref="T19:U19"/>
    <mergeCell ref="T20:U20"/>
    <mergeCell ref="T21:U21"/>
    <mergeCell ref="K39:M39"/>
    <mergeCell ref="K40:M40"/>
    <mergeCell ref="K41:M41"/>
    <mergeCell ref="K42:M42"/>
    <mergeCell ref="K43:M43"/>
    <mergeCell ref="K44:M44"/>
    <mergeCell ref="K45:M45"/>
    <mergeCell ref="K46:M46"/>
    <mergeCell ref="D12:E12"/>
    <mergeCell ref="F24:H24"/>
    <mergeCell ref="F25:H25"/>
    <mergeCell ref="F26:H26"/>
    <mergeCell ref="F27:H27"/>
    <mergeCell ref="F28:H28"/>
    <mergeCell ref="F15:H15"/>
    <mergeCell ref="F16:H16"/>
    <mergeCell ref="F17:H17"/>
    <mergeCell ref="O87:O118"/>
    <mergeCell ref="K149:M149"/>
    <mergeCell ref="K150:M150"/>
    <mergeCell ref="K151:M151"/>
    <mergeCell ref="K152:M152"/>
    <mergeCell ref="K153:M153"/>
    <mergeCell ref="F88:H88"/>
    <mergeCell ref="F89:H89"/>
    <mergeCell ref="K23:M23"/>
    <mergeCell ref="K24:M24"/>
    <mergeCell ref="K25:M25"/>
    <mergeCell ref="K26:M26"/>
    <mergeCell ref="K27:M27"/>
    <mergeCell ref="K28:M28"/>
    <mergeCell ref="K29:M29"/>
    <mergeCell ref="K82:M82"/>
    <mergeCell ref="K83:M83"/>
    <mergeCell ref="K84:M84"/>
    <mergeCell ref="F52:H52"/>
    <mergeCell ref="F53:H53"/>
    <mergeCell ref="F54:H54"/>
    <mergeCell ref="F55:H55"/>
    <mergeCell ref="K62:M62"/>
    <mergeCell ref="K63:M63"/>
    <mergeCell ref="K64:M64"/>
    <mergeCell ref="K80:M80"/>
    <mergeCell ref="K81:M81"/>
    <mergeCell ref="K34:M34"/>
    <mergeCell ref="K35:M35"/>
    <mergeCell ref="K36:M36"/>
    <mergeCell ref="K37:M37"/>
    <mergeCell ref="K38:M38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O34:O42"/>
    <mergeCell ref="F48:H48"/>
    <mergeCell ref="F49:H49"/>
    <mergeCell ref="F50:H50"/>
    <mergeCell ref="F51:H51"/>
    <mergeCell ref="F56:H56"/>
    <mergeCell ref="F58:H58"/>
    <mergeCell ref="F59:H59"/>
    <mergeCell ref="F60:H60"/>
    <mergeCell ref="F61:H61"/>
    <mergeCell ref="K111:M111"/>
    <mergeCell ref="F128:H128"/>
    <mergeCell ref="K160:M160"/>
    <mergeCell ref="F125:H125"/>
    <mergeCell ref="F126:H126"/>
    <mergeCell ref="K118:M118"/>
    <mergeCell ref="K119:M119"/>
    <mergeCell ref="K120:M120"/>
    <mergeCell ref="K121:M121"/>
    <mergeCell ref="K122:M122"/>
    <mergeCell ref="K123:M123"/>
    <mergeCell ref="K124:M124"/>
    <mergeCell ref="K116:M116"/>
    <mergeCell ref="K117:M117"/>
    <mergeCell ref="F148:H148"/>
    <mergeCell ref="F156:H156"/>
    <mergeCell ref="F157:H157"/>
    <mergeCell ref="F158:H158"/>
    <mergeCell ref="F159:H159"/>
    <mergeCell ref="F160:H160"/>
    <mergeCell ref="F176:H176"/>
    <mergeCell ref="F206:H206"/>
    <mergeCell ref="F207:H207"/>
    <mergeCell ref="F233:H233"/>
    <mergeCell ref="F234:H234"/>
    <mergeCell ref="F235:H235"/>
    <mergeCell ref="F236:H236"/>
    <mergeCell ref="F237:H237"/>
    <mergeCell ref="F149:H149"/>
    <mergeCell ref="F150:H150"/>
    <mergeCell ref="F151:H151"/>
    <mergeCell ref="F209:H209"/>
    <mergeCell ref="F210:H210"/>
    <mergeCell ref="F211:H211"/>
    <mergeCell ref="F212:H212"/>
    <mergeCell ref="F213:H213"/>
    <mergeCell ref="F214:H214"/>
    <mergeCell ref="F215:H215"/>
    <mergeCell ref="F184:H184"/>
    <mergeCell ref="F185:H185"/>
    <mergeCell ref="F186:H186"/>
    <mergeCell ref="F187:H187"/>
    <mergeCell ref="F188:H188"/>
    <mergeCell ref="F177:H177"/>
    <mergeCell ref="F178:H178"/>
    <mergeCell ref="F162:H162"/>
    <mergeCell ref="F97:H97"/>
    <mergeCell ref="F98:H98"/>
    <mergeCell ref="K161:M161"/>
    <mergeCell ref="K162:M162"/>
    <mergeCell ref="K163:M163"/>
    <mergeCell ref="F144:H144"/>
    <mergeCell ref="F145:H145"/>
    <mergeCell ref="F152:H152"/>
    <mergeCell ref="F153:H153"/>
    <mergeCell ref="F154:H154"/>
    <mergeCell ref="F80:H80"/>
    <mergeCell ref="F81:H81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2:H82"/>
    <mergeCell ref="F83:H83"/>
    <mergeCell ref="F84:H84"/>
    <mergeCell ref="F85:H85"/>
    <mergeCell ref="F86:H86"/>
    <mergeCell ref="F87:H87"/>
    <mergeCell ref="F99:H99"/>
    <mergeCell ref="F100:H100"/>
    <mergeCell ref="F103:H103"/>
    <mergeCell ref="F104:H104"/>
    <mergeCell ref="F105:H105"/>
    <mergeCell ref="F106:H106"/>
    <mergeCell ref="F107:H107"/>
    <mergeCell ref="F108:H108"/>
    <mergeCell ref="F109:H109"/>
    <mergeCell ref="F110:H110"/>
    <mergeCell ref="F111:H111"/>
    <mergeCell ref="F218:H218"/>
    <mergeCell ref="F219:H219"/>
    <mergeCell ref="F220:H220"/>
    <mergeCell ref="F190:H190"/>
    <mergeCell ref="F191:H191"/>
    <mergeCell ref="F192:H192"/>
    <mergeCell ref="F182:H182"/>
    <mergeCell ref="F183:H183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112:H112"/>
    <mergeCell ref="F113:H113"/>
    <mergeCell ref="F155:H155"/>
    <mergeCell ref="F146:H146"/>
    <mergeCell ref="F147:H147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72:H272"/>
    <mergeCell ref="F273:H273"/>
    <mergeCell ref="F274:H274"/>
    <mergeCell ref="F275:H275"/>
    <mergeCell ref="F217:H217"/>
    <mergeCell ref="F266:H266"/>
    <mergeCell ref="F267:H267"/>
    <mergeCell ref="F268:H268"/>
    <mergeCell ref="F269:H269"/>
    <mergeCell ref="F270:H270"/>
    <mergeCell ref="F271:H271"/>
    <mergeCell ref="F221:H221"/>
    <mergeCell ref="F222:H222"/>
    <mergeCell ref="F223:H223"/>
    <mergeCell ref="F224:H224"/>
    <mergeCell ref="F240:H240"/>
    <mergeCell ref="F241:H241"/>
    <mergeCell ref="F242:H242"/>
    <mergeCell ref="F243:H243"/>
    <mergeCell ref="F244:H244"/>
    <mergeCell ref="F245:H245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304:H304"/>
    <mergeCell ref="F305:H305"/>
    <mergeCell ref="F336:H336"/>
    <mergeCell ref="F337:H337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K30:M30"/>
    <mergeCell ref="K31:M31"/>
    <mergeCell ref="K32:M32"/>
    <mergeCell ref="K48:M48"/>
    <mergeCell ref="K49:M49"/>
    <mergeCell ref="K50:M50"/>
    <mergeCell ref="K51:M51"/>
    <mergeCell ref="K52:M52"/>
    <mergeCell ref="K53:M53"/>
    <mergeCell ref="K33:M33"/>
    <mergeCell ref="K47:M47"/>
    <mergeCell ref="K54:M54"/>
    <mergeCell ref="K55:M55"/>
    <mergeCell ref="K56:M56"/>
    <mergeCell ref="K57:M57"/>
    <mergeCell ref="K58:M58"/>
    <mergeCell ref="K59:M59"/>
    <mergeCell ref="K60:M60"/>
    <mergeCell ref="K61:M61"/>
    <mergeCell ref="K85:M85"/>
    <mergeCell ref="K65:M65"/>
    <mergeCell ref="K66:M66"/>
    <mergeCell ref="K67:M67"/>
    <mergeCell ref="K68:M68"/>
    <mergeCell ref="K69:M69"/>
    <mergeCell ref="K70:M70"/>
    <mergeCell ref="K71:M71"/>
    <mergeCell ref="K72:M72"/>
    <mergeCell ref="K73:M73"/>
    <mergeCell ref="K74:M74"/>
    <mergeCell ref="K75:M75"/>
    <mergeCell ref="K76:M76"/>
    <mergeCell ref="K77:M77"/>
    <mergeCell ref="K78:M78"/>
    <mergeCell ref="K79:M79"/>
    <mergeCell ref="K112:M112"/>
    <mergeCell ref="K97:M97"/>
    <mergeCell ref="K98:M98"/>
    <mergeCell ref="K99:M99"/>
    <mergeCell ref="K100:M100"/>
    <mergeCell ref="K101:M101"/>
    <mergeCell ref="K102:M102"/>
    <mergeCell ref="K103:M103"/>
    <mergeCell ref="K104:M104"/>
    <mergeCell ref="K105:M105"/>
    <mergeCell ref="K106:M106"/>
    <mergeCell ref="K107:M107"/>
    <mergeCell ref="K108:M108"/>
    <mergeCell ref="K109:M109"/>
    <mergeCell ref="K110:M110"/>
    <mergeCell ref="K158:M158"/>
    <mergeCell ref="K86:M86"/>
    <mergeCell ref="K87:M87"/>
    <mergeCell ref="K88:M88"/>
    <mergeCell ref="K89:M89"/>
    <mergeCell ref="K90:M90"/>
    <mergeCell ref="K91:M91"/>
    <mergeCell ref="K92:M92"/>
    <mergeCell ref="K93:M93"/>
    <mergeCell ref="K94:M94"/>
    <mergeCell ref="K95:M95"/>
    <mergeCell ref="K96:M96"/>
    <mergeCell ref="K113:M113"/>
    <mergeCell ref="K114:M114"/>
    <mergeCell ref="K115:M115"/>
    <mergeCell ref="K154:M154"/>
    <mergeCell ref="K155:M155"/>
    <mergeCell ref="K159:M159"/>
    <mergeCell ref="K125:M125"/>
    <mergeCell ref="K126:M126"/>
    <mergeCell ref="K127:M127"/>
    <mergeCell ref="K128:M128"/>
    <mergeCell ref="K144:M144"/>
    <mergeCell ref="K145:M145"/>
    <mergeCell ref="K146:M146"/>
    <mergeCell ref="K147:M147"/>
    <mergeCell ref="K148:M148"/>
    <mergeCell ref="K133:M133"/>
    <mergeCell ref="K134:M134"/>
    <mergeCell ref="K135:M135"/>
    <mergeCell ref="K136:M136"/>
    <mergeCell ref="K137:M137"/>
    <mergeCell ref="K138:M138"/>
    <mergeCell ref="K139:M139"/>
    <mergeCell ref="K140:M140"/>
    <mergeCell ref="K141:M141"/>
    <mergeCell ref="K142:M142"/>
    <mergeCell ref="K143:M143"/>
    <mergeCell ref="K157:M157"/>
    <mergeCell ref="K156:M156"/>
    <mergeCell ref="K176:M176"/>
    <mergeCell ref="K177:M177"/>
    <mergeCell ref="K208:M208"/>
    <mergeCell ref="K209:M209"/>
    <mergeCell ref="K210:M210"/>
    <mergeCell ref="K211:M211"/>
    <mergeCell ref="K212:M212"/>
    <mergeCell ref="K213:M213"/>
    <mergeCell ref="K214:M214"/>
    <mergeCell ref="K185:M185"/>
    <mergeCell ref="K186:M186"/>
    <mergeCell ref="K187:M187"/>
    <mergeCell ref="K188:M188"/>
    <mergeCell ref="K189:M189"/>
    <mergeCell ref="K190:M190"/>
    <mergeCell ref="K191:M191"/>
    <mergeCell ref="K192:M192"/>
    <mergeCell ref="K178:M178"/>
    <mergeCell ref="K179:M179"/>
    <mergeCell ref="K180:M180"/>
    <mergeCell ref="K181:M181"/>
    <mergeCell ref="K182:M182"/>
    <mergeCell ref="K183:M183"/>
    <mergeCell ref="K184:M184"/>
    <mergeCell ref="K193:M193"/>
    <mergeCell ref="K194:M194"/>
    <mergeCell ref="K195:M195"/>
    <mergeCell ref="K196:M196"/>
    <mergeCell ref="K197:M197"/>
    <mergeCell ref="K198:M198"/>
    <mergeCell ref="K199:M199"/>
    <mergeCell ref="K200:M200"/>
    <mergeCell ref="K215:M215"/>
    <mergeCell ref="K216:M216"/>
    <mergeCell ref="K217:M217"/>
    <mergeCell ref="K218:M218"/>
    <mergeCell ref="K219:M219"/>
    <mergeCell ref="K220:M220"/>
    <mergeCell ref="K221:M221"/>
    <mergeCell ref="K240:M240"/>
    <mergeCell ref="K241:M241"/>
    <mergeCell ref="K225:M225"/>
    <mergeCell ref="K226:M226"/>
    <mergeCell ref="K227:M227"/>
    <mergeCell ref="K228:M228"/>
    <mergeCell ref="K229:M229"/>
    <mergeCell ref="K230:M230"/>
    <mergeCell ref="K231:M231"/>
    <mergeCell ref="K232:M232"/>
    <mergeCell ref="K233:M233"/>
    <mergeCell ref="K234:M234"/>
    <mergeCell ref="K235:M235"/>
    <mergeCell ref="K236:M236"/>
    <mergeCell ref="K237:M237"/>
    <mergeCell ref="K238:M238"/>
    <mergeCell ref="K239:M239"/>
    <mergeCell ref="K242:M242"/>
    <mergeCell ref="K243:M243"/>
    <mergeCell ref="K244:M244"/>
    <mergeCell ref="K245:M245"/>
    <mergeCell ref="K246:M246"/>
    <mergeCell ref="K247:M247"/>
    <mergeCell ref="K248:M248"/>
    <mergeCell ref="K249:M249"/>
    <mergeCell ref="K250:M250"/>
    <mergeCell ref="K251:M251"/>
    <mergeCell ref="K252:M252"/>
    <mergeCell ref="K253:M253"/>
    <mergeCell ref="K254:M254"/>
    <mergeCell ref="K255:M255"/>
    <mergeCell ref="K256:M256"/>
    <mergeCell ref="K272:M272"/>
    <mergeCell ref="K273:M273"/>
    <mergeCell ref="K291:M291"/>
    <mergeCell ref="K292:M292"/>
    <mergeCell ref="K293:M293"/>
    <mergeCell ref="K294:M294"/>
    <mergeCell ref="K295:M295"/>
    <mergeCell ref="K296:M296"/>
    <mergeCell ref="K297:M297"/>
    <mergeCell ref="K298:M298"/>
    <mergeCell ref="K299:M299"/>
    <mergeCell ref="K300:M300"/>
    <mergeCell ref="K301:M301"/>
    <mergeCell ref="K302:M302"/>
    <mergeCell ref="K303:M303"/>
    <mergeCell ref="K274:M274"/>
    <mergeCell ref="K257:M257"/>
    <mergeCell ref="K258:M258"/>
    <mergeCell ref="K259:M259"/>
    <mergeCell ref="K260:M260"/>
    <mergeCell ref="K261:M261"/>
    <mergeCell ref="K262:M262"/>
    <mergeCell ref="K263:M263"/>
    <mergeCell ref="K264:M264"/>
    <mergeCell ref="K265:M265"/>
    <mergeCell ref="K266:M266"/>
    <mergeCell ref="K267:M267"/>
    <mergeCell ref="K268:M268"/>
    <mergeCell ref="K269:M269"/>
    <mergeCell ref="K270:M270"/>
    <mergeCell ref="K271:M271"/>
    <mergeCell ref="K275:M275"/>
    <mergeCell ref="K329:M329"/>
    <mergeCell ref="K330:M330"/>
    <mergeCell ref="K331:M331"/>
    <mergeCell ref="K332:M332"/>
    <mergeCell ref="K333:M333"/>
    <mergeCell ref="K334:M334"/>
    <mergeCell ref="K335:M335"/>
    <mergeCell ref="K315:M315"/>
    <mergeCell ref="K316:M316"/>
    <mergeCell ref="K317:M317"/>
    <mergeCell ref="K318:M318"/>
    <mergeCell ref="K319:M319"/>
    <mergeCell ref="K320:M320"/>
    <mergeCell ref="K276:M276"/>
    <mergeCell ref="K277:M277"/>
    <mergeCell ref="K278:M278"/>
    <mergeCell ref="K279:M279"/>
    <mergeCell ref="K280:M280"/>
    <mergeCell ref="K281:M281"/>
    <mergeCell ref="K282:M282"/>
    <mergeCell ref="K283:M283"/>
    <mergeCell ref="K284:M284"/>
    <mergeCell ref="K285:M285"/>
    <mergeCell ref="K286:M286"/>
    <mergeCell ref="K287:M287"/>
    <mergeCell ref="K288:M288"/>
    <mergeCell ref="K304:M304"/>
    <mergeCell ref="K305:M305"/>
    <mergeCell ref="K306:M306"/>
    <mergeCell ref="K307:M307"/>
    <mergeCell ref="K289:M289"/>
    <mergeCell ref="K290:M290"/>
    <mergeCell ref="K340:M340"/>
    <mergeCell ref="K341:M341"/>
    <mergeCell ref="K342:M342"/>
    <mergeCell ref="K343:M343"/>
    <mergeCell ref="K344:M344"/>
    <mergeCell ref="K345:M345"/>
    <mergeCell ref="K346:M346"/>
    <mergeCell ref="K347:M347"/>
    <mergeCell ref="K348:M348"/>
    <mergeCell ref="K349:M349"/>
    <mergeCell ref="K350:M350"/>
    <mergeCell ref="K351:M351"/>
    <mergeCell ref="K352:M352"/>
    <mergeCell ref="K368:M368"/>
    <mergeCell ref="K369:M369"/>
    <mergeCell ref="K308:M308"/>
    <mergeCell ref="K309:M309"/>
    <mergeCell ref="K310:M310"/>
    <mergeCell ref="K311:M311"/>
    <mergeCell ref="K312:M312"/>
    <mergeCell ref="K313:M313"/>
    <mergeCell ref="K314:M314"/>
    <mergeCell ref="K336:M336"/>
    <mergeCell ref="K337:M337"/>
    <mergeCell ref="K321:M321"/>
    <mergeCell ref="K322:M322"/>
    <mergeCell ref="K323:M323"/>
    <mergeCell ref="K324:M324"/>
    <mergeCell ref="K325:M325"/>
    <mergeCell ref="K326:M326"/>
    <mergeCell ref="K327:M327"/>
    <mergeCell ref="K328:M328"/>
    <mergeCell ref="O43:O51"/>
    <mergeCell ref="O2:O6"/>
    <mergeCell ref="O13:O14"/>
    <mergeCell ref="K372:M372"/>
    <mergeCell ref="K373:M373"/>
    <mergeCell ref="K374:M374"/>
    <mergeCell ref="K375:M375"/>
    <mergeCell ref="K376:M376"/>
    <mergeCell ref="K377:M377"/>
    <mergeCell ref="K378:M378"/>
    <mergeCell ref="A3:A13"/>
    <mergeCell ref="K370:M370"/>
    <mergeCell ref="K353:M353"/>
    <mergeCell ref="K354:M354"/>
    <mergeCell ref="K355:M355"/>
    <mergeCell ref="K356:M356"/>
    <mergeCell ref="K357:M357"/>
    <mergeCell ref="K358:M358"/>
    <mergeCell ref="K359:M359"/>
    <mergeCell ref="K360:M360"/>
    <mergeCell ref="K361:M361"/>
    <mergeCell ref="K362:M362"/>
    <mergeCell ref="K363:M363"/>
    <mergeCell ref="K364:M364"/>
    <mergeCell ref="K365:M365"/>
    <mergeCell ref="K366:M366"/>
    <mergeCell ref="K367:M367"/>
    <mergeCell ref="K371:M371"/>
    <mergeCell ref="O52:O60"/>
    <mergeCell ref="O119:O150"/>
    <mergeCell ref="K338:M338"/>
    <mergeCell ref="K339:M339"/>
    <mergeCell ref="T134:U134"/>
    <mergeCell ref="T135:U135"/>
    <mergeCell ref="T141:U141"/>
    <mergeCell ref="W141:X141"/>
    <mergeCell ref="T142:U142"/>
    <mergeCell ref="W142:X142"/>
    <mergeCell ref="T143:U143"/>
    <mergeCell ref="W143:X143"/>
    <mergeCell ref="W144:X144"/>
    <mergeCell ref="W145:X145"/>
    <mergeCell ref="W146:X146"/>
    <mergeCell ref="T149:U149"/>
    <mergeCell ref="W149:X149"/>
    <mergeCell ref="T150:U150"/>
    <mergeCell ref="W150:X150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W89:X89"/>
    <mergeCell ref="W90:X90"/>
    <mergeCell ref="W121:X121"/>
    <mergeCell ref="W122:X122"/>
    <mergeCell ref="W123:X123"/>
    <mergeCell ref="W125:X125"/>
    <mergeCell ref="W126:X126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T82:U82"/>
    <mergeCell ref="W82:X82"/>
    <mergeCell ref="W83:X83"/>
    <mergeCell ref="T121:U121"/>
    <mergeCell ref="T122:U122"/>
    <mergeCell ref="T123:U123"/>
    <mergeCell ref="T125:U125"/>
    <mergeCell ref="T126:U126"/>
    <mergeCell ref="T117:U117"/>
    <mergeCell ref="T118:U118"/>
    <mergeCell ref="T120:U120"/>
    <mergeCell ref="T127:U127"/>
    <mergeCell ref="T128:U128"/>
    <mergeCell ref="T129:U129"/>
    <mergeCell ref="T130:U130"/>
    <mergeCell ref="T131:U131"/>
    <mergeCell ref="T132:U132"/>
    <mergeCell ref="T133:U133"/>
    <mergeCell ref="W72:X72"/>
    <mergeCell ref="W73:X73"/>
    <mergeCell ref="W74:X74"/>
    <mergeCell ref="W75:X75"/>
    <mergeCell ref="T66:U66"/>
    <mergeCell ref="T67:U67"/>
    <mergeCell ref="W66:X66"/>
    <mergeCell ref="W67:X67"/>
    <mergeCell ref="T59:U59"/>
    <mergeCell ref="T60:U60"/>
    <mergeCell ref="W59:X59"/>
    <mergeCell ref="W60:X60"/>
    <mergeCell ref="W63:X63"/>
    <mergeCell ref="T78:U78"/>
    <mergeCell ref="T79:U79"/>
    <mergeCell ref="T80:U80"/>
    <mergeCell ref="T81:U81"/>
  </mergeCells>
  <conditionalFormatting sqref="D16:D378">
    <cfRule type="cellIs" dxfId="639" priority="80" operator="equal">
      <formula>"subsecuente"</formula>
    </cfRule>
    <cfRule type="cellIs" dxfId="638" priority="81" operator="equal">
      <formula>"1a. Vez"</formula>
    </cfRule>
  </conditionalFormatting>
  <conditionalFormatting sqref="F3:F14">
    <cfRule type="dataBar" priority="8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{6E8FF40D-D76D-4AC9-8F38-BD2A67AE99A7}</x14:id>
        </ext>
      </extLst>
    </cfRule>
  </conditionalFormatting>
  <conditionalFormatting sqref="B272 B289">
    <cfRule type="expression" dxfId="637" priority="74">
      <formula>$D272:$D287&lt;&gt;0</formula>
    </cfRule>
  </conditionalFormatting>
  <conditionalFormatting sqref="B304">
    <cfRule type="expression" dxfId="636" priority="72">
      <formula>$D304:$D319&lt;&gt;0</formula>
    </cfRule>
  </conditionalFormatting>
  <conditionalFormatting sqref="B336">
    <cfRule type="expression" dxfId="635" priority="70">
      <formula>$D336:$D351&lt;&gt;0</formula>
    </cfRule>
  </conditionalFormatting>
  <conditionalFormatting sqref="C16:M378">
    <cfRule type="expression" dxfId="634" priority="1">
      <formula>$C16=0</formula>
    </cfRule>
  </conditionalFormatting>
  <conditionalFormatting sqref="R2:R6">
    <cfRule type="dataBar" priority="5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{22FA833B-36F9-46F2-9C0B-77B1886C4803}</x14:id>
        </ext>
      </extLst>
    </cfRule>
  </conditionalFormatting>
  <conditionalFormatting sqref="R9:R11">
    <cfRule type="dataBar" priority="5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{39765C31-7B8F-45A2-B879-9273C415C361}</x14:id>
        </ext>
      </extLst>
    </cfRule>
  </conditionalFormatting>
  <conditionalFormatting sqref="R13">
    <cfRule type="dataBar" priority="5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{63D3DEDA-CE26-42CA-B352-D2239F5973C7}</x14:id>
        </ext>
      </extLst>
    </cfRule>
  </conditionalFormatting>
  <conditionalFormatting sqref="Q16:X60 Q87:X150 Q62:X85">
    <cfRule type="expression" dxfId="633" priority="8">
      <formula>$Q16=0</formula>
    </cfRule>
  </conditionalFormatting>
  <conditionalFormatting sqref="B273:B288 B305:B321 B337:B347">
    <cfRule type="expression" dxfId="632" priority="105">
      <formula>$D273:$D304&lt;&gt;0</formula>
    </cfRule>
  </conditionalFormatting>
  <conditionalFormatting sqref="B290:B303 B322:B332">
    <cfRule type="expression" dxfId="631" priority="149">
      <formula>$D290:$D336&lt;&gt;0</formula>
    </cfRule>
  </conditionalFormatting>
  <conditionalFormatting sqref="B348:B353">
    <cfRule type="expression" dxfId="630" priority="193">
      <formula>$D348:$D378&lt;&gt;0</formula>
    </cfRule>
  </conditionalFormatting>
  <conditionalFormatting sqref="B369:B378">
    <cfRule type="expression" dxfId="629" priority="197">
      <formula>$D369:$D378&lt;&gt;0</formula>
    </cfRule>
  </conditionalFormatting>
  <conditionalFormatting sqref="B368">
    <cfRule type="expression" dxfId="628" priority="198">
      <formula>$D368:$D378&lt;&gt;0</formula>
    </cfRule>
  </conditionalFormatting>
  <conditionalFormatting sqref="B333:B335">
    <cfRule type="expression" dxfId="627" priority="205">
      <formula>$D333:$D378&lt;&gt;0</formula>
    </cfRule>
  </conditionalFormatting>
  <conditionalFormatting sqref="B354:B367">
    <cfRule type="expression" dxfId="626" priority="206">
      <formula>$D354:$D379&lt;&gt;0</formula>
    </cfRule>
  </conditionalFormatting>
  <conditionalFormatting sqref="R14">
    <cfRule type="dataBar" priority="1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{FC111C44-723B-4ABB-AFBE-A4CAAD332493}</x14:id>
        </ext>
      </extLst>
    </cfRule>
  </conditionalFormatting>
  <conditionalFormatting sqref="R16:R60 R87:R150 R62:R85">
    <cfRule type="cellIs" dxfId="625" priority="10" operator="equal">
      <formula>"1a. Vez"</formula>
    </cfRule>
    <cfRule type="cellIs" dxfId="624" priority="9" operator="equal">
      <formula>"subsecuente"</formula>
    </cfRule>
  </conditionalFormatting>
  <conditionalFormatting sqref="S16:S60 S62:S85 S87:S150">
    <cfRule type="cellIs" dxfId="623" priority="11" operator="equal">
      <formula>"telefónica"</formula>
    </cfRule>
    <cfRule type="cellIs" dxfId="622" priority="37" operator="equal">
      <formula>"programada"</formula>
    </cfRule>
  </conditionalFormatting>
  <conditionalFormatting sqref="E16:E378">
    <cfRule type="cellIs" dxfId="621" priority="60" operator="equal">
      <formula>"telefónica"</formula>
    </cfRule>
    <cfRule type="cellIs" dxfId="620" priority="2" operator="equal">
      <formula>"programada"</formula>
    </cfRule>
  </conditionalFormatting>
  <dataValidations count="2">
    <dataValidation type="list" allowBlank="1" showInputMessage="1" showErrorMessage="1" sqref="I1" xr:uid="{D45B1716-6F36-4481-8022-73034EC54B24}">
      <formula1>"1,2,3,4,5,6,7,8,9,10,11,12,13,14,15,16,17,18,19,20,21,22,23,24,25,26,27,28,29,30,31"</formula1>
    </dataValidation>
    <dataValidation type="list" allowBlank="1" showInputMessage="1" showErrorMessage="1" sqref="J1" xr:uid="{6E99B2B4-35F0-456B-8BB8-3461955EDD0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8FF40D-D76D-4AC9-8F38-BD2A67AE9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FA833B-36F9-46F2-9C0B-77B1886C4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765C31-7B8F-45A2-B879-9273C415C3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3D3DEDA-CE26-42CA-B352-D2239F597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11C44-723B-4ABB-AFBE-A4CAAD3324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546D7D6-2006-4961-A669-93F6213761CE}">
          <x14:formula1>
            <xm:f>listas!$P$1:$P$2</xm:f>
          </x14:formula1>
          <xm:sqref>R68:R73 R87:R150 D16:D378 R52:R60 R76:R81 R62:R65 R16:R51</xm:sqref>
        </x14:dataValidation>
        <x14:dataValidation type="list" allowBlank="1" showInputMessage="1" showErrorMessage="1" xr:uid="{D648AD0A-596D-4E29-839E-79B0D6AB541E}">
          <x14:formula1>
            <xm:f>listas!$Q$1:$Q$3</xm:f>
          </x14:formula1>
          <xm:sqref>E16:E378 S68:S73 S87:S150 S52:S60 S16:S51 S62:S65 S76:S77 S78:S85</xm:sqref>
        </x14:dataValidation>
        <x14:dataValidation type="list" allowBlank="1" showInputMessage="1" showErrorMessage="1" xr:uid="{3ED8B6AC-8B47-4B22-8555-52D9DBA5770E}">
          <x14:formula1>
            <xm:f>listas!$R$1:$R$5</xm:f>
          </x14:formula1>
          <xm:sqref>W16:W42</xm:sqref>
        </x14:dataValidation>
        <x14:dataValidation type="list" allowBlank="1" showInputMessage="1" showErrorMessage="1" xr:uid="{3CC29062-1EB9-442C-A8BF-10708CF93B7C}">
          <x14:formula1>
            <xm:f>listas!$E$2:$E$15</xm:f>
          </x14:formula1>
          <xm:sqref>Q2:Q6</xm:sqref>
        </x14:dataValidation>
        <x14:dataValidation type="list" allowBlank="1" showInputMessage="1" showErrorMessage="1" xr:uid="{E4628CB5-2B8F-4B6F-A836-21829399F65B}">
          <x14:formula1>
            <xm:f>listas!$M$2:$M$7</xm:f>
          </x14:formula1>
          <xm:sqref>Q9:Q11</xm:sqref>
        </x14:dataValidation>
        <x14:dataValidation type="list" allowBlank="1" showInputMessage="1" showErrorMessage="1" xr:uid="{F5BB626E-1C77-4FA0-97CE-C01484C3916C}">
          <x14:formula1>
            <xm:f>listas!$I$2:$I$3</xm:f>
          </x14:formula1>
          <xm:sqref>Q13:Q14</xm:sqref>
        </x14:dataValidation>
        <x14:dataValidation type="list" allowBlank="1" showInputMessage="1" showErrorMessage="1" xr:uid="{525D52D7-FCB8-408E-BC29-FD211E685470}">
          <x14:formula1>
            <xm:f>listas!$A$2:$A$50</xm:f>
          </x14:formula1>
          <xm:sqref>D3:E14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42F-EF93-45E8-B4E2-1F3140187619}">
  <sheetPr codeName="Hoja9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99" priority="16" operator="equal">
      <formula>"subsecuente"</formula>
    </cfRule>
    <cfRule type="cellIs" dxfId="5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{F33E3E94-3030-4D4C-89F6-E2E677D9E8A5}</x14:id>
        </ext>
      </extLst>
    </cfRule>
  </conditionalFormatting>
  <conditionalFormatting sqref="B272 B289">
    <cfRule type="expression" dxfId="597" priority="15">
      <formula>$D272:$D287&lt;&gt;0</formula>
    </cfRule>
  </conditionalFormatting>
  <conditionalFormatting sqref="B304">
    <cfRule type="expression" dxfId="596" priority="14">
      <formula>$D304:$D319&lt;&gt;0</formula>
    </cfRule>
  </conditionalFormatting>
  <conditionalFormatting sqref="B336">
    <cfRule type="expression" dxfId="595" priority="13">
      <formula>$D336:$D351&lt;&gt;0</formula>
    </cfRule>
  </conditionalFormatting>
  <conditionalFormatting sqref="C16:M378">
    <cfRule type="expression" dxfId="5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{110CC60D-1447-4C8D-9AA6-AA8868E67421}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{39331532-6320-402B-9BBD-08A4D0C8922D}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{6A58E4CD-3CEC-4C89-8BB9-82954820A475}</x14:id>
        </ext>
      </extLst>
    </cfRule>
  </conditionalFormatting>
  <conditionalFormatting sqref="Q16:X60 Q87:X150 Q62:X85">
    <cfRule type="expression" dxfId="593" priority="3">
      <formula>$Q16=0</formula>
    </cfRule>
  </conditionalFormatting>
  <conditionalFormatting sqref="B273:B288 B305:B321 B337:B347">
    <cfRule type="expression" dxfId="592" priority="19">
      <formula>$D273:$D304&lt;&gt;0</formula>
    </cfRule>
  </conditionalFormatting>
  <conditionalFormatting sqref="B290:B303 B322:B332">
    <cfRule type="expression" dxfId="591" priority="20">
      <formula>$D290:$D336&lt;&gt;0</formula>
    </cfRule>
  </conditionalFormatting>
  <conditionalFormatting sqref="B348:B353">
    <cfRule type="expression" dxfId="590" priority="21">
      <formula>$D348:$D378&lt;&gt;0</formula>
    </cfRule>
  </conditionalFormatting>
  <conditionalFormatting sqref="B369:B378">
    <cfRule type="expression" dxfId="589" priority="22">
      <formula>$D369:$D378&lt;&gt;0</formula>
    </cfRule>
  </conditionalFormatting>
  <conditionalFormatting sqref="B368">
    <cfRule type="expression" dxfId="588" priority="23">
      <formula>$D368:$D378&lt;&gt;0</formula>
    </cfRule>
  </conditionalFormatting>
  <conditionalFormatting sqref="B333:B335">
    <cfRule type="expression" dxfId="587" priority="24">
      <formula>$D333:$D378&lt;&gt;0</formula>
    </cfRule>
  </conditionalFormatting>
  <conditionalFormatting sqref="B354:B367">
    <cfRule type="expression" dxfId="5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{27B7B8F5-F889-4C1A-A784-3ABC452C85CD}</x14:id>
        </ext>
      </extLst>
    </cfRule>
  </conditionalFormatting>
  <conditionalFormatting sqref="R16:R60 R87:R150 R62:R85">
    <cfRule type="cellIs" dxfId="584" priority="4" operator="equal">
      <formula>"subsecuente"</formula>
    </cfRule>
    <cfRule type="cellIs" dxfId="585" priority="5" operator="equal">
      <formula>"1a. Vez"</formula>
    </cfRule>
  </conditionalFormatting>
  <conditionalFormatting sqref="S16:S60 S62:S85 S87:S150">
    <cfRule type="cellIs" dxfId="583" priority="6" operator="equal">
      <formula>"telefónica"</formula>
    </cfRule>
    <cfRule type="cellIs" dxfId="582" priority="8" operator="equal">
      <formula>"programada"</formula>
    </cfRule>
  </conditionalFormatting>
  <conditionalFormatting sqref="E16:E378">
    <cfRule type="cellIs" dxfId="580" priority="2" operator="equal">
      <formula>"programada"</formula>
    </cfRule>
    <cfRule type="cellIs" dxfId="581" priority="12" operator="equal">
      <formula>"telefónica"</formula>
    </cfRule>
  </conditionalFormatting>
  <dataValidations count="2">
    <dataValidation type="list" allowBlank="1" showInputMessage="1" showErrorMessage="1" sqref="J1" xr:uid="{454EAFAF-56A2-4FC8-AFCE-B8A48D3DB209}">
      <formula1>"ENERO,FEBRERO,MARZO,ABRIL,MAYO,JUNIO,JULIO,AGOSTO,SEPTIEMBRE,OCTUBRE,NOVIEMBRE,DICIEMBRE"</formula1>
    </dataValidation>
    <dataValidation type="list" allowBlank="1" showInputMessage="1" showErrorMessage="1" sqref="I1" xr:uid="{25961C19-D7C1-494D-8D14-7C717608119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E3E94-3030-4D4C-89F6-E2E677D9E8A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110CC60D-1447-4C8D-9AA6-AA8868E674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331532-6320-402B-9BBD-08A4D0C892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A58E4CD-3CEC-4C89-8BB9-82954820A4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7B7B8F5-F889-4C1A-A784-3ABC452C85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60B1A4F-003B-4A34-9ADD-EECD2D4143E5}">
          <x14:formula1>
            <xm:f>listas!$A$2:$A$50</xm:f>
          </x14:formula1>
          <xm:sqref>D3:E14</xm:sqref>
        </x14:dataValidation>
        <x14:dataValidation type="list" allowBlank="1" showInputMessage="1" showErrorMessage="1" xr:uid="{7C9C01E6-67DA-40B2-8831-6EE73676E772}">
          <x14:formula1>
            <xm:f>listas!$I$2:$I$3</xm:f>
          </x14:formula1>
          <xm:sqref>Q13:Q14</xm:sqref>
        </x14:dataValidation>
        <x14:dataValidation type="list" allowBlank="1" showInputMessage="1" showErrorMessage="1" xr:uid="{6DB3B2A2-93ED-4D96-B79B-C8C3BA32434C}">
          <x14:formula1>
            <xm:f>listas!$M$2:$M$7</xm:f>
          </x14:formula1>
          <xm:sqref>Q9:Q11</xm:sqref>
        </x14:dataValidation>
        <x14:dataValidation type="list" allowBlank="1" showInputMessage="1" showErrorMessage="1" xr:uid="{B6042214-6BBF-485B-B515-60D8D31C4DD3}">
          <x14:formula1>
            <xm:f>listas!$E$2:$E$15</xm:f>
          </x14:formula1>
          <xm:sqref>Q2:Q6</xm:sqref>
        </x14:dataValidation>
        <x14:dataValidation type="list" allowBlank="1" showInputMessage="1" showErrorMessage="1" xr:uid="{34E68E65-3E2A-4C9A-88C0-5765D1AF396E}">
          <x14:formula1>
            <xm:f>listas!$R$1:$R$5</xm:f>
          </x14:formula1>
          <xm:sqref>W16:W42</xm:sqref>
        </x14:dataValidation>
        <x14:dataValidation type="list" allowBlank="1" showInputMessage="1" showErrorMessage="1" xr:uid="{7BBF5242-24BA-4E8D-A164-337548AD3F3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98C07E3-2270-4C34-9445-624057CF5FB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DC23-FBC2-440E-9467-87E5BC7F6E18}">
  <sheetPr codeName="Hoja10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3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79" priority="16" operator="equal">
      <formula>"subsecuente"</formula>
    </cfRule>
    <cfRule type="cellIs" dxfId="5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{E39EC447-C01C-4089-B8A6-DEF84DF8EB9C}</x14:id>
        </ext>
      </extLst>
    </cfRule>
  </conditionalFormatting>
  <conditionalFormatting sqref="B272 B289">
    <cfRule type="expression" dxfId="577" priority="15">
      <formula>$D272:$D287&lt;&gt;0</formula>
    </cfRule>
  </conditionalFormatting>
  <conditionalFormatting sqref="B304">
    <cfRule type="expression" dxfId="576" priority="14">
      <formula>$D304:$D319&lt;&gt;0</formula>
    </cfRule>
  </conditionalFormatting>
  <conditionalFormatting sqref="B336">
    <cfRule type="expression" dxfId="575" priority="13">
      <formula>$D336:$D351&lt;&gt;0</formula>
    </cfRule>
  </conditionalFormatting>
  <conditionalFormatting sqref="C16:M378">
    <cfRule type="expression" dxfId="5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{37A3DECB-38F1-4AD7-91EA-ED7E0142F6A1}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{DA1C9F40-3EFD-4655-A556-C3D29E651ACF}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{2097FCD6-07BA-4ECF-9D1B-6B8897481A43}</x14:id>
        </ext>
      </extLst>
    </cfRule>
  </conditionalFormatting>
  <conditionalFormatting sqref="Q16:X60 Q87:X150 Q62:X85">
    <cfRule type="expression" dxfId="573" priority="3">
      <formula>$Q16=0</formula>
    </cfRule>
  </conditionalFormatting>
  <conditionalFormatting sqref="B273:B288 B305:B321 B337:B347">
    <cfRule type="expression" dxfId="572" priority="19">
      <formula>$D273:$D304&lt;&gt;0</formula>
    </cfRule>
  </conditionalFormatting>
  <conditionalFormatting sqref="B290:B303 B322:B332">
    <cfRule type="expression" dxfId="571" priority="20">
      <formula>$D290:$D336&lt;&gt;0</formula>
    </cfRule>
  </conditionalFormatting>
  <conditionalFormatting sqref="B348:B353">
    <cfRule type="expression" dxfId="570" priority="21">
      <formula>$D348:$D378&lt;&gt;0</formula>
    </cfRule>
  </conditionalFormatting>
  <conditionalFormatting sqref="B369:B378">
    <cfRule type="expression" dxfId="569" priority="22">
      <formula>$D369:$D378&lt;&gt;0</formula>
    </cfRule>
  </conditionalFormatting>
  <conditionalFormatting sqref="B368">
    <cfRule type="expression" dxfId="568" priority="23">
      <formula>$D368:$D378&lt;&gt;0</formula>
    </cfRule>
  </conditionalFormatting>
  <conditionalFormatting sqref="B333:B335">
    <cfRule type="expression" dxfId="567" priority="24">
      <formula>$D333:$D378&lt;&gt;0</formula>
    </cfRule>
  </conditionalFormatting>
  <conditionalFormatting sqref="B354:B367">
    <cfRule type="expression" dxfId="5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{44CED228-23DF-46C2-8E16-1A1EB0F36FB2}</x14:id>
        </ext>
      </extLst>
    </cfRule>
  </conditionalFormatting>
  <conditionalFormatting sqref="R16:R60 R87:R150 R62:R85">
    <cfRule type="cellIs" dxfId="564" priority="4" operator="equal">
      <formula>"subsecuente"</formula>
    </cfRule>
    <cfRule type="cellIs" dxfId="565" priority="5" operator="equal">
      <formula>"1a. Vez"</formula>
    </cfRule>
  </conditionalFormatting>
  <conditionalFormatting sqref="S16:S60 S62:S85 S87:S150">
    <cfRule type="cellIs" dxfId="563" priority="6" operator="equal">
      <formula>"telefónica"</formula>
    </cfRule>
    <cfRule type="cellIs" dxfId="562" priority="8" operator="equal">
      <formula>"programada"</formula>
    </cfRule>
  </conditionalFormatting>
  <conditionalFormatting sqref="E16:E378">
    <cfRule type="cellIs" dxfId="560" priority="2" operator="equal">
      <formula>"programada"</formula>
    </cfRule>
    <cfRule type="cellIs" dxfId="561" priority="12" operator="equal">
      <formula>"telefónica"</formula>
    </cfRule>
  </conditionalFormatting>
  <dataValidations count="2">
    <dataValidation type="list" allowBlank="1" showInputMessage="1" showErrorMessage="1" sqref="J1" xr:uid="{6CCF0420-1054-4EEB-A537-3E7BFB254F15}">
      <formula1>"ENERO,FEBRERO,MARZO,ABRIL,MAYO,JUNIO,JULIO,AGOSTO,SEPTIEMBRE,OCTUBRE,NOVIEMBRE,DICIEMBRE"</formula1>
    </dataValidation>
    <dataValidation type="list" allowBlank="1" showInputMessage="1" showErrorMessage="1" sqref="I1" xr:uid="{CB502196-E1BE-4BE0-A712-E283C619D1C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9EC447-C01C-4089-B8A6-DEF84DF8EB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37A3DECB-38F1-4AD7-91EA-ED7E0142F6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A1C9F40-3EFD-4655-A556-C3D29E651A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097FCD6-07BA-4ECF-9D1B-6B8897481A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4CED228-23DF-46C2-8E16-1A1EB0F36F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247B0BD-D5F5-4C2D-9F45-8E4BBC6B4507}">
          <x14:formula1>
            <xm:f>listas!$A$2:$A$50</xm:f>
          </x14:formula1>
          <xm:sqref>D3:E14</xm:sqref>
        </x14:dataValidation>
        <x14:dataValidation type="list" allowBlank="1" showInputMessage="1" showErrorMessage="1" xr:uid="{324ABCED-6BA7-4B8A-A7B9-16E162AC72E8}">
          <x14:formula1>
            <xm:f>listas!$I$2:$I$3</xm:f>
          </x14:formula1>
          <xm:sqref>Q13:Q14</xm:sqref>
        </x14:dataValidation>
        <x14:dataValidation type="list" allowBlank="1" showInputMessage="1" showErrorMessage="1" xr:uid="{FF765C55-FB79-4F28-A5EF-A88925B3DCD7}">
          <x14:formula1>
            <xm:f>listas!$M$2:$M$7</xm:f>
          </x14:formula1>
          <xm:sqref>Q9:Q11</xm:sqref>
        </x14:dataValidation>
        <x14:dataValidation type="list" allowBlank="1" showInputMessage="1" showErrorMessage="1" xr:uid="{74C2744C-9C57-4BCE-B36E-A2862BDF23D8}">
          <x14:formula1>
            <xm:f>listas!$E$2:$E$15</xm:f>
          </x14:formula1>
          <xm:sqref>Q2:Q6</xm:sqref>
        </x14:dataValidation>
        <x14:dataValidation type="list" allowBlank="1" showInputMessage="1" showErrorMessage="1" xr:uid="{4FC7A1E1-26FB-4376-AFAF-D892FB447667}">
          <x14:formula1>
            <xm:f>listas!$R$1:$R$5</xm:f>
          </x14:formula1>
          <xm:sqref>W16:W42</xm:sqref>
        </x14:dataValidation>
        <x14:dataValidation type="list" allowBlank="1" showInputMessage="1" showErrorMessage="1" xr:uid="{36E30EC5-C3E6-4D6B-9421-A8913A5667B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6CF1201-0B15-4AD9-8885-C5FA9144929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94D4A-026E-400B-86AA-D8425F03FDAC}">
  <sheetPr codeName="Hoja11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4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59" priority="16" operator="equal">
      <formula>"subsecuente"</formula>
    </cfRule>
    <cfRule type="cellIs" dxfId="5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{4FB00B9D-A654-4D7D-9383-DE579075340B}</x14:id>
        </ext>
      </extLst>
    </cfRule>
  </conditionalFormatting>
  <conditionalFormatting sqref="B272 B289">
    <cfRule type="expression" dxfId="557" priority="15">
      <formula>$D272:$D287&lt;&gt;0</formula>
    </cfRule>
  </conditionalFormatting>
  <conditionalFormatting sqref="B304">
    <cfRule type="expression" dxfId="556" priority="14">
      <formula>$D304:$D319&lt;&gt;0</formula>
    </cfRule>
  </conditionalFormatting>
  <conditionalFormatting sqref="B336">
    <cfRule type="expression" dxfId="555" priority="13">
      <formula>$D336:$D351&lt;&gt;0</formula>
    </cfRule>
  </conditionalFormatting>
  <conditionalFormatting sqref="C16:M378">
    <cfRule type="expression" dxfId="5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{07507510-5184-4F2C-B023-D1C123B97AA4}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{8B27D474-D302-46D3-91EE-4A891737E007}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{30C742C6-562C-4D99-BB71-E3DDF138E4AD}</x14:id>
        </ext>
      </extLst>
    </cfRule>
  </conditionalFormatting>
  <conditionalFormatting sqref="Q16:X60 Q87:X150 Q62:X85">
    <cfRule type="expression" dxfId="553" priority="3">
      <formula>$Q16=0</formula>
    </cfRule>
  </conditionalFormatting>
  <conditionalFormatting sqref="B273:B288 B305:B321 B337:B347">
    <cfRule type="expression" dxfId="552" priority="19">
      <formula>$D273:$D304&lt;&gt;0</formula>
    </cfRule>
  </conditionalFormatting>
  <conditionalFormatting sqref="B290:B303 B322:B332">
    <cfRule type="expression" dxfId="551" priority="20">
      <formula>$D290:$D336&lt;&gt;0</formula>
    </cfRule>
  </conditionalFormatting>
  <conditionalFormatting sqref="B348:B353">
    <cfRule type="expression" dxfId="550" priority="21">
      <formula>$D348:$D378&lt;&gt;0</formula>
    </cfRule>
  </conditionalFormatting>
  <conditionalFormatting sqref="B369:B378">
    <cfRule type="expression" dxfId="549" priority="22">
      <formula>$D369:$D378&lt;&gt;0</formula>
    </cfRule>
  </conditionalFormatting>
  <conditionalFormatting sqref="B368">
    <cfRule type="expression" dxfId="548" priority="23">
      <formula>$D368:$D378&lt;&gt;0</formula>
    </cfRule>
  </conditionalFormatting>
  <conditionalFormatting sqref="B333:B335">
    <cfRule type="expression" dxfId="547" priority="24">
      <formula>$D333:$D378&lt;&gt;0</formula>
    </cfRule>
  </conditionalFormatting>
  <conditionalFormatting sqref="B354:B367">
    <cfRule type="expression" dxfId="5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{34351274-BCA3-4393-B4EB-067A004384E8}</x14:id>
        </ext>
      </extLst>
    </cfRule>
  </conditionalFormatting>
  <conditionalFormatting sqref="R16:R60 R87:R150 R62:R85">
    <cfRule type="cellIs" dxfId="545" priority="4" operator="equal">
      <formula>"subsecuente"</formula>
    </cfRule>
    <cfRule type="cellIs" dxfId="544" priority="5" operator="equal">
      <formula>"1a. Vez"</formula>
    </cfRule>
  </conditionalFormatting>
  <conditionalFormatting sqref="S16:S60 S62:S85 S87:S150">
    <cfRule type="cellIs" dxfId="543" priority="6" operator="equal">
      <formula>"telefónica"</formula>
    </cfRule>
    <cfRule type="cellIs" dxfId="542" priority="8" operator="equal">
      <formula>"programada"</formula>
    </cfRule>
  </conditionalFormatting>
  <conditionalFormatting sqref="E16:E378">
    <cfRule type="cellIs" dxfId="541" priority="2" operator="equal">
      <formula>"programada"</formula>
    </cfRule>
    <cfRule type="cellIs" dxfId="540" priority="12" operator="equal">
      <formula>"telefónica"</formula>
    </cfRule>
  </conditionalFormatting>
  <dataValidations count="2">
    <dataValidation type="list" allowBlank="1" showInputMessage="1" showErrorMessage="1" sqref="I1" xr:uid="{05264628-5289-4265-AAC1-A64B59AD7470}">
      <formula1>"1,2,3,4,5,6,7,8,9,10,11,12,13,14,15,16,17,18,19,20,21,22,23,24,25,26,27,28,29,30,31"</formula1>
    </dataValidation>
    <dataValidation type="list" allowBlank="1" showInputMessage="1" showErrorMessage="1" sqref="J1" xr:uid="{D6ACF522-CA10-40ED-B05F-DF42A6C9FA16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B00B9D-A654-4D7D-9383-DE57907534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07507510-5184-4F2C-B023-D1C123B97A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B27D474-D302-46D3-91EE-4A891737E0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0C742C6-562C-4D99-BB71-E3DDF138E4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4351274-BCA3-4393-B4EB-067A004384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973281F-0B18-4467-8525-4DD1727B339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E2FD6EAF-A832-4344-99C1-01571CBE8A6C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F8450E4E-8F61-4F10-A6B4-36783E080D48}">
          <x14:formula1>
            <xm:f>listas!$R$1:$R$5</xm:f>
          </x14:formula1>
          <xm:sqref>W16:W42</xm:sqref>
        </x14:dataValidation>
        <x14:dataValidation type="list" allowBlank="1" showInputMessage="1" showErrorMessage="1" xr:uid="{3D61533D-B281-4D90-8EBF-67BE60E3B93C}">
          <x14:formula1>
            <xm:f>listas!$E$2:$E$15</xm:f>
          </x14:formula1>
          <xm:sqref>Q2:Q6</xm:sqref>
        </x14:dataValidation>
        <x14:dataValidation type="list" allowBlank="1" showInputMessage="1" showErrorMessage="1" xr:uid="{F1043494-E67E-4B96-83A8-28818C0D62C6}">
          <x14:formula1>
            <xm:f>listas!$M$2:$M$7</xm:f>
          </x14:formula1>
          <xm:sqref>Q9:Q11</xm:sqref>
        </x14:dataValidation>
        <x14:dataValidation type="list" allowBlank="1" showInputMessage="1" showErrorMessage="1" xr:uid="{D2018709-8395-45FA-AA65-9DBF5F3B0312}">
          <x14:formula1>
            <xm:f>listas!$I$2:$I$3</xm:f>
          </x14:formula1>
          <xm:sqref>Q13:Q14</xm:sqref>
        </x14:dataValidation>
        <x14:dataValidation type="list" allowBlank="1" showInputMessage="1" showErrorMessage="1" xr:uid="{862A1BB7-4F8A-4918-9DA6-DF40D1996251}">
          <x14:formula1>
            <xm:f>listas!$A$2:$A$50</xm:f>
          </x14:formula1>
          <xm:sqref>D3:E14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AC0FF-672E-4859-842E-ED37ECE1552B}">
  <sheetPr codeName="Hoja12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5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39" priority="16" operator="equal">
      <formula>"subsecuente"</formula>
    </cfRule>
    <cfRule type="cellIs" dxfId="5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{83051AD3-0796-4B59-8B59-F9D0115C3F64}</x14:id>
        </ext>
      </extLst>
    </cfRule>
  </conditionalFormatting>
  <conditionalFormatting sqref="B272 B289">
    <cfRule type="expression" dxfId="537" priority="15">
      <formula>$D272:$D287&lt;&gt;0</formula>
    </cfRule>
  </conditionalFormatting>
  <conditionalFormatting sqref="B304">
    <cfRule type="expression" dxfId="536" priority="14">
      <formula>$D304:$D319&lt;&gt;0</formula>
    </cfRule>
  </conditionalFormatting>
  <conditionalFormatting sqref="B336">
    <cfRule type="expression" dxfId="535" priority="13">
      <formula>$D336:$D351&lt;&gt;0</formula>
    </cfRule>
  </conditionalFormatting>
  <conditionalFormatting sqref="C16:M378">
    <cfRule type="expression" dxfId="5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{73827FA3-2C5E-44D9-92E6-17BF0A9B7816}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{24BD04CD-4EE9-4CDD-9167-885BD59D0974}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{2883E2B2-55C8-46B6-B92C-1A0A1FA6A33E}</x14:id>
        </ext>
      </extLst>
    </cfRule>
  </conditionalFormatting>
  <conditionalFormatting sqref="Q16:X60 Q87:X150 Q62:X85">
    <cfRule type="expression" dxfId="533" priority="3">
      <formula>$Q16=0</formula>
    </cfRule>
  </conditionalFormatting>
  <conditionalFormatting sqref="B273:B288 B305:B321 B337:B347">
    <cfRule type="expression" dxfId="532" priority="19">
      <formula>$D273:$D304&lt;&gt;0</formula>
    </cfRule>
  </conditionalFormatting>
  <conditionalFormatting sqref="B290:B303 B322:B332">
    <cfRule type="expression" dxfId="531" priority="20">
      <formula>$D290:$D336&lt;&gt;0</formula>
    </cfRule>
  </conditionalFormatting>
  <conditionalFormatting sqref="B348:B353">
    <cfRule type="expression" dxfId="530" priority="21">
      <formula>$D348:$D378&lt;&gt;0</formula>
    </cfRule>
  </conditionalFormatting>
  <conditionalFormatting sqref="B369:B378">
    <cfRule type="expression" dxfId="529" priority="22">
      <formula>$D369:$D378&lt;&gt;0</formula>
    </cfRule>
  </conditionalFormatting>
  <conditionalFormatting sqref="B368">
    <cfRule type="expression" dxfId="528" priority="23">
      <formula>$D368:$D378&lt;&gt;0</formula>
    </cfRule>
  </conditionalFormatting>
  <conditionalFormatting sqref="B333:B335">
    <cfRule type="expression" dxfId="527" priority="24">
      <formula>$D333:$D378&lt;&gt;0</formula>
    </cfRule>
  </conditionalFormatting>
  <conditionalFormatting sqref="B354:B367">
    <cfRule type="expression" dxfId="5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{F9BB2BF9-C4CB-42C1-83B4-4156380CAA35}</x14:id>
        </ext>
      </extLst>
    </cfRule>
  </conditionalFormatting>
  <conditionalFormatting sqref="R16:R60 R87:R150 R62:R85">
    <cfRule type="cellIs" dxfId="524" priority="4" operator="equal">
      <formula>"subsecuente"</formula>
    </cfRule>
    <cfRule type="cellIs" dxfId="525" priority="5" operator="equal">
      <formula>"1a. Vez"</formula>
    </cfRule>
  </conditionalFormatting>
  <conditionalFormatting sqref="S16:S60 S62:S85 S87:S150">
    <cfRule type="cellIs" dxfId="523" priority="6" operator="equal">
      <formula>"telefónica"</formula>
    </cfRule>
    <cfRule type="cellIs" dxfId="522" priority="8" operator="equal">
      <formula>"programada"</formula>
    </cfRule>
  </conditionalFormatting>
  <conditionalFormatting sqref="E16:E378">
    <cfRule type="cellIs" dxfId="520" priority="2" operator="equal">
      <formula>"programada"</formula>
    </cfRule>
    <cfRule type="cellIs" dxfId="521" priority="12" operator="equal">
      <formula>"telefónica"</formula>
    </cfRule>
  </conditionalFormatting>
  <dataValidations count="2">
    <dataValidation type="list" allowBlank="1" showInputMessage="1" showErrorMessage="1" sqref="J1" xr:uid="{C594C526-7F2F-4455-B9AA-5FB363782D19}">
      <formula1>"ENERO,FEBRERO,MARZO,ABRIL,MAYO,JUNIO,JULIO,AGOSTO,SEPTIEMBRE,OCTUBRE,NOVIEMBRE,DICIEMBRE"</formula1>
    </dataValidation>
    <dataValidation type="list" allowBlank="1" showInputMessage="1" showErrorMessage="1" sqref="I1" xr:uid="{F9D31EEB-E9A6-4D1F-B1F0-9336EC3C719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051AD3-0796-4B59-8B59-F9D0115C3F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73827FA3-2C5E-44D9-92E6-17BF0A9B78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4BD04CD-4EE9-4CDD-9167-885BD59D09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883E2B2-55C8-46B6-B92C-1A0A1FA6A3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9BB2BF9-C4CB-42C1-83B4-4156380CAA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3235570-DEA3-46F1-9EFA-D85F6915B3FC}">
          <x14:formula1>
            <xm:f>listas!$A$2:$A$50</xm:f>
          </x14:formula1>
          <xm:sqref>D3:E14</xm:sqref>
        </x14:dataValidation>
        <x14:dataValidation type="list" allowBlank="1" showInputMessage="1" showErrorMessage="1" xr:uid="{76DB419C-6DB4-4DF6-A2CD-CF1345A8DCF3}">
          <x14:formula1>
            <xm:f>listas!$I$2:$I$3</xm:f>
          </x14:formula1>
          <xm:sqref>Q13:Q14</xm:sqref>
        </x14:dataValidation>
        <x14:dataValidation type="list" allowBlank="1" showInputMessage="1" showErrorMessage="1" xr:uid="{04CE16C4-FDBD-4819-A151-0C4AB834441C}">
          <x14:formula1>
            <xm:f>listas!$M$2:$M$7</xm:f>
          </x14:formula1>
          <xm:sqref>Q9:Q11</xm:sqref>
        </x14:dataValidation>
        <x14:dataValidation type="list" allowBlank="1" showInputMessage="1" showErrorMessage="1" xr:uid="{29F00C40-9085-4788-805B-3A65855C36C3}">
          <x14:formula1>
            <xm:f>listas!$E$2:$E$15</xm:f>
          </x14:formula1>
          <xm:sqref>Q2:Q6</xm:sqref>
        </x14:dataValidation>
        <x14:dataValidation type="list" allowBlank="1" showInputMessage="1" showErrorMessage="1" xr:uid="{0482DDAE-25F8-44D1-85B6-0A0F95EE2EF3}">
          <x14:formula1>
            <xm:f>listas!$R$1:$R$5</xm:f>
          </x14:formula1>
          <xm:sqref>W16:W42</xm:sqref>
        </x14:dataValidation>
        <x14:dataValidation type="list" allowBlank="1" showInputMessage="1" showErrorMessage="1" xr:uid="{9D18CFF9-4029-4909-A2CB-0BCF39BABBD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49692A10-F672-4824-8BC6-ED3F7DDD5E1B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D2F28-D93E-4195-AC17-1EFD66934C2B}">
  <sheetPr codeName="Hoja13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6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19" priority="16" operator="equal">
      <formula>"subsecuente"</formula>
    </cfRule>
    <cfRule type="cellIs" dxfId="5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{B81B8A2B-78DE-4668-8B7A-026674BF79EF}</x14:id>
        </ext>
      </extLst>
    </cfRule>
  </conditionalFormatting>
  <conditionalFormatting sqref="B272 B289">
    <cfRule type="expression" dxfId="517" priority="15">
      <formula>$D272:$D287&lt;&gt;0</formula>
    </cfRule>
  </conditionalFormatting>
  <conditionalFormatting sqref="B304">
    <cfRule type="expression" dxfId="516" priority="14">
      <formula>$D304:$D319&lt;&gt;0</formula>
    </cfRule>
  </conditionalFormatting>
  <conditionalFormatting sqref="B336">
    <cfRule type="expression" dxfId="515" priority="13">
      <formula>$D336:$D351&lt;&gt;0</formula>
    </cfRule>
  </conditionalFormatting>
  <conditionalFormatting sqref="C16:M378">
    <cfRule type="expression" dxfId="5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{5EFB9460-9AEE-4E0A-AA51-D43B4E1EBD80}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{3613D17B-342D-479C-9EDE-95DB4A89F700}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{ED504B7F-F8F9-4300-96A0-9520B3914E5B}</x14:id>
        </ext>
      </extLst>
    </cfRule>
  </conditionalFormatting>
  <conditionalFormatting sqref="Q16:X60 Q87:X150 Q62:X85">
    <cfRule type="expression" dxfId="513" priority="3">
      <formula>$Q16=0</formula>
    </cfRule>
  </conditionalFormatting>
  <conditionalFormatting sqref="B273:B288 B305:B321 B337:B347">
    <cfRule type="expression" dxfId="512" priority="19">
      <formula>$D273:$D304&lt;&gt;0</formula>
    </cfRule>
  </conditionalFormatting>
  <conditionalFormatting sqref="B290:B303 B322:B332">
    <cfRule type="expression" dxfId="511" priority="20">
      <formula>$D290:$D336&lt;&gt;0</formula>
    </cfRule>
  </conditionalFormatting>
  <conditionalFormatting sqref="B348:B353">
    <cfRule type="expression" dxfId="510" priority="21">
      <formula>$D348:$D378&lt;&gt;0</formula>
    </cfRule>
  </conditionalFormatting>
  <conditionalFormatting sqref="B369:B378">
    <cfRule type="expression" dxfId="509" priority="22">
      <formula>$D369:$D378&lt;&gt;0</formula>
    </cfRule>
  </conditionalFormatting>
  <conditionalFormatting sqref="B368">
    <cfRule type="expression" dxfId="508" priority="23">
      <formula>$D368:$D378&lt;&gt;0</formula>
    </cfRule>
  </conditionalFormatting>
  <conditionalFormatting sqref="B333:B335">
    <cfRule type="expression" dxfId="507" priority="24">
      <formula>$D333:$D378&lt;&gt;0</formula>
    </cfRule>
  </conditionalFormatting>
  <conditionalFormatting sqref="B354:B367">
    <cfRule type="expression" dxfId="5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{658C7B05-BAA2-4325-AC31-C54FCDE1D316}</x14:id>
        </ext>
      </extLst>
    </cfRule>
  </conditionalFormatting>
  <conditionalFormatting sqref="R16:R60 R87:R150 R62:R85">
    <cfRule type="cellIs" dxfId="505" priority="4" operator="equal">
      <formula>"subsecuente"</formula>
    </cfRule>
    <cfRule type="cellIs" dxfId="504" priority="5" operator="equal">
      <formula>"1a. Vez"</formula>
    </cfRule>
  </conditionalFormatting>
  <conditionalFormatting sqref="S16:S60 S62:S85 S87:S150">
    <cfRule type="cellIs" dxfId="503" priority="6" operator="equal">
      <formula>"telefónica"</formula>
    </cfRule>
    <cfRule type="cellIs" dxfId="502" priority="8" operator="equal">
      <formula>"programada"</formula>
    </cfRule>
  </conditionalFormatting>
  <conditionalFormatting sqref="E16:E378">
    <cfRule type="cellIs" dxfId="501" priority="2" operator="equal">
      <formula>"programada"</formula>
    </cfRule>
    <cfRule type="cellIs" dxfId="500" priority="12" operator="equal">
      <formula>"telefónica"</formula>
    </cfRule>
  </conditionalFormatting>
  <dataValidations count="2">
    <dataValidation type="list" allowBlank="1" showInputMessage="1" showErrorMessage="1" sqref="I1" xr:uid="{530B82EA-2589-4145-A17E-7FE7096CF8BE}">
      <formula1>"1,2,3,4,5,6,7,8,9,10,11,12,13,14,15,16,17,18,19,20,21,22,23,24,25,26,27,28,29,30,31"</formula1>
    </dataValidation>
    <dataValidation type="list" allowBlank="1" showInputMessage="1" showErrorMessage="1" sqref="J1" xr:uid="{8E903F52-3A23-4733-81E7-4AFD2B98BBE0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1B8A2B-78DE-4668-8B7A-026674BF79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5EFB9460-9AEE-4E0A-AA51-D43B4E1EBD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613D17B-342D-479C-9EDE-95DB4A89F7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D504B7F-F8F9-4300-96A0-9520B3914E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658C7B05-BAA2-4325-AC31-C54FCDE1D3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00A7794-385A-490D-BA01-2D4AD7A43C5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BDED0975-0D97-4B5D-940B-7CC8043104DE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27EE21FC-49DC-4108-B21D-25B1407CB763}">
          <x14:formula1>
            <xm:f>listas!$R$1:$R$5</xm:f>
          </x14:formula1>
          <xm:sqref>W16:W42</xm:sqref>
        </x14:dataValidation>
        <x14:dataValidation type="list" allowBlank="1" showInputMessage="1" showErrorMessage="1" xr:uid="{001F11E5-7834-44CC-8073-C5F44114C3E9}">
          <x14:formula1>
            <xm:f>listas!$E$2:$E$15</xm:f>
          </x14:formula1>
          <xm:sqref>Q2:Q6</xm:sqref>
        </x14:dataValidation>
        <x14:dataValidation type="list" allowBlank="1" showInputMessage="1" showErrorMessage="1" xr:uid="{583D3C83-60BA-4E22-AC22-844C2C2E08C9}">
          <x14:formula1>
            <xm:f>listas!$M$2:$M$7</xm:f>
          </x14:formula1>
          <xm:sqref>Q9:Q11</xm:sqref>
        </x14:dataValidation>
        <x14:dataValidation type="list" allowBlank="1" showInputMessage="1" showErrorMessage="1" xr:uid="{9DBA0923-387A-417C-A658-D9E7B5C2A4D1}">
          <x14:formula1>
            <xm:f>listas!$I$2:$I$3</xm:f>
          </x14:formula1>
          <xm:sqref>Q13:Q14</xm:sqref>
        </x14:dataValidation>
        <x14:dataValidation type="list" allowBlank="1" showInputMessage="1" showErrorMessage="1" xr:uid="{7F3FA447-C2D7-42E7-8CB5-B81EFFFC87CD}">
          <x14:formula1>
            <xm:f>listas!$A$2:$A$50</xm:f>
          </x14:formula1>
          <xm:sqref>D3:E14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CE55D-D492-4A6E-8FFE-5E300A0CF15A}">
  <sheetPr codeName="Hoja14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7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99" priority="16" operator="equal">
      <formula>"subsecuente"</formula>
    </cfRule>
    <cfRule type="cellIs" dxfId="4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{EBE88C9A-3F57-40DF-B68B-0F09524524E0}</x14:id>
        </ext>
      </extLst>
    </cfRule>
  </conditionalFormatting>
  <conditionalFormatting sqref="B272 B289">
    <cfRule type="expression" dxfId="497" priority="15">
      <formula>$D272:$D287&lt;&gt;0</formula>
    </cfRule>
  </conditionalFormatting>
  <conditionalFormatting sqref="B304">
    <cfRule type="expression" dxfId="496" priority="14">
      <formula>$D304:$D319&lt;&gt;0</formula>
    </cfRule>
  </conditionalFormatting>
  <conditionalFormatting sqref="B336">
    <cfRule type="expression" dxfId="495" priority="13">
      <formula>$D336:$D351&lt;&gt;0</formula>
    </cfRule>
  </conditionalFormatting>
  <conditionalFormatting sqref="C16:M378">
    <cfRule type="expression" dxfId="4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{836A7922-676A-49DB-A1ED-3C0183247DEB}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{DB1A96F9-F1D9-4B27-81B5-9F4AB5E1E917}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{4184514A-5679-4458-833A-99C72061D354}</x14:id>
        </ext>
      </extLst>
    </cfRule>
  </conditionalFormatting>
  <conditionalFormatting sqref="Q16:X60 Q87:X150 Q62:X85">
    <cfRule type="expression" dxfId="493" priority="3">
      <formula>$Q16=0</formula>
    </cfRule>
  </conditionalFormatting>
  <conditionalFormatting sqref="B273:B288 B305:B321 B337:B347">
    <cfRule type="expression" dxfId="492" priority="19">
      <formula>$D273:$D304&lt;&gt;0</formula>
    </cfRule>
  </conditionalFormatting>
  <conditionalFormatting sqref="B290:B303 B322:B332">
    <cfRule type="expression" dxfId="491" priority="20">
      <formula>$D290:$D336&lt;&gt;0</formula>
    </cfRule>
  </conditionalFormatting>
  <conditionalFormatting sqref="B348:B353">
    <cfRule type="expression" dxfId="490" priority="21">
      <formula>$D348:$D378&lt;&gt;0</formula>
    </cfRule>
  </conditionalFormatting>
  <conditionalFormatting sqref="B369:B378">
    <cfRule type="expression" dxfId="489" priority="22">
      <formula>$D369:$D378&lt;&gt;0</formula>
    </cfRule>
  </conditionalFormatting>
  <conditionalFormatting sqref="B368">
    <cfRule type="expression" dxfId="488" priority="23">
      <formula>$D368:$D378&lt;&gt;0</formula>
    </cfRule>
  </conditionalFormatting>
  <conditionalFormatting sqref="B333:B335">
    <cfRule type="expression" dxfId="487" priority="24">
      <formula>$D333:$D378&lt;&gt;0</formula>
    </cfRule>
  </conditionalFormatting>
  <conditionalFormatting sqref="B354:B367">
    <cfRule type="expression" dxfId="4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{EF5BE18E-FC66-485A-A6A3-38E0AC909E04}</x14:id>
        </ext>
      </extLst>
    </cfRule>
  </conditionalFormatting>
  <conditionalFormatting sqref="R16:R60 R87:R150 R62:R85">
    <cfRule type="cellIs" dxfId="485" priority="4" operator="equal">
      <formula>"subsecuente"</formula>
    </cfRule>
    <cfRule type="cellIs" dxfId="484" priority="5" operator="equal">
      <formula>"1a. Vez"</formula>
    </cfRule>
  </conditionalFormatting>
  <conditionalFormatting sqref="S16:S60 S62:S85 S87:S150">
    <cfRule type="cellIs" dxfId="483" priority="6" operator="equal">
      <formula>"telefónica"</formula>
    </cfRule>
    <cfRule type="cellIs" dxfId="482" priority="8" operator="equal">
      <formula>"programada"</formula>
    </cfRule>
  </conditionalFormatting>
  <conditionalFormatting sqref="E16:E378">
    <cfRule type="cellIs" dxfId="481" priority="2" operator="equal">
      <formula>"programada"</formula>
    </cfRule>
    <cfRule type="cellIs" dxfId="480" priority="12" operator="equal">
      <formula>"telefónica"</formula>
    </cfRule>
  </conditionalFormatting>
  <dataValidations count="2">
    <dataValidation type="list" allowBlank="1" showInputMessage="1" showErrorMessage="1" sqref="I1" xr:uid="{7246826D-21E7-4401-9170-AE1F1F5F6398}">
      <formula1>"1,2,3,4,5,6,7,8,9,10,11,12,13,14,15,16,17,18,19,20,21,22,23,24,25,26,27,28,29,30,31"</formula1>
    </dataValidation>
    <dataValidation type="list" allowBlank="1" showInputMessage="1" showErrorMessage="1" sqref="J1" xr:uid="{37542508-90A7-4F82-B7AC-9A2D491B9D2A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E88C9A-3F57-40DF-B68B-0F09524524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36A7922-676A-49DB-A1ED-3C0183247D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B1A96F9-F1D9-4B27-81B5-9F4AB5E1E9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84514A-5679-4458-833A-99C72061D3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F5BE18E-FC66-485A-A6A3-38E0AC909E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7A72C1D-BEB0-467F-80E4-E0FE910B55D7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F7F27E5-FE9D-44D6-BB29-91D45CEF5EC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A439A95D-41F2-4CEC-9024-C4B692C647DA}">
          <x14:formula1>
            <xm:f>listas!$R$1:$R$5</xm:f>
          </x14:formula1>
          <xm:sqref>W16:W42</xm:sqref>
        </x14:dataValidation>
        <x14:dataValidation type="list" allowBlank="1" showInputMessage="1" showErrorMessage="1" xr:uid="{C8478D26-FF6F-4B3F-8551-0A91FBBF4735}">
          <x14:formula1>
            <xm:f>listas!$E$2:$E$15</xm:f>
          </x14:formula1>
          <xm:sqref>Q2:Q6</xm:sqref>
        </x14:dataValidation>
        <x14:dataValidation type="list" allowBlank="1" showInputMessage="1" showErrorMessage="1" xr:uid="{9CA16A61-DE2C-4C60-801F-400603D1F1F5}">
          <x14:formula1>
            <xm:f>listas!$M$2:$M$7</xm:f>
          </x14:formula1>
          <xm:sqref>Q9:Q11</xm:sqref>
        </x14:dataValidation>
        <x14:dataValidation type="list" allowBlank="1" showInputMessage="1" showErrorMessage="1" xr:uid="{4D35E034-B038-40D6-8B7D-091C08D674C9}">
          <x14:formula1>
            <xm:f>listas!$I$2:$I$3</xm:f>
          </x14:formula1>
          <xm:sqref>Q13:Q14</xm:sqref>
        </x14:dataValidation>
        <x14:dataValidation type="list" allowBlank="1" showInputMessage="1" showErrorMessage="1" xr:uid="{48CF2D2B-88AF-4B5C-B4D1-B5ACA7A47C6D}">
          <x14:formula1>
            <xm:f>listas!$A$2:$A$50</xm:f>
          </x14:formula1>
          <xm:sqref>D3:E14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D86AA-E544-4B34-81E2-D02120A1313C}">
  <sheetPr codeName="Hoja15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8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79" priority="16" operator="equal">
      <formula>"subsecuente"</formula>
    </cfRule>
    <cfRule type="cellIs" dxfId="4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{0E566E3D-4A35-45B0-A9D6-08E7F4ACD06B}</x14:id>
        </ext>
      </extLst>
    </cfRule>
  </conditionalFormatting>
  <conditionalFormatting sqref="B272 B289">
    <cfRule type="expression" dxfId="477" priority="15">
      <formula>$D272:$D287&lt;&gt;0</formula>
    </cfRule>
  </conditionalFormatting>
  <conditionalFormatting sqref="B304">
    <cfRule type="expression" dxfId="476" priority="14">
      <formula>$D304:$D319&lt;&gt;0</formula>
    </cfRule>
  </conditionalFormatting>
  <conditionalFormatting sqref="B336">
    <cfRule type="expression" dxfId="475" priority="13">
      <formula>$D336:$D351&lt;&gt;0</formula>
    </cfRule>
  </conditionalFormatting>
  <conditionalFormatting sqref="C16:M378">
    <cfRule type="expression" dxfId="4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{1C8F2E08-8178-442A-A400-DA735076F6CA}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{DC66F588-A977-4B53-872B-63A6C54FD395}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{2617C80E-42A4-4AC2-B0D8-7C0F7E705BD8}</x14:id>
        </ext>
      </extLst>
    </cfRule>
  </conditionalFormatting>
  <conditionalFormatting sqref="Q16:X60 Q87:X150 Q62:X85">
    <cfRule type="expression" dxfId="473" priority="3">
      <formula>$Q16=0</formula>
    </cfRule>
  </conditionalFormatting>
  <conditionalFormatting sqref="B273:B288 B305:B321 B337:B347">
    <cfRule type="expression" dxfId="472" priority="19">
      <formula>$D273:$D304&lt;&gt;0</formula>
    </cfRule>
  </conditionalFormatting>
  <conditionalFormatting sqref="B290:B303 B322:B332">
    <cfRule type="expression" dxfId="471" priority="20">
      <formula>$D290:$D336&lt;&gt;0</formula>
    </cfRule>
  </conditionalFormatting>
  <conditionalFormatting sqref="B348:B353">
    <cfRule type="expression" dxfId="470" priority="21">
      <formula>$D348:$D378&lt;&gt;0</formula>
    </cfRule>
  </conditionalFormatting>
  <conditionalFormatting sqref="B369:B378">
    <cfRule type="expression" dxfId="469" priority="22">
      <formula>$D369:$D378&lt;&gt;0</formula>
    </cfRule>
  </conditionalFormatting>
  <conditionalFormatting sqref="B368">
    <cfRule type="expression" dxfId="468" priority="23">
      <formula>$D368:$D378&lt;&gt;0</formula>
    </cfRule>
  </conditionalFormatting>
  <conditionalFormatting sqref="B333:B335">
    <cfRule type="expression" dxfId="467" priority="24">
      <formula>$D333:$D378&lt;&gt;0</formula>
    </cfRule>
  </conditionalFormatting>
  <conditionalFormatting sqref="B354:B367">
    <cfRule type="expression" dxfId="4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{03EC1AD5-D669-4B95-86BB-D6A0E425ECA8}</x14:id>
        </ext>
      </extLst>
    </cfRule>
  </conditionalFormatting>
  <conditionalFormatting sqref="R16:R60 R87:R150 R62:R85">
    <cfRule type="cellIs" dxfId="465" priority="4" operator="equal">
      <formula>"subsecuente"</formula>
    </cfRule>
    <cfRule type="cellIs" dxfId="464" priority="5" operator="equal">
      <formula>"1a. Vez"</formula>
    </cfRule>
  </conditionalFormatting>
  <conditionalFormatting sqref="S16:S60 S62:S85 S87:S150">
    <cfRule type="cellIs" dxfId="463" priority="6" operator="equal">
      <formula>"telefónica"</formula>
    </cfRule>
    <cfRule type="cellIs" dxfId="462" priority="8" operator="equal">
      <formula>"programada"</formula>
    </cfRule>
  </conditionalFormatting>
  <conditionalFormatting sqref="E16:E378">
    <cfRule type="cellIs" dxfId="461" priority="2" operator="equal">
      <formula>"programada"</formula>
    </cfRule>
    <cfRule type="cellIs" dxfId="460" priority="12" operator="equal">
      <formula>"telefónica"</formula>
    </cfRule>
  </conditionalFormatting>
  <dataValidations count="2">
    <dataValidation type="list" allowBlank="1" showInputMessage="1" showErrorMessage="1" sqref="J1" xr:uid="{FBBE386A-B67E-4CDC-BCD5-6C52058507AD}">
      <formula1>"ENERO,FEBRERO,MARZO,ABRIL,MAYO,JUNIO,JULIO,AGOSTO,SEPTIEMBRE,OCTUBRE,NOVIEMBRE,DICIEMBRE"</formula1>
    </dataValidation>
    <dataValidation type="list" allowBlank="1" showInputMessage="1" showErrorMessage="1" sqref="I1" xr:uid="{EF77094B-205B-43B1-AA4F-F60733DBB79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566E3D-4A35-45B0-A9D6-08E7F4ACD06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1C8F2E08-8178-442A-A400-DA735076F6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C66F588-A977-4B53-872B-63A6C54FD3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617C80E-42A4-4AC2-B0D8-7C0F7E705B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3EC1AD5-D669-4B95-86BB-D6A0E425EC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F9F59B8-6161-40EC-9D99-39B09E0B3D83}">
          <x14:formula1>
            <xm:f>listas!$A$2:$A$50</xm:f>
          </x14:formula1>
          <xm:sqref>D3:E14</xm:sqref>
        </x14:dataValidation>
        <x14:dataValidation type="list" allowBlank="1" showInputMessage="1" showErrorMessage="1" xr:uid="{88C5B119-69EA-4EE7-956A-1B5704244DC2}">
          <x14:formula1>
            <xm:f>listas!$I$2:$I$3</xm:f>
          </x14:formula1>
          <xm:sqref>Q13:Q14</xm:sqref>
        </x14:dataValidation>
        <x14:dataValidation type="list" allowBlank="1" showInputMessage="1" showErrorMessage="1" xr:uid="{B7F60671-55DE-4628-B01A-3B274FFE29C9}">
          <x14:formula1>
            <xm:f>listas!$M$2:$M$7</xm:f>
          </x14:formula1>
          <xm:sqref>Q9:Q11</xm:sqref>
        </x14:dataValidation>
        <x14:dataValidation type="list" allowBlank="1" showInputMessage="1" showErrorMessage="1" xr:uid="{CB2F87DF-63AC-477C-A01D-DB885A843C2E}">
          <x14:formula1>
            <xm:f>listas!$E$2:$E$15</xm:f>
          </x14:formula1>
          <xm:sqref>Q2:Q6</xm:sqref>
        </x14:dataValidation>
        <x14:dataValidation type="list" allowBlank="1" showInputMessage="1" showErrorMessage="1" xr:uid="{12305BDA-02C5-44C3-BF32-854670D3BF5B}">
          <x14:formula1>
            <xm:f>listas!$R$1:$R$5</xm:f>
          </x14:formula1>
          <xm:sqref>W16:W42</xm:sqref>
        </x14:dataValidation>
        <x14:dataValidation type="list" allowBlank="1" showInputMessage="1" showErrorMessage="1" xr:uid="{4B6F9828-2ABF-4619-A81E-AFD004EC5DDE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9761A0E-B177-453C-91D8-30A78AA2D698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E314-2876-4915-9526-6A37A15A9131}">
  <sheetPr codeName="Hoja16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9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59" priority="16" operator="equal">
      <formula>"subsecuente"</formula>
    </cfRule>
    <cfRule type="cellIs" dxfId="4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{7BF4C9FF-912C-433C-8827-9863B74E3537}</x14:id>
        </ext>
      </extLst>
    </cfRule>
  </conditionalFormatting>
  <conditionalFormatting sqref="B272 B289">
    <cfRule type="expression" dxfId="457" priority="15">
      <formula>$D272:$D287&lt;&gt;0</formula>
    </cfRule>
  </conditionalFormatting>
  <conditionalFormatting sqref="B304">
    <cfRule type="expression" dxfId="456" priority="14">
      <formula>$D304:$D319&lt;&gt;0</formula>
    </cfRule>
  </conditionalFormatting>
  <conditionalFormatting sqref="B336">
    <cfRule type="expression" dxfId="455" priority="13">
      <formula>$D336:$D351&lt;&gt;0</formula>
    </cfRule>
  </conditionalFormatting>
  <conditionalFormatting sqref="C16:M378">
    <cfRule type="expression" dxfId="4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{E3984642-9109-4F05-95D3-7261A75D0DA8}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{480849C9-05FE-4BD1-9773-08AEC861CC99}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{72AD5BAA-13C3-4F91-B945-BFD39422BED6}</x14:id>
        </ext>
      </extLst>
    </cfRule>
  </conditionalFormatting>
  <conditionalFormatting sqref="Q16:X60 Q87:X150 Q62:X85">
    <cfRule type="expression" dxfId="453" priority="3">
      <formula>$Q16=0</formula>
    </cfRule>
  </conditionalFormatting>
  <conditionalFormatting sqref="B273:B288 B305:B321 B337:B347">
    <cfRule type="expression" dxfId="452" priority="19">
      <formula>$D273:$D304&lt;&gt;0</formula>
    </cfRule>
  </conditionalFormatting>
  <conditionalFormatting sqref="B290:B303 B322:B332">
    <cfRule type="expression" dxfId="451" priority="20">
      <formula>$D290:$D336&lt;&gt;0</formula>
    </cfRule>
  </conditionalFormatting>
  <conditionalFormatting sqref="B348:B353">
    <cfRule type="expression" dxfId="450" priority="21">
      <formula>$D348:$D378&lt;&gt;0</formula>
    </cfRule>
  </conditionalFormatting>
  <conditionalFormatting sqref="B369:B378">
    <cfRule type="expression" dxfId="449" priority="22">
      <formula>$D369:$D378&lt;&gt;0</formula>
    </cfRule>
  </conditionalFormatting>
  <conditionalFormatting sqref="B368">
    <cfRule type="expression" dxfId="448" priority="23">
      <formula>$D368:$D378&lt;&gt;0</formula>
    </cfRule>
  </conditionalFormatting>
  <conditionalFormatting sqref="B333:B335">
    <cfRule type="expression" dxfId="447" priority="24">
      <formula>$D333:$D378&lt;&gt;0</formula>
    </cfRule>
  </conditionalFormatting>
  <conditionalFormatting sqref="B354:B367">
    <cfRule type="expression" dxfId="4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{3A550C7A-325F-4C1E-942E-7C68C42F4ED8}</x14:id>
        </ext>
      </extLst>
    </cfRule>
  </conditionalFormatting>
  <conditionalFormatting sqref="R16:R60 R87:R150 R62:R85">
    <cfRule type="cellIs" dxfId="444" priority="4" operator="equal">
      <formula>"subsecuente"</formula>
    </cfRule>
    <cfRule type="cellIs" dxfId="445" priority="5" operator="equal">
      <formula>"1a. Vez"</formula>
    </cfRule>
  </conditionalFormatting>
  <conditionalFormatting sqref="S16:S60 S62:S85 S87:S150">
    <cfRule type="cellIs" dxfId="443" priority="6" operator="equal">
      <formula>"telefónica"</formula>
    </cfRule>
    <cfRule type="cellIs" dxfId="442" priority="8" operator="equal">
      <formula>"programada"</formula>
    </cfRule>
  </conditionalFormatting>
  <conditionalFormatting sqref="E16:E378">
    <cfRule type="cellIs" dxfId="440" priority="2" operator="equal">
      <formula>"programada"</formula>
    </cfRule>
    <cfRule type="cellIs" dxfId="441" priority="12" operator="equal">
      <formula>"telefónica"</formula>
    </cfRule>
  </conditionalFormatting>
  <dataValidations count="2">
    <dataValidation type="list" allowBlank="1" showInputMessage="1" showErrorMessage="1" sqref="J1" xr:uid="{3DCCF4DA-9FE0-49EB-98DE-2A7C45D393A7}">
      <formula1>"ENERO,FEBRERO,MARZO,ABRIL,MAYO,JUNIO,JULIO,AGOSTO,SEPTIEMBRE,OCTUBRE,NOVIEMBRE,DICIEMBRE"</formula1>
    </dataValidation>
    <dataValidation type="list" allowBlank="1" showInputMessage="1" showErrorMessage="1" sqref="I1" xr:uid="{EB91842D-6261-4700-8E03-4CC51B9FB8A1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F4C9FF-912C-433C-8827-9863B74E35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3984642-9109-4F05-95D3-7261A75D0D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80849C9-05FE-4BD1-9773-08AEC861CC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72AD5BAA-13C3-4F91-B945-BFD39422BE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A550C7A-325F-4C1E-942E-7C68C42F4E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9399CA8-B944-4906-886C-42289B2F8EB3}">
          <x14:formula1>
            <xm:f>listas!$A$2:$A$50</xm:f>
          </x14:formula1>
          <xm:sqref>D3:E14</xm:sqref>
        </x14:dataValidation>
        <x14:dataValidation type="list" allowBlank="1" showInputMessage="1" showErrorMessage="1" xr:uid="{377CA8F9-F88E-4F36-AED8-B3B533A336AE}">
          <x14:formula1>
            <xm:f>listas!$I$2:$I$3</xm:f>
          </x14:formula1>
          <xm:sqref>Q13:Q14</xm:sqref>
        </x14:dataValidation>
        <x14:dataValidation type="list" allowBlank="1" showInputMessage="1" showErrorMessage="1" xr:uid="{51D4C0FD-2930-436E-877F-C14BBBE2AA56}">
          <x14:formula1>
            <xm:f>listas!$M$2:$M$7</xm:f>
          </x14:formula1>
          <xm:sqref>Q9:Q11</xm:sqref>
        </x14:dataValidation>
        <x14:dataValidation type="list" allowBlank="1" showInputMessage="1" showErrorMessage="1" xr:uid="{88745DCD-E431-4F0C-944A-B01D6511D520}">
          <x14:formula1>
            <xm:f>listas!$E$2:$E$15</xm:f>
          </x14:formula1>
          <xm:sqref>Q2:Q6</xm:sqref>
        </x14:dataValidation>
        <x14:dataValidation type="list" allowBlank="1" showInputMessage="1" showErrorMessage="1" xr:uid="{06ADABF1-2810-4450-84A6-5567DE69383C}">
          <x14:formula1>
            <xm:f>listas!$R$1:$R$5</xm:f>
          </x14:formula1>
          <xm:sqref>W16:W42</xm:sqref>
        </x14:dataValidation>
        <x14:dataValidation type="list" allowBlank="1" showInputMessage="1" showErrorMessage="1" xr:uid="{58D15189-8E19-4CA7-A260-5CD79FC5411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F404DE49-009F-4276-9929-340F81B455C3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F8F39-28D8-49BF-AE2C-6EA0642D8096}">
  <sheetPr codeName="Hoja17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10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39" priority="16" operator="equal">
      <formula>"subsecuente"</formula>
    </cfRule>
    <cfRule type="cellIs" dxfId="4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{D0E83B80-6D95-410F-AA94-27093A2B1979}</x14:id>
        </ext>
      </extLst>
    </cfRule>
  </conditionalFormatting>
  <conditionalFormatting sqref="B272 B289">
    <cfRule type="expression" dxfId="437" priority="15">
      <formula>$D272:$D287&lt;&gt;0</formula>
    </cfRule>
  </conditionalFormatting>
  <conditionalFormatting sqref="B304">
    <cfRule type="expression" dxfId="436" priority="14">
      <formula>$D304:$D319&lt;&gt;0</formula>
    </cfRule>
  </conditionalFormatting>
  <conditionalFormatting sqref="B336">
    <cfRule type="expression" dxfId="435" priority="13">
      <formula>$D336:$D351&lt;&gt;0</formula>
    </cfRule>
  </conditionalFormatting>
  <conditionalFormatting sqref="C16:M378">
    <cfRule type="expression" dxfId="4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{90FC8C41-BFB4-4897-BB1A-CD9E52975064}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{52FB8D02-0417-4E6F-8568-2D323163B96F}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{0D222BB8-9C4D-4CD2-A857-E70B545DA974}</x14:id>
        </ext>
      </extLst>
    </cfRule>
  </conditionalFormatting>
  <conditionalFormatting sqref="Q16:X60 Q87:X150 Q62:X85">
    <cfRule type="expression" dxfId="433" priority="3">
      <formula>$Q16=0</formula>
    </cfRule>
  </conditionalFormatting>
  <conditionalFormatting sqref="B273:B288 B305:B321 B337:B347">
    <cfRule type="expression" dxfId="432" priority="19">
      <formula>$D273:$D304&lt;&gt;0</formula>
    </cfRule>
  </conditionalFormatting>
  <conditionalFormatting sqref="B290:B303 B322:B332">
    <cfRule type="expression" dxfId="431" priority="20">
      <formula>$D290:$D336&lt;&gt;0</formula>
    </cfRule>
  </conditionalFormatting>
  <conditionalFormatting sqref="B348:B353">
    <cfRule type="expression" dxfId="430" priority="21">
      <formula>$D348:$D378&lt;&gt;0</formula>
    </cfRule>
  </conditionalFormatting>
  <conditionalFormatting sqref="B369:B378">
    <cfRule type="expression" dxfId="429" priority="22">
      <formula>$D369:$D378&lt;&gt;0</formula>
    </cfRule>
  </conditionalFormatting>
  <conditionalFormatting sqref="B368">
    <cfRule type="expression" dxfId="428" priority="23">
      <formula>$D368:$D378&lt;&gt;0</formula>
    </cfRule>
  </conditionalFormatting>
  <conditionalFormatting sqref="B333:B335">
    <cfRule type="expression" dxfId="427" priority="24">
      <formula>$D333:$D378&lt;&gt;0</formula>
    </cfRule>
  </conditionalFormatting>
  <conditionalFormatting sqref="B354:B367">
    <cfRule type="expression" dxfId="4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{D3989FBB-12DC-4E84-A20F-B72411EBE964}</x14:id>
        </ext>
      </extLst>
    </cfRule>
  </conditionalFormatting>
  <conditionalFormatting sqref="R16:R60 R87:R150 R62:R85">
    <cfRule type="cellIs" dxfId="425" priority="4" operator="equal">
      <formula>"subsecuente"</formula>
    </cfRule>
    <cfRule type="cellIs" dxfId="424" priority="5" operator="equal">
      <formula>"1a. Vez"</formula>
    </cfRule>
  </conditionalFormatting>
  <conditionalFormatting sqref="S16:S60 S62:S85 S87:S150">
    <cfRule type="cellIs" dxfId="423" priority="6" operator="equal">
      <formula>"telefónica"</formula>
    </cfRule>
    <cfRule type="cellIs" dxfId="422" priority="8" operator="equal">
      <formula>"programada"</formula>
    </cfRule>
  </conditionalFormatting>
  <conditionalFormatting sqref="E16:E378">
    <cfRule type="cellIs" dxfId="421" priority="2" operator="equal">
      <formula>"programada"</formula>
    </cfRule>
    <cfRule type="cellIs" dxfId="420" priority="12" operator="equal">
      <formula>"telefónica"</formula>
    </cfRule>
  </conditionalFormatting>
  <dataValidations count="2">
    <dataValidation type="list" allowBlank="1" showInputMessage="1" showErrorMessage="1" sqref="I1" xr:uid="{D31DC8CD-462B-4DC1-A927-4C5353E5FC4D}">
      <formula1>"1,2,3,4,5,6,7,8,9,10,11,12,13,14,15,16,17,18,19,20,21,22,23,24,25,26,27,28,29,30,31"</formula1>
    </dataValidation>
    <dataValidation type="list" allowBlank="1" showInputMessage="1" showErrorMessage="1" sqref="J1" xr:uid="{5167F46B-D218-4DC4-B9D7-9E4E41AAE713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83B80-6D95-410F-AA94-27093A2B19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90FC8C41-BFB4-4897-BB1A-CD9E529750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2FB8D02-0417-4E6F-8568-2D323163B9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0D222BB8-9C4D-4CD2-A857-E70B545DA9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3989FBB-12DC-4E84-A20F-B72411EBE9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C9BC6B9-05F2-4DCE-AC66-2A3308804369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9744C94-038F-4988-9145-1512EB08509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DF92BA6-00AE-4C3D-8077-623CD3B7EF3A}">
          <x14:formula1>
            <xm:f>listas!$R$1:$R$5</xm:f>
          </x14:formula1>
          <xm:sqref>W16:W42</xm:sqref>
        </x14:dataValidation>
        <x14:dataValidation type="list" allowBlank="1" showInputMessage="1" showErrorMessage="1" xr:uid="{565EAF13-73DA-4215-8DDD-AA9C54D536CA}">
          <x14:formula1>
            <xm:f>listas!$E$2:$E$15</xm:f>
          </x14:formula1>
          <xm:sqref>Q2:Q6</xm:sqref>
        </x14:dataValidation>
        <x14:dataValidation type="list" allowBlank="1" showInputMessage="1" showErrorMessage="1" xr:uid="{9FD8CB31-6883-4B98-8A56-9072BF2E6742}">
          <x14:formula1>
            <xm:f>listas!$M$2:$M$7</xm:f>
          </x14:formula1>
          <xm:sqref>Q9:Q11</xm:sqref>
        </x14:dataValidation>
        <x14:dataValidation type="list" allowBlank="1" showInputMessage="1" showErrorMessage="1" xr:uid="{4520D1BB-F72A-42EB-A6A4-37913E9CA69F}">
          <x14:formula1>
            <xm:f>listas!$I$2:$I$3</xm:f>
          </x14:formula1>
          <xm:sqref>Q13:Q14</xm:sqref>
        </x14:dataValidation>
        <x14:dataValidation type="list" allowBlank="1" showInputMessage="1" showErrorMessage="1" xr:uid="{ACD8C803-D224-4B51-A8BF-A8A87581C090}">
          <x14:formula1>
            <xm:f>listas!$A$2:$A$50</xm:f>
          </x14:formula1>
          <xm:sqref>D3:E14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23606-09A8-4EF5-9D1D-E205B2DB004C}">
  <sheetPr codeName="Hoja18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419" priority="16" operator="equal">
      <formula>"subsecuente"</formula>
    </cfRule>
    <cfRule type="cellIs" dxfId="4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{F8E71060-E2EB-4440-8113-259D16626301}</x14:id>
        </ext>
      </extLst>
    </cfRule>
  </conditionalFormatting>
  <conditionalFormatting sqref="B272 B289">
    <cfRule type="expression" dxfId="417" priority="15">
      <formula>$D272:$D287&lt;&gt;0</formula>
    </cfRule>
  </conditionalFormatting>
  <conditionalFormatting sqref="B304">
    <cfRule type="expression" dxfId="416" priority="14">
      <formula>$D304:$D319&lt;&gt;0</formula>
    </cfRule>
  </conditionalFormatting>
  <conditionalFormatting sqref="B336">
    <cfRule type="expression" dxfId="415" priority="13">
      <formula>$D336:$D351&lt;&gt;0</formula>
    </cfRule>
  </conditionalFormatting>
  <conditionalFormatting sqref="C16:M378">
    <cfRule type="expression" dxfId="4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{71E294FD-9D4B-41F5-8C78-F1B1F259773E}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{0DDFDBB0-8C99-414B-85F9-CD7889738B5D}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{36246751-FE33-4B4D-8780-9E5740644A47}</x14:id>
        </ext>
      </extLst>
    </cfRule>
  </conditionalFormatting>
  <conditionalFormatting sqref="Q16:X60 Q87:X150 Q62:X85">
    <cfRule type="expression" dxfId="413" priority="3">
      <formula>$Q16=0</formula>
    </cfRule>
  </conditionalFormatting>
  <conditionalFormatting sqref="B273:B288 B305:B321 B337:B347">
    <cfRule type="expression" dxfId="412" priority="19">
      <formula>$D273:$D304&lt;&gt;0</formula>
    </cfRule>
  </conditionalFormatting>
  <conditionalFormatting sqref="B290:B303 B322:B332">
    <cfRule type="expression" dxfId="411" priority="20">
      <formula>$D290:$D336&lt;&gt;0</formula>
    </cfRule>
  </conditionalFormatting>
  <conditionalFormatting sqref="B348:B353">
    <cfRule type="expression" dxfId="410" priority="21">
      <formula>$D348:$D378&lt;&gt;0</formula>
    </cfRule>
  </conditionalFormatting>
  <conditionalFormatting sqref="B369:B378">
    <cfRule type="expression" dxfId="409" priority="22">
      <formula>$D369:$D378&lt;&gt;0</formula>
    </cfRule>
  </conditionalFormatting>
  <conditionalFormatting sqref="B368">
    <cfRule type="expression" dxfId="408" priority="23">
      <formula>$D368:$D378&lt;&gt;0</formula>
    </cfRule>
  </conditionalFormatting>
  <conditionalFormatting sqref="B333:B335">
    <cfRule type="expression" dxfId="407" priority="24">
      <formula>$D333:$D378&lt;&gt;0</formula>
    </cfRule>
  </conditionalFormatting>
  <conditionalFormatting sqref="B354:B367">
    <cfRule type="expression" dxfId="4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{3050F4BD-F14F-4B67-8FE8-E7AEA56F0581}</x14:id>
        </ext>
      </extLst>
    </cfRule>
  </conditionalFormatting>
  <conditionalFormatting sqref="R16:R60 R87:R150 R62:R85">
    <cfRule type="cellIs" dxfId="405" priority="4" operator="equal">
      <formula>"subsecuente"</formula>
    </cfRule>
    <cfRule type="cellIs" dxfId="404" priority="5" operator="equal">
      <formula>"1a. Vez"</formula>
    </cfRule>
  </conditionalFormatting>
  <conditionalFormatting sqref="S16:S60 S62:S85 S87:S150">
    <cfRule type="cellIs" dxfId="403" priority="6" operator="equal">
      <formula>"telefónica"</formula>
    </cfRule>
    <cfRule type="cellIs" dxfId="402" priority="8" operator="equal">
      <formula>"programada"</formula>
    </cfRule>
  </conditionalFormatting>
  <conditionalFormatting sqref="E16:E378">
    <cfRule type="cellIs" dxfId="401" priority="2" operator="equal">
      <formula>"programada"</formula>
    </cfRule>
    <cfRule type="cellIs" dxfId="400" priority="12" operator="equal">
      <formula>"telefónica"</formula>
    </cfRule>
  </conditionalFormatting>
  <dataValidations count="2">
    <dataValidation type="list" allowBlank="1" showInputMessage="1" showErrorMessage="1" sqref="I1" xr:uid="{E35039AA-68FB-455F-A9DD-36C758BA0349}">
      <formula1>"1,2,3,4,5,6,7,8,9,10,11,12,13,14,15,16,17,18,19,20,21,22,23,24,25,26,27,28,29,30,31"</formula1>
    </dataValidation>
    <dataValidation type="list" allowBlank="1" showInputMessage="1" showErrorMessage="1" sqref="J1" xr:uid="{AA42FDAD-330D-4219-A9AC-A7475B779653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E71060-E2EB-4440-8113-259D166263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71E294FD-9D4B-41F5-8C78-F1B1F25977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DDFDBB0-8C99-414B-85F9-CD7889738B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6246751-FE33-4B4D-8780-9E5740644A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050F4BD-F14F-4B67-8FE8-E7AEA56F05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D6BF2B1-71A6-4765-A8DD-682F1E13CE2B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B7800DC-E107-4DDC-825F-6FC39980E4E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A3F241C9-27EB-479F-9AFB-ABF2A166431D}">
          <x14:formula1>
            <xm:f>listas!$R$1:$R$5</xm:f>
          </x14:formula1>
          <xm:sqref>W16:W42</xm:sqref>
        </x14:dataValidation>
        <x14:dataValidation type="list" allowBlank="1" showInputMessage="1" showErrorMessage="1" xr:uid="{01AA0A38-E87A-4FA6-9FF5-F7D6BFEF7D60}">
          <x14:formula1>
            <xm:f>listas!$E$2:$E$15</xm:f>
          </x14:formula1>
          <xm:sqref>Q2:Q6</xm:sqref>
        </x14:dataValidation>
        <x14:dataValidation type="list" allowBlank="1" showInputMessage="1" showErrorMessage="1" xr:uid="{18357C1E-9A8D-4EBF-872D-F08F1B6679C2}">
          <x14:formula1>
            <xm:f>listas!$M$2:$M$7</xm:f>
          </x14:formula1>
          <xm:sqref>Q9:Q11</xm:sqref>
        </x14:dataValidation>
        <x14:dataValidation type="list" allowBlank="1" showInputMessage="1" showErrorMessage="1" xr:uid="{1F1CC5A6-8BDE-40A9-9A42-F04362331D2D}">
          <x14:formula1>
            <xm:f>listas!$I$2:$I$3</xm:f>
          </x14:formula1>
          <xm:sqref>Q13:Q14</xm:sqref>
        </x14:dataValidation>
        <x14:dataValidation type="list" allowBlank="1" showInputMessage="1" showErrorMessage="1" xr:uid="{D413CA46-AB27-4842-B0D6-052EFE6396A8}">
          <x14:formula1>
            <xm:f>listas!$A$2:$A$50</xm:f>
          </x14:formula1>
          <xm:sqref>D3:E14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E922-25AF-4B80-9D32-D5805456C97F}">
  <sheetPr codeName="Hoja19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12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99" priority="16" operator="equal">
      <formula>"subsecuente"</formula>
    </cfRule>
    <cfRule type="cellIs" dxfId="3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{36AF4E7A-4C72-4A29-A6AC-715480CEEF64}</x14:id>
        </ext>
      </extLst>
    </cfRule>
  </conditionalFormatting>
  <conditionalFormatting sqref="B272 B289">
    <cfRule type="expression" dxfId="397" priority="15">
      <formula>$D272:$D287&lt;&gt;0</formula>
    </cfRule>
  </conditionalFormatting>
  <conditionalFormatting sqref="B304">
    <cfRule type="expression" dxfId="396" priority="14">
      <formula>$D304:$D319&lt;&gt;0</formula>
    </cfRule>
  </conditionalFormatting>
  <conditionalFormatting sqref="B336">
    <cfRule type="expression" dxfId="395" priority="13">
      <formula>$D336:$D351&lt;&gt;0</formula>
    </cfRule>
  </conditionalFormatting>
  <conditionalFormatting sqref="C16:M378">
    <cfRule type="expression" dxfId="3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{330973C1-B3C9-457D-B1D7-F3B6577F0A1B}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{8D1237C2-BA80-4573-88E2-F02896B04AD6}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{8B103E89-81CD-40DF-8909-2CA4D78AD68F}</x14:id>
        </ext>
      </extLst>
    </cfRule>
  </conditionalFormatting>
  <conditionalFormatting sqref="Q16:X60 Q87:X150 Q62:X85">
    <cfRule type="expression" dxfId="393" priority="3">
      <formula>$Q16=0</formula>
    </cfRule>
  </conditionalFormatting>
  <conditionalFormatting sqref="B273:B288 B305:B321 B337:B347">
    <cfRule type="expression" dxfId="392" priority="19">
      <formula>$D273:$D304&lt;&gt;0</formula>
    </cfRule>
  </conditionalFormatting>
  <conditionalFormatting sqref="B290:B303 B322:B332">
    <cfRule type="expression" dxfId="391" priority="20">
      <formula>$D290:$D336&lt;&gt;0</formula>
    </cfRule>
  </conditionalFormatting>
  <conditionalFormatting sqref="B348:B353">
    <cfRule type="expression" dxfId="390" priority="21">
      <formula>$D348:$D378&lt;&gt;0</formula>
    </cfRule>
  </conditionalFormatting>
  <conditionalFormatting sqref="B369:B378">
    <cfRule type="expression" dxfId="389" priority="22">
      <formula>$D369:$D378&lt;&gt;0</formula>
    </cfRule>
  </conditionalFormatting>
  <conditionalFormatting sqref="B368">
    <cfRule type="expression" dxfId="388" priority="23">
      <formula>$D368:$D378&lt;&gt;0</formula>
    </cfRule>
  </conditionalFormatting>
  <conditionalFormatting sqref="B333:B335">
    <cfRule type="expression" dxfId="387" priority="24">
      <formula>$D333:$D378&lt;&gt;0</formula>
    </cfRule>
  </conditionalFormatting>
  <conditionalFormatting sqref="B354:B367">
    <cfRule type="expression" dxfId="3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{4A3DD153-527F-431D-AEB9-8B2406F1661E}</x14:id>
        </ext>
      </extLst>
    </cfRule>
  </conditionalFormatting>
  <conditionalFormatting sqref="R16:R60 R87:R150 R62:R85">
    <cfRule type="cellIs" dxfId="385" priority="4" operator="equal">
      <formula>"subsecuente"</formula>
    </cfRule>
    <cfRule type="cellIs" dxfId="384" priority="5" operator="equal">
      <formula>"1a. Vez"</formula>
    </cfRule>
  </conditionalFormatting>
  <conditionalFormatting sqref="S16:S60 S62:S85 S87:S150">
    <cfRule type="cellIs" dxfId="383" priority="6" operator="equal">
      <formula>"telefónica"</formula>
    </cfRule>
    <cfRule type="cellIs" dxfId="382" priority="8" operator="equal">
      <formula>"programada"</formula>
    </cfRule>
  </conditionalFormatting>
  <conditionalFormatting sqref="E16:E378">
    <cfRule type="cellIs" dxfId="381" priority="2" operator="equal">
      <formula>"programada"</formula>
    </cfRule>
    <cfRule type="cellIs" dxfId="380" priority="12" operator="equal">
      <formula>"telefónica"</formula>
    </cfRule>
  </conditionalFormatting>
  <dataValidations count="2">
    <dataValidation type="list" allowBlank="1" showInputMessage="1" showErrorMessage="1" sqref="J1" xr:uid="{0C76F504-AA51-48E1-9C13-C9E70D6B5D91}">
      <formula1>"ENERO,FEBRERO,MARZO,ABRIL,MAYO,JUNIO,JULIO,AGOSTO,SEPTIEMBRE,OCTUBRE,NOVIEMBRE,DICIEMBRE"</formula1>
    </dataValidation>
    <dataValidation type="list" allowBlank="1" showInputMessage="1" showErrorMessage="1" sqref="I1" xr:uid="{EE0CF4D4-A013-4101-B9ED-6FF87BB921F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AF4E7A-4C72-4A29-A6AC-715480CEEF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330973C1-B3C9-457D-B1D7-F3B6577F0A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D1237C2-BA80-4573-88E2-F02896B04AD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B103E89-81CD-40DF-8909-2CA4D78AD6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A3DD153-527F-431D-AEB9-8B2406F166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D7700B2-70BC-4ED0-9B65-615A964F95DC}">
          <x14:formula1>
            <xm:f>listas!$A$2:$A$50</xm:f>
          </x14:formula1>
          <xm:sqref>D3:E14</xm:sqref>
        </x14:dataValidation>
        <x14:dataValidation type="list" allowBlank="1" showInputMessage="1" showErrorMessage="1" xr:uid="{83A50B32-A18F-4419-B62D-B39691F58E0A}">
          <x14:formula1>
            <xm:f>listas!$I$2:$I$3</xm:f>
          </x14:formula1>
          <xm:sqref>Q13:Q14</xm:sqref>
        </x14:dataValidation>
        <x14:dataValidation type="list" allowBlank="1" showInputMessage="1" showErrorMessage="1" xr:uid="{79ECB206-87CB-4435-A91E-BF19E71DF546}">
          <x14:formula1>
            <xm:f>listas!$M$2:$M$7</xm:f>
          </x14:formula1>
          <xm:sqref>Q9:Q11</xm:sqref>
        </x14:dataValidation>
        <x14:dataValidation type="list" allowBlank="1" showInputMessage="1" showErrorMessage="1" xr:uid="{6DC67B20-6424-4392-92BB-70611FF52D1D}">
          <x14:formula1>
            <xm:f>listas!$E$2:$E$15</xm:f>
          </x14:formula1>
          <xm:sqref>Q2:Q6</xm:sqref>
        </x14:dataValidation>
        <x14:dataValidation type="list" allowBlank="1" showInputMessage="1" showErrorMessage="1" xr:uid="{8C8BAC3E-1E51-408B-AE6D-E870043F506F}">
          <x14:formula1>
            <xm:f>listas!$R$1:$R$5</xm:f>
          </x14:formula1>
          <xm:sqref>W16:W42</xm:sqref>
        </x14:dataValidation>
        <x14:dataValidation type="list" allowBlank="1" showInputMessage="1" showErrorMessage="1" xr:uid="{9AA2FD01-FC36-41FA-B3EC-D0FDBDAC9445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8522A88-DD8A-4F2A-90A7-1DF2BC8A6A3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B79D-6EA6-4BA5-938E-AC1AC3EA51BB}">
  <sheetPr codeName="Hoja20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13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79" priority="16" operator="equal">
      <formula>"subsecuente"</formula>
    </cfRule>
    <cfRule type="cellIs" dxfId="3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{DF9C55E3-EFEB-45F8-9905-2EBAA84FBA01}</x14:id>
        </ext>
      </extLst>
    </cfRule>
  </conditionalFormatting>
  <conditionalFormatting sqref="B272 B289">
    <cfRule type="expression" dxfId="377" priority="15">
      <formula>$D272:$D287&lt;&gt;0</formula>
    </cfRule>
  </conditionalFormatting>
  <conditionalFormatting sqref="B304">
    <cfRule type="expression" dxfId="376" priority="14">
      <formula>$D304:$D319&lt;&gt;0</formula>
    </cfRule>
  </conditionalFormatting>
  <conditionalFormatting sqref="B336">
    <cfRule type="expression" dxfId="375" priority="13">
      <formula>$D336:$D351&lt;&gt;0</formula>
    </cfRule>
  </conditionalFormatting>
  <conditionalFormatting sqref="C16:M378">
    <cfRule type="expression" dxfId="3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{9338E96B-0802-4359-92EE-0800D37B6C5D}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{4B32E610-3499-4275-85D6-4F62DE8C4D08}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{F6ADC1C4-D58A-4501-97C7-C710003BBCE7}</x14:id>
        </ext>
      </extLst>
    </cfRule>
  </conditionalFormatting>
  <conditionalFormatting sqref="Q16:X60 Q87:X150 Q62:X85">
    <cfRule type="expression" dxfId="373" priority="3">
      <formula>$Q16=0</formula>
    </cfRule>
  </conditionalFormatting>
  <conditionalFormatting sqref="B273:B288 B305:B321 B337:B347">
    <cfRule type="expression" dxfId="372" priority="19">
      <formula>$D273:$D304&lt;&gt;0</formula>
    </cfRule>
  </conditionalFormatting>
  <conditionalFormatting sqref="B290:B303 B322:B332">
    <cfRule type="expression" dxfId="371" priority="20">
      <formula>$D290:$D336&lt;&gt;0</formula>
    </cfRule>
  </conditionalFormatting>
  <conditionalFormatting sqref="B348:B353">
    <cfRule type="expression" dxfId="370" priority="21">
      <formula>$D348:$D378&lt;&gt;0</formula>
    </cfRule>
  </conditionalFormatting>
  <conditionalFormatting sqref="B369:B378">
    <cfRule type="expression" dxfId="369" priority="22">
      <formula>$D369:$D378&lt;&gt;0</formula>
    </cfRule>
  </conditionalFormatting>
  <conditionalFormatting sqref="B368">
    <cfRule type="expression" dxfId="368" priority="23">
      <formula>$D368:$D378&lt;&gt;0</formula>
    </cfRule>
  </conditionalFormatting>
  <conditionalFormatting sqref="B333:B335">
    <cfRule type="expression" dxfId="367" priority="24">
      <formula>$D333:$D378&lt;&gt;0</formula>
    </cfRule>
  </conditionalFormatting>
  <conditionalFormatting sqref="B354:B367">
    <cfRule type="expression" dxfId="3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{705A0BD6-6384-4A70-95A8-5BE20E5B4429}</x14:id>
        </ext>
      </extLst>
    </cfRule>
  </conditionalFormatting>
  <conditionalFormatting sqref="R16:R60 R87:R150 R62:R85">
    <cfRule type="cellIs" dxfId="365" priority="4" operator="equal">
      <formula>"subsecuente"</formula>
    </cfRule>
    <cfRule type="cellIs" dxfId="364" priority="5" operator="equal">
      <formula>"1a. Vez"</formula>
    </cfRule>
  </conditionalFormatting>
  <conditionalFormatting sqref="S16:S60 S62:S85 S87:S150">
    <cfRule type="cellIs" dxfId="363" priority="6" operator="equal">
      <formula>"telefónica"</formula>
    </cfRule>
    <cfRule type="cellIs" dxfId="362" priority="8" operator="equal">
      <formula>"programada"</formula>
    </cfRule>
  </conditionalFormatting>
  <conditionalFormatting sqref="E16:E378">
    <cfRule type="cellIs" dxfId="361" priority="2" operator="equal">
      <formula>"programada"</formula>
    </cfRule>
    <cfRule type="cellIs" dxfId="360" priority="12" operator="equal">
      <formula>"telefónica"</formula>
    </cfRule>
  </conditionalFormatting>
  <dataValidations count="2">
    <dataValidation type="list" allowBlank="1" showInputMessage="1" showErrorMessage="1" sqref="I1" xr:uid="{783172AD-E06E-41B9-BE46-1466708F1106}">
      <formula1>"1,2,3,4,5,6,7,8,9,10,11,12,13,14,15,16,17,18,19,20,21,22,23,24,25,26,27,28,29,30,31"</formula1>
    </dataValidation>
    <dataValidation type="list" allowBlank="1" showInputMessage="1" showErrorMessage="1" sqref="J1" xr:uid="{001384C6-783A-406E-A52A-7A1F50393128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9C55E3-EFEB-45F8-9905-2EBAA84FBA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9338E96B-0802-4359-92EE-0800D37B6C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B32E610-3499-4275-85D6-4F62DE8C4D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6ADC1C4-D58A-4501-97C7-C710003BBC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05A0BD6-6384-4A70-95A8-5BE20E5B44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3E852A6-3C67-4290-A950-C421DE04E0D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4E36753B-322F-471D-9C48-72582E25CD9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E07F4BA-910B-47BA-BB85-00BE113EDF82}">
          <x14:formula1>
            <xm:f>listas!$R$1:$R$5</xm:f>
          </x14:formula1>
          <xm:sqref>W16:W42</xm:sqref>
        </x14:dataValidation>
        <x14:dataValidation type="list" allowBlank="1" showInputMessage="1" showErrorMessage="1" xr:uid="{007DCB43-BD58-433D-BAC0-379492D7E1E2}">
          <x14:formula1>
            <xm:f>listas!$E$2:$E$15</xm:f>
          </x14:formula1>
          <xm:sqref>Q2:Q6</xm:sqref>
        </x14:dataValidation>
        <x14:dataValidation type="list" allowBlank="1" showInputMessage="1" showErrorMessage="1" xr:uid="{293C473C-584F-46B2-8452-1E5238E56726}">
          <x14:formula1>
            <xm:f>listas!$M$2:$M$7</xm:f>
          </x14:formula1>
          <xm:sqref>Q9:Q11</xm:sqref>
        </x14:dataValidation>
        <x14:dataValidation type="list" allowBlank="1" showInputMessage="1" showErrorMessage="1" xr:uid="{F44C6E23-1AB0-4835-B82C-C296876C1C98}">
          <x14:formula1>
            <xm:f>listas!$I$2:$I$3</xm:f>
          </x14:formula1>
          <xm:sqref>Q13:Q14</xm:sqref>
        </x14:dataValidation>
        <x14:dataValidation type="list" allowBlank="1" showInputMessage="1" showErrorMessage="1" xr:uid="{9FFC252C-2F5C-41B1-82B0-522DD30A6F08}">
          <x14:formula1>
            <xm:f>listas!$A$2:$A$50</xm:f>
          </x14:formula1>
          <xm:sqref>D3:E14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CA426-1512-4237-B8E1-3FE03FE47339}">
  <sheetPr codeName="Hoja21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14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59" priority="16" operator="equal">
      <formula>"subsecuente"</formula>
    </cfRule>
    <cfRule type="cellIs" dxfId="3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{9E68BDE7-113A-49FE-B596-A0A6BB76A617}</x14:id>
        </ext>
      </extLst>
    </cfRule>
  </conditionalFormatting>
  <conditionalFormatting sqref="B272 B289">
    <cfRule type="expression" dxfId="357" priority="15">
      <formula>$D272:$D287&lt;&gt;0</formula>
    </cfRule>
  </conditionalFormatting>
  <conditionalFormatting sqref="B304">
    <cfRule type="expression" dxfId="356" priority="14">
      <formula>$D304:$D319&lt;&gt;0</formula>
    </cfRule>
  </conditionalFormatting>
  <conditionalFormatting sqref="B336">
    <cfRule type="expression" dxfId="355" priority="13">
      <formula>$D336:$D351&lt;&gt;0</formula>
    </cfRule>
  </conditionalFormatting>
  <conditionalFormatting sqref="C16:M378">
    <cfRule type="expression" dxfId="3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{8DF7CC73-2CCF-4BB7-9B64-BC71019E923A}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{C149432D-7A47-4B6E-BD3C-A0488C5D07D4}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{0BEDDC16-772C-4CBA-93DC-DCD068AAB566}</x14:id>
        </ext>
      </extLst>
    </cfRule>
  </conditionalFormatting>
  <conditionalFormatting sqref="Q16:X60 Q87:X150 Q62:X85">
    <cfRule type="expression" dxfId="353" priority="3">
      <formula>$Q16=0</formula>
    </cfRule>
  </conditionalFormatting>
  <conditionalFormatting sqref="B273:B288 B305:B321 B337:B347">
    <cfRule type="expression" dxfId="352" priority="19">
      <formula>$D273:$D304&lt;&gt;0</formula>
    </cfRule>
  </conditionalFormatting>
  <conditionalFormatting sqref="B290:B303 B322:B332">
    <cfRule type="expression" dxfId="351" priority="20">
      <formula>$D290:$D336&lt;&gt;0</formula>
    </cfRule>
  </conditionalFormatting>
  <conditionalFormatting sqref="B348:B353">
    <cfRule type="expression" dxfId="350" priority="21">
      <formula>$D348:$D378&lt;&gt;0</formula>
    </cfRule>
  </conditionalFormatting>
  <conditionalFormatting sqref="B369:B378">
    <cfRule type="expression" dxfId="349" priority="22">
      <formula>$D369:$D378&lt;&gt;0</formula>
    </cfRule>
  </conditionalFormatting>
  <conditionalFormatting sqref="B368">
    <cfRule type="expression" dxfId="348" priority="23">
      <formula>$D368:$D378&lt;&gt;0</formula>
    </cfRule>
  </conditionalFormatting>
  <conditionalFormatting sqref="B333:B335">
    <cfRule type="expression" dxfId="347" priority="24">
      <formula>$D333:$D378&lt;&gt;0</formula>
    </cfRule>
  </conditionalFormatting>
  <conditionalFormatting sqref="B354:B367">
    <cfRule type="expression" dxfId="3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{4B60B8A9-220A-4983-9AF0-33E066BCC4EB}</x14:id>
        </ext>
      </extLst>
    </cfRule>
  </conditionalFormatting>
  <conditionalFormatting sqref="R16:R60 R87:R150 R62:R85">
    <cfRule type="cellIs" dxfId="345" priority="4" operator="equal">
      <formula>"subsecuente"</formula>
    </cfRule>
    <cfRule type="cellIs" dxfId="344" priority="5" operator="equal">
      <formula>"1a. Vez"</formula>
    </cfRule>
  </conditionalFormatting>
  <conditionalFormatting sqref="S16:S60 S62:S85 S87:S150">
    <cfRule type="cellIs" dxfId="343" priority="6" operator="equal">
      <formula>"telefónica"</formula>
    </cfRule>
    <cfRule type="cellIs" dxfId="342" priority="8" operator="equal">
      <formula>"programada"</formula>
    </cfRule>
  </conditionalFormatting>
  <conditionalFormatting sqref="E16:E378">
    <cfRule type="cellIs" dxfId="341" priority="2" operator="equal">
      <formula>"programada"</formula>
    </cfRule>
    <cfRule type="cellIs" dxfId="340" priority="12" operator="equal">
      <formula>"telefónica"</formula>
    </cfRule>
  </conditionalFormatting>
  <dataValidations count="2">
    <dataValidation type="list" allowBlank="1" showInputMessage="1" showErrorMessage="1" sqref="J1" xr:uid="{7F383C6F-5284-4ABC-BA29-CA801BC92878}">
      <formula1>"ENERO,FEBRERO,MARZO,ABRIL,MAYO,JUNIO,JULIO,AGOSTO,SEPTIEMBRE,OCTUBRE,NOVIEMBRE,DICIEMBRE"</formula1>
    </dataValidation>
    <dataValidation type="list" allowBlank="1" showInputMessage="1" showErrorMessage="1" sqref="I1" xr:uid="{0CD0A42A-DB1E-4BCD-A0F6-4B5697C446F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68BDE7-113A-49FE-B596-A0A6BB76A6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DF7CC73-2CCF-4BB7-9B64-BC71019E92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149432D-7A47-4B6E-BD3C-A0488C5D07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0BEDDC16-772C-4CBA-93DC-DCD068AAB5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B60B8A9-220A-4983-9AF0-33E066BCC4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D1F3CCD-B6C3-4BFF-AD94-BC32E075D317}">
          <x14:formula1>
            <xm:f>listas!$A$2:$A$50</xm:f>
          </x14:formula1>
          <xm:sqref>D3:E14</xm:sqref>
        </x14:dataValidation>
        <x14:dataValidation type="list" allowBlank="1" showInputMessage="1" showErrorMessage="1" xr:uid="{54D7C20B-76DE-4A07-9A68-E59841BBCC55}">
          <x14:formula1>
            <xm:f>listas!$I$2:$I$3</xm:f>
          </x14:formula1>
          <xm:sqref>Q13:Q14</xm:sqref>
        </x14:dataValidation>
        <x14:dataValidation type="list" allowBlank="1" showInputMessage="1" showErrorMessage="1" xr:uid="{9C924D95-912C-4ABD-ACEB-7E1BB693E35C}">
          <x14:formula1>
            <xm:f>listas!$M$2:$M$7</xm:f>
          </x14:formula1>
          <xm:sqref>Q9:Q11</xm:sqref>
        </x14:dataValidation>
        <x14:dataValidation type="list" allowBlank="1" showInputMessage="1" showErrorMessage="1" xr:uid="{5439857F-AE83-4E4F-8572-C4588ABA6C25}">
          <x14:formula1>
            <xm:f>listas!$E$2:$E$15</xm:f>
          </x14:formula1>
          <xm:sqref>Q2:Q6</xm:sqref>
        </x14:dataValidation>
        <x14:dataValidation type="list" allowBlank="1" showInputMessage="1" showErrorMessage="1" xr:uid="{9220DD30-4C60-4B49-8BBF-0D2D4EF24D40}">
          <x14:formula1>
            <xm:f>listas!$R$1:$R$5</xm:f>
          </x14:formula1>
          <xm:sqref>W16:W42</xm:sqref>
        </x14:dataValidation>
        <x14:dataValidation type="list" allowBlank="1" showInputMessage="1" showErrorMessage="1" xr:uid="{4F2508DB-AD16-4E68-ADD9-6C13E02F7155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BFB17E01-5BEA-4D31-B839-3E5330E8DAB1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757E5-7930-4185-99A2-6675A6F2E480}">
  <sheetPr codeName="Hoja22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15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39" priority="16" operator="equal">
      <formula>"subsecuente"</formula>
    </cfRule>
    <cfRule type="cellIs" dxfId="3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{7EB55C41-F409-47DE-B93A-4B1E3B3D701A}</x14:id>
        </ext>
      </extLst>
    </cfRule>
  </conditionalFormatting>
  <conditionalFormatting sqref="B272 B289">
    <cfRule type="expression" dxfId="337" priority="15">
      <formula>$D272:$D287&lt;&gt;0</formula>
    </cfRule>
  </conditionalFormatting>
  <conditionalFormatting sqref="B304">
    <cfRule type="expression" dxfId="336" priority="14">
      <formula>$D304:$D319&lt;&gt;0</formula>
    </cfRule>
  </conditionalFormatting>
  <conditionalFormatting sqref="B336">
    <cfRule type="expression" dxfId="335" priority="13">
      <formula>$D336:$D351&lt;&gt;0</formula>
    </cfRule>
  </conditionalFormatting>
  <conditionalFormatting sqref="C16:M378">
    <cfRule type="expression" dxfId="3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{B8DBC590-8B73-4595-858A-D0C8B2103882}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{9F4E576A-0061-489A-AD22-9AD7AE0AF961}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{9531D830-3DB7-4C85-A7E6-313C2329B068}</x14:id>
        </ext>
      </extLst>
    </cfRule>
  </conditionalFormatting>
  <conditionalFormatting sqref="Q16:X60 Q87:X150 Q62:X85">
    <cfRule type="expression" dxfId="333" priority="3">
      <formula>$Q16=0</formula>
    </cfRule>
  </conditionalFormatting>
  <conditionalFormatting sqref="B273:B288 B305:B321 B337:B347">
    <cfRule type="expression" dxfId="332" priority="19">
      <formula>$D273:$D304&lt;&gt;0</formula>
    </cfRule>
  </conditionalFormatting>
  <conditionalFormatting sqref="B290:B303 B322:B332">
    <cfRule type="expression" dxfId="331" priority="20">
      <formula>$D290:$D336&lt;&gt;0</formula>
    </cfRule>
  </conditionalFormatting>
  <conditionalFormatting sqref="B348:B353">
    <cfRule type="expression" dxfId="330" priority="21">
      <formula>$D348:$D378&lt;&gt;0</formula>
    </cfRule>
  </conditionalFormatting>
  <conditionalFormatting sqref="B369:B378">
    <cfRule type="expression" dxfId="329" priority="22">
      <formula>$D369:$D378&lt;&gt;0</formula>
    </cfRule>
  </conditionalFormatting>
  <conditionalFormatting sqref="B368">
    <cfRule type="expression" dxfId="328" priority="23">
      <formula>$D368:$D378&lt;&gt;0</formula>
    </cfRule>
  </conditionalFormatting>
  <conditionalFormatting sqref="B333:B335">
    <cfRule type="expression" dxfId="327" priority="24">
      <formula>$D333:$D378&lt;&gt;0</formula>
    </cfRule>
  </conditionalFormatting>
  <conditionalFormatting sqref="B354:B367">
    <cfRule type="expression" dxfId="3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{F6A3416B-88BD-43D0-BFBD-DB5380CB2276}</x14:id>
        </ext>
      </extLst>
    </cfRule>
  </conditionalFormatting>
  <conditionalFormatting sqref="R16:R60 R87:R150 R62:R85">
    <cfRule type="cellIs" dxfId="325" priority="4" operator="equal">
      <formula>"subsecuente"</formula>
    </cfRule>
    <cfRule type="cellIs" dxfId="324" priority="5" operator="equal">
      <formula>"1a. Vez"</formula>
    </cfRule>
  </conditionalFormatting>
  <conditionalFormatting sqref="S16:S60 S62:S85 S87:S150">
    <cfRule type="cellIs" dxfId="323" priority="6" operator="equal">
      <formula>"telefónica"</formula>
    </cfRule>
    <cfRule type="cellIs" dxfId="322" priority="8" operator="equal">
      <formula>"programada"</formula>
    </cfRule>
  </conditionalFormatting>
  <conditionalFormatting sqref="E16:E378">
    <cfRule type="cellIs" dxfId="321" priority="2" operator="equal">
      <formula>"programada"</formula>
    </cfRule>
    <cfRule type="cellIs" dxfId="320" priority="12" operator="equal">
      <formula>"telefónica"</formula>
    </cfRule>
  </conditionalFormatting>
  <dataValidations count="2">
    <dataValidation type="list" allowBlank="1" showInputMessage="1" showErrorMessage="1" sqref="J1" xr:uid="{22011D01-71C6-43A9-B80E-C3EA50C4EC00}">
      <formula1>"ENERO,FEBRERO,MARZO,ABRIL,MAYO,JUNIO,JULIO,AGOSTO,SEPTIEMBRE,OCTUBRE,NOVIEMBRE,DICIEMBRE"</formula1>
    </dataValidation>
    <dataValidation type="list" allowBlank="1" showInputMessage="1" showErrorMessage="1" sqref="I1" xr:uid="{6D6E8151-E38C-457F-8311-51322580315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B55C41-F409-47DE-B93A-4B1E3B3D70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8DBC590-8B73-4595-858A-D0C8B21038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F4E576A-0061-489A-AD22-9AD7AE0AF9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531D830-3DB7-4C85-A7E6-313C2329B0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6A3416B-88BD-43D0-BFBD-DB5380CB22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1F1440A-4D50-4CDB-9011-DC90A3223400}">
          <x14:formula1>
            <xm:f>listas!$A$2:$A$50</xm:f>
          </x14:formula1>
          <xm:sqref>D3:E14</xm:sqref>
        </x14:dataValidation>
        <x14:dataValidation type="list" allowBlank="1" showInputMessage="1" showErrorMessage="1" xr:uid="{B5D68818-F632-4AA3-A177-D5B79FE38E62}">
          <x14:formula1>
            <xm:f>listas!$I$2:$I$3</xm:f>
          </x14:formula1>
          <xm:sqref>Q13:Q14</xm:sqref>
        </x14:dataValidation>
        <x14:dataValidation type="list" allowBlank="1" showInputMessage="1" showErrorMessage="1" xr:uid="{7BCC29DD-F5D8-45E5-A2B9-DBAFFCE25710}">
          <x14:formula1>
            <xm:f>listas!$M$2:$M$7</xm:f>
          </x14:formula1>
          <xm:sqref>Q9:Q11</xm:sqref>
        </x14:dataValidation>
        <x14:dataValidation type="list" allowBlank="1" showInputMessage="1" showErrorMessage="1" xr:uid="{69D50BDD-2DE2-4C44-A279-6DA12648E0A2}">
          <x14:formula1>
            <xm:f>listas!$E$2:$E$15</xm:f>
          </x14:formula1>
          <xm:sqref>Q2:Q6</xm:sqref>
        </x14:dataValidation>
        <x14:dataValidation type="list" allowBlank="1" showInputMessage="1" showErrorMessage="1" xr:uid="{844FE396-849E-440B-8AA0-D4C99B861979}">
          <x14:formula1>
            <xm:f>listas!$R$1:$R$5</xm:f>
          </x14:formula1>
          <xm:sqref>W16:W42</xm:sqref>
        </x14:dataValidation>
        <x14:dataValidation type="list" allowBlank="1" showInputMessage="1" showErrorMessage="1" xr:uid="{1E669772-25F1-4A61-B2D5-C4EF955F339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453D6F7-A84D-43C2-B5BB-4DB731AF088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11FC-0594-4874-8E6F-1FBC7F02F195}">
  <sheetPr codeName="Hoja23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16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19" priority="16" operator="equal">
      <formula>"subsecuente"</formula>
    </cfRule>
    <cfRule type="cellIs" dxfId="3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{89997E4C-E91A-47AB-A28B-AB03E89940BC}</x14:id>
        </ext>
      </extLst>
    </cfRule>
  </conditionalFormatting>
  <conditionalFormatting sqref="B272 B289">
    <cfRule type="expression" dxfId="317" priority="15">
      <formula>$D272:$D287&lt;&gt;0</formula>
    </cfRule>
  </conditionalFormatting>
  <conditionalFormatting sqref="B304">
    <cfRule type="expression" dxfId="316" priority="14">
      <formula>$D304:$D319&lt;&gt;0</formula>
    </cfRule>
  </conditionalFormatting>
  <conditionalFormatting sqref="B336">
    <cfRule type="expression" dxfId="315" priority="13">
      <formula>$D336:$D351&lt;&gt;0</formula>
    </cfRule>
  </conditionalFormatting>
  <conditionalFormatting sqref="C16:M378">
    <cfRule type="expression" dxfId="3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{E0FF5095-EAD7-494A-8132-1015167E4BCB}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{3AEDF034-2EDD-4E5C-997B-DEA03B0E39AC}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{C61195CB-2152-4883-91AD-DCD834C216B0}</x14:id>
        </ext>
      </extLst>
    </cfRule>
  </conditionalFormatting>
  <conditionalFormatting sqref="Q16:X60 Q87:X150 Q62:X85">
    <cfRule type="expression" dxfId="313" priority="3">
      <formula>$Q16=0</formula>
    </cfRule>
  </conditionalFormatting>
  <conditionalFormatting sqref="B273:B288 B305:B321 B337:B347">
    <cfRule type="expression" dxfId="312" priority="19">
      <formula>$D273:$D304&lt;&gt;0</formula>
    </cfRule>
  </conditionalFormatting>
  <conditionalFormatting sqref="B290:B303 B322:B332">
    <cfRule type="expression" dxfId="311" priority="20">
      <formula>$D290:$D336&lt;&gt;0</formula>
    </cfRule>
  </conditionalFormatting>
  <conditionalFormatting sqref="B348:B353">
    <cfRule type="expression" dxfId="310" priority="21">
      <formula>$D348:$D378&lt;&gt;0</formula>
    </cfRule>
  </conditionalFormatting>
  <conditionalFormatting sqref="B369:B378">
    <cfRule type="expression" dxfId="309" priority="22">
      <formula>$D369:$D378&lt;&gt;0</formula>
    </cfRule>
  </conditionalFormatting>
  <conditionalFormatting sqref="B368">
    <cfRule type="expression" dxfId="308" priority="23">
      <formula>$D368:$D378&lt;&gt;0</formula>
    </cfRule>
  </conditionalFormatting>
  <conditionalFormatting sqref="B333:B335">
    <cfRule type="expression" dxfId="307" priority="24">
      <formula>$D333:$D378&lt;&gt;0</formula>
    </cfRule>
  </conditionalFormatting>
  <conditionalFormatting sqref="B354:B367">
    <cfRule type="expression" dxfId="3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{2D4AACC1-655A-4C56-92E7-84F03CD9BEEC}</x14:id>
        </ext>
      </extLst>
    </cfRule>
  </conditionalFormatting>
  <conditionalFormatting sqref="R16:R60 R87:R150 R62:R85">
    <cfRule type="cellIs" dxfId="305" priority="4" operator="equal">
      <formula>"subsecuente"</formula>
    </cfRule>
    <cfRule type="cellIs" dxfId="304" priority="5" operator="equal">
      <formula>"1a. Vez"</formula>
    </cfRule>
  </conditionalFormatting>
  <conditionalFormatting sqref="S16:S60 S62:S85 S87:S150">
    <cfRule type="cellIs" dxfId="303" priority="6" operator="equal">
      <formula>"telefónica"</formula>
    </cfRule>
    <cfRule type="cellIs" dxfId="302" priority="8" operator="equal">
      <formula>"programada"</formula>
    </cfRule>
  </conditionalFormatting>
  <conditionalFormatting sqref="E16:E378">
    <cfRule type="cellIs" dxfId="301" priority="2" operator="equal">
      <formula>"programada"</formula>
    </cfRule>
    <cfRule type="cellIs" dxfId="300" priority="12" operator="equal">
      <formula>"telefónica"</formula>
    </cfRule>
  </conditionalFormatting>
  <dataValidations count="2">
    <dataValidation type="list" allowBlank="1" showInputMessage="1" showErrorMessage="1" sqref="I1" xr:uid="{D8F3CCD8-544A-4DD5-B1F3-841F17BE2754}">
      <formula1>"1,2,3,4,5,6,7,8,9,10,11,12,13,14,15,16,17,18,19,20,21,22,23,24,25,26,27,28,29,30,31"</formula1>
    </dataValidation>
    <dataValidation type="list" allowBlank="1" showInputMessage="1" showErrorMessage="1" sqref="J1" xr:uid="{E5512419-515C-4FE0-8C65-29FC4BE60FAE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97E4C-E91A-47AB-A28B-AB03E89940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0FF5095-EAD7-494A-8132-1015167E4B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AEDF034-2EDD-4E5C-997B-DEA03B0E39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61195CB-2152-4883-91AD-DCD834C216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D4AACC1-655A-4C56-92E7-84F03CD9BE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2CDB3FA-9416-47DD-9246-FDB1B778BC11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B02F11C-6D7D-4C48-99CA-617167F2D225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B172136F-D423-4EA3-9331-8358C013148A}">
          <x14:formula1>
            <xm:f>listas!$R$1:$R$5</xm:f>
          </x14:formula1>
          <xm:sqref>W16:W42</xm:sqref>
        </x14:dataValidation>
        <x14:dataValidation type="list" allowBlank="1" showInputMessage="1" showErrorMessage="1" xr:uid="{AE2D0B7A-3B18-451E-9503-B9054EE68959}">
          <x14:formula1>
            <xm:f>listas!$E$2:$E$15</xm:f>
          </x14:formula1>
          <xm:sqref>Q2:Q6</xm:sqref>
        </x14:dataValidation>
        <x14:dataValidation type="list" allowBlank="1" showInputMessage="1" showErrorMessage="1" xr:uid="{D51342CD-717B-4F48-B425-4CAEF9F03863}">
          <x14:formula1>
            <xm:f>listas!$M$2:$M$7</xm:f>
          </x14:formula1>
          <xm:sqref>Q9:Q11</xm:sqref>
        </x14:dataValidation>
        <x14:dataValidation type="list" allowBlank="1" showInputMessage="1" showErrorMessage="1" xr:uid="{DCFE7BBE-CC58-4283-89D1-C016350356A1}">
          <x14:formula1>
            <xm:f>listas!$I$2:$I$3</xm:f>
          </x14:formula1>
          <xm:sqref>Q13:Q14</xm:sqref>
        </x14:dataValidation>
        <x14:dataValidation type="list" allowBlank="1" showInputMessage="1" showErrorMessage="1" xr:uid="{F46A3915-6F09-404D-B414-66E851B543C7}">
          <x14:formula1>
            <xm:f>listas!$A$2:$A$50</xm:f>
          </x14:formula1>
          <xm:sqref>D3:E14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3635-8785-4328-BD85-D454119CE326}">
  <sheetPr codeName="Hoja24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17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99" priority="16" operator="equal">
      <formula>"subsecuente"</formula>
    </cfRule>
    <cfRule type="cellIs" dxfId="2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{5875053A-ABFE-4F2F-8428-505FA6AABF40}</x14:id>
        </ext>
      </extLst>
    </cfRule>
  </conditionalFormatting>
  <conditionalFormatting sqref="B272 B289">
    <cfRule type="expression" dxfId="297" priority="15">
      <formula>$D272:$D287&lt;&gt;0</formula>
    </cfRule>
  </conditionalFormatting>
  <conditionalFormatting sqref="B304">
    <cfRule type="expression" dxfId="296" priority="14">
      <formula>$D304:$D319&lt;&gt;0</formula>
    </cfRule>
  </conditionalFormatting>
  <conditionalFormatting sqref="B336">
    <cfRule type="expression" dxfId="295" priority="13">
      <formula>$D336:$D351&lt;&gt;0</formula>
    </cfRule>
  </conditionalFormatting>
  <conditionalFormatting sqref="C16:M378">
    <cfRule type="expression" dxfId="2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{51E4F5F4-7B84-469B-ABAB-9D52DE916B76}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{7A3DA6F6-FD20-4D32-BD19-4A8CE68343B5}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{D846EFF9-FF22-413B-BD8E-1603274CE3B4}</x14:id>
        </ext>
      </extLst>
    </cfRule>
  </conditionalFormatting>
  <conditionalFormatting sqref="Q16:X60 Q87:X150 Q62:X85">
    <cfRule type="expression" dxfId="293" priority="3">
      <formula>$Q16=0</formula>
    </cfRule>
  </conditionalFormatting>
  <conditionalFormatting sqref="B273:B288 B305:B321 B337:B347">
    <cfRule type="expression" dxfId="292" priority="19">
      <formula>$D273:$D304&lt;&gt;0</formula>
    </cfRule>
  </conditionalFormatting>
  <conditionalFormatting sqref="B290:B303 B322:B332">
    <cfRule type="expression" dxfId="291" priority="20">
      <formula>$D290:$D336&lt;&gt;0</formula>
    </cfRule>
  </conditionalFormatting>
  <conditionalFormatting sqref="B348:B353">
    <cfRule type="expression" dxfId="290" priority="21">
      <formula>$D348:$D378&lt;&gt;0</formula>
    </cfRule>
  </conditionalFormatting>
  <conditionalFormatting sqref="B369:B378">
    <cfRule type="expression" dxfId="289" priority="22">
      <formula>$D369:$D378&lt;&gt;0</formula>
    </cfRule>
  </conditionalFormatting>
  <conditionalFormatting sqref="B368">
    <cfRule type="expression" dxfId="288" priority="23">
      <formula>$D368:$D378&lt;&gt;0</formula>
    </cfRule>
  </conditionalFormatting>
  <conditionalFormatting sqref="B333:B335">
    <cfRule type="expression" dxfId="287" priority="24">
      <formula>$D333:$D378&lt;&gt;0</formula>
    </cfRule>
  </conditionalFormatting>
  <conditionalFormatting sqref="B354:B367">
    <cfRule type="expression" dxfId="2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{23FFEFE6-BD56-47AE-A8CF-A90247F16E6E}</x14:id>
        </ext>
      </extLst>
    </cfRule>
  </conditionalFormatting>
  <conditionalFormatting sqref="R16:R60 R87:R150 R62:R85">
    <cfRule type="cellIs" dxfId="284" priority="4" operator="equal">
      <formula>"subsecuente"</formula>
    </cfRule>
    <cfRule type="cellIs" dxfId="285" priority="5" operator="equal">
      <formula>"1a. Vez"</formula>
    </cfRule>
  </conditionalFormatting>
  <conditionalFormatting sqref="S16:S60 S62:S85 S87:S150">
    <cfRule type="cellIs" dxfId="283" priority="6" operator="equal">
      <formula>"telefónica"</formula>
    </cfRule>
    <cfRule type="cellIs" dxfId="282" priority="8" operator="equal">
      <formula>"programada"</formula>
    </cfRule>
  </conditionalFormatting>
  <conditionalFormatting sqref="E16:E378">
    <cfRule type="cellIs" dxfId="280" priority="2" operator="equal">
      <formula>"programada"</formula>
    </cfRule>
    <cfRule type="cellIs" dxfId="281" priority="12" operator="equal">
      <formula>"telefónica"</formula>
    </cfRule>
  </conditionalFormatting>
  <dataValidations count="2">
    <dataValidation type="list" allowBlank="1" showInputMessage="1" showErrorMessage="1" sqref="J1" xr:uid="{5B6AD8AB-5650-4DB3-A518-72FB26878FDC}">
      <formula1>"ENERO,FEBRERO,MARZO,ABRIL,MAYO,JUNIO,JULIO,AGOSTO,SEPTIEMBRE,OCTUBRE,NOVIEMBRE,DICIEMBRE"</formula1>
    </dataValidation>
    <dataValidation type="list" allowBlank="1" showInputMessage="1" showErrorMessage="1" sqref="I1" xr:uid="{9DA17360-F6A0-4E59-9FF5-F14F2BE9C793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75053A-ABFE-4F2F-8428-505FA6AABF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51E4F5F4-7B84-469B-ABAB-9D52DE916B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A3DA6F6-FD20-4D32-BD19-4A8CE68343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D846EFF9-FF22-413B-BD8E-1603274CE3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3FFEFE6-BD56-47AE-A8CF-A90247F16E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0349782-5892-4E8C-9C1A-20EB507C72E1}">
          <x14:formula1>
            <xm:f>listas!$A$2:$A$50</xm:f>
          </x14:formula1>
          <xm:sqref>D3:E14</xm:sqref>
        </x14:dataValidation>
        <x14:dataValidation type="list" allowBlank="1" showInputMessage="1" showErrorMessage="1" xr:uid="{CE58AC9C-980A-4819-A1E0-FB678A8F704A}">
          <x14:formula1>
            <xm:f>listas!$I$2:$I$3</xm:f>
          </x14:formula1>
          <xm:sqref>Q13:Q14</xm:sqref>
        </x14:dataValidation>
        <x14:dataValidation type="list" allowBlank="1" showInputMessage="1" showErrorMessage="1" xr:uid="{F758522A-903F-476A-8DA9-080F5430D933}">
          <x14:formula1>
            <xm:f>listas!$M$2:$M$7</xm:f>
          </x14:formula1>
          <xm:sqref>Q9:Q11</xm:sqref>
        </x14:dataValidation>
        <x14:dataValidation type="list" allowBlank="1" showInputMessage="1" showErrorMessage="1" xr:uid="{CC71F96B-0468-4430-9E05-ADA2D2312D53}">
          <x14:formula1>
            <xm:f>listas!$E$2:$E$15</xm:f>
          </x14:formula1>
          <xm:sqref>Q2:Q6</xm:sqref>
        </x14:dataValidation>
        <x14:dataValidation type="list" allowBlank="1" showInputMessage="1" showErrorMessage="1" xr:uid="{A3DF8E27-541A-4C2A-A15C-752BB3440BD4}">
          <x14:formula1>
            <xm:f>listas!$R$1:$R$5</xm:f>
          </x14:formula1>
          <xm:sqref>W16:W42</xm:sqref>
        </x14:dataValidation>
        <x14:dataValidation type="list" allowBlank="1" showInputMessage="1" showErrorMessage="1" xr:uid="{5529E382-D5E0-485D-93E8-A8DE911627C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9E375EE-C5E5-4BB5-ADC2-656ACF86021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FE854-848E-4320-AA72-6588502F499C}">
  <sheetPr codeName="Hoja25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18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79" priority="16" operator="equal">
      <formula>"subsecuente"</formula>
    </cfRule>
    <cfRule type="cellIs" dxfId="2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{BCA3A74F-5A4B-46AD-A491-0F62770E7E1C}</x14:id>
        </ext>
      </extLst>
    </cfRule>
  </conditionalFormatting>
  <conditionalFormatting sqref="B272 B289">
    <cfRule type="expression" dxfId="277" priority="15">
      <formula>$D272:$D287&lt;&gt;0</formula>
    </cfRule>
  </conditionalFormatting>
  <conditionalFormatting sqref="B304">
    <cfRule type="expression" dxfId="276" priority="14">
      <formula>$D304:$D319&lt;&gt;0</formula>
    </cfRule>
  </conditionalFormatting>
  <conditionalFormatting sqref="B336">
    <cfRule type="expression" dxfId="275" priority="13">
      <formula>$D336:$D351&lt;&gt;0</formula>
    </cfRule>
  </conditionalFormatting>
  <conditionalFormatting sqref="C16:M378">
    <cfRule type="expression" dxfId="2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{FBBAE6D5-4F10-4EB4-907B-9C8AAB853854}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{2924E562-FC6A-40AB-8ADA-27AD7D2FEE08}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{10E552A0-4F02-4BCE-8000-01CC029622C5}</x14:id>
        </ext>
      </extLst>
    </cfRule>
  </conditionalFormatting>
  <conditionalFormatting sqref="Q16:X60 Q87:X150 Q62:X85">
    <cfRule type="expression" dxfId="273" priority="3">
      <formula>$Q16=0</formula>
    </cfRule>
  </conditionalFormatting>
  <conditionalFormatting sqref="B273:B288 B305:B321 B337:B347">
    <cfRule type="expression" dxfId="272" priority="19">
      <formula>$D273:$D304&lt;&gt;0</formula>
    </cfRule>
  </conditionalFormatting>
  <conditionalFormatting sqref="B290:B303 B322:B332">
    <cfRule type="expression" dxfId="271" priority="20">
      <formula>$D290:$D336&lt;&gt;0</formula>
    </cfRule>
  </conditionalFormatting>
  <conditionalFormatting sqref="B348:B353">
    <cfRule type="expression" dxfId="270" priority="21">
      <formula>$D348:$D378&lt;&gt;0</formula>
    </cfRule>
  </conditionalFormatting>
  <conditionalFormatting sqref="B369:B378">
    <cfRule type="expression" dxfId="269" priority="22">
      <formula>$D369:$D378&lt;&gt;0</formula>
    </cfRule>
  </conditionalFormatting>
  <conditionalFormatting sqref="B368">
    <cfRule type="expression" dxfId="268" priority="23">
      <formula>$D368:$D378&lt;&gt;0</formula>
    </cfRule>
  </conditionalFormatting>
  <conditionalFormatting sqref="B333:B335">
    <cfRule type="expression" dxfId="267" priority="24">
      <formula>$D333:$D378&lt;&gt;0</formula>
    </cfRule>
  </conditionalFormatting>
  <conditionalFormatting sqref="B354:B367">
    <cfRule type="expression" dxfId="2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{9B2D23CA-3D99-42E7-AFC4-C75E6B22ABE6}</x14:id>
        </ext>
      </extLst>
    </cfRule>
  </conditionalFormatting>
  <conditionalFormatting sqref="R16:R60 R87:R150 R62:R85">
    <cfRule type="cellIs" dxfId="265" priority="4" operator="equal">
      <formula>"subsecuente"</formula>
    </cfRule>
    <cfRule type="cellIs" dxfId="264" priority="5" operator="equal">
      <formula>"1a. Vez"</formula>
    </cfRule>
  </conditionalFormatting>
  <conditionalFormatting sqref="S16:S60 S62:S85 S87:S150">
    <cfRule type="cellIs" dxfId="263" priority="6" operator="equal">
      <formula>"telefónica"</formula>
    </cfRule>
    <cfRule type="cellIs" dxfId="262" priority="8" operator="equal">
      <formula>"programada"</formula>
    </cfRule>
  </conditionalFormatting>
  <conditionalFormatting sqref="E16:E378">
    <cfRule type="cellIs" dxfId="261" priority="2" operator="equal">
      <formula>"programada"</formula>
    </cfRule>
    <cfRule type="cellIs" dxfId="260" priority="12" operator="equal">
      <formula>"telefónica"</formula>
    </cfRule>
  </conditionalFormatting>
  <dataValidations count="2">
    <dataValidation type="list" allowBlank="1" showInputMessage="1" showErrorMessage="1" sqref="I1" xr:uid="{BDD8B9FF-E5C7-431F-AE47-78BD2ED1F4D1}">
      <formula1>"1,2,3,4,5,6,7,8,9,10,11,12,13,14,15,16,17,18,19,20,21,22,23,24,25,26,27,28,29,30,31"</formula1>
    </dataValidation>
    <dataValidation type="list" allowBlank="1" showInputMessage="1" showErrorMessage="1" sqref="J1" xr:uid="{04D5CC22-2C02-4877-80F7-259C4F7FB036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A3A74F-5A4B-46AD-A491-0F62770E7E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BBAE6D5-4F10-4EB4-907B-9C8AAB8538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924E562-FC6A-40AB-8ADA-27AD7D2FEE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10E552A0-4F02-4BCE-8000-01CC029622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B2D23CA-3D99-42E7-AFC4-C75E6B22AB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05EB668-DA98-4620-9200-EB7177132669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80789F7A-DC6E-468F-A2C8-12C01677954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45B0CBE5-9044-4B22-86BC-8E96C66DB168}">
          <x14:formula1>
            <xm:f>listas!$R$1:$R$5</xm:f>
          </x14:formula1>
          <xm:sqref>W16:W42</xm:sqref>
        </x14:dataValidation>
        <x14:dataValidation type="list" allowBlank="1" showInputMessage="1" showErrorMessage="1" xr:uid="{85D485DC-BC99-4A51-BC10-517ACF3A80BC}">
          <x14:formula1>
            <xm:f>listas!$E$2:$E$15</xm:f>
          </x14:formula1>
          <xm:sqref>Q2:Q6</xm:sqref>
        </x14:dataValidation>
        <x14:dataValidation type="list" allowBlank="1" showInputMessage="1" showErrorMessage="1" xr:uid="{4432856A-98D8-454D-961A-AA261245E671}">
          <x14:formula1>
            <xm:f>listas!$M$2:$M$7</xm:f>
          </x14:formula1>
          <xm:sqref>Q9:Q11</xm:sqref>
        </x14:dataValidation>
        <x14:dataValidation type="list" allowBlank="1" showInputMessage="1" showErrorMessage="1" xr:uid="{CB819E91-10A5-48F7-9F5D-E8EDF86F9124}">
          <x14:formula1>
            <xm:f>listas!$I$2:$I$3</xm:f>
          </x14:formula1>
          <xm:sqref>Q13:Q14</xm:sqref>
        </x14:dataValidation>
        <x14:dataValidation type="list" allowBlank="1" showInputMessage="1" showErrorMessage="1" xr:uid="{11994862-A7D4-465D-A6ED-A6895BCF6894}">
          <x14:formula1>
            <xm:f>listas!$A$2:$A$50</xm:f>
          </x14:formula1>
          <xm:sqref>D3:E14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17854-82BD-4260-B15B-0C4F6998393D}">
  <sheetPr codeName="Hoja26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19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59" priority="16" operator="equal">
      <formula>"subsecuente"</formula>
    </cfRule>
    <cfRule type="cellIs" dxfId="2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{A3247C85-9910-4DA1-B2AF-E30FE45F5E2D}</x14:id>
        </ext>
      </extLst>
    </cfRule>
  </conditionalFormatting>
  <conditionalFormatting sqref="B272 B289">
    <cfRule type="expression" dxfId="257" priority="15">
      <formula>$D272:$D287&lt;&gt;0</formula>
    </cfRule>
  </conditionalFormatting>
  <conditionalFormatting sqref="B304">
    <cfRule type="expression" dxfId="256" priority="14">
      <formula>$D304:$D319&lt;&gt;0</formula>
    </cfRule>
  </conditionalFormatting>
  <conditionalFormatting sqref="B336">
    <cfRule type="expression" dxfId="255" priority="13">
      <formula>$D336:$D351&lt;&gt;0</formula>
    </cfRule>
  </conditionalFormatting>
  <conditionalFormatting sqref="C16:M378">
    <cfRule type="expression" dxfId="2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{BF9C1FAE-E850-4FA7-8EA3-61F5A85008F5}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{B28910DC-D68A-4967-A278-E1E819686240}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{CBC14A65-649B-489E-BC9F-9EFB1CC8138C}</x14:id>
        </ext>
      </extLst>
    </cfRule>
  </conditionalFormatting>
  <conditionalFormatting sqref="Q16:X60 Q87:X150 Q62:X85">
    <cfRule type="expression" dxfId="253" priority="3">
      <formula>$Q16=0</formula>
    </cfRule>
  </conditionalFormatting>
  <conditionalFormatting sqref="B273:B288 B305:B321 B337:B347">
    <cfRule type="expression" dxfId="252" priority="19">
      <formula>$D273:$D304&lt;&gt;0</formula>
    </cfRule>
  </conditionalFormatting>
  <conditionalFormatting sqref="B290:B303 B322:B332">
    <cfRule type="expression" dxfId="251" priority="20">
      <formula>$D290:$D336&lt;&gt;0</formula>
    </cfRule>
  </conditionalFormatting>
  <conditionalFormatting sqref="B348:B353">
    <cfRule type="expression" dxfId="250" priority="21">
      <formula>$D348:$D378&lt;&gt;0</formula>
    </cfRule>
  </conditionalFormatting>
  <conditionalFormatting sqref="B369:B378">
    <cfRule type="expression" dxfId="249" priority="22">
      <formula>$D369:$D378&lt;&gt;0</formula>
    </cfRule>
  </conditionalFormatting>
  <conditionalFormatting sqref="B368">
    <cfRule type="expression" dxfId="248" priority="23">
      <formula>$D368:$D378&lt;&gt;0</formula>
    </cfRule>
  </conditionalFormatting>
  <conditionalFormatting sqref="B333:B335">
    <cfRule type="expression" dxfId="247" priority="24">
      <formula>$D333:$D378&lt;&gt;0</formula>
    </cfRule>
  </conditionalFormatting>
  <conditionalFormatting sqref="B354:B367">
    <cfRule type="expression" dxfId="2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{5B9C4FC1-0335-4A81-A3C8-E21D273825B9}</x14:id>
        </ext>
      </extLst>
    </cfRule>
  </conditionalFormatting>
  <conditionalFormatting sqref="R16:R60 R87:R150 R62:R85">
    <cfRule type="cellIs" dxfId="245" priority="4" operator="equal">
      <formula>"subsecuente"</formula>
    </cfRule>
    <cfRule type="cellIs" dxfId="244" priority="5" operator="equal">
      <formula>"1a. Vez"</formula>
    </cfRule>
  </conditionalFormatting>
  <conditionalFormatting sqref="S16:S60 S62:S85 S87:S150">
    <cfRule type="cellIs" dxfId="243" priority="6" operator="equal">
      <formula>"telefónica"</formula>
    </cfRule>
    <cfRule type="cellIs" dxfId="242" priority="8" operator="equal">
      <formula>"programada"</formula>
    </cfRule>
  </conditionalFormatting>
  <conditionalFormatting sqref="E16:E378">
    <cfRule type="cellIs" dxfId="241" priority="2" operator="equal">
      <formula>"programada"</formula>
    </cfRule>
    <cfRule type="cellIs" dxfId="240" priority="12" operator="equal">
      <formula>"telefónica"</formula>
    </cfRule>
  </conditionalFormatting>
  <dataValidations count="2">
    <dataValidation type="list" allowBlank="1" showInputMessage="1" showErrorMessage="1" sqref="I1" xr:uid="{77A709B8-3505-4DCF-9076-EC2C5B60EA14}">
      <formula1>"1,2,3,4,5,6,7,8,9,10,11,12,13,14,15,16,17,18,19,20,21,22,23,24,25,26,27,28,29,30,31"</formula1>
    </dataValidation>
    <dataValidation type="list" allowBlank="1" showInputMessage="1" showErrorMessage="1" sqref="J1" xr:uid="{596FD1E9-597E-47FA-81F3-952C86D32E9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247C85-9910-4DA1-B2AF-E30FE45F5E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F9C1FAE-E850-4FA7-8EA3-61F5A85008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28910DC-D68A-4967-A278-E1E8196862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BC14A65-649B-489E-BC9F-9EFB1CC813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B9C4FC1-0335-4A81-A3C8-E21D273825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743B3D1-2C06-4E6B-8952-DC2D9D52B73B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B146C2F6-CD28-425A-8C36-734753FB7F9E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9DBB08B-7EBE-4CF9-A291-1BF0486815B8}">
          <x14:formula1>
            <xm:f>listas!$R$1:$R$5</xm:f>
          </x14:formula1>
          <xm:sqref>W16:W42</xm:sqref>
        </x14:dataValidation>
        <x14:dataValidation type="list" allowBlank="1" showInputMessage="1" showErrorMessage="1" xr:uid="{1DF0889A-DB40-4CC6-8DEC-0DD13DD81820}">
          <x14:formula1>
            <xm:f>listas!$E$2:$E$15</xm:f>
          </x14:formula1>
          <xm:sqref>Q2:Q6</xm:sqref>
        </x14:dataValidation>
        <x14:dataValidation type="list" allowBlank="1" showInputMessage="1" showErrorMessage="1" xr:uid="{74CC08EA-D152-4342-8C9A-37C32F38B9B9}">
          <x14:formula1>
            <xm:f>listas!$M$2:$M$7</xm:f>
          </x14:formula1>
          <xm:sqref>Q9:Q11</xm:sqref>
        </x14:dataValidation>
        <x14:dataValidation type="list" allowBlank="1" showInputMessage="1" showErrorMessage="1" xr:uid="{456EF9A8-9083-4C2F-96F3-8E02516A86FC}">
          <x14:formula1>
            <xm:f>listas!$I$2:$I$3</xm:f>
          </x14:formula1>
          <xm:sqref>Q13:Q14</xm:sqref>
        </x14:dataValidation>
        <x14:dataValidation type="list" allowBlank="1" showInputMessage="1" showErrorMessage="1" xr:uid="{55351A4A-A54A-4BA9-8457-E8A2916D0FE8}">
          <x14:formula1>
            <xm:f>listas!$A$2:$A$50</xm:f>
          </x14:formula1>
          <xm:sqref>D3:E14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C7258-0D6D-4560-814C-829E513D8229}">
  <sheetPr codeName="Hoja27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20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39" priority="16" operator="equal">
      <formula>"subsecuente"</formula>
    </cfRule>
    <cfRule type="cellIs" dxfId="2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{81E2D0C1-5E9A-4563-9D60-E047355EBE83}</x14:id>
        </ext>
      </extLst>
    </cfRule>
  </conditionalFormatting>
  <conditionalFormatting sqref="B272 B289">
    <cfRule type="expression" dxfId="237" priority="15">
      <formula>$D272:$D287&lt;&gt;0</formula>
    </cfRule>
  </conditionalFormatting>
  <conditionalFormatting sqref="B304">
    <cfRule type="expression" dxfId="236" priority="14">
      <formula>$D304:$D319&lt;&gt;0</formula>
    </cfRule>
  </conditionalFormatting>
  <conditionalFormatting sqref="B336">
    <cfRule type="expression" dxfId="235" priority="13">
      <formula>$D336:$D351&lt;&gt;0</formula>
    </cfRule>
  </conditionalFormatting>
  <conditionalFormatting sqref="C16:M378">
    <cfRule type="expression" dxfId="2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{D6BBB757-9C08-408C-8BC9-E803CE7E715D}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{C8FABCEC-4DE0-4332-BBF6-461ABBF25520}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{E785ECE0-23F8-4147-B481-F85FCB1660A8}</x14:id>
        </ext>
      </extLst>
    </cfRule>
  </conditionalFormatting>
  <conditionalFormatting sqref="Q16:X60 Q87:X150 Q62:X85">
    <cfRule type="expression" dxfId="233" priority="3">
      <formula>$Q16=0</formula>
    </cfRule>
  </conditionalFormatting>
  <conditionalFormatting sqref="B273:B288 B305:B321 B337:B347">
    <cfRule type="expression" dxfId="232" priority="19">
      <formula>$D273:$D304&lt;&gt;0</formula>
    </cfRule>
  </conditionalFormatting>
  <conditionalFormatting sqref="B290:B303 B322:B332">
    <cfRule type="expression" dxfId="231" priority="20">
      <formula>$D290:$D336&lt;&gt;0</formula>
    </cfRule>
  </conditionalFormatting>
  <conditionalFormatting sqref="B348:B353">
    <cfRule type="expression" dxfId="230" priority="21">
      <formula>$D348:$D378&lt;&gt;0</formula>
    </cfRule>
  </conditionalFormatting>
  <conditionalFormatting sqref="B369:B378">
    <cfRule type="expression" dxfId="229" priority="22">
      <formula>$D369:$D378&lt;&gt;0</formula>
    </cfRule>
  </conditionalFormatting>
  <conditionalFormatting sqref="B368">
    <cfRule type="expression" dxfId="228" priority="23">
      <formula>$D368:$D378&lt;&gt;0</formula>
    </cfRule>
  </conditionalFormatting>
  <conditionalFormatting sqref="B333:B335">
    <cfRule type="expression" dxfId="227" priority="24">
      <formula>$D333:$D378&lt;&gt;0</formula>
    </cfRule>
  </conditionalFormatting>
  <conditionalFormatting sqref="B354:B367">
    <cfRule type="expression" dxfId="2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{F7C61C7D-F960-4444-8CD8-A82711FFC1DE}</x14:id>
        </ext>
      </extLst>
    </cfRule>
  </conditionalFormatting>
  <conditionalFormatting sqref="R16:R60 R87:R150 R62:R85">
    <cfRule type="cellIs" dxfId="225" priority="4" operator="equal">
      <formula>"subsecuente"</formula>
    </cfRule>
    <cfRule type="cellIs" dxfId="224" priority="5" operator="equal">
      <formula>"1a. Vez"</formula>
    </cfRule>
  </conditionalFormatting>
  <conditionalFormatting sqref="S16:S60 S62:S85 S87:S150">
    <cfRule type="cellIs" dxfId="223" priority="6" operator="equal">
      <formula>"telefónica"</formula>
    </cfRule>
    <cfRule type="cellIs" dxfId="222" priority="8" operator="equal">
      <formula>"programada"</formula>
    </cfRule>
  </conditionalFormatting>
  <conditionalFormatting sqref="E16:E378">
    <cfRule type="cellIs" dxfId="221" priority="2" operator="equal">
      <formula>"programada"</formula>
    </cfRule>
    <cfRule type="cellIs" dxfId="220" priority="12" operator="equal">
      <formula>"telefónica"</formula>
    </cfRule>
  </conditionalFormatting>
  <dataValidations count="2">
    <dataValidation type="list" allowBlank="1" showInputMessage="1" showErrorMessage="1" sqref="J1" xr:uid="{E13504F0-918A-4886-AAD7-F7238B016B68}">
      <formula1>"ENERO,FEBRERO,MARZO,ABRIL,MAYO,JUNIO,JULIO,AGOSTO,SEPTIEMBRE,OCTUBRE,NOVIEMBRE,DICIEMBRE"</formula1>
    </dataValidation>
    <dataValidation type="list" allowBlank="1" showInputMessage="1" showErrorMessage="1" sqref="I1" xr:uid="{F3E75565-E7D3-49E7-BA10-45DA7B962EB1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1E2D0C1-5E9A-4563-9D60-E047355EBE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6BBB757-9C08-408C-8BC9-E803CE7E71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8FABCEC-4DE0-4332-BBF6-461ABBF255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785ECE0-23F8-4147-B481-F85FCB1660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7C61C7D-F960-4444-8CD8-A82711FFC1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193CA88-CB71-4DBF-A555-865A48472CED}">
          <x14:formula1>
            <xm:f>listas!$A$2:$A$50</xm:f>
          </x14:formula1>
          <xm:sqref>D3:E14</xm:sqref>
        </x14:dataValidation>
        <x14:dataValidation type="list" allowBlank="1" showInputMessage="1" showErrorMessage="1" xr:uid="{DA98B030-8AB9-4A72-A980-20F7E178E4F6}">
          <x14:formula1>
            <xm:f>listas!$I$2:$I$3</xm:f>
          </x14:formula1>
          <xm:sqref>Q13:Q14</xm:sqref>
        </x14:dataValidation>
        <x14:dataValidation type="list" allowBlank="1" showInputMessage="1" showErrorMessage="1" xr:uid="{19FF4709-16AF-47B0-9D28-6F63F071F1D4}">
          <x14:formula1>
            <xm:f>listas!$M$2:$M$7</xm:f>
          </x14:formula1>
          <xm:sqref>Q9:Q11</xm:sqref>
        </x14:dataValidation>
        <x14:dataValidation type="list" allowBlank="1" showInputMessage="1" showErrorMessage="1" xr:uid="{C27D2139-D4DF-4BF5-AEBF-F64E88D02129}">
          <x14:formula1>
            <xm:f>listas!$E$2:$E$15</xm:f>
          </x14:formula1>
          <xm:sqref>Q2:Q6</xm:sqref>
        </x14:dataValidation>
        <x14:dataValidation type="list" allowBlank="1" showInputMessage="1" showErrorMessage="1" xr:uid="{6E3B4726-CCE7-4186-B8DC-AC16804DCD32}">
          <x14:formula1>
            <xm:f>listas!$R$1:$R$5</xm:f>
          </x14:formula1>
          <xm:sqref>W16:W42</xm:sqref>
        </x14:dataValidation>
        <x14:dataValidation type="list" allowBlank="1" showInputMessage="1" showErrorMessage="1" xr:uid="{5C0BC43F-01AF-4CAC-A445-E9923117A90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292EAB45-BAA8-4BA0-BFF0-02E86EB129F6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D556A-0059-4C60-A62B-70513133589D}">
  <sheetPr codeName="Hoja28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219" priority="16" operator="equal">
      <formula>"subsecuente"</formula>
    </cfRule>
    <cfRule type="cellIs" dxfId="2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{3159E48D-168E-4651-97AB-712CA6518078}</x14:id>
        </ext>
      </extLst>
    </cfRule>
  </conditionalFormatting>
  <conditionalFormatting sqref="B272 B289">
    <cfRule type="expression" dxfId="217" priority="15">
      <formula>$D272:$D287&lt;&gt;0</formula>
    </cfRule>
  </conditionalFormatting>
  <conditionalFormatting sqref="B304">
    <cfRule type="expression" dxfId="216" priority="14">
      <formula>$D304:$D319&lt;&gt;0</formula>
    </cfRule>
  </conditionalFormatting>
  <conditionalFormatting sqref="B336">
    <cfRule type="expression" dxfId="215" priority="13">
      <formula>$D336:$D351&lt;&gt;0</formula>
    </cfRule>
  </conditionalFormatting>
  <conditionalFormatting sqref="C16:M378">
    <cfRule type="expression" dxfId="2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{68327C10-D5A7-4829-B4C8-1642FDFE3224}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{23E2FD0A-5AB2-4811-AA50-52383190A07E}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{AF522DA3-5A0A-4ED6-9EFE-518CC8BF1FBB}</x14:id>
        </ext>
      </extLst>
    </cfRule>
  </conditionalFormatting>
  <conditionalFormatting sqref="Q16:X60 Q87:X150 Q62:X85">
    <cfRule type="expression" dxfId="213" priority="3">
      <formula>$Q16=0</formula>
    </cfRule>
  </conditionalFormatting>
  <conditionalFormatting sqref="B273:B288 B305:B321 B337:B347">
    <cfRule type="expression" dxfId="212" priority="19">
      <formula>$D273:$D304&lt;&gt;0</formula>
    </cfRule>
  </conditionalFormatting>
  <conditionalFormatting sqref="B290:B303 B322:B332">
    <cfRule type="expression" dxfId="211" priority="20">
      <formula>$D290:$D336&lt;&gt;0</formula>
    </cfRule>
  </conditionalFormatting>
  <conditionalFormatting sqref="B348:B353">
    <cfRule type="expression" dxfId="210" priority="21">
      <formula>$D348:$D378&lt;&gt;0</formula>
    </cfRule>
  </conditionalFormatting>
  <conditionalFormatting sqref="B369:B378">
    <cfRule type="expression" dxfId="209" priority="22">
      <formula>$D369:$D378&lt;&gt;0</formula>
    </cfRule>
  </conditionalFormatting>
  <conditionalFormatting sqref="B368">
    <cfRule type="expression" dxfId="208" priority="23">
      <formula>$D368:$D378&lt;&gt;0</formula>
    </cfRule>
  </conditionalFormatting>
  <conditionalFormatting sqref="B333:B335">
    <cfRule type="expression" dxfId="207" priority="24">
      <formula>$D333:$D378&lt;&gt;0</formula>
    </cfRule>
  </conditionalFormatting>
  <conditionalFormatting sqref="B354:B367">
    <cfRule type="expression" dxfId="2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{4631F11A-87A9-4F2B-BA22-AF159FEBBE27}</x14:id>
        </ext>
      </extLst>
    </cfRule>
  </conditionalFormatting>
  <conditionalFormatting sqref="R16:R60 R87:R150 R62:R85">
    <cfRule type="cellIs" dxfId="205" priority="4" operator="equal">
      <formula>"subsecuente"</formula>
    </cfRule>
    <cfRule type="cellIs" dxfId="204" priority="5" operator="equal">
      <formula>"1a. Vez"</formula>
    </cfRule>
  </conditionalFormatting>
  <conditionalFormatting sqref="S16:S60 S62:S85 S87:S150">
    <cfRule type="cellIs" dxfId="203" priority="6" operator="equal">
      <formula>"telefónica"</formula>
    </cfRule>
    <cfRule type="cellIs" dxfId="202" priority="8" operator="equal">
      <formula>"programada"</formula>
    </cfRule>
  </conditionalFormatting>
  <conditionalFormatting sqref="E16:E378">
    <cfRule type="cellIs" dxfId="201" priority="2" operator="equal">
      <formula>"programada"</formula>
    </cfRule>
    <cfRule type="cellIs" dxfId="200" priority="12" operator="equal">
      <formula>"telefónica"</formula>
    </cfRule>
  </conditionalFormatting>
  <dataValidations count="2">
    <dataValidation type="list" allowBlank="1" showInputMessage="1" showErrorMessage="1" sqref="I1" xr:uid="{FD2A038E-0D55-43D4-9C4E-D02BDB58A7C6}">
      <formula1>"1,2,3,4,5,6,7,8,9,10,11,12,13,14,15,16,17,18,19,20,21,22,23,24,25,26,27,28,29,30,31"</formula1>
    </dataValidation>
    <dataValidation type="list" allowBlank="1" showInputMessage="1" showErrorMessage="1" sqref="J1" xr:uid="{21E88784-4F20-4DF2-B51B-3F4A87FA296B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59E48D-168E-4651-97AB-712CA651807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8327C10-D5A7-4829-B4C8-1642FDFE32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3E2FD0A-5AB2-4811-AA50-52383190A0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F522DA3-5A0A-4ED6-9EFE-518CC8BF1FB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631F11A-87A9-4F2B-BA22-AF159FEBBE2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8C3DD19-957F-4B14-BA86-2CFC16B357AB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534CCB8-F6CC-4635-B074-7CB9624DA30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9CDAF1CA-FA12-403B-B5F3-FB4C3E559A9E}">
          <x14:formula1>
            <xm:f>listas!$R$1:$R$5</xm:f>
          </x14:formula1>
          <xm:sqref>W16:W42</xm:sqref>
        </x14:dataValidation>
        <x14:dataValidation type="list" allowBlank="1" showInputMessage="1" showErrorMessage="1" xr:uid="{3569A40F-8B4F-4859-9940-4F2DD3C5B551}">
          <x14:formula1>
            <xm:f>listas!$E$2:$E$15</xm:f>
          </x14:formula1>
          <xm:sqref>Q2:Q6</xm:sqref>
        </x14:dataValidation>
        <x14:dataValidation type="list" allowBlank="1" showInputMessage="1" showErrorMessage="1" xr:uid="{0B2D6101-1600-46E7-A17D-72D9194C2481}">
          <x14:formula1>
            <xm:f>listas!$M$2:$M$7</xm:f>
          </x14:formula1>
          <xm:sqref>Q9:Q11</xm:sqref>
        </x14:dataValidation>
        <x14:dataValidation type="list" allowBlank="1" showInputMessage="1" showErrorMessage="1" xr:uid="{38B8AA6D-CB12-4107-8684-66680861396E}">
          <x14:formula1>
            <xm:f>listas!$I$2:$I$3</xm:f>
          </x14:formula1>
          <xm:sqref>Q13:Q14</xm:sqref>
        </x14:dataValidation>
        <x14:dataValidation type="list" allowBlank="1" showInputMessage="1" showErrorMessage="1" xr:uid="{DB3C14DA-BDA5-4FA5-A652-BBD59D3464C3}">
          <x14:formula1>
            <xm:f>listas!$A$2:$A$50</xm:f>
          </x14:formula1>
          <xm:sqref>D3:E14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B8FCC-6F74-4588-8EF2-EA7A416135C8}">
  <sheetPr codeName="Hoja29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22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99" priority="16" operator="equal">
      <formula>"subsecuente"</formula>
    </cfRule>
    <cfRule type="cellIs" dxfId="1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{F334DD11-647E-493D-81EF-255399A3320F}</x14:id>
        </ext>
      </extLst>
    </cfRule>
  </conditionalFormatting>
  <conditionalFormatting sqref="B272 B289">
    <cfRule type="expression" dxfId="197" priority="15">
      <formula>$D272:$D287&lt;&gt;0</formula>
    </cfRule>
  </conditionalFormatting>
  <conditionalFormatting sqref="B304">
    <cfRule type="expression" dxfId="196" priority="14">
      <formula>$D304:$D319&lt;&gt;0</formula>
    </cfRule>
  </conditionalFormatting>
  <conditionalFormatting sqref="B336">
    <cfRule type="expression" dxfId="195" priority="13">
      <formula>$D336:$D351&lt;&gt;0</formula>
    </cfRule>
  </conditionalFormatting>
  <conditionalFormatting sqref="C16:M378">
    <cfRule type="expression" dxfId="1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{B1B3C272-DEA2-4BC2-9AD8-D39AF35B60DC}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{B42781B2-85D7-4B20-8515-803C2AE29250}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{F1B03A47-F687-4962-BF17-5A5BCE59D9B8}</x14:id>
        </ext>
      </extLst>
    </cfRule>
  </conditionalFormatting>
  <conditionalFormatting sqref="Q16:X60 Q87:X150 Q62:X85">
    <cfRule type="expression" dxfId="193" priority="3">
      <formula>$Q16=0</formula>
    </cfRule>
  </conditionalFormatting>
  <conditionalFormatting sqref="B273:B288 B305:B321 B337:B347">
    <cfRule type="expression" dxfId="192" priority="19">
      <formula>$D273:$D304&lt;&gt;0</formula>
    </cfRule>
  </conditionalFormatting>
  <conditionalFormatting sqref="B290:B303 B322:B332">
    <cfRule type="expression" dxfId="191" priority="20">
      <formula>$D290:$D336&lt;&gt;0</formula>
    </cfRule>
  </conditionalFormatting>
  <conditionalFormatting sqref="B348:B353">
    <cfRule type="expression" dxfId="190" priority="21">
      <formula>$D348:$D378&lt;&gt;0</formula>
    </cfRule>
  </conditionalFormatting>
  <conditionalFormatting sqref="B369:B378">
    <cfRule type="expression" dxfId="189" priority="22">
      <formula>$D369:$D378&lt;&gt;0</formula>
    </cfRule>
  </conditionalFormatting>
  <conditionalFormatting sqref="B368">
    <cfRule type="expression" dxfId="188" priority="23">
      <formula>$D368:$D378&lt;&gt;0</formula>
    </cfRule>
  </conditionalFormatting>
  <conditionalFormatting sqref="B333:B335">
    <cfRule type="expression" dxfId="187" priority="24">
      <formula>$D333:$D378&lt;&gt;0</formula>
    </cfRule>
  </conditionalFormatting>
  <conditionalFormatting sqref="B354:B367">
    <cfRule type="expression" dxfId="1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{C862F829-CC18-4976-9187-40BF04D2EA42}</x14:id>
        </ext>
      </extLst>
    </cfRule>
  </conditionalFormatting>
  <conditionalFormatting sqref="R16:R60 R87:R150 R62:R85">
    <cfRule type="cellIs" dxfId="185" priority="4" operator="equal">
      <formula>"subsecuente"</formula>
    </cfRule>
    <cfRule type="cellIs" dxfId="184" priority="5" operator="equal">
      <formula>"1a. Vez"</formula>
    </cfRule>
  </conditionalFormatting>
  <conditionalFormatting sqref="S16:S60 S62:S85 S87:S150">
    <cfRule type="cellIs" dxfId="183" priority="6" operator="equal">
      <formula>"telefónica"</formula>
    </cfRule>
    <cfRule type="cellIs" dxfId="182" priority="8" operator="equal">
      <formula>"programada"</formula>
    </cfRule>
  </conditionalFormatting>
  <conditionalFormatting sqref="E16:E378">
    <cfRule type="cellIs" dxfId="181" priority="2" operator="equal">
      <formula>"programada"</formula>
    </cfRule>
    <cfRule type="cellIs" dxfId="180" priority="12" operator="equal">
      <formula>"telefónica"</formula>
    </cfRule>
  </conditionalFormatting>
  <dataValidations count="2">
    <dataValidation type="list" allowBlank="1" showInputMessage="1" showErrorMessage="1" sqref="J1" xr:uid="{6E26CBD5-16ED-440A-8D4A-EF24DDAAC514}">
      <formula1>"ENERO,FEBRERO,MARZO,ABRIL,MAYO,JUNIO,JULIO,AGOSTO,SEPTIEMBRE,OCTUBRE,NOVIEMBRE,DICIEMBRE"</formula1>
    </dataValidation>
    <dataValidation type="list" allowBlank="1" showInputMessage="1" showErrorMessage="1" sqref="I1" xr:uid="{802D9BC5-F01B-4E0F-8D81-5397AE0F5E7D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4DD11-647E-493D-81EF-255399A332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1B3C272-DEA2-4BC2-9AD8-D39AF35B60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42781B2-85D7-4B20-8515-803C2AE292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1B03A47-F687-4962-BF17-5A5BCE59D9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862F829-CC18-4976-9187-40BF04D2EA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F7F918-7007-4E16-8D6A-685CFE7194EA}">
          <x14:formula1>
            <xm:f>listas!$A$2:$A$50</xm:f>
          </x14:formula1>
          <xm:sqref>D3:E14</xm:sqref>
        </x14:dataValidation>
        <x14:dataValidation type="list" allowBlank="1" showInputMessage="1" showErrorMessage="1" xr:uid="{F3702EFD-3797-4CB2-A82A-1CB14EFB319B}">
          <x14:formula1>
            <xm:f>listas!$I$2:$I$3</xm:f>
          </x14:formula1>
          <xm:sqref>Q13:Q14</xm:sqref>
        </x14:dataValidation>
        <x14:dataValidation type="list" allowBlank="1" showInputMessage="1" showErrorMessage="1" xr:uid="{8B4C565A-EAE3-474E-8553-41F06295DA07}">
          <x14:formula1>
            <xm:f>listas!$M$2:$M$7</xm:f>
          </x14:formula1>
          <xm:sqref>Q9:Q11</xm:sqref>
        </x14:dataValidation>
        <x14:dataValidation type="list" allowBlank="1" showInputMessage="1" showErrorMessage="1" xr:uid="{FEB1C050-2BF9-455B-BB18-6694AAD49F46}">
          <x14:formula1>
            <xm:f>listas!$E$2:$E$15</xm:f>
          </x14:formula1>
          <xm:sqref>Q2:Q6</xm:sqref>
        </x14:dataValidation>
        <x14:dataValidation type="list" allowBlank="1" showInputMessage="1" showErrorMessage="1" xr:uid="{E30AFB7E-ECF0-4353-B781-C1274EE75ED3}">
          <x14:formula1>
            <xm:f>listas!$R$1:$R$5</xm:f>
          </x14:formula1>
          <xm:sqref>W16:W42</xm:sqref>
        </x14:dataValidation>
        <x14:dataValidation type="list" allowBlank="1" showInputMessage="1" showErrorMessage="1" xr:uid="{8022B074-3254-43EB-BC02-D16561ED439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2FC3E79-906A-4FE1-957F-AE4A797DE64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1EB83-5915-4E23-AFA4-A45B4214CC73}">
  <sheetPr codeName="Hoja30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23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79" priority="16" operator="equal">
      <formula>"subsecuente"</formula>
    </cfRule>
    <cfRule type="cellIs" dxfId="1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{BBF616FE-9C06-4D79-AD00-6258C98EF5A6}</x14:id>
        </ext>
      </extLst>
    </cfRule>
  </conditionalFormatting>
  <conditionalFormatting sqref="B272 B289">
    <cfRule type="expression" dxfId="177" priority="15">
      <formula>$D272:$D287&lt;&gt;0</formula>
    </cfRule>
  </conditionalFormatting>
  <conditionalFormatting sqref="B304">
    <cfRule type="expression" dxfId="176" priority="14">
      <formula>$D304:$D319&lt;&gt;0</formula>
    </cfRule>
  </conditionalFormatting>
  <conditionalFormatting sqref="B336">
    <cfRule type="expression" dxfId="175" priority="13">
      <formula>$D336:$D351&lt;&gt;0</formula>
    </cfRule>
  </conditionalFormatting>
  <conditionalFormatting sqref="C16:M378">
    <cfRule type="expression" dxfId="1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{4E0DBEA4-D90F-4F5B-BA04-7405BA5B8803}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{9E2892B8-B1CA-48BC-B9B6-38824DD2A53E}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{BD200B4B-D669-4A4D-8FF0-0D15CE91CE01}</x14:id>
        </ext>
      </extLst>
    </cfRule>
  </conditionalFormatting>
  <conditionalFormatting sqref="Q16:X60 Q87:X150 Q62:X85">
    <cfRule type="expression" dxfId="173" priority="3">
      <formula>$Q16=0</formula>
    </cfRule>
  </conditionalFormatting>
  <conditionalFormatting sqref="B273:B288 B305:B321 B337:B347">
    <cfRule type="expression" dxfId="172" priority="19">
      <formula>$D273:$D304&lt;&gt;0</formula>
    </cfRule>
  </conditionalFormatting>
  <conditionalFormatting sqref="B290:B303 B322:B332">
    <cfRule type="expression" dxfId="171" priority="20">
      <formula>$D290:$D336&lt;&gt;0</formula>
    </cfRule>
  </conditionalFormatting>
  <conditionalFormatting sqref="B348:B353">
    <cfRule type="expression" dxfId="170" priority="21">
      <formula>$D348:$D378&lt;&gt;0</formula>
    </cfRule>
  </conditionalFormatting>
  <conditionalFormatting sqref="B369:B378">
    <cfRule type="expression" dxfId="169" priority="22">
      <formula>$D369:$D378&lt;&gt;0</formula>
    </cfRule>
  </conditionalFormatting>
  <conditionalFormatting sqref="B368">
    <cfRule type="expression" dxfId="168" priority="23">
      <formula>$D368:$D378&lt;&gt;0</formula>
    </cfRule>
  </conditionalFormatting>
  <conditionalFormatting sqref="B333:B335">
    <cfRule type="expression" dxfId="167" priority="24">
      <formula>$D333:$D378&lt;&gt;0</formula>
    </cfRule>
  </conditionalFormatting>
  <conditionalFormatting sqref="B354:B367">
    <cfRule type="expression" dxfId="1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{70258309-D2AE-432D-B8E7-A95FDD40993D}</x14:id>
        </ext>
      </extLst>
    </cfRule>
  </conditionalFormatting>
  <conditionalFormatting sqref="R16:R60 R87:R150 R62:R85">
    <cfRule type="cellIs" dxfId="165" priority="4" operator="equal">
      <formula>"subsecuente"</formula>
    </cfRule>
    <cfRule type="cellIs" dxfId="164" priority="5" operator="equal">
      <formula>"1a. Vez"</formula>
    </cfRule>
  </conditionalFormatting>
  <conditionalFormatting sqref="S16:S60 S62:S85 S87:S150">
    <cfRule type="cellIs" dxfId="163" priority="6" operator="equal">
      <formula>"telefónica"</formula>
    </cfRule>
    <cfRule type="cellIs" dxfId="162" priority="8" operator="equal">
      <formula>"programada"</formula>
    </cfRule>
  </conditionalFormatting>
  <conditionalFormatting sqref="E16:E378">
    <cfRule type="cellIs" dxfId="161" priority="2" operator="equal">
      <formula>"programada"</formula>
    </cfRule>
    <cfRule type="cellIs" dxfId="160" priority="12" operator="equal">
      <formula>"telefónica"</formula>
    </cfRule>
  </conditionalFormatting>
  <dataValidations count="2">
    <dataValidation type="list" allowBlank="1" showInputMessage="1" showErrorMessage="1" sqref="J1" xr:uid="{AC498D52-663C-4391-AEC5-139D070705CC}">
      <formula1>"ENERO,FEBRERO,MARZO,ABRIL,MAYO,JUNIO,JULIO,AGOSTO,SEPTIEMBRE,OCTUBRE,NOVIEMBRE,DICIEMBRE"</formula1>
    </dataValidation>
    <dataValidation type="list" allowBlank="1" showInputMessage="1" showErrorMessage="1" sqref="I1" xr:uid="{5326BFED-05CC-46D0-A246-6D6AB114FA89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F616FE-9C06-4D79-AD00-6258C98EF5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E0DBEA4-D90F-4F5B-BA04-7405BA5B8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E2892B8-B1CA-48BC-B9B6-38824DD2A5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D200B4B-D669-4A4D-8FF0-0D15CE91CE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0258309-D2AE-432D-B8E7-A95FDD4099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AF2BBF9-883E-40A7-A8C4-5AA4D55E24B5}">
          <x14:formula1>
            <xm:f>listas!$A$2:$A$50</xm:f>
          </x14:formula1>
          <xm:sqref>D3:E14</xm:sqref>
        </x14:dataValidation>
        <x14:dataValidation type="list" allowBlank="1" showInputMessage="1" showErrorMessage="1" xr:uid="{527C050D-DF54-4468-8CA1-A1F61228CAA0}">
          <x14:formula1>
            <xm:f>listas!$I$2:$I$3</xm:f>
          </x14:formula1>
          <xm:sqref>Q13:Q14</xm:sqref>
        </x14:dataValidation>
        <x14:dataValidation type="list" allowBlank="1" showInputMessage="1" showErrorMessage="1" xr:uid="{EB717A56-282E-4818-9FD3-5A424DB3967F}">
          <x14:formula1>
            <xm:f>listas!$M$2:$M$7</xm:f>
          </x14:formula1>
          <xm:sqref>Q9:Q11</xm:sqref>
        </x14:dataValidation>
        <x14:dataValidation type="list" allowBlank="1" showInputMessage="1" showErrorMessage="1" xr:uid="{760412B5-9120-41D4-A3F2-785E47C7720A}">
          <x14:formula1>
            <xm:f>listas!$E$2:$E$15</xm:f>
          </x14:formula1>
          <xm:sqref>Q2:Q6</xm:sqref>
        </x14:dataValidation>
        <x14:dataValidation type="list" allowBlank="1" showInputMessage="1" showErrorMessage="1" xr:uid="{1DE018F8-8CBA-44FF-BB7E-536BA308C49B}">
          <x14:formula1>
            <xm:f>listas!$R$1:$R$5</xm:f>
          </x14:formula1>
          <xm:sqref>W16:W42</xm:sqref>
        </x14:dataValidation>
        <x14:dataValidation type="list" allowBlank="1" showInputMessage="1" showErrorMessage="1" xr:uid="{030317A3-0DFD-4E5A-9E99-686C12771D1C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4CB77C67-C0F2-484C-BC08-48CF9212358C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DEADD-3C02-4573-B99B-1DABCCAC1C75}">
  <sheetPr codeName="Hoja31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24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59" priority="16" operator="equal">
      <formula>"subsecuente"</formula>
    </cfRule>
    <cfRule type="cellIs" dxfId="1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{70442B76-B9B3-422A-875C-D92676B74E5E}</x14:id>
        </ext>
      </extLst>
    </cfRule>
  </conditionalFormatting>
  <conditionalFormatting sqref="B272 B289">
    <cfRule type="expression" dxfId="157" priority="15">
      <formula>$D272:$D287&lt;&gt;0</formula>
    </cfRule>
  </conditionalFormatting>
  <conditionalFormatting sqref="B304">
    <cfRule type="expression" dxfId="156" priority="14">
      <formula>$D304:$D319&lt;&gt;0</formula>
    </cfRule>
  </conditionalFormatting>
  <conditionalFormatting sqref="B336">
    <cfRule type="expression" dxfId="155" priority="13">
      <formula>$D336:$D351&lt;&gt;0</formula>
    </cfRule>
  </conditionalFormatting>
  <conditionalFormatting sqref="C16:M378">
    <cfRule type="expression" dxfId="1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{789C7A5B-2B21-485F-9BBB-6736BA1D23EC}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{E25F77AE-FA72-426E-861D-90C63EF5FBFD}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{C8ADA40F-3715-4E25-B50E-29D092FDFE7A}</x14:id>
        </ext>
      </extLst>
    </cfRule>
  </conditionalFormatting>
  <conditionalFormatting sqref="Q16:X60 Q87:X150 Q62:X85">
    <cfRule type="expression" dxfId="153" priority="3">
      <formula>$Q16=0</formula>
    </cfRule>
  </conditionalFormatting>
  <conditionalFormatting sqref="B273:B288 B305:B321 B337:B347">
    <cfRule type="expression" dxfId="152" priority="19">
      <formula>$D273:$D304&lt;&gt;0</formula>
    </cfRule>
  </conditionalFormatting>
  <conditionalFormatting sqref="B290:B303 B322:B332">
    <cfRule type="expression" dxfId="151" priority="20">
      <formula>$D290:$D336&lt;&gt;0</formula>
    </cfRule>
  </conditionalFormatting>
  <conditionalFormatting sqref="B348:B353">
    <cfRule type="expression" dxfId="150" priority="21">
      <formula>$D348:$D378&lt;&gt;0</formula>
    </cfRule>
  </conditionalFormatting>
  <conditionalFormatting sqref="B369:B378">
    <cfRule type="expression" dxfId="149" priority="22">
      <formula>$D369:$D378&lt;&gt;0</formula>
    </cfRule>
  </conditionalFormatting>
  <conditionalFormatting sqref="B368">
    <cfRule type="expression" dxfId="148" priority="23">
      <formula>$D368:$D378&lt;&gt;0</formula>
    </cfRule>
  </conditionalFormatting>
  <conditionalFormatting sqref="B333:B335">
    <cfRule type="expression" dxfId="147" priority="24">
      <formula>$D333:$D378&lt;&gt;0</formula>
    </cfRule>
  </conditionalFormatting>
  <conditionalFormatting sqref="B354:B367">
    <cfRule type="expression" dxfId="1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{EC8B900E-8606-4F22-8D74-CF1D31653B97}</x14:id>
        </ext>
      </extLst>
    </cfRule>
  </conditionalFormatting>
  <conditionalFormatting sqref="R16:R60 R87:R150 R62:R85">
    <cfRule type="cellIs" dxfId="145" priority="4" operator="equal">
      <formula>"subsecuente"</formula>
    </cfRule>
    <cfRule type="cellIs" dxfId="144" priority="5" operator="equal">
      <formula>"1a. Vez"</formula>
    </cfRule>
  </conditionalFormatting>
  <conditionalFormatting sqref="S16:S60 S62:S85 S87:S150">
    <cfRule type="cellIs" dxfId="143" priority="6" operator="equal">
      <formula>"telefónica"</formula>
    </cfRule>
    <cfRule type="cellIs" dxfId="142" priority="8" operator="equal">
      <formula>"programada"</formula>
    </cfRule>
  </conditionalFormatting>
  <conditionalFormatting sqref="E16:E378">
    <cfRule type="cellIs" dxfId="141" priority="2" operator="equal">
      <formula>"programada"</formula>
    </cfRule>
    <cfRule type="cellIs" dxfId="140" priority="12" operator="equal">
      <formula>"telefónica"</formula>
    </cfRule>
  </conditionalFormatting>
  <dataValidations count="2">
    <dataValidation type="list" allowBlank="1" showInputMessage="1" showErrorMessage="1" sqref="I1" xr:uid="{DB20263F-2A52-4098-955D-A04326EF859D}">
      <formula1>"1,2,3,4,5,6,7,8,9,10,11,12,13,14,15,16,17,18,19,20,21,22,23,24,25,26,27,28,29,30,31"</formula1>
    </dataValidation>
    <dataValidation type="list" allowBlank="1" showInputMessage="1" showErrorMessage="1" sqref="J1" xr:uid="{273AC55F-1513-4787-8E43-08240765319A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442B76-B9B3-422A-875C-D92676B74E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789C7A5B-2B21-485F-9BBB-6736BA1D23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25F77AE-FA72-426E-861D-90C63EF5FB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8ADA40F-3715-4E25-B50E-29D092FDFE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C8B900E-8606-4F22-8D74-CF1D31653B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0EDF892-A1BD-4941-8EFB-699D9275729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DC9FA97F-15EC-46CC-BE7A-C022415C3AB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D357024-201A-4483-A3C5-8D55BBD24823}">
          <x14:formula1>
            <xm:f>listas!$R$1:$R$5</xm:f>
          </x14:formula1>
          <xm:sqref>W16:W42</xm:sqref>
        </x14:dataValidation>
        <x14:dataValidation type="list" allowBlank="1" showInputMessage="1" showErrorMessage="1" xr:uid="{0B0AE7C4-0E0B-45F9-8802-D58E6CA61842}">
          <x14:formula1>
            <xm:f>listas!$E$2:$E$15</xm:f>
          </x14:formula1>
          <xm:sqref>Q2:Q6</xm:sqref>
        </x14:dataValidation>
        <x14:dataValidation type="list" allowBlank="1" showInputMessage="1" showErrorMessage="1" xr:uid="{29F4E755-3A5B-4D17-80A4-D3BE8F8F9943}">
          <x14:formula1>
            <xm:f>listas!$M$2:$M$7</xm:f>
          </x14:formula1>
          <xm:sqref>Q9:Q11</xm:sqref>
        </x14:dataValidation>
        <x14:dataValidation type="list" allowBlank="1" showInputMessage="1" showErrorMessage="1" xr:uid="{462FA00C-B83C-439E-995F-1270E3380E9B}">
          <x14:formula1>
            <xm:f>listas!$I$2:$I$3</xm:f>
          </x14:formula1>
          <xm:sqref>Q13:Q14</xm:sqref>
        </x14:dataValidation>
        <x14:dataValidation type="list" allowBlank="1" showInputMessage="1" showErrorMessage="1" xr:uid="{0A8101FC-47E9-4749-AAA9-A7155DB5A1A4}">
          <x14:formula1>
            <xm:f>listas!$A$2:$A$50</xm:f>
          </x14:formula1>
          <xm:sqref>D3:E14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3CBC-D589-4FCC-9841-6F9A87D5AEF4}">
  <sheetPr codeName="Hoja32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25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39" priority="16" operator="equal">
      <formula>"subsecuente"</formula>
    </cfRule>
    <cfRule type="cellIs" dxfId="1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{7FE8EE61-BE65-4E64-84DD-FE70968601F4}</x14:id>
        </ext>
      </extLst>
    </cfRule>
  </conditionalFormatting>
  <conditionalFormatting sqref="B272 B289">
    <cfRule type="expression" dxfId="137" priority="15">
      <formula>$D272:$D287&lt;&gt;0</formula>
    </cfRule>
  </conditionalFormatting>
  <conditionalFormatting sqref="B304">
    <cfRule type="expression" dxfId="136" priority="14">
      <formula>$D304:$D319&lt;&gt;0</formula>
    </cfRule>
  </conditionalFormatting>
  <conditionalFormatting sqref="B336">
    <cfRule type="expression" dxfId="135" priority="13">
      <formula>$D336:$D351&lt;&gt;0</formula>
    </cfRule>
  </conditionalFormatting>
  <conditionalFormatting sqref="C16:M378">
    <cfRule type="expression" dxfId="1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{C1EB24B7-3027-481A-BC31-17D02C8D3EF9}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{D2FA4222-E65A-4D5C-98F7-ED00E70A2E50}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{5C7D0114-F813-4E13-A606-5A7BEF68938C}</x14:id>
        </ext>
      </extLst>
    </cfRule>
  </conditionalFormatting>
  <conditionalFormatting sqref="Q16:X60 Q87:X150 Q62:X85">
    <cfRule type="expression" dxfId="133" priority="3">
      <formula>$Q16=0</formula>
    </cfRule>
  </conditionalFormatting>
  <conditionalFormatting sqref="B273:B288 B305:B321 B337:B347">
    <cfRule type="expression" dxfId="132" priority="19">
      <formula>$D273:$D304&lt;&gt;0</formula>
    </cfRule>
  </conditionalFormatting>
  <conditionalFormatting sqref="B290:B303 B322:B332">
    <cfRule type="expression" dxfId="131" priority="20">
      <formula>$D290:$D336&lt;&gt;0</formula>
    </cfRule>
  </conditionalFormatting>
  <conditionalFormatting sqref="B348:B353">
    <cfRule type="expression" dxfId="130" priority="21">
      <formula>$D348:$D378&lt;&gt;0</formula>
    </cfRule>
  </conditionalFormatting>
  <conditionalFormatting sqref="B369:B378">
    <cfRule type="expression" dxfId="129" priority="22">
      <formula>$D369:$D378&lt;&gt;0</formula>
    </cfRule>
  </conditionalFormatting>
  <conditionalFormatting sqref="B368">
    <cfRule type="expression" dxfId="128" priority="23">
      <formula>$D368:$D378&lt;&gt;0</formula>
    </cfRule>
  </conditionalFormatting>
  <conditionalFormatting sqref="B333:B335">
    <cfRule type="expression" dxfId="127" priority="24">
      <formula>$D333:$D378&lt;&gt;0</formula>
    </cfRule>
  </conditionalFormatting>
  <conditionalFormatting sqref="B354:B367">
    <cfRule type="expression" dxfId="1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{E6088AA8-E2DF-4641-8CF3-3217E6E4ECEB}</x14:id>
        </ext>
      </extLst>
    </cfRule>
  </conditionalFormatting>
  <conditionalFormatting sqref="R16:R60 R87:R150 R62:R85">
    <cfRule type="cellIs" dxfId="125" priority="4" operator="equal">
      <formula>"subsecuente"</formula>
    </cfRule>
    <cfRule type="cellIs" dxfId="124" priority="5" operator="equal">
      <formula>"1a. Vez"</formula>
    </cfRule>
  </conditionalFormatting>
  <conditionalFormatting sqref="S16:S60 S62:S85 S87:S150">
    <cfRule type="cellIs" dxfId="123" priority="6" operator="equal">
      <formula>"telefónica"</formula>
    </cfRule>
    <cfRule type="cellIs" dxfId="122" priority="8" operator="equal">
      <formula>"programada"</formula>
    </cfRule>
  </conditionalFormatting>
  <conditionalFormatting sqref="E16:E378">
    <cfRule type="cellIs" dxfId="121" priority="2" operator="equal">
      <formula>"programada"</formula>
    </cfRule>
    <cfRule type="cellIs" dxfId="120" priority="12" operator="equal">
      <formula>"telefónica"</formula>
    </cfRule>
  </conditionalFormatting>
  <dataValidations count="2">
    <dataValidation type="list" allowBlank="1" showInputMessage="1" showErrorMessage="1" sqref="I1" xr:uid="{F2510C46-228E-4495-A710-8625295DB44D}">
      <formula1>"1,2,3,4,5,6,7,8,9,10,11,12,13,14,15,16,17,18,19,20,21,22,23,24,25,26,27,28,29,30,31"</formula1>
    </dataValidation>
    <dataValidation type="list" allowBlank="1" showInputMessage="1" showErrorMessage="1" sqref="J1" xr:uid="{DE7D3011-DB3F-4F6D-80F8-562C90CFC02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8EE61-BE65-4E64-84DD-FE709686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1EB24B7-3027-481A-BC31-17D02C8D3E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2FA4222-E65A-4D5C-98F7-ED00E70A2E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C7D0114-F813-4E13-A606-5A7BEF6893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6088AA8-E2DF-4641-8CF3-3217E6E4EC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374BC1A-867E-4180-A433-476C97EA22BE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0DB10A42-79FC-4B5F-B006-03E64632C50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4428AD9-5CF0-47FC-B4F7-54BB1C87A798}">
          <x14:formula1>
            <xm:f>listas!$R$1:$R$5</xm:f>
          </x14:formula1>
          <xm:sqref>W16:W42</xm:sqref>
        </x14:dataValidation>
        <x14:dataValidation type="list" allowBlank="1" showInputMessage="1" showErrorMessage="1" xr:uid="{1751353E-B59E-42EB-B93E-E8923E824FAA}">
          <x14:formula1>
            <xm:f>listas!$E$2:$E$15</xm:f>
          </x14:formula1>
          <xm:sqref>Q2:Q6</xm:sqref>
        </x14:dataValidation>
        <x14:dataValidation type="list" allowBlank="1" showInputMessage="1" showErrorMessage="1" xr:uid="{4E07D3ED-1AD4-4630-A198-AF15679DCA70}">
          <x14:formula1>
            <xm:f>listas!$M$2:$M$7</xm:f>
          </x14:formula1>
          <xm:sqref>Q9:Q11</xm:sqref>
        </x14:dataValidation>
        <x14:dataValidation type="list" allowBlank="1" showInputMessage="1" showErrorMessage="1" xr:uid="{D869D73A-E12A-4047-849B-1F273CECDA69}">
          <x14:formula1>
            <xm:f>listas!$I$2:$I$3</xm:f>
          </x14:formula1>
          <xm:sqref>Q13:Q14</xm:sqref>
        </x14:dataValidation>
        <x14:dataValidation type="list" allowBlank="1" showInputMessage="1" showErrorMessage="1" xr:uid="{975A071C-1748-4439-9721-E101D01DED7A}">
          <x14:formula1>
            <xm:f>listas!$A$2:$A$50</xm:f>
          </x14:formula1>
          <xm:sqref>D3:E14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A060-439B-4DD5-92E3-DECB94450CB2}">
  <sheetPr codeName="Hoja33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26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19" priority="16" operator="equal">
      <formula>"subsecuente"</formula>
    </cfRule>
    <cfRule type="cellIs" dxfId="1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{D8F3C6EB-EE3C-48D4-9955-C07B7F5FF423}</x14:id>
        </ext>
      </extLst>
    </cfRule>
  </conditionalFormatting>
  <conditionalFormatting sqref="B272 B289">
    <cfRule type="expression" dxfId="117" priority="15">
      <formula>$D272:$D287&lt;&gt;0</formula>
    </cfRule>
  </conditionalFormatting>
  <conditionalFormatting sqref="B304">
    <cfRule type="expression" dxfId="116" priority="14">
      <formula>$D304:$D319&lt;&gt;0</formula>
    </cfRule>
  </conditionalFormatting>
  <conditionalFormatting sqref="B336">
    <cfRule type="expression" dxfId="115" priority="13">
      <formula>$D336:$D351&lt;&gt;0</formula>
    </cfRule>
  </conditionalFormatting>
  <conditionalFormatting sqref="C16:M378">
    <cfRule type="expression" dxfId="1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{221C5501-4116-449A-861C-3FC8419362A7}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{A1F34FA3-91AB-4BB7-B1C6-516C9CCB7734}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{2ABD2862-C010-431A-8DA5-7C6D6BED70C0}</x14:id>
        </ext>
      </extLst>
    </cfRule>
  </conditionalFormatting>
  <conditionalFormatting sqref="Q16:X60 Q87:X150 Q62:X85">
    <cfRule type="expression" dxfId="113" priority="3">
      <formula>$Q16=0</formula>
    </cfRule>
  </conditionalFormatting>
  <conditionalFormatting sqref="B273:B288 B305:B321 B337:B347">
    <cfRule type="expression" dxfId="112" priority="19">
      <formula>$D273:$D304&lt;&gt;0</formula>
    </cfRule>
  </conditionalFormatting>
  <conditionalFormatting sqref="B290:B303 B322:B332">
    <cfRule type="expression" dxfId="111" priority="20">
      <formula>$D290:$D336&lt;&gt;0</formula>
    </cfRule>
  </conditionalFormatting>
  <conditionalFormatting sqref="B348:B353">
    <cfRule type="expression" dxfId="110" priority="21">
      <formula>$D348:$D378&lt;&gt;0</formula>
    </cfRule>
  </conditionalFormatting>
  <conditionalFormatting sqref="B369:B378">
    <cfRule type="expression" dxfId="109" priority="22">
      <formula>$D369:$D378&lt;&gt;0</formula>
    </cfRule>
  </conditionalFormatting>
  <conditionalFormatting sqref="B368">
    <cfRule type="expression" dxfId="108" priority="23">
      <formula>$D368:$D378&lt;&gt;0</formula>
    </cfRule>
  </conditionalFormatting>
  <conditionalFormatting sqref="B333:B335">
    <cfRule type="expression" dxfId="107" priority="24">
      <formula>$D333:$D378&lt;&gt;0</formula>
    </cfRule>
  </conditionalFormatting>
  <conditionalFormatting sqref="B354:B367">
    <cfRule type="expression" dxfId="1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{C1D16B2C-CBC7-4E49-B808-787AD1DB4B36}</x14:id>
        </ext>
      </extLst>
    </cfRule>
  </conditionalFormatting>
  <conditionalFormatting sqref="R16:R60 R87:R150 R62:R85">
    <cfRule type="cellIs" dxfId="105" priority="4" operator="equal">
      <formula>"subsecuente"</formula>
    </cfRule>
    <cfRule type="cellIs" dxfId="104" priority="5" operator="equal">
      <formula>"1a. Vez"</formula>
    </cfRule>
  </conditionalFormatting>
  <conditionalFormatting sqref="S16:S60 S62:S85 S87:S150">
    <cfRule type="cellIs" dxfId="103" priority="6" operator="equal">
      <formula>"telefónica"</formula>
    </cfRule>
    <cfRule type="cellIs" dxfId="102" priority="8" operator="equal">
      <formula>"programada"</formula>
    </cfRule>
  </conditionalFormatting>
  <conditionalFormatting sqref="E16:E378">
    <cfRule type="cellIs" dxfId="101" priority="2" operator="equal">
      <formula>"programada"</formula>
    </cfRule>
    <cfRule type="cellIs" dxfId="100" priority="12" operator="equal">
      <formula>"telefónica"</formula>
    </cfRule>
  </conditionalFormatting>
  <dataValidations count="2">
    <dataValidation type="list" allowBlank="1" showInputMessage="1" showErrorMessage="1" sqref="J1" xr:uid="{86DEE978-6A42-4839-B5A4-7DA9BF99D50B}">
      <formula1>"ENERO,FEBRERO,MARZO,ABRIL,MAYO,JUNIO,JULIO,AGOSTO,SEPTIEMBRE,OCTUBRE,NOVIEMBRE,DICIEMBRE"</formula1>
    </dataValidation>
    <dataValidation type="list" allowBlank="1" showInputMessage="1" showErrorMessage="1" sqref="I1" xr:uid="{CF301C37-EA28-4E65-88A8-A4F5E1436402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F3C6EB-EE3C-48D4-9955-C07B7F5FF4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1C5501-4116-449A-861C-3FC8419362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1F34FA3-91AB-4BB7-B1C6-516C9CCB77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ABD2862-C010-431A-8DA5-7C6D6BED70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1D16B2C-CBC7-4E49-B808-787AD1DB4B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06BCDF1-C4C9-40E4-8124-E8CB7554BCD3}">
          <x14:formula1>
            <xm:f>listas!$A$2:$A$50</xm:f>
          </x14:formula1>
          <xm:sqref>D3:E14</xm:sqref>
        </x14:dataValidation>
        <x14:dataValidation type="list" allowBlank="1" showInputMessage="1" showErrorMessage="1" xr:uid="{F8DD80DA-475B-4C84-B1B7-E2D2C0D06DA6}">
          <x14:formula1>
            <xm:f>listas!$I$2:$I$3</xm:f>
          </x14:formula1>
          <xm:sqref>Q13:Q14</xm:sqref>
        </x14:dataValidation>
        <x14:dataValidation type="list" allowBlank="1" showInputMessage="1" showErrorMessage="1" xr:uid="{C44F6D2C-FC71-4B34-B950-8EB421F1ADE9}">
          <x14:formula1>
            <xm:f>listas!$M$2:$M$7</xm:f>
          </x14:formula1>
          <xm:sqref>Q9:Q11</xm:sqref>
        </x14:dataValidation>
        <x14:dataValidation type="list" allowBlank="1" showInputMessage="1" showErrorMessage="1" xr:uid="{52CF321C-DAF0-48B4-B4BC-C82A30ADA839}">
          <x14:formula1>
            <xm:f>listas!$E$2:$E$15</xm:f>
          </x14:formula1>
          <xm:sqref>Q2:Q6</xm:sqref>
        </x14:dataValidation>
        <x14:dataValidation type="list" allowBlank="1" showInputMessage="1" showErrorMessage="1" xr:uid="{7DB26407-8418-4CB7-A8A2-459FBA81A70A}">
          <x14:formula1>
            <xm:f>listas!$R$1:$R$5</xm:f>
          </x14:formula1>
          <xm:sqref>W16:W42</xm:sqref>
        </x14:dataValidation>
        <x14:dataValidation type="list" allowBlank="1" showInputMessage="1" showErrorMessage="1" xr:uid="{A15CFE52-6E13-4C85-B29A-C8DF60475ED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0DC22B7-38D3-42B6-95EF-227ADBEF0B09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0A3E0-ADD2-47D9-AFE9-C04CFCD19196}">
  <sheetPr codeName="Hoja34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27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99" priority="16" operator="equal">
      <formula>"subsecuente"</formula>
    </cfRule>
    <cfRule type="cellIs" dxfId="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{0A334FEE-0D45-4BF0-8ACB-391BBBCBD5CD}</x14:id>
        </ext>
      </extLst>
    </cfRule>
  </conditionalFormatting>
  <conditionalFormatting sqref="B272 B289">
    <cfRule type="expression" dxfId="97" priority="15">
      <formula>$D272:$D287&lt;&gt;0</formula>
    </cfRule>
  </conditionalFormatting>
  <conditionalFormatting sqref="B304">
    <cfRule type="expression" dxfId="96" priority="14">
      <formula>$D304:$D319&lt;&gt;0</formula>
    </cfRule>
  </conditionalFormatting>
  <conditionalFormatting sqref="B336">
    <cfRule type="expression" dxfId="95" priority="13">
      <formula>$D336:$D351&lt;&gt;0</formula>
    </cfRule>
  </conditionalFormatting>
  <conditionalFormatting sqref="C16:M378">
    <cfRule type="expression" dxfId="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{0A0E264D-2637-4AE2-A90F-1BD251281E5F}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{2289F745-CC0A-421C-BFD3-F4D1F810A60B}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{530BC5D7-02DA-442E-AF69-E529CFF833A1}</x14:id>
        </ext>
      </extLst>
    </cfRule>
  </conditionalFormatting>
  <conditionalFormatting sqref="Q16:X60 Q87:X150 Q62:X85">
    <cfRule type="expression" dxfId="93" priority="3">
      <formula>$Q16=0</formula>
    </cfRule>
  </conditionalFormatting>
  <conditionalFormatting sqref="B273:B288 B305:B321 B337:B347">
    <cfRule type="expression" dxfId="92" priority="19">
      <formula>$D273:$D304&lt;&gt;0</formula>
    </cfRule>
  </conditionalFormatting>
  <conditionalFormatting sqref="B290:B303 B322:B332">
    <cfRule type="expression" dxfId="91" priority="20">
      <formula>$D290:$D336&lt;&gt;0</formula>
    </cfRule>
  </conditionalFormatting>
  <conditionalFormatting sqref="B348:B353">
    <cfRule type="expression" dxfId="90" priority="21">
      <formula>$D348:$D378&lt;&gt;0</formula>
    </cfRule>
  </conditionalFormatting>
  <conditionalFormatting sqref="B369:B378">
    <cfRule type="expression" dxfId="89" priority="22">
      <formula>$D369:$D378&lt;&gt;0</formula>
    </cfRule>
  </conditionalFormatting>
  <conditionalFormatting sqref="B368">
    <cfRule type="expression" dxfId="88" priority="23">
      <formula>$D368:$D378&lt;&gt;0</formula>
    </cfRule>
  </conditionalFormatting>
  <conditionalFormatting sqref="B333:B335">
    <cfRule type="expression" dxfId="87" priority="24">
      <formula>$D333:$D378&lt;&gt;0</formula>
    </cfRule>
  </conditionalFormatting>
  <conditionalFormatting sqref="B354:B367">
    <cfRule type="expression" dxfId="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{CFB42D0F-D02E-4579-ADBC-491A3BA2F1E1}</x14:id>
        </ext>
      </extLst>
    </cfRule>
  </conditionalFormatting>
  <conditionalFormatting sqref="R16:R60 R87:R150 R62:R85">
    <cfRule type="cellIs" dxfId="85" priority="4" operator="equal">
      <formula>"subsecuente"</formula>
    </cfRule>
    <cfRule type="cellIs" dxfId="84" priority="5" operator="equal">
      <formula>"1a. Vez"</formula>
    </cfRule>
  </conditionalFormatting>
  <conditionalFormatting sqref="S16:S60 S62:S85 S87:S150">
    <cfRule type="cellIs" dxfId="83" priority="6" operator="equal">
      <formula>"telefónica"</formula>
    </cfRule>
    <cfRule type="cellIs" dxfId="82" priority="8" operator="equal">
      <formula>"programada"</formula>
    </cfRule>
  </conditionalFormatting>
  <conditionalFormatting sqref="E16:E378">
    <cfRule type="cellIs" dxfId="81" priority="2" operator="equal">
      <formula>"programada"</formula>
    </cfRule>
    <cfRule type="cellIs" dxfId="80" priority="12" operator="equal">
      <formula>"telefónica"</formula>
    </cfRule>
  </conditionalFormatting>
  <dataValidations count="2">
    <dataValidation type="list" allowBlank="1" showInputMessage="1" showErrorMessage="1" sqref="J1" xr:uid="{98DEC5AA-4509-41D9-9818-DA2E2A1441DA}">
      <formula1>"ENERO,FEBRERO,MARZO,ABRIL,MAYO,JUNIO,JULIO,AGOSTO,SEPTIEMBRE,OCTUBRE,NOVIEMBRE,DICIEMBRE"</formula1>
    </dataValidation>
    <dataValidation type="list" allowBlank="1" showInputMessage="1" showErrorMessage="1" sqref="I1" xr:uid="{19FEE00A-661C-4B37-B69D-1E8988644F5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334FEE-0D45-4BF0-8ACB-391BBBCBD5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0A0E264D-2637-4AE2-A90F-1BD251281E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289F745-CC0A-421C-BFD3-F4D1F810A6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30BC5D7-02DA-442E-AF69-E529CFF833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FB42D0F-D02E-4579-ADBC-491A3BA2F1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CA8C6EA-7034-4E7A-8025-8758AB01C374}">
          <x14:formula1>
            <xm:f>listas!$A$2:$A$50</xm:f>
          </x14:formula1>
          <xm:sqref>D3:E14</xm:sqref>
        </x14:dataValidation>
        <x14:dataValidation type="list" allowBlank="1" showInputMessage="1" showErrorMessage="1" xr:uid="{4448F8FB-86D1-4104-A7C4-C2013AEC55C5}">
          <x14:formula1>
            <xm:f>listas!$I$2:$I$3</xm:f>
          </x14:formula1>
          <xm:sqref>Q13:Q14</xm:sqref>
        </x14:dataValidation>
        <x14:dataValidation type="list" allowBlank="1" showInputMessage="1" showErrorMessage="1" xr:uid="{54FA7B37-341A-45C6-95C6-F09FE2874AE7}">
          <x14:formula1>
            <xm:f>listas!$M$2:$M$7</xm:f>
          </x14:formula1>
          <xm:sqref>Q9:Q11</xm:sqref>
        </x14:dataValidation>
        <x14:dataValidation type="list" allowBlank="1" showInputMessage="1" showErrorMessage="1" xr:uid="{7187BDA6-484E-4B19-8532-EBCD11CD7054}">
          <x14:formula1>
            <xm:f>listas!$E$2:$E$15</xm:f>
          </x14:formula1>
          <xm:sqref>Q2:Q6</xm:sqref>
        </x14:dataValidation>
        <x14:dataValidation type="list" allowBlank="1" showInputMessage="1" showErrorMessage="1" xr:uid="{B373F849-9D9D-4B43-9A83-E92BC75206AC}">
          <x14:formula1>
            <xm:f>listas!$R$1:$R$5</xm:f>
          </x14:formula1>
          <xm:sqref>W16:W42</xm:sqref>
        </x14:dataValidation>
        <x14:dataValidation type="list" allowBlank="1" showInputMessage="1" showErrorMessage="1" xr:uid="{2FAAFE2D-D9B5-4798-B72F-FC5921DA4BF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F4EE9C10-F497-400C-8B2C-73FE7F90C64A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1742A-D4D9-411F-A33D-D190C2AC7530}">
  <sheetPr codeName="Hoja35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28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79" priority="16" operator="equal">
      <formula>"subsecuente"</formula>
    </cfRule>
    <cfRule type="cellIs" dxfId="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{D714FE34-372E-4DBE-B290-470204F4D92F}</x14:id>
        </ext>
      </extLst>
    </cfRule>
  </conditionalFormatting>
  <conditionalFormatting sqref="B272 B289">
    <cfRule type="expression" dxfId="77" priority="15">
      <formula>$D272:$D287&lt;&gt;0</formula>
    </cfRule>
  </conditionalFormatting>
  <conditionalFormatting sqref="B304">
    <cfRule type="expression" dxfId="76" priority="14">
      <formula>$D304:$D319&lt;&gt;0</formula>
    </cfRule>
  </conditionalFormatting>
  <conditionalFormatting sqref="B336">
    <cfRule type="expression" dxfId="75" priority="13">
      <formula>$D336:$D351&lt;&gt;0</formula>
    </cfRule>
  </conditionalFormatting>
  <conditionalFormatting sqref="C16:M378">
    <cfRule type="expression" dxfId="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{1F2D454D-729F-412D-9ADF-4B481AF3E4E4}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{0D0D6A36-422D-4DB6-B5A6-FA503B23692B}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{0B152783-0A18-4A94-AE51-EE862ED78885}</x14:id>
        </ext>
      </extLst>
    </cfRule>
  </conditionalFormatting>
  <conditionalFormatting sqref="Q16:X60 Q87:X150 Q62:X85">
    <cfRule type="expression" dxfId="73" priority="3">
      <formula>$Q16=0</formula>
    </cfRule>
  </conditionalFormatting>
  <conditionalFormatting sqref="B273:B288 B305:B321 B337:B347">
    <cfRule type="expression" dxfId="72" priority="19">
      <formula>$D273:$D304&lt;&gt;0</formula>
    </cfRule>
  </conditionalFormatting>
  <conditionalFormatting sqref="B290:B303 B322:B332">
    <cfRule type="expression" dxfId="71" priority="20">
      <formula>$D290:$D336&lt;&gt;0</formula>
    </cfRule>
  </conditionalFormatting>
  <conditionalFormatting sqref="B348:B353">
    <cfRule type="expression" dxfId="70" priority="21">
      <formula>$D348:$D378&lt;&gt;0</formula>
    </cfRule>
  </conditionalFormatting>
  <conditionalFormatting sqref="B369:B378">
    <cfRule type="expression" dxfId="69" priority="22">
      <formula>$D369:$D378&lt;&gt;0</formula>
    </cfRule>
  </conditionalFormatting>
  <conditionalFormatting sqref="B368">
    <cfRule type="expression" dxfId="68" priority="23">
      <formula>$D368:$D378&lt;&gt;0</formula>
    </cfRule>
  </conditionalFormatting>
  <conditionalFormatting sqref="B333:B335">
    <cfRule type="expression" dxfId="67" priority="24">
      <formula>$D333:$D378&lt;&gt;0</formula>
    </cfRule>
  </conditionalFormatting>
  <conditionalFormatting sqref="B354:B367">
    <cfRule type="expression" dxfId="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{060F1B96-5286-4665-A2DE-05DCC41BFACA}</x14:id>
        </ext>
      </extLst>
    </cfRule>
  </conditionalFormatting>
  <conditionalFormatting sqref="R16:R60 R87:R150 R62:R85">
    <cfRule type="cellIs" dxfId="65" priority="4" operator="equal">
      <formula>"subsecuente"</formula>
    </cfRule>
    <cfRule type="cellIs" dxfId="64" priority="5" operator="equal">
      <formula>"1a. Vez"</formula>
    </cfRule>
  </conditionalFormatting>
  <conditionalFormatting sqref="S16:S60 S62:S85 S87:S150">
    <cfRule type="cellIs" dxfId="63" priority="6" operator="equal">
      <formula>"telefónica"</formula>
    </cfRule>
    <cfRule type="cellIs" dxfId="62" priority="8" operator="equal">
      <formula>"programada"</formula>
    </cfRule>
  </conditionalFormatting>
  <conditionalFormatting sqref="E16:E378">
    <cfRule type="cellIs" dxfId="61" priority="2" operator="equal">
      <formula>"programada"</formula>
    </cfRule>
    <cfRule type="cellIs" dxfId="60" priority="12" operator="equal">
      <formula>"telefónica"</formula>
    </cfRule>
  </conditionalFormatting>
  <dataValidations count="2">
    <dataValidation type="list" allowBlank="1" showInputMessage="1" showErrorMessage="1" sqref="I1" xr:uid="{85AE3D4B-E257-4844-A5F2-149A8D198989}">
      <formula1>"1,2,3,4,5,6,7,8,9,10,11,12,13,14,15,16,17,18,19,20,21,22,23,24,25,26,27,28,29,30,31"</formula1>
    </dataValidation>
    <dataValidation type="list" allowBlank="1" showInputMessage="1" showErrorMessage="1" sqref="J1" xr:uid="{9FB710E8-4662-45FF-A053-990FBA97C22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14FE34-372E-4DBE-B290-470204F4D9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1F2D454D-729F-412D-9ADF-4B481AF3E4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D0D6A36-422D-4DB6-B5A6-FA503B2369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0B152783-0A18-4A94-AE51-EE862ED788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60F1B96-5286-4665-A2DE-05DCC41BFA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210048-EDA1-4636-88EE-4FF52D747ED9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7DB2B535-E8B2-4903-B1E5-251BF31B1C9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75407B5-F9B9-4DB5-91BF-C38124B3A3B1}">
          <x14:formula1>
            <xm:f>listas!$R$1:$R$5</xm:f>
          </x14:formula1>
          <xm:sqref>W16:W42</xm:sqref>
        </x14:dataValidation>
        <x14:dataValidation type="list" allowBlank="1" showInputMessage="1" showErrorMessage="1" xr:uid="{A3C9B093-0B41-4FD9-A676-3A2BDF5865F1}">
          <x14:formula1>
            <xm:f>listas!$E$2:$E$15</xm:f>
          </x14:formula1>
          <xm:sqref>Q2:Q6</xm:sqref>
        </x14:dataValidation>
        <x14:dataValidation type="list" allowBlank="1" showInputMessage="1" showErrorMessage="1" xr:uid="{40B8C0E3-7263-4D3E-8B06-CDD8BFA325FD}">
          <x14:formula1>
            <xm:f>listas!$M$2:$M$7</xm:f>
          </x14:formula1>
          <xm:sqref>Q9:Q11</xm:sqref>
        </x14:dataValidation>
        <x14:dataValidation type="list" allowBlank="1" showInputMessage="1" showErrorMessage="1" xr:uid="{0AD33A2D-320E-43E6-9D14-4819F6A96BA4}">
          <x14:formula1>
            <xm:f>listas!$I$2:$I$3</xm:f>
          </x14:formula1>
          <xm:sqref>Q13:Q14</xm:sqref>
        </x14:dataValidation>
        <x14:dataValidation type="list" allowBlank="1" showInputMessage="1" showErrorMessage="1" xr:uid="{97461055-5BA6-42FA-A451-78683E114FA7}">
          <x14:formula1>
            <xm:f>listas!$A$2:$A$50</xm:f>
          </x14:formula1>
          <xm:sqref>D3:E14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E911A-5CA8-468B-9284-7E20F268FF34}">
  <sheetPr codeName="Hoja36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29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59" priority="16" operator="equal">
      <formula>"subsecuente"</formula>
    </cfRule>
    <cfRule type="cellIs" dxfId="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{15B629E1-1839-4A3C-A1C4-3511675EAC67}</x14:id>
        </ext>
      </extLst>
    </cfRule>
  </conditionalFormatting>
  <conditionalFormatting sqref="B272 B289">
    <cfRule type="expression" dxfId="57" priority="15">
      <formula>$D272:$D287&lt;&gt;0</formula>
    </cfRule>
  </conditionalFormatting>
  <conditionalFormatting sqref="B304">
    <cfRule type="expression" dxfId="56" priority="14">
      <formula>$D304:$D319&lt;&gt;0</formula>
    </cfRule>
  </conditionalFormatting>
  <conditionalFormatting sqref="B336">
    <cfRule type="expression" dxfId="55" priority="13">
      <formula>$D336:$D351&lt;&gt;0</formula>
    </cfRule>
  </conditionalFormatting>
  <conditionalFormatting sqref="C16:M378">
    <cfRule type="expression" dxfId="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{8AC96299-B62D-4C51-8A00-0D6C7D955DB5}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{78832FE6-510A-4B9B-B504-99E56BA81363}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{20C57B0E-6B2E-4FC5-B1BB-EB4CEC95BEEA}</x14:id>
        </ext>
      </extLst>
    </cfRule>
  </conditionalFormatting>
  <conditionalFormatting sqref="Q16:X60 Q87:X150 Q62:X85">
    <cfRule type="expression" dxfId="53" priority="3">
      <formula>$Q16=0</formula>
    </cfRule>
  </conditionalFormatting>
  <conditionalFormatting sqref="B273:B288 B305:B321 B337:B347">
    <cfRule type="expression" dxfId="52" priority="19">
      <formula>$D273:$D304&lt;&gt;0</formula>
    </cfRule>
  </conditionalFormatting>
  <conditionalFormatting sqref="B290:B303 B322:B332">
    <cfRule type="expression" dxfId="51" priority="20">
      <formula>$D290:$D336&lt;&gt;0</formula>
    </cfRule>
  </conditionalFormatting>
  <conditionalFormatting sqref="B348:B353">
    <cfRule type="expression" dxfId="50" priority="21">
      <formula>$D348:$D378&lt;&gt;0</formula>
    </cfRule>
  </conditionalFormatting>
  <conditionalFormatting sqref="B369:B378">
    <cfRule type="expression" dxfId="49" priority="22">
      <formula>$D369:$D378&lt;&gt;0</formula>
    </cfRule>
  </conditionalFormatting>
  <conditionalFormatting sqref="B368">
    <cfRule type="expression" dxfId="48" priority="23">
      <formula>$D368:$D378&lt;&gt;0</formula>
    </cfRule>
  </conditionalFormatting>
  <conditionalFormatting sqref="B333:B335">
    <cfRule type="expression" dxfId="47" priority="24">
      <formula>$D333:$D378&lt;&gt;0</formula>
    </cfRule>
  </conditionalFormatting>
  <conditionalFormatting sqref="B354:B367">
    <cfRule type="expression" dxfId="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{E3B76BF4-0BFD-4180-A56E-8A701BA02DDE}</x14:id>
        </ext>
      </extLst>
    </cfRule>
  </conditionalFormatting>
  <conditionalFormatting sqref="R16:R60 R87:R150 R62:R85">
    <cfRule type="cellIs" dxfId="45" priority="4" operator="equal">
      <formula>"subsecuente"</formula>
    </cfRule>
    <cfRule type="cellIs" dxfId="44" priority="5" operator="equal">
      <formula>"1a. Vez"</formula>
    </cfRule>
  </conditionalFormatting>
  <conditionalFormatting sqref="S16:S60 S62:S85 S87:S150">
    <cfRule type="cellIs" dxfId="43" priority="6" operator="equal">
      <formula>"telefónica"</formula>
    </cfRule>
    <cfRule type="cellIs" dxfId="42" priority="8" operator="equal">
      <formula>"programada"</formula>
    </cfRule>
  </conditionalFormatting>
  <conditionalFormatting sqref="E16:E378">
    <cfRule type="cellIs" dxfId="41" priority="2" operator="equal">
      <formula>"programada"</formula>
    </cfRule>
    <cfRule type="cellIs" dxfId="40" priority="12" operator="equal">
      <formula>"telefónica"</formula>
    </cfRule>
  </conditionalFormatting>
  <dataValidations count="2">
    <dataValidation type="list" allowBlank="1" showInputMessage="1" showErrorMessage="1" sqref="J1" xr:uid="{1F35B6D1-67D9-4E50-B200-E5EC0A1A7990}">
      <formula1>"ENERO,FEBRERO,MARZO,ABRIL,MAYO,JUNIO,JULIO,AGOSTO,SEPTIEMBRE,OCTUBRE,NOVIEMBRE,DICIEMBRE"</formula1>
    </dataValidation>
    <dataValidation type="list" allowBlank="1" showInputMessage="1" showErrorMessage="1" sqref="I1" xr:uid="{3BB827E4-98F5-4E1E-A991-DCE6741EE363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B629E1-1839-4A3C-A1C4-3511675EAC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AC96299-B62D-4C51-8A00-0D6C7D955D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8832FE6-510A-4B9B-B504-99E56BA813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20C57B0E-6B2E-4FC5-B1BB-EB4CEC95BE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3B76BF4-0BFD-4180-A56E-8A701BA02D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D5063C6-D445-42EE-AD92-DB2027BD220B}">
          <x14:formula1>
            <xm:f>listas!$A$2:$A$50</xm:f>
          </x14:formula1>
          <xm:sqref>D3:E14</xm:sqref>
        </x14:dataValidation>
        <x14:dataValidation type="list" allowBlank="1" showInputMessage="1" showErrorMessage="1" xr:uid="{E37FD732-5978-40A3-AEC0-5D8EC79FD1B2}">
          <x14:formula1>
            <xm:f>listas!$I$2:$I$3</xm:f>
          </x14:formula1>
          <xm:sqref>Q13:Q14</xm:sqref>
        </x14:dataValidation>
        <x14:dataValidation type="list" allowBlank="1" showInputMessage="1" showErrorMessage="1" xr:uid="{8A407385-2059-4FD7-971E-3699C90F341B}">
          <x14:formula1>
            <xm:f>listas!$M$2:$M$7</xm:f>
          </x14:formula1>
          <xm:sqref>Q9:Q11</xm:sqref>
        </x14:dataValidation>
        <x14:dataValidation type="list" allowBlank="1" showInputMessage="1" showErrorMessage="1" xr:uid="{F6940825-4FF1-4139-BB89-79B9EF7F3BDF}">
          <x14:formula1>
            <xm:f>listas!$E$2:$E$15</xm:f>
          </x14:formula1>
          <xm:sqref>Q2:Q6</xm:sqref>
        </x14:dataValidation>
        <x14:dataValidation type="list" allowBlank="1" showInputMessage="1" showErrorMessage="1" xr:uid="{D4A74ED9-C302-4276-B025-572009C236A6}">
          <x14:formula1>
            <xm:f>listas!$R$1:$R$5</xm:f>
          </x14:formula1>
          <xm:sqref>W16:W42</xm:sqref>
        </x14:dataValidation>
        <x14:dataValidation type="list" allowBlank="1" showInputMessage="1" showErrorMessage="1" xr:uid="{E55DFD1D-E994-4894-B4D9-FA4411E2F3B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88BD686-D637-4E45-AD1F-564E88D7EE9D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8088E-A2AD-432E-9D0B-3E440299FF6D}">
  <sheetPr codeName="Hoja37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30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39" priority="16" operator="equal">
      <formula>"subsecuente"</formula>
    </cfRule>
    <cfRule type="cellIs" dxfId="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{ADCD7DDF-33D6-483C-9657-1EA3E7474BE0}</x14:id>
        </ext>
      </extLst>
    </cfRule>
  </conditionalFormatting>
  <conditionalFormatting sqref="B272 B289">
    <cfRule type="expression" dxfId="37" priority="15">
      <formula>$D272:$D287&lt;&gt;0</formula>
    </cfRule>
  </conditionalFormatting>
  <conditionalFormatting sqref="B304">
    <cfRule type="expression" dxfId="36" priority="14">
      <formula>$D304:$D319&lt;&gt;0</formula>
    </cfRule>
  </conditionalFormatting>
  <conditionalFormatting sqref="B336">
    <cfRule type="expression" dxfId="35" priority="13">
      <formula>$D336:$D351&lt;&gt;0</formula>
    </cfRule>
  </conditionalFormatting>
  <conditionalFormatting sqref="C16:M378">
    <cfRule type="expression" dxfId="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{4B81F34D-58FB-4046-945E-D5F0811E4303}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{C710981D-BB56-4851-83C5-20093A66194E}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{5E0CF24B-4A0A-4E8E-856C-3705445B2168}</x14:id>
        </ext>
      </extLst>
    </cfRule>
  </conditionalFormatting>
  <conditionalFormatting sqref="Q16:X60 Q87:X150 Q62:X85">
    <cfRule type="expression" dxfId="33" priority="3">
      <formula>$Q16=0</formula>
    </cfRule>
  </conditionalFormatting>
  <conditionalFormatting sqref="B273:B288 B305:B321 B337:B347">
    <cfRule type="expression" dxfId="32" priority="19">
      <formula>$D273:$D304&lt;&gt;0</formula>
    </cfRule>
  </conditionalFormatting>
  <conditionalFormatting sqref="B290:B303 B322:B332">
    <cfRule type="expression" dxfId="31" priority="20">
      <formula>$D290:$D336&lt;&gt;0</formula>
    </cfRule>
  </conditionalFormatting>
  <conditionalFormatting sqref="B348:B353">
    <cfRule type="expression" dxfId="30" priority="21">
      <formula>$D348:$D378&lt;&gt;0</formula>
    </cfRule>
  </conditionalFormatting>
  <conditionalFormatting sqref="B369:B378">
    <cfRule type="expression" dxfId="29" priority="22">
      <formula>$D369:$D378&lt;&gt;0</formula>
    </cfRule>
  </conditionalFormatting>
  <conditionalFormatting sqref="B368">
    <cfRule type="expression" dxfId="28" priority="23">
      <formula>$D368:$D378&lt;&gt;0</formula>
    </cfRule>
  </conditionalFormatting>
  <conditionalFormatting sqref="B333:B335">
    <cfRule type="expression" dxfId="27" priority="24">
      <formula>$D333:$D378&lt;&gt;0</formula>
    </cfRule>
  </conditionalFormatting>
  <conditionalFormatting sqref="B354:B367">
    <cfRule type="expression" dxfId="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{C709905D-9E7F-470D-B3B5-900BE96BAC93}</x14:id>
        </ext>
      </extLst>
    </cfRule>
  </conditionalFormatting>
  <conditionalFormatting sqref="R16:R60 R87:R150 R62:R85">
    <cfRule type="cellIs" dxfId="25" priority="4" operator="equal">
      <formula>"subsecuente"</formula>
    </cfRule>
    <cfRule type="cellIs" dxfId="24" priority="5" operator="equal">
      <formula>"1a. Vez"</formula>
    </cfRule>
  </conditionalFormatting>
  <conditionalFormatting sqref="S16:S60 S62:S85 S87:S150">
    <cfRule type="cellIs" dxfId="23" priority="6" operator="equal">
      <formula>"telefónica"</formula>
    </cfRule>
    <cfRule type="cellIs" dxfId="22" priority="8" operator="equal">
      <formula>"programada"</formula>
    </cfRule>
  </conditionalFormatting>
  <conditionalFormatting sqref="E16:E378">
    <cfRule type="cellIs" dxfId="21" priority="2" operator="equal">
      <formula>"programada"</formula>
    </cfRule>
    <cfRule type="cellIs" dxfId="20" priority="12" operator="equal">
      <formula>"telefónica"</formula>
    </cfRule>
  </conditionalFormatting>
  <dataValidations count="2">
    <dataValidation type="list" allowBlank="1" showInputMessage="1" showErrorMessage="1" sqref="I1" xr:uid="{B508522C-FBC5-4C4B-AA15-BE0CF47A35E0}">
      <formula1>"1,2,3,4,5,6,7,8,9,10,11,12,13,14,15,16,17,18,19,20,21,22,23,24,25,26,27,28,29,30,31"</formula1>
    </dataValidation>
    <dataValidation type="list" allowBlank="1" showInputMessage="1" showErrorMessage="1" sqref="J1" xr:uid="{313A814A-B4E5-4280-8007-102BB4943CB6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DCD7DDF-33D6-483C-9657-1EA3E7474B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B81F34D-58FB-4046-945E-D5F0811E43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710981D-BB56-4851-83C5-20093A6619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E0CF24B-4A0A-4E8E-856C-3705445B21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709905D-9E7F-470D-B3B5-900BE96BAC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52CAFA3-CCAA-476B-B156-E9136E9C9859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19F2DEAD-D9AC-4BFE-897D-415ADD4CD48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248FD3D-CDE6-45ED-A295-E9D60A2D58D9}">
          <x14:formula1>
            <xm:f>listas!$R$1:$R$5</xm:f>
          </x14:formula1>
          <xm:sqref>W16:W42</xm:sqref>
        </x14:dataValidation>
        <x14:dataValidation type="list" allowBlank="1" showInputMessage="1" showErrorMessage="1" xr:uid="{26405AEC-FD7E-4046-ADB9-B0C989BB1AFB}">
          <x14:formula1>
            <xm:f>listas!$E$2:$E$15</xm:f>
          </x14:formula1>
          <xm:sqref>Q2:Q6</xm:sqref>
        </x14:dataValidation>
        <x14:dataValidation type="list" allowBlank="1" showInputMessage="1" showErrorMessage="1" xr:uid="{9EDFE3A5-3072-4307-A962-9EEB2D9B43A1}">
          <x14:formula1>
            <xm:f>listas!$M$2:$M$7</xm:f>
          </x14:formula1>
          <xm:sqref>Q9:Q11</xm:sqref>
        </x14:dataValidation>
        <x14:dataValidation type="list" allowBlank="1" showInputMessage="1" showErrorMessage="1" xr:uid="{4DBC95F3-46F6-44E2-BB59-BEBF41B50BA8}">
          <x14:formula1>
            <xm:f>listas!$I$2:$I$3</xm:f>
          </x14:formula1>
          <xm:sqref>Q13:Q14</xm:sqref>
        </x14:dataValidation>
        <x14:dataValidation type="list" allowBlank="1" showInputMessage="1" showErrorMessage="1" xr:uid="{2455FA5A-B47A-47A1-B653-E22A0497E375}">
          <x14:formula1>
            <xm:f>listas!$A$2:$A$50</xm:f>
          </x14:formula1>
          <xm:sqref>D3:E14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6C258-4D62-44AC-9228-2413A099965A}">
  <sheetPr codeName="Hoja38">
    <tabColor theme="9" tint="0.59999389629810485"/>
  </sheetPr>
  <dimension ref="A1:X380"/>
  <sheetViews>
    <sheetView showZeros="0" zoomScale="80" zoomScaleNormal="80" workbookViewId="0">
      <pane ySplit="15" topLeftCell="A16" activePane="bottomLeft" state="frozen"/>
      <selection activeCell="K66" sqref="K66:M66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202" t="s">
        <v>67</v>
      </c>
      <c r="C1" s="202"/>
      <c r="D1" s="202"/>
      <c r="E1" s="202"/>
      <c r="F1" s="202"/>
      <c r="G1" s="202"/>
      <c r="H1" s="202"/>
      <c r="I1" s="29">
        <v>31</v>
      </c>
      <c r="J1" s="203"/>
      <c r="K1" s="203"/>
      <c r="L1" s="203"/>
      <c r="M1" s="203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204" t="s">
        <v>18</v>
      </c>
      <c r="C2" s="205"/>
      <c r="D2" s="205" t="s">
        <v>19</v>
      </c>
      <c r="E2" s="205"/>
      <c r="F2" s="16" t="s">
        <v>28</v>
      </c>
      <c r="G2" s="52" t="s">
        <v>16</v>
      </c>
      <c r="H2" s="52" t="s">
        <v>0</v>
      </c>
      <c r="I2" s="53" t="s">
        <v>17</v>
      </c>
      <c r="J2" s="178" t="s">
        <v>15</v>
      </c>
      <c r="K2" s="178"/>
      <c r="L2" s="52" t="s">
        <v>14</v>
      </c>
      <c r="M2" s="55" t="s">
        <v>13</v>
      </c>
      <c r="N2" s="36"/>
      <c r="O2" s="163" t="s">
        <v>26</v>
      </c>
      <c r="P2" s="93">
        <v>1</v>
      </c>
      <c r="Q2" s="89" t="s">
        <v>58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0.60416666666666663</v>
      </c>
      <c r="X2" s="76">
        <f>VLOOKUP($Q2,Tabla2[#All],3,0)</f>
        <v>0.83333333333333337</v>
      </c>
    </row>
    <row r="3" spans="1:24" s="34" customFormat="1" ht="10.5" customHeight="1" x14ac:dyDescent="0.2">
      <c r="A3" s="168" t="s">
        <v>3</v>
      </c>
      <c r="B3" s="206">
        <v>1</v>
      </c>
      <c r="C3" s="206"/>
      <c r="D3" s="207" t="s">
        <v>40</v>
      </c>
      <c r="E3" s="207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179"/>
      <c r="K3" s="180"/>
      <c r="L3" s="146">
        <f>IFERROR(VLOOKUP($D3,Tabla1[#All],2,0),"Error o no definido")</f>
        <v>45108.604166666664</v>
      </c>
      <c r="M3" s="147">
        <f>IFERROR(VLOOKUP($D3,Tabla1[#All],3,0),"Error o no definido")</f>
        <v>45108.854166666664</v>
      </c>
      <c r="N3" s="35"/>
      <c r="O3" s="164"/>
      <c r="P3" s="82">
        <v>2</v>
      </c>
      <c r="Q3" s="90" t="s">
        <v>59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0.60416666666666663</v>
      </c>
      <c r="X3" s="77">
        <f>VLOOKUP($Q3,Tabla2[#All],3,0)</f>
        <v>0.83333333333333337</v>
      </c>
    </row>
    <row r="4" spans="1:24" s="34" customFormat="1" ht="10.5" customHeight="1" x14ac:dyDescent="0.2">
      <c r="A4" s="169"/>
      <c r="B4" s="197">
        <v>2</v>
      </c>
      <c r="C4" s="197"/>
      <c r="D4" s="187" t="s">
        <v>36</v>
      </c>
      <c r="E4" s="188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181"/>
      <c r="K4" s="182"/>
      <c r="L4" s="148">
        <f>IFERROR(VLOOKUP($D4,Tabla1[#All],2,0),"Error o no definido")</f>
        <v>45108.604166666664</v>
      </c>
      <c r="M4" s="149">
        <f>IFERROR(VLOOKUP($D4,Tabla1[#All],3,0),"Error o no definido")</f>
        <v>45108.854166666664</v>
      </c>
      <c r="N4" s="35"/>
      <c r="O4" s="164"/>
      <c r="P4" s="83">
        <v>3</v>
      </c>
      <c r="Q4" s="91"/>
      <c r="R4" s="19" t="e">
        <f>$S$4/COUNT($Q$34:$Q$42)</f>
        <v>#DIV/0!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 t="e">
        <f>VLOOKUP($Q4,Tabla2[#All],2,0)</f>
        <v>#N/A</v>
      </c>
      <c r="X4" s="78" t="e">
        <f>VLOOKUP($Q4,Tabla2[#All],3,0)</f>
        <v>#N/A</v>
      </c>
    </row>
    <row r="5" spans="1:24" s="34" customFormat="1" ht="10.5" customHeight="1" x14ac:dyDescent="0.2">
      <c r="A5" s="169"/>
      <c r="B5" s="196">
        <v>3</v>
      </c>
      <c r="C5" s="196"/>
      <c r="D5" s="192"/>
      <c r="E5" s="193"/>
      <c r="F5" s="18" t="str">
        <f>IFERROR(G5/(COUNT($C$80:$C$111)),"Error o médico no definido")</f>
        <v>Error o médico no definido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183"/>
      <c r="K5" s="184"/>
      <c r="L5" s="150" t="str">
        <f>IFERROR(VLOOKUP($D5,Tabla1[#All],2,0),"Error o no definido")</f>
        <v>Error o no definido</v>
      </c>
      <c r="M5" s="151" t="str">
        <f>IFERROR(VLOOKUP($D5,Tabla1[#All],3,0),"Error o no definido")</f>
        <v>Error o no definido</v>
      </c>
      <c r="N5" s="35"/>
      <c r="O5" s="164"/>
      <c r="P5" s="82">
        <v>4</v>
      </c>
      <c r="Q5" s="90"/>
      <c r="R5" s="18" t="e">
        <f>$S$5/COUNT($Q$43:$Q$51)</f>
        <v>#DIV/0!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 t="e">
        <f>VLOOKUP($Q5,Tabla2[#All],2,0)</f>
        <v>#N/A</v>
      </c>
      <c r="X5" s="77" t="e">
        <f>VLOOKUP($Q5,Tabla2[#All],3,0)</f>
        <v>#N/A</v>
      </c>
    </row>
    <row r="6" spans="1:24" s="34" customFormat="1" ht="10.5" customHeight="1" thickBot="1" x14ac:dyDescent="0.25">
      <c r="A6" s="169"/>
      <c r="B6" s="197">
        <v>4</v>
      </c>
      <c r="C6" s="197"/>
      <c r="D6" s="187" t="s">
        <v>32</v>
      </c>
      <c r="E6" s="188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181"/>
      <c r="K6" s="182"/>
      <c r="L6" s="148">
        <f>IFERROR(VLOOKUP($D6,Tabla1[#All],2,0),"Error o no definido")</f>
        <v>45108.604166666664</v>
      </c>
      <c r="M6" s="149">
        <f>IFERROR(VLOOKUP($D6,Tabla1[#All],3,0),"Error o no definido")</f>
        <v>45108.854166666664</v>
      </c>
      <c r="N6" s="35"/>
      <c r="O6" s="165"/>
      <c r="P6" s="94">
        <v>5</v>
      </c>
      <c r="Q6" s="92"/>
      <c r="R6" s="19" t="e">
        <f>$S$6/COUNT($Q$52:$Q$60)</f>
        <v>#DIV/0!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 t="e">
        <f>VLOOKUP($Q6,Tabla2[#All],2,0)</f>
        <v>#N/A</v>
      </c>
      <c r="X6" s="112" t="e">
        <f>VLOOKUP($Q6,Tabla2[#All],3,0)</f>
        <v>#N/A</v>
      </c>
    </row>
    <row r="7" spans="1:24" s="34" customFormat="1" ht="10.5" customHeight="1" x14ac:dyDescent="0.25">
      <c r="A7" s="169"/>
      <c r="B7" s="196">
        <v>5</v>
      </c>
      <c r="C7" s="196"/>
      <c r="D7" s="192"/>
      <c r="E7" s="193"/>
      <c r="F7" s="18" t="str">
        <f>IFERROR(G7/(COUNT($C$144:$C$175)),"Error o médico no definido")</f>
        <v>Error o médico no definido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183"/>
      <c r="K7" s="184"/>
      <c r="L7" s="150" t="str">
        <f>IFERROR(VLOOKUP($D7,Tabla1[#All],2,0),"Error o no definido")</f>
        <v>Error o no definido</v>
      </c>
      <c r="M7" s="151" t="str">
        <f>IFERROR(VLOOKUP($D7,Tabla1[#All],3,0),"Error o no definido")</f>
        <v>Error o no definido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169"/>
      <c r="B8" s="197">
        <v>6</v>
      </c>
      <c r="C8" s="197"/>
      <c r="D8" s="187" t="s">
        <v>37</v>
      </c>
      <c r="E8" s="188"/>
      <c r="F8" s="19">
        <f>IFERROR(G8/(COUNT($C$176:$C$207)),"Error o médico no definido")</f>
        <v>0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181"/>
      <c r="K8" s="182"/>
      <c r="L8" s="152">
        <f>IFERROR(VLOOKUP($D8,Tabla1[#All],2,0),"Error o no definido")</f>
        <v>45108.604166666664</v>
      </c>
      <c r="M8" s="153">
        <f>IFERROR(VLOOKUP($D8,Tabla1[#All],3,0),"Error o no definido")</f>
        <v>45108.854166666664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169"/>
      <c r="B9" s="190">
        <v>7</v>
      </c>
      <c r="C9" s="191"/>
      <c r="D9" s="192" t="s">
        <v>42</v>
      </c>
      <c r="E9" s="193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183"/>
      <c r="K9" s="184"/>
      <c r="L9" s="150">
        <f>IFERROR(VLOOKUP($D9,Tabla1[#All],2,0),"Error o no definido")</f>
        <v>45108.604166666664</v>
      </c>
      <c r="M9" s="151">
        <f>IFERROR(VLOOKUP($D9,Tabla1[#All],3,0),"Error o no definido")</f>
        <v>45108.854166666664</v>
      </c>
      <c r="N9" s="35"/>
      <c r="O9" s="198" t="s">
        <v>27</v>
      </c>
      <c r="P9" s="45">
        <v>1</v>
      </c>
      <c r="Q9" s="30" t="s">
        <v>66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0.5625</v>
      </c>
      <c r="X9" s="81">
        <f>VLOOKUP($Q9,Tabla5[#All],3,0)</f>
        <v>0.85416666666666663</v>
      </c>
    </row>
    <row r="10" spans="1:24" s="34" customFormat="1" ht="10.5" customHeight="1" x14ac:dyDescent="0.2">
      <c r="A10" s="169"/>
      <c r="B10" s="194">
        <v>8</v>
      </c>
      <c r="C10" s="195"/>
      <c r="D10" s="187" t="s">
        <v>44</v>
      </c>
      <c r="E10" s="188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181"/>
      <c r="K10" s="182"/>
      <c r="L10" s="148">
        <f>IFERROR(VLOOKUP($D10,Tabla1[#All],2,0),"Error o no definido")</f>
        <v>45108.604166666664</v>
      </c>
      <c r="M10" s="149">
        <f>IFERROR(VLOOKUP($D10,Tabla1[#All],3,0),"Error o no definido")</f>
        <v>45108.854166666664</v>
      </c>
      <c r="N10" s="35"/>
      <c r="O10" s="198"/>
      <c r="P10" s="46">
        <v>2</v>
      </c>
      <c r="Q10" s="43"/>
      <c r="R10" s="19" t="e">
        <f>$S$10/COUNT($Q$70:$Q$77)</f>
        <v>#DIV/0!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 t="e">
        <f>VLOOKUP($Q10,Tabla5[#All],2,0)</f>
        <v>#N/A</v>
      </c>
      <c r="X10" s="78" t="e">
        <f>VLOOKUP($Q10,Tabla5[#All],3,0)</f>
        <v>#N/A</v>
      </c>
    </row>
    <row r="11" spans="1:24" s="34" customFormat="1" ht="10.5" customHeight="1" thickBot="1" x14ac:dyDescent="0.25">
      <c r="A11" s="169"/>
      <c r="B11" s="190">
        <v>9</v>
      </c>
      <c r="C11" s="191"/>
      <c r="D11" s="192"/>
      <c r="E11" s="193"/>
      <c r="F11" s="18" t="str">
        <f>IFERROR(G11/(COUNT($C$272:$C$303)),"Error o médico no definido")</f>
        <v>Error o médico no definido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183"/>
      <c r="K11" s="184"/>
      <c r="L11" s="150" t="str">
        <f>IFERROR(VLOOKUP($D11,Tabla1[#All],2,0),"Error o no definido")</f>
        <v>Error o no definido</v>
      </c>
      <c r="M11" s="151" t="str">
        <f>IFERROR(VLOOKUP($D11,Tabla1[#All],3,0),"Error o no definido")</f>
        <v>Error o no definido</v>
      </c>
      <c r="N11" s="35"/>
      <c r="O11" s="198"/>
      <c r="P11" s="47">
        <v>3</v>
      </c>
      <c r="Q11" s="44"/>
      <c r="R11" s="32" t="e">
        <f>$S$11/COUNT($Q$78:$Q$85)</f>
        <v>#DIV/0!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 t="e">
        <f>VLOOKUP($Q11,Tabla5[#All],2,0)</f>
        <v>#N/A</v>
      </c>
      <c r="X11" s="79" t="e">
        <f>VLOOKUP($Q11,Tabla5[#All],3,0)</f>
        <v>#N/A</v>
      </c>
    </row>
    <row r="12" spans="1:24" s="34" customFormat="1" ht="10.5" customHeight="1" thickBot="1" x14ac:dyDescent="0.3">
      <c r="A12" s="169"/>
      <c r="B12" s="194">
        <v>10</v>
      </c>
      <c r="C12" s="195"/>
      <c r="D12" s="187"/>
      <c r="E12" s="188"/>
      <c r="F12" s="19" t="str">
        <f>IFERROR(G12/(COUNT($C$304:$C$335)),"Error o médico no definido")</f>
        <v>Error o médico no definido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181"/>
      <c r="K12" s="182"/>
      <c r="L12" s="148" t="str">
        <f>IFERROR(VLOOKUP($D12,Tabla1[#All],2,0),"Error o no definido")</f>
        <v>Error o no definido</v>
      </c>
      <c r="M12" s="149" t="str">
        <f>IFERROR(VLOOKUP($D12,Tabla1[#All],3,0),"Error o no definido")</f>
        <v>Error o no definido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169"/>
      <c r="B13" s="190">
        <v>11</v>
      </c>
      <c r="C13" s="191"/>
      <c r="D13" s="192"/>
      <c r="E13" s="193"/>
      <c r="F13" s="18" t="str">
        <f>IFERROR(G13/(COUNT($C$336:$C$367)),"Error o médico no definido")</f>
        <v>Error o médico no definido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183"/>
      <c r="K13" s="184"/>
      <c r="L13" s="150" t="str">
        <f>IFERROR(VLOOKUP($D13,Tabla1[#All],2,0),"Error o no definido")</f>
        <v>Error o no definido</v>
      </c>
      <c r="M13" s="151" t="str">
        <f>IFERROR(VLOOKUP($D13,Tabla1[#All],3,0),"Error o no definido")</f>
        <v>Error o no definido</v>
      </c>
      <c r="N13" s="35"/>
      <c r="O13" s="166" t="s">
        <v>29</v>
      </c>
      <c r="P13" s="48">
        <v>1</v>
      </c>
      <c r="Q13" s="49"/>
      <c r="R13" s="33" t="e">
        <f>$S$13/COUNT($Q$87:$Q$118)</f>
        <v>#DIV/0!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 t="e">
        <f>VLOOKUP($Q13,Tabla3[#All],2,0)</f>
        <v>#N/A</v>
      </c>
      <c r="X13" s="113" t="e">
        <f>VLOOKUP($Q13,Tabla3[#All],3,0)</f>
        <v>#N/A</v>
      </c>
    </row>
    <row r="14" spans="1:24" s="34" customFormat="1" ht="10.5" customHeight="1" thickBot="1" x14ac:dyDescent="0.25">
      <c r="A14" s="69"/>
      <c r="B14" s="194" t="s">
        <v>49</v>
      </c>
      <c r="C14" s="195"/>
      <c r="D14" s="187"/>
      <c r="E14" s="188"/>
      <c r="F14" s="19" t="str">
        <f>IFERROR(G14/(COUNT($C$368:$C$378)),"Error o médico no definido")</f>
        <v>Error o médico no definido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181"/>
      <c r="K14" s="182"/>
      <c r="L14" s="148" t="str">
        <f>IFERROR(VLOOKUP($D14,Tabla1[#All],2,0),"Error o no definido")</f>
        <v>Error o no definido</v>
      </c>
      <c r="M14" s="149" t="str">
        <f>IFERROR(VLOOKUP($D14,Tabla1[#All],3,0),"Error o no definido")</f>
        <v>Error o no definido</v>
      </c>
      <c r="N14" s="35"/>
      <c r="O14" s="167"/>
      <c r="P14" s="46">
        <v>2</v>
      </c>
      <c r="Q14" s="43"/>
      <c r="R14" s="19" t="e">
        <f>$S$14/COUNT($Q$119:$Q$150)</f>
        <v>#DIV/0!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 t="e">
        <f>VLOOKUP($Q14,Tabla3[#All],2,0)</f>
        <v>#N/A</v>
      </c>
      <c r="X14" s="112" t="e">
        <f>VLOOKUP($Q14,Tabla3[#All],3,0)</f>
        <v>#N/A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189" t="s">
        <v>48</v>
      </c>
      <c r="G15" s="189"/>
      <c r="H15" s="189"/>
      <c r="I15" s="56" t="s">
        <v>11</v>
      </c>
      <c r="J15" s="72" t="s">
        <v>12</v>
      </c>
      <c r="K15" s="208" t="s">
        <v>20</v>
      </c>
      <c r="L15" s="208"/>
      <c r="M15" s="209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201" t="s">
        <v>10</v>
      </c>
      <c r="U15" s="201"/>
      <c r="V15" s="133" t="s">
        <v>11</v>
      </c>
      <c r="W15" s="199" t="s">
        <v>20</v>
      </c>
      <c r="X15" s="200"/>
    </row>
    <row r="16" spans="1:24" s="34" customFormat="1" ht="15.75" customHeight="1" x14ac:dyDescent="0.2">
      <c r="A16" s="214" t="str">
        <f>_xlfn.CONCAT(B3," - ",D3)</f>
        <v>1 - Lacayo Linares Edith</v>
      </c>
      <c r="B16" s="24">
        <v>1</v>
      </c>
      <c r="C16" s="25" cm="1">
        <f t="array" ref="C16:C39">GenerarHorasDerrame15($L$3,$M$3)</f>
        <v>45108.604166666664</v>
      </c>
      <c r="D16" s="3"/>
      <c r="E16" s="51"/>
      <c r="F16" s="185"/>
      <c r="G16" s="185"/>
      <c r="H16" s="185"/>
      <c r="I16" s="57"/>
      <c r="J16" s="5"/>
      <c r="K16" s="175"/>
      <c r="L16" s="175"/>
      <c r="M16" s="176"/>
      <c r="N16" s="65"/>
      <c r="O16" s="161" t="str">
        <f>_xlfn.CONCAT($P$2,"- ",$Q$2)</f>
        <v>1- Guzman Lerma Moises</v>
      </c>
      <c r="P16" s="24">
        <v>1</v>
      </c>
      <c r="Q16" s="25" cm="1">
        <f t="array" ref="Q16:Q22">GenerarHorasDerrame45($W$2,$X$2)</f>
        <v>0.60416666666666663</v>
      </c>
      <c r="R16" s="3"/>
      <c r="S16" s="4"/>
      <c r="T16" s="157"/>
      <c r="U16" s="157"/>
      <c r="V16" s="5"/>
      <c r="W16" s="175"/>
      <c r="X16" s="176"/>
    </row>
    <row r="17" spans="1:24" s="34" customFormat="1" ht="15.75" customHeight="1" x14ac:dyDescent="0.2">
      <c r="A17" s="215"/>
      <c r="B17" s="20">
        <v>2</v>
      </c>
      <c r="C17" s="21">
        <v>45108.614583333328</v>
      </c>
      <c r="D17" s="1"/>
      <c r="E17" s="70"/>
      <c r="F17" s="177"/>
      <c r="G17" s="177"/>
      <c r="H17" s="177"/>
      <c r="I17" s="73"/>
      <c r="J17" s="2"/>
      <c r="K17" s="154"/>
      <c r="L17" s="154"/>
      <c r="M17" s="155"/>
      <c r="N17" s="65"/>
      <c r="O17" s="162"/>
      <c r="P17" s="20">
        <v>2</v>
      </c>
      <c r="Q17" s="21">
        <v>0.63541666666666663</v>
      </c>
      <c r="R17" s="1"/>
      <c r="S17" s="28"/>
      <c r="T17" s="156"/>
      <c r="U17" s="156"/>
      <c r="V17" s="2"/>
      <c r="W17" s="154"/>
      <c r="X17" s="155"/>
    </row>
    <row r="18" spans="1:24" s="34" customFormat="1" ht="15.75" customHeight="1" x14ac:dyDescent="0.2">
      <c r="A18" s="215"/>
      <c r="B18" s="20">
        <v>3</v>
      </c>
      <c r="C18" s="21">
        <v>45108.624999999993</v>
      </c>
      <c r="D18" s="1"/>
      <c r="E18" s="70"/>
      <c r="F18" s="177"/>
      <c r="G18" s="177"/>
      <c r="H18" s="177"/>
      <c r="I18" s="73"/>
      <c r="J18" s="2"/>
      <c r="K18" s="154"/>
      <c r="L18" s="154"/>
      <c r="M18" s="155"/>
      <c r="N18" s="65"/>
      <c r="O18" s="162"/>
      <c r="P18" s="20">
        <v>3</v>
      </c>
      <c r="Q18" s="21">
        <v>0.66666666666666663</v>
      </c>
      <c r="R18" s="1"/>
      <c r="S18" s="28"/>
      <c r="T18" s="156"/>
      <c r="U18" s="156"/>
      <c r="V18" s="2"/>
      <c r="W18" s="154"/>
      <c r="X18" s="155"/>
    </row>
    <row r="19" spans="1:24" s="34" customFormat="1" ht="15.75" customHeight="1" x14ac:dyDescent="0.2">
      <c r="A19" s="215"/>
      <c r="B19" s="20">
        <v>4</v>
      </c>
      <c r="C19" s="21">
        <v>45108.635416666657</v>
      </c>
      <c r="D19" s="1"/>
      <c r="E19" s="70"/>
      <c r="F19" s="177"/>
      <c r="G19" s="177"/>
      <c r="H19" s="177"/>
      <c r="I19" s="73"/>
      <c r="J19" s="2"/>
      <c r="K19" s="154"/>
      <c r="L19" s="154"/>
      <c r="M19" s="155"/>
      <c r="N19" s="65"/>
      <c r="O19" s="162"/>
      <c r="P19" s="20">
        <v>4</v>
      </c>
      <c r="Q19" s="21">
        <v>0.69791666666666663</v>
      </c>
      <c r="R19" s="1"/>
      <c r="S19" s="28"/>
      <c r="T19" s="156"/>
      <c r="U19" s="156"/>
      <c r="V19" s="2"/>
      <c r="W19" s="154"/>
      <c r="X19" s="155"/>
    </row>
    <row r="20" spans="1:24" s="34" customFormat="1" ht="15.75" customHeight="1" x14ac:dyDescent="0.2">
      <c r="A20" s="215"/>
      <c r="B20" s="20">
        <v>5</v>
      </c>
      <c r="C20" s="21">
        <v>45108.645833333321</v>
      </c>
      <c r="D20" s="1"/>
      <c r="E20" s="70"/>
      <c r="F20" s="177"/>
      <c r="G20" s="177"/>
      <c r="H20" s="177"/>
      <c r="I20" s="73"/>
      <c r="J20" s="2"/>
      <c r="K20" s="154"/>
      <c r="L20" s="154"/>
      <c r="M20" s="155"/>
      <c r="N20" s="65"/>
      <c r="O20" s="162"/>
      <c r="P20" s="20">
        <v>5</v>
      </c>
      <c r="Q20" s="21">
        <v>0.72916666666666663</v>
      </c>
      <c r="R20" s="1"/>
      <c r="S20" s="28"/>
      <c r="T20" s="156"/>
      <c r="U20" s="156"/>
      <c r="V20" s="2"/>
      <c r="W20" s="154"/>
      <c r="X20" s="155"/>
    </row>
    <row r="21" spans="1:24" s="34" customFormat="1" ht="15.75" x14ac:dyDescent="0.2">
      <c r="A21" s="215"/>
      <c r="B21" s="20">
        <v>6</v>
      </c>
      <c r="C21" s="21">
        <v>45108.656249999985</v>
      </c>
      <c r="D21" s="1"/>
      <c r="E21" s="70"/>
      <c r="F21" s="177"/>
      <c r="G21" s="177"/>
      <c r="H21" s="177"/>
      <c r="I21" s="73"/>
      <c r="J21" s="2"/>
      <c r="K21" s="154"/>
      <c r="L21" s="154"/>
      <c r="M21" s="155"/>
      <c r="N21" s="65"/>
      <c r="O21" s="162"/>
      <c r="P21" s="20">
        <v>6</v>
      </c>
      <c r="Q21" s="21">
        <v>0.76041666666666663</v>
      </c>
      <c r="R21" s="1"/>
      <c r="S21" s="28"/>
      <c r="T21" s="156"/>
      <c r="U21" s="156"/>
      <c r="V21" s="2"/>
      <c r="W21" s="154"/>
      <c r="X21" s="155"/>
    </row>
    <row r="22" spans="1:24" s="34" customFormat="1" ht="15.75" x14ac:dyDescent="0.2">
      <c r="A22" s="215"/>
      <c r="B22" s="20">
        <v>7</v>
      </c>
      <c r="C22" s="21">
        <v>45108.66666666665</v>
      </c>
      <c r="D22" s="1"/>
      <c r="E22" s="70"/>
      <c r="F22" s="177"/>
      <c r="G22" s="177"/>
      <c r="H22" s="177"/>
      <c r="I22" s="73"/>
      <c r="J22" s="2"/>
      <c r="K22" s="154"/>
      <c r="L22" s="154"/>
      <c r="M22" s="155"/>
      <c r="N22" s="65"/>
      <c r="O22" s="162"/>
      <c r="P22" s="20">
        <v>7</v>
      </c>
      <c r="Q22" s="21">
        <v>0.79166666666666663</v>
      </c>
      <c r="R22" s="1"/>
      <c r="S22" s="28"/>
      <c r="T22" s="156"/>
      <c r="U22" s="156"/>
      <c r="V22" s="2"/>
      <c r="W22" s="154"/>
      <c r="X22" s="155"/>
    </row>
    <row r="23" spans="1:24" s="34" customFormat="1" ht="15.75" customHeight="1" x14ac:dyDescent="0.2">
      <c r="A23" s="215"/>
      <c r="B23" s="20">
        <v>8</v>
      </c>
      <c r="C23" s="21">
        <v>45108.677083333314</v>
      </c>
      <c r="D23" s="1"/>
      <c r="E23" s="70"/>
      <c r="F23" s="177"/>
      <c r="G23" s="177"/>
      <c r="H23" s="177"/>
      <c r="I23" s="73"/>
      <c r="J23" s="2"/>
      <c r="K23" s="154"/>
      <c r="L23" s="154"/>
      <c r="M23" s="155"/>
      <c r="N23" s="65"/>
      <c r="O23" s="162"/>
      <c r="P23" s="20">
        <v>8</v>
      </c>
      <c r="Q23" s="21"/>
      <c r="R23" s="1"/>
      <c r="S23" s="28"/>
      <c r="T23" s="156"/>
      <c r="U23" s="156"/>
      <c r="V23" s="2"/>
      <c r="W23" s="154"/>
      <c r="X23" s="155"/>
    </row>
    <row r="24" spans="1:24" s="34" customFormat="1" ht="16.5" thickBot="1" x14ac:dyDescent="0.25">
      <c r="A24" s="215"/>
      <c r="B24" s="20">
        <v>9</v>
      </c>
      <c r="C24" s="21">
        <v>45108.687499999978</v>
      </c>
      <c r="D24" s="1"/>
      <c r="E24" s="70"/>
      <c r="F24" s="177"/>
      <c r="G24" s="177"/>
      <c r="H24" s="177"/>
      <c r="I24" s="73"/>
      <c r="J24" s="2"/>
      <c r="K24" s="154"/>
      <c r="L24" s="154"/>
      <c r="M24" s="155"/>
      <c r="N24" s="65"/>
      <c r="O24" s="162"/>
      <c r="P24" s="20">
        <v>9</v>
      </c>
      <c r="Q24" s="21"/>
      <c r="R24" s="1"/>
      <c r="S24" s="28"/>
      <c r="T24" s="156"/>
      <c r="U24" s="156"/>
      <c r="V24" s="2"/>
      <c r="W24" s="154"/>
      <c r="X24" s="155"/>
    </row>
    <row r="25" spans="1:24" s="34" customFormat="1" ht="15.75" customHeight="1" x14ac:dyDescent="0.2">
      <c r="A25" s="215"/>
      <c r="B25" s="20">
        <v>10</v>
      </c>
      <c r="C25" s="21">
        <v>45108.697916666642</v>
      </c>
      <c r="D25" s="1"/>
      <c r="E25" s="70"/>
      <c r="F25" s="177"/>
      <c r="G25" s="177"/>
      <c r="H25" s="177"/>
      <c r="I25" s="73"/>
      <c r="J25" s="2"/>
      <c r="K25" s="154"/>
      <c r="L25" s="154"/>
      <c r="M25" s="155"/>
      <c r="N25" s="65"/>
      <c r="O25" s="161" t="str">
        <f>_xlfn.CONCAT($P$3,"- ",$Q$3)</f>
        <v xml:space="preserve">2- Leon Manriquez Esperanza </v>
      </c>
      <c r="P25" s="24">
        <v>1</v>
      </c>
      <c r="Q25" s="25" cm="1">
        <f t="array" ref="Q25:Q31">GenerarHorasDerrame45($W$3,$X$3)</f>
        <v>0.60416666666666663</v>
      </c>
      <c r="R25" s="3"/>
      <c r="S25" s="4"/>
      <c r="T25" s="157"/>
      <c r="U25" s="157"/>
      <c r="V25" s="5"/>
      <c r="W25" s="175"/>
      <c r="X25" s="176"/>
    </row>
    <row r="26" spans="1:24" s="34" customFormat="1" ht="15.75" x14ac:dyDescent="0.2">
      <c r="A26" s="215"/>
      <c r="B26" s="20">
        <v>11</v>
      </c>
      <c r="C26" s="21">
        <v>45108.708333333307</v>
      </c>
      <c r="D26" s="1"/>
      <c r="E26" s="70"/>
      <c r="F26" s="177"/>
      <c r="G26" s="177"/>
      <c r="H26" s="177"/>
      <c r="I26" s="73"/>
      <c r="J26" s="2"/>
      <c r="K26" s="154"/>
      <c r="L26" s="154"/>
      <c r="M26" s="155"/>
      <c r="N26" s="65"/>
      <c r="O26" s="162"/>
      <c r="P26" s="20">
        <v>2</v>
      </c>
      <c r="Q26" s="21">
        <v>0.63541666666666663</v>
      </c>
      <c r="R26" s="1"/>
      <c r="S26" s="28"/>
      <c r="T26" s="156"/>
      <c r="U26" s="156"/>
      <c r="V26" s="2"/>
      <c r="W26" s="154"/>
      <c r="X26" s="155"/>
    </row>
    <row r="27" spans="1:24" s="34" customFormat="1" ht="15.75" x14ac:dyDescent="0.2">
      <c r="A27" s="215"/>
      <c r="B27" s="20">
        <v>12</v>
      </c>
      <c r="C27" s="21">
        <v>45108.718749999971</v>
      </c>
      <c r="D27" s="1"/>
      <c r="E27" s="70"/>
      <c r="F27" s="177"/>
      <c r="G27" s="177"/>
      <c r="H27" s="177"/>
      <c r="I27" s="73"/>
      <c r="J27" s="2"/>
      <c r="K27" s="154"/>
      <c r="L27" s="154"/>
      <c r="M27" s="155"/>
      <c r="N27" s="65"/>
      <c r="O27" s="162"/>
      <c r="P27" s="20">
        <v>3</v>
      </c>
      <c r="Q27" s="21">
        <v>0.66666666666666663</v>
      </c>
      <c r="R27" s="1"/>
      <c r="S27" s="28"/>
      <c r="T27" s="156"/>
      <c r="U27" s="156"/>
      <c r="V27" s="2"/>
      <c r="W27" s="154"/>
      <c r="X27" s="155"/>
    </row>
    <row r="28" spans="1:24" s="34" customFormat="1" ht="15.75" x14ac:dyDescent="0.2">
      <c r="A28" s="215"/>
      <c r="B28" s="20">
        <v>13</v>
      </c>
      <c r="C28" s="21">
        <v>45108.729166666635</v>
      </c>
      <c r="D28" s="1"/>
      <c r="E28" s="70"/>
      <c r="F28" s="177"/>
      <c r="G28" s="177"/>
      <c r="H28" s="177"/>
      <c r="I28" s="73"/>
      <c r="J28" s="2"/>
      <c r="K28" s="154"/>
      <c r="L28" s="154"/>
      <c r="M28" s="155"/>
      <c r="N28" s="65"/>
      <c r="O28" s="162"/>
      <c r="P28" s="20">
        <v>4</v>
      </c>
      <c r="Q28" s="21">
        <v>0.69791666666666663</v>
      </c>
      <c r="R28" s="1"/>
      <c r="S28" s="28"/>
      <c r="T28" s="156"/>
      <c r="U28" s="156"/>
      <c r="V28" s="2"/>
      <c r="W28" s="154"/>
      <c r="X28" s="155"/>
    </row>
    <row r="29" spans="1:24" s="34" customFormat="1" ht="15.75" x14ac:dyDescent="0.2">
      <c r="A29" s="215"/>
      <c r="B29" s="20">
        <v>14</v>
      </c>
      <c r="C29" s="21">
        <v>45108.739583333299</v>
      </c>
      <c r="D29" s="1"/>
      <c r="E29" s="70"/>
      <c r="F29" s="177"/>
      <c r="G29" s="177"/>
      <c r="H29" s="177"/>
      <c r="I29" s="73"/>
      <c r="J29" s="2"/>
      <c r="K29" s="154"/>
      <c r="L29" s="154"/>
      <c r="M29" s="155"/>
      <c r="N29" s="65"/>
      <c r="O29" s="162"/>
      <c r="P29" s="20">
        <v>5</v>
      </c>
      <c r="Q29" s="21">
        <v>0.72916666666666663</v>
      </c>
      <c r="R29" s="1"/>
      <c r="S29" s="28"/>
      <c r="T29" s="156"/>
      <c r="U29" s="156"/>
      <c r="V29" s="2"/>
      <c r="W29" s="154"/>
      <c r="X29" s="155"/>
    </row>
    <row r="30" spans="1:24" s="34" customFormat="1" ht="15.75" customHeight="1" x14ac:dyDescent="0.2">
      <c r="A30" s="215"/>
      <c r="B30" s="20">
        <v>15</v>
      </c>
      <c r="C30" s="21">
        <v>45108.749999999964</v>
      </c>
      <c r="D30" s="1"/>
      <c r="E30" s="70"/>
      <c r="F30" s="177"/>
      <c r="G30" s="177"/>
      <c r="H30" s="177"/>
      <c r="I30" s="71"/>
      <c r="J30" s="2"/>
      <c r="K30" s="154"/>
      <c r="L30" s="154"/>
      <c r="M30" s="155"/>
      <c r="N30" s="65"/>
      <c r="O30" s="162"/>
      <c r="P30" s="20">
        <v>6</v>
      </c>
      <c r="Q30" s="21">
        <v>0.76041666666666663</v>
      </c>
      <c r="R30" s="1"/>
      <c r="S30" s="28"/>
      <c r="T30" s="156"/>
      <c r="U30" s="156"/>
      <c r="V30" s="2"/>
      <c r="W30" s="154"/>
      <c r="X30" s="155"/>
    </row>
    <row r="31" spans="1:24" s="34" customFormat="1" ht="15.75" x14ac:dyDescent="0.2">
      <c r="A31" s="215"/>
      <c r="B31" s="20">
        <v>16</v>
      </c>
      <c r="C31" s="21">
        <v>45108.760416666628</v>
      </c>
      <c r="D31" s="1"/>
      <c r="E31" s="70"/>
      <c r="F31" s="177"/>
      <c r="G31" s="177"/>
      <c r="H31" s="177"/>
      <c r="I31" s="71"/>
      <c r="J31" s="2"/>
      <c r="K31" s="154"/>
      <c r="L31" s="154"/>
      <c r="M31" s="155"/>
      <c r="N31" s="65"/>
      <c r="O31" s="162"/>
      <c r="P31" s="20">
        <v>7</v>
      </c>
      <c r="Q31" s="21">
        <v>0.79166666666666663</v>
      </c>
      <c r="R31" s="1"/>
      <c r="S31" s="28"/>
      <c r="T31" s="156"/>
      <c r="U31" s="156"/>
      <c r="V31" s="2"/>
      <c r="W31" s="154"/>
      <c r="X31" s="155"/>
    </row>
    <row r="32" spans="1:24" s="34" customFormat="1" ht="15.75" x14ac:dyDescent="0.2">
      <c r="A32" s="215"/>
      <c r="B32" s="20">
        <v>17</v>
      </c>
      <c r="C32" s="21">
        <v>45108.770833333292</v>
      </c>
      <c r="D32" s="1"/>
      <c r="E32" s="70"/>
      <c r="F32" s="177"/>
      <c r="G32" s="177"/>
      <c r="H32" s="177"/>
      <c r="I32" s="71"/>
      <c r="J32" s="2"/>
      <c r="K32" s="154"/>
      <c r="L32" s="154"/>
      <c r="M32" s="155"/>
      <c r="N32" s="65"/>
      <c r="O32" s="162"/>
      <c r="P32" s="20">
        <v>8</v>
      </c>
      <c r="Q32" s="21"/>
      <c r="R32" s="1"/>
      <c r="S32" s="28"/>
      <c r="T32" s="156"/>
      <c r="U32" s="156"/>
      <c r="V32" s="2"/>
      <c r="W32" s="154"/>
      <c r="X32" s="155"/>
    </row>
    <row r="33" spans="1:24" s="34" customFormat="1" ht="16.5" thickBot="1" x14ac:dyDescent="0.25">
      <c r="A33" s="215"/>
      <c r="B33" s="20">
        <v>18</v>
      </c>
      <c r="C33" s="21">
        <v>45108.781249999956</v>
      </c>
      <c r="D33" s="1"/>
      <c r="E33" s="70"/>
      <c r="F33" s="177"/>
      <c r="G33" s="177"/>
      <c r="H33" s="177"/>
      <c r="I33" s="71"/>
      <c r="J33" s="2"/>
      <c r="K33" s="154"/>
      <c r="L33" s="154"/>
      <c r="M33" s="155"/>
      <c r="N33" s="65"/>
      <c r="O33" s="186"/>
      <c r="P33" s="22">
        <v>9</v>
      </c>
      <c r="Q33" s="23"/>
      <c r="R33" s="6"/>
      <c r="S33" s="7"/>
      <c r="T33" s="156"/>
      <c r="U33" s="156"/>
      <c r="V33" s="8"/>
      <c r="W33" s="154"/>
      <c r="X33" s="155"/>
    </row>
    <row r="34" spans="1:24" s="34" customFormat="1" ht="15.75" x14ac:dyDescent="0.2">
      <c r="A34" s="215"/>
      <c r="B34" s="20">
        <v>19</v>
      </c>
      <c r="C34" s="21">
        <v>45108.791666666621</v>
      </c>
      <c r="D34" s="1"/>
      <c r="E34" s="70"/>
      <c r="F34" s="177"/>
      <c r="G34" s="177"/>
      <c r="H34" s="177"/>
      <c r="I34" s="71"/>
      <c r="J34" s="2"/>
      <c r="K34" s="154"/>
      <c r="L34" s="154"/>
      <c r="M34" s="155"/>
      <c r="N34" s="65"/>
      <c r="O34" s="161" t="str">
        <f>_xlfn.CONCAT($P$4,"- ",$Q$4)</f>
        <v xml:space="preserve">3- </v>
      </c>
      <c r="P34" s="24">
        <v>1</v>
      </c>
      <c r="Q34" s="25" t="e" cm="1">
        <f t="array" ref="Q34">GenerarHorasDerrame45($W$4,$X$4)</f>
        <v>#VALUE!</v>
      </c>
      <c r="R34" s="3"/>
      <c r="S34" s="4"/>
      <c r="T34" s="157"/>
      <c r="U34" s="157"/>
      <c r="V34" s="5"/>
      <c r="W34" s="175"/>
      <c r="X34" s="176"/>
    </row>
    <row r="35" spans="1:24" s="34" customFormat="1" ht="15.75" x14ac:dyDescent="0.2">
      <c r="A35" s="215"/>
      <c r="B35" s="20">
        <v>20</v>
      </c>
      <c r="C35" s="21">
        <v>45108.802083333285</v>
      </c>
      <c r="D35" s="1"/>
      <c r="E35" s="70"/>
      <c r="F35" s="177"/>
      <c r="G35" s="177"/>
      <c r="H35" s="177"/>
      <c r="I35" s="71"/>
      <c r="J35" s="2"/>
      <c r="K35" s="154"/>
      <c r="L35" s="154"/>
      <c r="M35" s="155"/>
      <c r="N35" s="65"/>
      <c r="O35" s="162"/>
      <c r="P35" s="20">
        <v>2</v>
      </c>
      <c r="Q35" s="21"/>
      <c r="R35" s="1"/>
      <c r="S35" s="28"/>
      <c r="T35" s="156"/>
      <c r="U35" s="156"/>
      <c r="V35" s="2"/>
      <c r="W35" s="154"/>
      <c r="X35" s="155"/>
    </row>
    <row r="36" spans="1:24" s="34" customFormat="1" ht="15.75" x14ac:dyDescent="0.2">
      <c r="A36" s="215"/>
      <c r="B36" s="20">
        <v>21</v>
      </c>
      <c r="C36" s="21">
        <v>45108.812499999949</v>
      </c>
      <c r="D36" s="1"/>
      <c r="E36" s="70"/>
      <c r="F36" s="177"/>
      <c r="G36" s="177"/>
      <c r="H36" s="177"/>
      <c r="I36" s="71"/>
      <c r="J36" s="2"/>
      <c r="K36" s="154"/>
      <c r="L36" s="154"/>
      <c r="M36" s="155"/>
      <c r="N36" s="65"/>
      <c r="O36" s="162"/>
      <c r="P36" s="20">
        <v>3</v>
      </c>
      <c r="Q36" s="21"/>
      <c r="R36" s="1"/>
      <c r="S36" s="28"/>
      <c r="T36" s="156"/>
      <c r="U36" s="156"/>
      <c r="V36" s="2"/>
      <c r="W36" s="154"/>
      <c r="X36" s="155"/>
    </row>
    <row r="37" spans="1:24" s="34" customFormat="1" ht="15.75" x14ac:dyDescent="0.2">
      <c r="A37" s="215"/>
      <c r="B37" s="20">
        <v>22</v>
      </c>
      <c r="C37" s="21">
        <v>45108.822916666613</v>
      </c>
      <c r="D37" s="1"/>
      <c r="E37" s="70"/>
      <c r="F37" s="177"/>
      <c r="G37" s="177"/>
      <c r="H37" s="177"/>
      <c r="I37" s="71"/>
      <c r="J37" s="2"/>
      <c r="K37" s="154"/>
      <c r="L37" s="154"/>
      <c r="M37" s="155"/>
      <c r="N37" s="65"/>
      <c r="O37" s="162"/>
      <c r="P37" s="20">
        <v>4</v>
      </c>
      <c r="Q37" s="21"/>
      <c r="R37" s="1"/>
      <c r="S37" s="28"/>
      <c r="T37" s="156"/>
      <c r="U37" s="156"/>
      <c r="V37" s="2"/>
      <c r="W37" s="154"/>
      <c r="X37" s="155"/>
    </row>
    <row r="38" spans="1:24" s="34" customFormat="1" ht="15.75" x14ac:dyDescent="0.2">
      <c r="A38" s="215"/>
      <c r="B38" s="20">
        <v>23</v>
      </c>
      <c r="C38" s="21">
        <v>45108.833333333278</v>
      </c>
      <c r="D38" s="1"/>
      <c r="E38" s="70"/>
      <c r="F38" s="177"/>
      <c r="G38" s="177"/>
      <c r="H38" s="177"/>
      <c r="I38" s="71"/>
      <c r="J38" s="2"/>
      <c r="K38" s="154"/>
      <c r="L38" s="154"/>
      <c r="M38" s="155"/>
      <c r="N38" s="65"/>
      <c r="O38" s="162"/>
      <c r="P38" s="20">
        <v>5</v>
      </c>
      <c r="Q38" s="21"/>
      <c r="R38" s="1"/>
      <c r="S38" s="28"/>
      <c r="T38" s="156"/>
      <c r="U38" s="156"/>
      <c r="V38" s="2"/>
      <c r="W38" s="154"/>
      <c r="X38" s="155"/>
    </row>
    <row r="39" spans="1:24" s="34" customFormat="1" ht="15.75" x14ac:dyDescent="0.2">
      <c r="A39" s="215"/>
      <c r="B39" s="20">
        <v>24</v>
      </c>
      <c r="C39" s="21">
        <v>45108.843749999942</v>
      </c>
      <c r="D39" s="1"/>
      <c r="E39" s="70"/>
      <c r="F39" s="177"/>
      <c r="G39" s="177"/>
      <c r="H39" s="177"/>
      <c r="I39" s="71"/>
      <c r="J39" s="2"/>
      <c r="K39" s="154"/>
      <c r="L39" s="154"/>
      <c r="M39" s="155"/>
      <c r="N39" s="65"/>
      <c r="O39" s="162"/>
      <c r="P39" s="20">
        <v>6</v>
      </c>
      <c r="Q39" s="21"/>
      <c r="R39" s="1"/>
      <c r="S39" s="28"/>
      <c r="T39" s="156"/>
      <c r="U39" s="156"/>
      <c r="V39" s="2"/>
      <c r="W39" s="154"/>
      <c r="X39" s="155"/>
    </row>
    <row r="40" spans="1:24" s="34" customFormat="1" ht="15.75" x14ac:dyDescent="0.2">
      <c r="A40" s="215"/>
      <c r="B40" s="20">
        <v>25</v>
      </c>
      <c r="C40" s="21"/>
      <c r="D40" s="1"/>
      <c r="E40" s="70"/>
      <c r="F40" s="177"/>
      <c r="G40" s="177"/>
      <c r="H40" s="177"/>
      <c r="I40" s="71"/>
      <c r="J40" s="2"/>
      <c r="K40" s="154"/>
      <c r="L40" s="154"/>
      <c r="M40" s="155"/>
      <c r="N40" s="65"/>
      <c r="O40" s="162"/>
      <c r="P40" s="20">
        <v>7</v>
      </c>
      <c r="Q40" s="21"/>
      <c r="R40" s="1"/>
      <c r="S40" s="28"/>
      <c r="T40" s="156"/>
      <c r="U40" s="156"/>
      <c r="V40" s="2"/>
      <c r="W40" s="154"/>
      <c r="X40" s="155"/>
    </row>
    <row r="41" spans="1:24" s="34" customFormat="1" ht="15.75" x14ac:dyDescent="0.2">
      <c r="A41" s="215"/>
      <c r="B41" s="20">
        <v>26</v>
      </c>
      <c r="C41" s="21"/>
      <c r="D41" s="1"/>
      <c r="E41" s="70"/>
      <c r="F41" s="177"/>
      <c r="G41" s="177"/>
      <c r="H41" s="177"/>
      <c r="I41" s="71"/>
      <c r="J41" s="2"/>
      <c r="K41" s="154"/>
      <c r="L41" s="154"/>
      <c r="M41" s="155"/>
      <c r="N41" s="65"/>
      <c r="O41" s="162"/>
      <c r="P41" s="20">
        <v>8</v>
      </c>
      <c r="Q41" s="21"/>
      <c r="R41" s="1"/>
      <c r="S41" s="28"/>
      <c r="T41" s="156"/>
      <c r="U41" s="156"/>
      <c r="V41" s="2"/>
      <c r="W41" s="154"/>
      <c r="X41" s="155"/>
    </row>
    <row r="42" spans="1:24" s="34" customFormat="1" ht="16.5" thickBot="1" x14ac:dyDescent="0.25">
      <c r="A42" s="215"/>
      <c r="B42" s="20">
        <v>27</v>
      </c>
      <c r="C42" s="21"/>
      <c r="D42" s="1"/>
      <c r="E42" s="70"/>
      <c r="F42" s="177"/>
      <c r="G42" s="177"/>
      <c r="H42" s="177"/>
      <c r="I42" s="71"/>
      <c r="J42" s="2"/>
      <c r="K42" s="154"/>
      <c r="L42" s="154"/>
      <c r="M42" s="155"/>
      <c r="N42" s="65"/>
      <c r="O42" s="186"/>
      <c r="P42" s="22">
        <v>9</v>
      </c>
      <c r="Q42" s="23"/>
      <c r="R42" s="6"/>
      <c r="S42" s="7"/>
      <c r="T42" s="158"/>
      <c r="U42" s="158"/>
      <c r="V42" s="8"/>
      <c r="W42" s="159"/>
      <c r="X42" s="160"/>
    </row>
    <row r="43" spans="1:24" s="34" customFormat="1" ht="15.75" x14ac:dyDescent="0.2">
      <c r="A43" s="215"/>
      <c r="B43" s="20">
        <v>28</v>
      </c>
      <c r="C43" s="21"/>
      <c r="D43" s="1"/>
      <c r="E43" s="70"/>
      <c r="F43" s="177"/>
      <c r="G43" s="177"/>
      <c r="H43" s="177"/>
      <c r="I43" s="71"/>
      <c r="J43" s="2"/>
      <c r="K43" s="154"/>
      <c r="L43" s="154"/>
      <c r="M43" s="155"/>
      <c r="N43" s="65"/>
      <c r="O43" s="161" t="str">
        <f>_xlfn.CONCAT($P$5,"- ",$Q$5)</f>
        <v xml:space="preserve">4- </v>
      </c>
      <c r="P43" s="24">
        <v>1</v>
      </c>
      <c r="Q43" s="25" t="e" cm="1">
        <f t="array" ref="Q43">GenerarHorasDerrame45($W$5,$X$5)</f>
        <v>#VALUE!</v>
      </c>
      <c r="R43" s="3"/>
      <c r="S43" s="4"/>
      <c r="T43" s="157"/>
      <c r="U43" s="157"/>
      <c r="V43" s="5"/>
      <c r="W43" s="175"/>
      <c r="X43" s="176"/>
    </row>
    <row r="44" spans="1:24" s="34" customFormat="1" ht="15.75" x14ac:dyDescent="0.2">
      <c r="A44" s="215"/>
      <c r="B44" s="20">
        <v>29</v>
      </c>
      <c r="C44" s="21"/>
      <c r="D44" s="1"/>
      <c r="E44" s="70"/>
      <c r="F44" s="177"/>
      <c r="G44" s="177"/>
      <c r="H44" s="177"/>
      <c r="I44" s="71"/>
      <c r="J44" s="2"/>
      <c r="K44" s="154"/>
      <c r="L44" s="154"/>
      <c r="M44" s="155"/>
      <c r="N44" s="65"/>
      <c r="O44" s="162"/>
      <c r="P44" s="20">
        <v>2</v>
      </c>
      <c r="Q44" s="21"/>
      <c r="R44" s="1"/>
      <c r="S44" s="28"/>
      <c r="T44" s="156"/>
      <c r="U44" s="156"/>
      <c r="V44" s="2"/>
      <c r="W44" s="154"/>
      <c r="X44" s="155"/>
    </row>
    <row r="45" spans="1:24" s="34" customFormat="1" ht="15.75" x14ac:dyDescent="0.2">
      <c r="A45" s="215"/>
      <c r="B45" s="20">
        <v>30</v>
      </c>
      <c r="C45" s="21"/>
      <c r="D45" s="1"/>
      <c r="E45" s="70"/>
      <c r="F45" s="177"/>
      <c r="G45" s="177"/>
      <c r="H45" s="177"/>
      <c r="I45" s="71"/>
      <c r="J45" s="2"/>
      <c r="K45" s="154"/>
      <c r="L45" s="154"/>
      <c r="M45" s="155"/>
      <c r="N45" s="65"/>
      <c r="O45" s="162"/>
      <c r="P45" s="20">
        <v>3</v>
      </c>
      <c r="Q45" s="21"/>
      <c r="R45" s="1"/>
      <c r="S45" s="28"/>
      <c r="T45" s="156"/>
      <c r="U45" s="156"/>
      <c r="V45" s="2"/>
      <c r="W45" s="154"/>
      <c r="X45" s="155"/>
    </row>
    <row r="46" spans="1:24" s="34" customFormat="1" ht="15.75" x14ac:dyDescent="0.2">
      <c r="A46" s="215"/>
      <c r="B46" s="20">
        <v>31</v>
      </c>
      <c r="C46" s="21"/>
      <c r="D46" s="1"/>
      <c r="E46" s="70"/>
      <c r="F46" s="177"/>
      <c r="G46" s="177"/>
      <c r="H46" s="177"/>
      <c r="I46" s="71"/>
      <c r="J46" s="2"/>
      <c r="K46" s="154"/>
      <c r="L46" s="154"/>
      <c r="M46" s="155"/>
      <c r="N46" s="65"/>
      <c r="O46" s="162"/>
      <c r="P46" s="20">
        <v>4</v>
      </c>
      <c r="Q46" s="21"/>
      <c r="R46" s="1"/>
      <c r="S46" s="28"/>
      <c r="T46" s="156"/>
      <c r="U46" s="156"/>
      <c r="V46" s="2"/>
      <c r="W46" s="154"/>
      <c r="X46" s="155"/>
    </row>
    <row r="47" spans="1:24" s="34" customFormat="1" ht="16.5" thickBot="1" x14ac:dyDescent="0.25">
      <c r="A47" s="216"/>
      <c r="B47" s="22">
        <v>32</v>
      </c>
      <c r="C47" s="23"/>
      <c r="D47" s="6"/>
      <c r="E47" s="50"/>
      <c r="F47" s="177"/>
      <c r="G47" s="177"/>
      <c r="H47" s="177"/>
      <c r="I47" s="58"/>
      <c r="J47" s="8"/>
      <c r="K47" s="154"/>
      <c r="L47" s="154"/>
      <c r="M47" s="155"/>
      <c r="N47" s="65"/>
      <c r="O47" s="162"/>
      <c r="P47" s="20">
        <v>5</v>
      </c>
      <c r="Q47" s="21"/>
      <c r="R47" s="1"/>
      <c r="S47" s="28"/>
      <c r="T47" s="156"/>
      <c r="U47" s="156"/>
      <c r="V47" s="2"/>
      <c r="W47" s="154"/>
      <c r="X47" s="155"/>
    </row>
    <row r="48" spans="1:24" s="35" customFormat="1" ht="15.75" customHeight="1" x14ac:dyDescent="0.2">
      <c r="A48" s="217" t="str">
        <f>_xlfn.CONCAT(B4," - ",D4)</f>
        <v>2 - Enriquez Villeda Chantal Alejandra</v>
      </c>
      <c r="B48" s="24">
        <v>1</v>
      </c>
      <c r="C48" s="25" cm="1">
        <f t="array" ref="C48:C71">GenerarHorasDerrame15($L$4,$M$4)</f>
        <v>45108.604166666664</v>
      </c>
      <c r="D48" s="3"/>
      <c r="E48" s="51"/>
      <c r="F48" s="185"/>
      <c r="G48" s="185"/>
      <c r="H48" s="185"/>
      <c r="I48" s="57"/>
      <c r="J48" s="5"/>
      <c r="K48" s="175"/>
      <c r="L48" s="175"/>
      <c r="M48" s="176"/>
      <c r="N48" s="36"/>
      <c r="O48" s="162"/>
      <c r="P48" s="20">
        <v>6</v>
      </c>
      <c r="Q48" s="21"/>
      <c r="R48" s="1"/>
      <c r="S48" s="28"/>
      <c r="T48" s="156"/>
      <c r="U48" s="156"/>
      <c r="V48" s="2"/>
      <c r="W48" s="154"/>
      <c r="X48" s="155"/>
    </row>
    <row r="49" spans="1:24" s="35" customFormat="1" ht="15.75" x14ac:dyDescent="0.2">
      <c r="A49" s="218"/>
      <c r="B49" s="20">
        <v>2</v>
      </c>
      <c r="C49" s="21">
        <v>45108.614583333328</v>
      </c>
      <c r="D49" s="1"/>
      <c r="E49" s="70"/>
      <c r="F49" s="177"/>
      <c r="G49" s="177"/>
      <c r="H49" s="177"/>
      <c r="I49" s="73"/>
      <c r="J49" s="2"/>
      <c r="K49" s="154"/>
      <c r="L49" s="154"/>
      <c r="M49" s="155"/>
      <c r="N49" s="36"/>
      <c r="O49" s="162"/>
      <c r="P49" s="20">
        <v>7</v>
      </c>
      <c r="Q49" s="21"/>
      <c r="R49" s="1"/>
      <c r="S49" s="28"/>
      <c r="T49" s="156"/>
      <c r="U49" s="156"/>
      <c r="V49" s="2"/>
      <c r="W49" s="154"/>
      <c r="X49" s="155"/>
    </row>
    <row r="50" spans="1:24" s="34" customFormat="1" ht="15.75" customHeight="1" x14ac:dyDescent="0.2">
      <c r="A50" s="218"/>
      <c r="B50" s="20">
        <v>3</v>
      </c>
      <c r="C50" s="21">
        <v>45108.624999999993</v>
      </c>
      <c r="D50" s="1"/>
      <c r="E50" s="70"/>
      <c r="F50" s="177"/>
      <c r="G50" s="177"/>
      <c r="H50" s="177"/>
      <c r="I50" s="73"/>
      <c r="J50" s="2"/>
      <c r="K50" s="154"/>
      <c r="L50" s="154"/>
      <c r="M50" s="155"/>
      <c r="N50" s="36"/>
      <c r="O50" s="162"/>
      <c r="P50" s="20">
        <v>8</v>
      </c>
      <c r="Q50" s="21"/>
      <c r="R50" s="1"/>
      <c r="S50" s="28"/>
      <c r="T50" s="156"/>
      <c r="U50" s="156"/>
      <c r="V50" s="2"/>
      <c r="W50" s="154"/>
      <c r="X50" s="155"/>
    </row>
    <row r="51" spans="1:24" s="34" customFormat="1" ht="16.5" thickBot="1" x14ac:dyDescent="0.25">
      <c r="A51" s="218"/>
      <c r="B51" s="20">
        <v>4</v>
      </c>
      <c r="C51" s="21">
        <v>45108.635416666657</v>
      </c>
      <c r="D51" s="1"/>
      <c r="E51" s="70"/>
      <c r="F51" s="177"/>
      <c r="G51" s="177"/>
      <c r="H51" s="177"/>
      <c r="I51" s="73"/>
      <c r="J51" s="2"/>
      <c r="K51" s="154"/>
      <c r="L51" s="154"/>
      <c r="M51" s="155"/>
      <c r="N51" s="36"/>
      <c r="O51" s="162"/>
      <c r="P51" s="20">
        <v>9</v>
      </c>
      <c r="Q51" s="21"/>
      <c r="R51" s="1"/>
      <c r="S51" s="28"/>
      <c r="T51" s="156"/>
      <c r="U51" s="156"/>
      <c r="V51" s="2"/>
      <c r="W51" s="154"/>
      <c r="X51" s="155"/>
    </row>
    <row r="52" spans="1:24" s="34" customFormat="1" ht="15.75" customHeight="1" x14ac:dyDescent="0.2">
      <c r="A52" s="218"/>
      <c r="B52" s="20">
        <v>5</v>
      </c>
      <c r="C52" s="21">
        <v>45108.645833333321</v>
      </c>
      <c r="D52" s="1"/>
      <c r="E52" s="70"/>
      <c r="F52" s="177"/>
      <c r="G52" s="177"/>
      <c r="H52" s="177"/>
      <c r="I52" s="73"/>
      <c r="J52" s="2"/>
      <c r="K52" s="154"/>
      <c r="L52" s="154"/>
      <c r="M52" s="155"/>
      <c r="N52" s="36"/>
      <c r="O52" s="170" t="str">
        <f>_xlfn.CONCAT($P$6,"- ",$Q$6)</f>
        <v xml:space="preserve">5- </v>
      </c>
      <c r="P52" s="24">
        <v>1</v>
      </c>
      <c r="Q52" s="25" t="e" cm="1">
        <f t="array" ref="Q52">GenerarHorasDerrame45($W$6,$X$6)</f>
        <v>#VALUE!</v>
      </c>
      <c r="R52" s="3"/>
      <c r="S52" s="4"/>
      <c r="T52" s="157"/>
      <c r="U52" s="157"/>
      <c r="V52" s="5"/>
      <c r="W52" s="175"/>
      <c r="X52" s="176"/>
    </row>
    <row r="53" spans="1:24" s="34" customFormat="1" ht="15.75" customHeight="1" x14ac:dyDescent="0.2">
      <c r="A53" s="218"/>
      <c r="B53" s="20">
        <v>6</v>
      </c>
      <c r="C53" s="21">
        <v>45108.656249999985</v>
      </c>
      <c r="D53" s="1"/>
      <c r="E53" s="70"/>
      <c r="F53" s="177"/>
      <c r="G53" s="177"/>
      <c r="H53" s="177"/>
      <c r="I53" s="73"/>
      <c r="J53" s="2"/>
      <c r="K53" s="154"/>
      <c r="L53" s="154"/>
      <c r="M53" s="155"/>
      <c r="N53" s="36"/>
      <c r="O53" s="171"/>
      <c r="P53" s="20">
        <v>2</v>
      </c>
      <c r="Q53" s="21"/>
      <c r="R53" s="1"/>
      <c r="S53" s="28"/>
      <c r="T53" s="156"/>
      <c r="U53" s="156"/>
      <c r="V53" s="2"/>
      <c r="W53" s="154"/>
      <c r="X53" s="155"/>
    </row>
    <row r="54" spans="1:24" s="34" customFormat="1" ht="15.75" x14ac:dyDescent="0.2">
      <c r="A54" s="218"/>
      <c r="B54" s="20">
        <v>7</v>
      </c>
      <c r="C54" s="21">
        <v>45108.66666666665</v>
      </c>
      <c r="D54" s="1"/>
      <c r="E54" s="70"/>
      <c r="F54" s="177"/>
      <c r="G54" s="177"/>
      <c r="H54" s="177"/>
      <c r="I54" s="73"/>
      <c r="J54" s="2"/>
      <c r="K54" s="154"/>
      <c r="L54" s="154"/>
      <c r="M54" s="155"/>
      <c r="N54" s="36"/>
      <c r="O54" s="171"/>
      <c r="P54" s="20">
        <v>3</v>
      </c>
      <c r="Q54" s="21"/>
      <c r="R54" s="1"/>
      <c r="S54" s="28"/>
      <c r="T54" s="156"/>
      <c r="U54" s="156"/>
      <c r="V54" s="2"/>
      <c r="W54" s="154"/>
      <c r="X54" s="155"/>
    </row>
    <row r="55" spans="1:24" s="34" customFormat="1" ht="15.75" customHeight="1" x14ac:dyDescent="0.2">
      <c r="A55" s="218"/>
      <c r="B55" s="20">
        <v>8</v>
      </c>
      <c r="C55" s="21">
        <v>45108.677083333314</v>
      </c>
      <c r="D55" s="1"/>
      <c r="E55" s="70"/>
      <c r="F55" s="177"/>
      <c r="G55" s="177"/>
      <c r="H55" s="177"/>
      <c r="I55" s="73"/>
      <c r="J55" s="2"/>
      <c r="K55" s="154"/>
      <c r="L55" s="154"/>
      <c r="M55" s="155"/>
      <c r="N55" s="36"/>
      <c r="O55" s="171"/>
      <c r="P55" s="20">
        <v>4</v>
      </c>
      <c r="Q55" s="21"/>
      <c r="R55" s="1"/>
      <c r="S55" s="28"/>
      <c r="T55" s="156"/>
      <c r="U55" s="156"/>
      <c r="V55" s="2"/>
      <c r="W55" s="154"/>
      <c r="X55" s="155"/>
    </row>
    <row r="56" spans="1:24" s="34" customFormat="1" ht="15.75" x14ac:dyDescent="0.2">
      <c r="A56" s="218"/>
      <c r="B56" s="20">
        <v>9</v>
      </c>
      <c r="C56" s="21">
        <v>45108.687499999978</v>
      </c>
      <c r="D56" s="1"/>
      <c r="E56" s="70"/>
      <c r="F56" s="177"/>
      <c r="G56" s="177"/>
      <c r="H56" s="177"/>
      <c r="I56" s="73"/>
      <c r="J56" s="2"/>
      <c r="K56" s="154"/>
      <c r="L56" s="154"/>
      <c r="M56" s="155"/>
      <c r="N56" s="36"/>
      <c r="O56" s="171"/>
      <c r="P56" s="20">
        <v>5</v>
      </c>
      <c r="Q56" s="21"/>
      <c r="R56" s="1"/>
      <c r="S56" s="28"/>
      <c r="T56" s="156"/>
      <c r="U56" s="156"/>
      <c r="V56" s="2"/>
      <c r="W56" s="154"/>
      <c r="X56" s="155"/>
    </row>
    <row r="57" spans="1:24" s="34" customFormat="1" ht="15.75" x14ac:dyDescent="0.2">
      <c r="A57" s="218"/>
      <c r="B57" s="20">
        <v>10</v>
      </c>
      <c r="C57" s="21">
        <v>45108.697916666642</v>
      </c>
      <c r="D57" s="1"/>
      <c r="E57" s="70"/>
      <c r="F57" s="177"/>
      <c r="G57" s="177"/>
      <c r="H57" s="177"/>
      <c r="I57" s="73"/>
      <c r="J57" s="2"/>
      <c r="K57" s="154"/>
      <c r="L57" s="154"/>
      <c r="M57" s="155"/>
      <c r="N57" s="36"/>
      <c r="O57" s="171"/>
      <c r="P57" s="20">
        <v>6</v>
      </c>
      <c r="Q57" s="21"/>
      <c r="R57" s="1"/>
      <c r="S57" s="28"/>
      <c r="T57" s="156"/>
      <c r="U57" s="156"/>
      <c r="V57" s="2"/>
      <c r="W57" s="154"/>
      <c r="X57" s="155"/>
    </row>
    <row r="58" spans="1:24" s="34" customFormat="1" ht="15.75" customHeight="1" x14ac:dyDescent="0.2">
      <c r="A58" s="218"/>
      <c r="B58" s="20">
        <v>11</v>
      </c>
      <c r="C58" s="21">
        <v>45108.708333333307</v>
      </c>
      <c r="D58" s="1"/>
      <c r="E58" s="70"/>
      <c r="F58" s="177"/>
      <c r="G58" s="177"/>
      <c r="H58" s="177"/>
      <c r="I58" s="73"/>
      <c r="J58" s="2"/>
      <c r="K58" s="154"/>
      <c r="L58" s="154"/>
      <c r="M58" s="155"/>
      <c r="N58" s="36"/>
      <c r="O58" s="171"/>
      <c r="P58" s="20">
        <v>7</v>
      </c>
      <c r="Q58" s="21"/>
      <c r="R58" s="1"/>
      <c r="S58" s="28"/>
      <c r="T58" s="156"/>
      <c r="U58" s="156"/>
      <c r="V58" s="2"/>
      <c r="W58" s="154"/>
      <c r="X58" s="155"/>
    </row>
    <row r="59" spans="1:24" s="34" customFormat="1" ht="15.75" x14ac:dyDescent="0.2">
      <c r="A59" s="218"/>
      <c r="B59" s="20">
        <v>12</v>
      </c>
      <c r="C59" s="21">
        <v>45108.718749999971</v>
      </c>
      <c r="D59" s="1"/>
      <c r="E59" s="70"/>
      <c r="F59" s="177"/>
      <c r="G59" s="177"/>
      <c r="H59" s="177"/>
      <c r="I59" s="73"/>
      <c r="J59" s="2"/>
      <c r="K59" s="154"/>
      <c r="L59" s="154"/>
      <c r="M59" s="155"/>
      <c r="N59" s="36"/>
      <c r="O59" s="171"/>
      <c r="P59" s="20">
        <v>8</v>
      </c>
      <c r="Q59" s="88"/>
      <c r="R59" s="85"/>
      <c r="S59" s="86"/>
      <c r="T59" s="156"/>
      <c r="U59" s="156"/>
      <c r="V59" s="87"/>
      <c r="W59" s="154"/>
      <c r="X59" s="155"/>
    </row>
    <row r="60" spans="1:24" s="34" customFormat="1" ht="15.75" customHeight="1" x14ac:dyDescent="0.25">
      <c r="A60" s="218"/>
      <c r="B60" s="20">
        <v>13</v>
      </c>
      <c r="C60" s="21">
        <v>45108.729166666635</v>
      </c>
      <c r="D60" s="1"/>
      <c r="E60" s="70"/>
      <c r="F60" s="177"/>
      <c r="G60" s="177"/>
      <c r="H60" s="177"/>
      <c r="I60" s="73"/>
      <c r="J60" s="2"/>
      <c r="K60" s="154"/>
      <c r="L60" s="154"/>
      <c r="M60" s="155"/>
      <c r="N60" s="36"/>
      <c r="O60" s="171"/>
      <c r="P60" s="20">
        <v>9</v>
      </c>
      <c r="Q60"/>
      <c r="R60"/>
      <c r="S60"/>
      <c r="T60" s="156"/>
      <c r="U60" s="156"/>
      <c r="V60"/>
      <c r="W60" s="154"/>
      <c r="X60" s="155"/>
    </row>
    <row r="61" spans="1:24" s="34" customFormat="1" ht="16.5" thickBot="1" x14ac:dyDescent="0.3">
      <c r="A61" s="218"/>
      <c r="B61" s="20">
        <v>14</v>
      </c>
      <c r="C61" s="21">
        <v>45108.739583333299</v>
      </c>
      <c r="D61" s="1"/>
      <c r="E61" s="70"/>
      <c r="F61" s="177"/>
      <c r="G61" s="177"/>
      <c r="H61" s="177"/>
      <c r="I61" s="73"/>
      <c r="J61" s="2"/>
      <c r="K61" s="154"/>
      <c r="L61" s="154"/>
      <c r="M61" s="155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218"/>
      <c r="B62" s="20">
        <v>15</v>
      </c>
      <c r="C62" s="21">
        <v>45108.749999999964</v>
      </c>
      <c r="D62" s="1"/>
      <c r="E62" s="70"/>
      <c r="F62" s="177"/>
      <c r="G62" s="177"/>
      <c r="H62" s="177"/>
      <c r="I62" s="71"/>
      <c r="J62" s="2"/>
      <c r="K62" s="154"/>
      <c r="L62" s="154"/>
      <c r="M62" s="155"/>
      <c r="N62" s="36"/>
      <c r="O62" s="210" t="str">
        <f t="shared" ref="O62:O69" si="2">_xlfn.CONCAT($P$9,"- ",$Q$9)</f>
        <v>1- Reyes Hernadez Ignacio Roberto</v>
      </c>
      <c r="P62" s="24">
        <v>1</v>
      </c>
      <c r="Q62" s="25" cm="1">
        <f t="array" ref="Q62:Q68">GenerarHorasDerrame60($W$9,$X$9)</f>
        <v>0.5625</v>
      </c>
      <c r="R62" s="3"/>
      <c r="S62" s="4"/>
      <c r="T62" s="157"/>
      <c r="U62" s="157"/>
      <c r="V62" s="5"/>
      <c r="W62" s="175"/>
      <c r="X62" s="176"/>
    </row>
    <row r="63" spans="1:24" s="34" customFormat="1" ht="15.75" x14ac:dyDescent="0.2">
      <c r="A63" s="218"/>
      <c r="B63" s="20">
        <v>16</v>
      </c>
      <c r="C63" s="21">
        <v>45108.760416666628</v>
      </c>
      <c r="D63" s="1"/>
      <c r="E63" s="70"/>
      <c r="F63" s="177"/>
      <c r="G63" s="177"/>
      <c r="H63" s="177"/>
      <c r="I63" s="71"/>
      <c r="J63" s="2"/>
      <c r="K63" s="154"/>
      <c r="L63" s="154"/>
      <c r="M63" s="155"/>
      <c r="N63" s="36"/>
      <c r="O63" s="211" t="str">
        <f t="shared" si="2"/>
        <v>1- Reyes Hernadez Ignacio Roberto</v>
      </c>
      <c r="P63" s="20">
        <v>2</v>
      </c>
      <c r="Q63" s="21">
        <v>0.60416666666666663</v>
      </c>
      <c r="R63" s="1"/>
      <c r="S63" s="28"/>
      <c r="T63" s="156"/>
      <c r="U63" s="156"/>
      <c r="V63" s="2"/>
      <c r="W63" s="154"/>
      <c r="X63" s="155"/>
    </row>
    <row r="64" spans="1:24" s="34" customFormat="1" ht="15.75" x14ac:dyDescent="0.2">
      <c r="A64" s="218"/>
      <c r="B64" s="20">
        <v>17</v>
      </c>
      <c r="C64" s="21">
        <v>45108.770833333292</v>
      </c>
      <c r="D64" s="1"/>
      <c r="E64" s="70"/>
      <c r="F64" s="177"/>
      <c r="G64" s="177"/>
      <c r="H64" s="177"/>
      <c r="I64" s="71"/>
      <c r="J64" s="2"/>
      <c r="K64" s="154"/>
      <c r="L64" s="154"/>
      <c r="M64" s="155"/>
      <c r="N64" s="36"/>
      <c r="O64" s="211" t="str">
        <f t="shared" si="2"/>
        <v>1- Reyes Hernadez Ignacio Roberto</v>
      </c>
      <c r="P64" s="20">
        <v>3</v>
      </c>
      <c r="Q64" s="21">
        <v>0.64583333333333326</v>
      </c>
      <c r="R64" s="1"/>
      <c r="S64" s="28"/>
      <c r="T64" s="156"/>
      <c r="U64" s="156"/>
      <c r="V64" s="2"/>
      <c r="W64" s="154"/>
      <c r="X64" s="155"/>
    </row>
    <row r="65" spans="1:24" s="34" customFormat="1" ht="15.75" x14ac:dyDescent="0.2">
      <c r="A65" s="218"/>
      <c r="B65" s="20">
        <v>18</v>
      </c>
      <c r="C65" s="21">
        <v>45108.781249999956</v>
      </c>
      <c r="D65" s="1"/>
      <c r="E65" s="70"/>
      <c r="F65" s="177"/>
      <c r="G65" s="177"/>
      <c r="H65" s="177"/>
      <c r="I65" s="71"/>
      <c r="J65" s="2"/>
      <c r="K65" s="154"/>
      <c r="L65" s="154"/>
      <c r="M65" s="155"/>
      <c r="N65" s="36"/>
      <c r="O65" s="211" t="str">
        <f t="shared" si="2"/>
        <v>1- Reyes Hernadez Ignacio Roberto</v>
      </c>
      <c r="P65" s="20">
        <v>4</v>
      </c>
      <c r="Q65" s="21">
        <v>0.68749999999999989</v>
      </c>
      <c r="R65" s="1"/>
      <c r="S65" s="28"/>
      <c r="T65" s="156"/>
      <c r="U65" s="156"/>
      <c r="V65" s="2"/>
      <c r="W65" s="154"/>
      <c r="X65" s="155"/>
    </row>
    <row r="66" spans="1:24" s="34" customFormat="1" ht="15.75" x14ac:dyDescent="0.2">
      <c r="A66" s="218"/>
      <c r="B66" s="20">
        <v>19</v>
      </c>
      <c r="C66" s="21">
        <v>45108.791666666621</v>
      </c>
      <c r="D66" s="1"/>
      <c r="E66" s="70"/>
      <c r="F66" s="177"/>
      <c r="G66" s="177"/>
      <c r="H66" s="177"/>
      <c r="I66" s="71"/>
      <c r="J66" s="2"/>
      <c r="K66" s="154"/>
      <c r="L66" s="154"/>
      <c r="M66" s="155"/>
      <c r="N66" s="36"/>
      <c r="O66" s="211" t="str">
        <f t="shared" si="2"/>
        <v>1- Reyes Hernadez Ignacio Roberto</v>
      </c>
      <c r="P66" s="20">
        <v>5</v>
      </c>
      <c r="Q66" s="21">
        <v>0.72916666666666652</v>
      </c>
      <c r="R66" s="85"/>
      <c r="S66" s="86"/>
      <c r="T66" s="156"/>
      <c r="U66" s="156"/>
      <c r="V66" s="87"/>
      <c r="W66" s="154"/>
      <c r="X66" s="155"/>
    </row>
    <row r="67" spans="1:24" s="34" customFormat="1" ht="15.75" x14ac:dyDescent="0.2">
      <c r="A67" s="218"/>
      <c r="B67" s="20">
        <v>20</v>
      </c>
      <c r="C67" s="21">
        <v>45108.802083333285</v>
      </c>
      <c r="D67" s="1"/>
      <c r="E67" s="70"/>
      <c r="F67" s="177"/>
      <c r="G67" s="177"/>
      <c r="H67" s="177"/>
      <c r="I67" s="71"/>
      <c r="J67" s="2"/>
      <c r="K67" s="154"/>
      <c r="L67" s="154"/>
      <c r="M67" s="155"/>
      <c r="N67" s="36"/>
      <c r="O67" s="211" t="str">
        <f t="shared" si="2"/>
        <v>1- Reyes Hernadez Ignacio Roberto</v>
      </c>
      <c r="P67" s="20">
        <v>6</v>
      </c>
      <c r="Q67" s="21">
        <v>0.77083333333333315</v>
      </c>
      <c r="R67" s="85"/>
      <c r="S67" s="86"/>
      <c r="T67" s="156"/>
      <c r="U67" s="156"/>
      <c r="V67" s="87"/>
      <c r="W67" s="154"/>
      <c r="X67" s="155"/>
    </row>
    <row r="68" spans="1:24" s="34" customFormat="1" ht="15.75" customHeight="1" x14ac:dyDescent="0.2">
      <c r="A68" s="218"/>
      <c r="B68" s="20">
        <v>21</v>
      </c>
      <c r="C68" s="21">
        <v>45108.812499999949</v>
      </c>
      <c r="D68" s="1"/>
      <c r="E68" s="70"/>
      <c r="F68" s="177"/>
      <c r="G68" s="177"/>
      <c r="H68" s="177"/>
      <c r="I68" s="71"/>
      <c r="J68" s="2"/>
      <c r="K68" s="154"/>
      <c r="L68" s="154"/>
      <c r="M68" s="155"/>
      <c r="N68" s="36"/>
      <c r="O68" s="211" t="str">
        <f t="shared" si="2"/>
        <v>1- Reyes Hernadez Ignacio Roberto</v>
      </c>
      <c r="P68" s="20">
        <v>7</v>
      </c>
      <c r="Q68" s="21">
        <v>0.81249999999999978</v>
      </c>
      <c r="R68" s="1"/>
      <c r="S68" s="28"/>
      <c r="T68" s="156"/>
      <c r="U68" s="156"/>
      <c r="V68" s="2"/>
      <c r="W68" s="154"/>
      <c r="X68" s="155"/>
    </row>
    <row r="69" spans="1:24" s="34" customFormat="1" ht="16.5" thickBot="1" x14ac:dyDescent="0.25">
      <c r="A69" s="218"/>
      <c r="B69" s="20">
        <v>22</v>
      </c>
      <c r="C69" s="21">
        <v>45108.822916666613</v>
      </c>
      <c r="D69" s="1"/>
      <c r="E69" s="70"/>
      <c r="F69" s="177"/>
      <c r="G69" s="177"/>
      <c r="H69" s="177"/>
      <c r="I69" s="71"/>
      <c r="J69" s="2"/>
      <c r="K69" s="154"/>
      <c r="L69" s="154"/>
      <c r="M69" s="155"/>
      <c r="N69" s="36"/>
      <c r="O69" s="212" t="str">
        <f t="shared" si="2"/>
        <v>1- Reyes Hernadez Ignacio Roberto</v>
      </c>
      <c r="P69" s="22">
        <v>8</v>
      </c>
      <c r="Q69" s="23"/>
      <c r="R69" s="6"/>
      <c r="S69" s="7"/>
      <c r="T69" s="158"/>
      <c r="U69" s="158"/>
      <c r="V69" s="8"/>
      <c r="W69" s="159"/>
      <c r="X69" s="160"/>
    </row>
    <row r="70" spans="1:24" s="34" customFormat="1" ht="15.75" x14ac:dyDescent="0.2">
      <c r="A70" s="218"/>
      <c r="B70" s="20">
        <v>23</v>
      </c>
      <c r="C70" s="21">
        <v>45108.833333333278</v>
      </c>
      <c r="D70" s="1"/>
      <c r="E70" s="70"/>
      <c r="F70" s="177"/>
      <c r="G70" s="177"/>
      <c r="H70" s="177"/>
      <c r="I70" s="71"/>
      <c r="J70" s="2"/>
      <c r="K70" s="154"/>
      <c r="L70" s="154"/>
      <c r="M70" s="155"/>
      <c r="N70" s="36"/>
      <c r="O70" s="213" t="str">
        <f t="shared" ref="O70:O77" si="3">_xlfn.CONCAT($P$10,"- ",$Q$10)</f>
        <v xml:space="preserve">2- </v>
      </c>
      <c r="P70" s="20">
        <v>1</v>
      </c>
      <c r="Q70" s="21" t="e" cm="1">
        <f t="array" ref="Q70">GenerarHorasDerrame60($W$10,$X$10)</f>
        <v>#VALUE!</v>
      </c>
      <c r="R70" s="1"/>
      <c r="S70" s="28"/>
      <c r="T70" s="156"/>
      <c r="U70" s="156"/>
      <c r="V70" s="2"/>
      <c r="W70" s="154"/>
      <c r="X70" s="155"/>
    </row>
    <row r="71" spans="1:24" s="34" customFormat="1" ht="15.75" x14ac:dyDescent="0.2">
      <c r="A71" s="218"/>
      <c r="B71" s="20">
        <v>24</v>
      </c>
      <c r="C71" s="21">
        <v>45108.843749999942</v>
      </c>
      <c r="D71" s="1"/>
      <c r="E71" s="70"/>
      <c r="F71" s="177"/>
      <c r="G71" s="177"/>
      <c r="H71" s="177"/>
      <c r="I71" s="71"/>
      <c r="J71" s="2"/>
      <c r="K71" s="154"/>
      <c r="L71" s="154"/>
      <c r="M71" s="155"/>
      <c r="N71" s="36"/>
      <c r="O71" s="213" t="str">
        <f t="shared" si="3"/>
        <v xml:space="preserve">2- </v>
      </c>
      <c r="P71" s="20">
        <v>2</v>
      </c>
      <c r="Q71" s="21"/>
      <c r="R71" s="1"/>
      <c r="S71" s="28"/>
      <c r="T71" s="156"/>
      <c r="U71" s="156"/>
      <c r="V71" s="2"/>
      <c r="W71" s="154"/>
      <c r="X71" s="155"/>
    </row>
    <row r="72" spans="1:24" s="34" customFormat="1" ht="15.75" x14ac:dyDescent="0.2">
      <c r="A72" s="218"/>
      <c r="B72" s="20">
        <v>25</v>
      </c>
      <c r="C72" s="21"/>
      <c r="D72" s="1"/>
      <c r="E72" s="70"/>
      <c r="F72" s="177"/>
      <c r="G72" s="177"/>
      <c r="H72" s="177"/>
      <c r="I72" s="71"/>
      <c r="J72" s="2"/>
      <c r="K72" s="154"/>
      <c r="L72" s="154"/>
      <c r="M72" s="155"/>
      <c r="N72" s="36"/>
      <c r="O72" s="213" t="str">
        <f t="shared" si="3"/>
        <v xml:space="preserve">2- </v>
      </c>
      <c r="P72" s="20">
        <v>3</v>
      </c>
      <c r="Q72" s="21"/>
      <c r="R72" s="1"/>
      <c r="S72" s="28"/>
      <c r="T72" s="156"/>
      <c r="U72" s="156"/>
      <c r="V72" s="2"/>
      <c r="W72" s="154"/>
      <c r="X72" s="155"/>
    </row>
    <row r="73" spans="1:24" s="34" customFormat="1" ht="15.75" x14ac:dyDescent="0.2">
      <c r="A73" s="218"/>
      <c r="B73" s="20">
        <v>26</v>
      </c>
      <c r="C73" s="21"/>
      <c r="D73" s="1"/>
      <c r="E73" s="70"/>
      <c r="F73" s="177"/>
      <c r="G73" s="177"/>
      <c r="H73" s="177"/>
      <c r="I73" s="71"/>
      <c r="J73" s="2"/>
      <c r="K73" s="154"/>
      <c r="L73" s="154"/>
      <c r="M73" s="155"/>
      <c r="N73" s="36"/>
      <c r="O73" s="213" t="str">
        <f t="shared" si="3"/>
        <v xml:space="preserve">2- </v>
      </c>
      <c r="P73" s="20">
        <v>4</v>
      </c>
      <c r="Q73" s="21"/>
      <c r="R73" s="1"/>
      <c r="S73" s="28"/>
      <c r="T73" s="156"/>
      <c r="U73" s="156"/>
      <c r="V73" s="2"/>
      <c r="W73" s="154"/>
      <c r="X73" s="155"/>
    </row>
    <row r="74" spans="1:24" s="34" customFormat="1" ht="15.75" customHeight="1" x14ac:dyDescent="0.2">
      <c r="A74" s="218"/>
      <c r="B74" s="20">
        <v>27</v>
      </c>
      <c r="C74" s="21"/>
      <c r="D74" s="1"/>
      <c r="E74" s="70"/>
      <c r="F74" s="177"/>
      <c r="G74" s="177"/>
      <c r="H74" s="177"/>
      <c r="I74" s="71"/>
      <c r="J74" s="2"/>
      <c r="K74" s="154"/>
      <c r="L74" s="154"/>
      <c r="M74" s="155"/>
      <c r="N74" s="36"/>
      <c r="O74" s="213" t="str">
        <f t="shared" si="3"/>
        <v xml:space="preserve">2- </v>
      </c>
      <c r="P74" s="20">
        <v>5</v>
      </c>
      <c r="Q74" s="21"/>
      <c r="R74" s="85"/>
      <c r="S74" s="86"/>
      <c r="T74" s="156"/>
      <c r="U74" s="156"/>
      <c r="V74" s="87"/>
      <c r="W74" s="154"/>
      <c r="X74" s="155"/>
    </row>
    <row r="75" spans="1:24" s="34" customFormat="1" ht="15.75" x14ac:dyDescent="0.2">
      <c r="A75" s="218"/>
      <c r="B75" s="20">
        <v>28</v>
      </c>
      <c r="C75" s="21"/>
      <c r="D75" s="1"/>
      <c r="E75" s="70"/>
      <c r="F75" s="177"/>
      <c r="G75" s="177"/>
      <c r="H75" s="177"/>
      <c r="I75" s="71"/>
      <c r="J75" s="2"/>
      <c r="K75" s="154"/>
      <c r="L75" s="154"/>
      <c r="M75" s="155"/>
      <c r="N75" s="36"/>
      <c r="O75" s="213" t="str">
        <f t="shared" si="3"/>
        <v xml:space="preserve">2- </v>
      </c>
      <c r="P75" s="20">
        <v>6</v>
      </c>
      <c r="Q75" s="21"/>
      <c r="R75" s="85"/>
      <c r="S75" s="86"/>
      <c r="T75" s="156"/>
      <c r="U75" s="156"/>
      <c r="V75" s="87"/>
      <c r="W75" s="154"/>
      <c r="X75" s="155"/>
    </row>
    <row r="76" spans="1:24" s="34" customFormat="1" ht="15.75" customHeight="1" x14ac:dyDescent="0.2">
      <c r="A76" s="218"/>
      <c r="B76" s="20">
        <v>29</v>
      </c>
      <c r="C76" s="21"/>
      <c r="D76" s="1"/>
      <c r="E76" s="70"/>
      <c r="F76" s="177"/>
      <c r="G76" s="177"/>
      <c r="H76" s="177"/>
      <c r="I76" s="71"/>
      <c r="J76" s="2"/>
      <c r="K76" s="154"/>
      <c r="L76" s="154"/>
      <c r="M76" s="155"/>
      <c r="N76" s="36"/>
      <c r="O76" s="213" t="str">
        <f t="shared" si="3"/>
        <v xml:space="preserve">2- </v>
      </c>
      <c r="P76" s="20">
        <v>7</v>
      </c>
      <c r="Q76" s="21"/>
      <c r="R76" s="1"/>
      <c r="S76" s="28"/>
      <c r="T76" s="156"/>
      <c r="U76" s="156"/>
      <c r="V76" s="2"/>
      <c r="W76" s="154"/>
      <c r="X76" s="155"/>
    </row>
    <row r="77" spans="1:24" s="34" customFormat="1" ht="16.5" thickBot="1" x14ac:dyDescent="0.25">
      <c r="A77" s="218"/>
      <c r="B77" s="20">
        <v>30</v>
      </c>
      <c r="C77" s="21"/>
      <c r="D77" s="1"/>
      <c r="E77" s="70"/>
      <c r="F77" s="177"/>
      <c r="G77" s="177"/>
      <c r="H77" s="177"/>
      <c r="I77" s="71"/>
      <c r="J77" s="2"/>
      <c r="K77" s="154"/>
      <c r="L77" s="154"/>
      <c r="M77" s="155"/>
      <c r="N77" s="36"/>
      <c r="O77" s="213" t="str">
        <f t="shared" si="3"/>
        <v xml:space="preserve">2- </v>
      </c>
      <c r="P77" s="20">
        <v>8</v>
      </c>
      <c r="Q77" s="21"/>
      <c r="R77" s="1"/>
      <c r="S77" s="28"/>
      <c r="T77" s="156"/>
      <c r="U77" s="156"/>
      <c r="V77" s="2"/>
      <c r="W77" s="154"/>
      <c r="X77" s="155"/>
    </row>
    <row r="78" spans="1:24" s="34" customFormat="1" ht="15.75" x14ac:dyDescent="0.2">
      <c r="A78" s="218"/>
      <c r="B78" s="20">
        <v>31</v>
      </c>
      <c r="C78" s="21"/>
      <c r="D78" s="1"/>
      <c r="E78" s="70"/>
      <c r="F78" s="177"/>
      <c r="G78" s="177"/>
      <c r="H78" s="177"/>
      <c r="I78" s="71"/>
      <c r="J78" s="2"/>
      <c r="K78" s="154"/>
      <c r="L78" s="154"/>
      <c r="M78" s="155"/>
      <c r="N78" s="36"/>
      <c r="O78" s="210" t="str">
        <f t="shared" ref="O78:O85" si="4">_xlfn.CONCAT($P$11,"- ",$Q$11)</f>
        <v xml:space="preserve">3- </v>
      </c>
      <c r="P78" s="24">
        <v>1</v>
      </c>
      <c r="Q78" s="25" t="e" cm="1">
        <f t="array" ref="Q78">GenerarHorasDerrame60($W$11,$X$11)</f>
        <v>#VALUE!</v>
      </c>
      <c r="R78" s="3"/>
      <c r="S78" s="4"/>
      <c r="T78" s="157"/>
      <c r="U78" s="157"/>
      <c r="V78" s="5"/>
      <c r="W78" s="175"/>
      <c r="X78" s="176"/>
    </row>
    <row r="79" spans="1:24" s="34" customFormat="1" ht="16.5" thickBot="1" x14ac:dyDescent="0.25">
      <c r="A79" s="219"/>
      <c r="B79" s="22">
        <v>32</v>
      </c>
      <c r="C79" s="23"/>
      <c r="D79" s="6"/>
      <c r="E79" s="50"/>
      <c r="F79" s="177"/>
      <c r="G79" s="177"/>
      <c r="H79" s="177"/>
      <c r="I79" s="58"/>
      <c r="J79" s="8"/>
      <c r="K79" s="154"/>
      <c r="L79" s="154"/>
      <c r="M79" s="155"/>
      <c r="N79" s="36"/>
      <c r="O79" s="211" t="str">
        <f t="shared" si="4"/>
        <v xml:space="preserve">3- </v>
      </c>
      <c r="P79" s="20">
        <v>2</v>
      </c>
      <c r="Q79" s="21"/>
      <c r="R79" s="1"/>
      <c r="S79" s="28"/>
      <c r="T79" s="156"/>
      <c r="U79" s="156"/>
      <c r="V79" s="2"/>
      <c r="W79" s="154"/>
      <c r="X79" s="155"/>
    </row>
    <row r="80" spans="1:24" s="34" customFormat="1" ht="15.75" customHeight="1" x14ac:dyDescent="0.2">
      <c r="A80" s="214" t="str">
        <f>_xlfn.CONCAT(B5," - ",D5)</f>
        <v xml:space="preserve">3 - </v>
      </c>
      <c r="B80" s="24">
        <v>1</v>
      </c>
      <c r="C80" s="25" t="e" cm="1">
        <f t="array" ref="C80">GenerarHorasDerrame15($L$5,$M$5)</f>
        <v>#VALUE!</v>
      </c>
      <c r="D80" s="3"/>
      <c r="E80" s="51"/>
      <c r="F80" s="185"/>
      <c r="G80" s="185"/>
      <c r="H80" s="185"/>
      <c r="I80" s="57"/>
      <c r="J80" s="5"/>
      <c r="K80" s="175"/>
      <c r="L80" s="175"/>
      <c r="M80" s="176"/>
      <c r="N80" s="36"/>
      <c r="O80" s="211" t="str">
        <f t="shared" si="4"/>
        <v xml:space="preserve">3- </v>
      </c>
      <c r="P80" s="20">
        <v>3</v>
      </c>
      <c r="Q80" s="21"/>
      <c r="R80" s="1"/>
      <c r="S80" s="28"/>
      <c r="T80" s="156"/>
      <c r="U80" s="156"/>
      <c r="V80" s="2"/>
      <c r="W80" s="154"/>
      <c r="X80" s="155"/>
    </row>
    <row r="81" spans="1:24" s="34" customFormat="1" ht="15.75" x14ac:dyDescent="0.2">
      <c r="A81" s="215"/>
      <c r="B81" s="20">
        <v>2</v>
      </c>
      <c r="C81" s="21"/>
      <c r="D81" s="1"/>
      <c r="E81" s="70"/>
      <c r="F81" s="177"/>
      <c r="G81" s="177"/>
      <c r="H81" s="177"/>
      <c r="I81" s="73"/>
      <c r="J81" s="2"/>
      <c r="K81" s="154"/>
      <c r="L81" s="154"/>
      <c r="M81" s="155"/>
      <c r="N81" s="36"/>
      <c r="O81" s="211" t="str">
        <f t="shared" si="4"/>
        <v xml:space="preserve">3- </v>
      </c>
      <c r="P81" s="20">
        <v>4</v>
      </c>
      <c r="Q81" s="21"/>
      <c r="R81" s="1"/>
      <c r="S81" s="28"/>
      <c r="T81" s="156"/>
      <c r="U81" s="156"/>
      <c r="V81" s="2"/>
      <c r="W81" s="154"/>
      <c r="X81" s="155"/>
    </row>
    <row r="82" spans="1:24" s="34" customFormat="1" ht="15.75" customHeight="1" x14ac:dyDescent="0.25">
      <c r="A82" s="215"/>
      <c r="B82" s="20">
        <v>3</v>
      </c>
      <c r="C82" s="21"/>
      <c r="D82" s="1"/>
      <c r="E82" s="70"/>
      <c r="F82" s="177"/>
      <c r="G82" s="177"/>
      <c r="H82" s="177"/>
      <c r="I82" s="73"/>
      <c r="J82" s="2"/>
      <c r="K82" s="154"/>
      <c r="L82" s="154"/>
      <c r="M82" s="155"/>
      <c r="N82" s="36"/>
      <c r="O82" s="211" t="str">
        <f t="shared" si="4"/>
        <v xml:space="preserve">3- </v>
      </c>
      <c r="P82" s="20">
        <v>5</v>
      </c>
      <c r="Q82" s="21"/>
      <c r="R82" s="1"/>
      <c r="S82"/>
      <c r="T82" s="156"/>
      <c r="U82" s="156"/>
      <c r="V82"/>
      <c r="W82" s="154"/>
      <c r="X82" s="155"/>
    </row>
    <row r="83" spans="1:24" s="34" customFormat="1" ht="15.75" x14ac:dyDescent="0.25">
      <c r="A83" s="215"/>
      <c r="B83" s="20">
        <v>4</v>
      </c>
      <c r="C83" s="21"/>
      <c r="D83" s="1"/>
      <c r="E83" s="70"/>
      <c r="F83" s="177"/>
      <c r="G83" s="177"/>
      <c r="H83" s="177"/>
      <c r="I83" s="73"/>
      <c r="J83" s="2"/>
      <c r="K83" s="154"/>
      <c r="L83" s="154"/>
      <c r="M83" s="155"/>
      <c r="N83" s="36"/>
      <c r="O83" s="211" t="str">
        <f t="shared" si="4"/>
        <v xml:space="preserve">3- </v>
      </c>
      <c r="P83" s="20">
        <v>6</v>
      </c>
      <c r="Q83" s="21"/>
      <c r="R83" s="1"/>
      <c r="S83"/>
      <c r="T83"/>
      <c r="U83"/>
      <c r="V83"/>
      <c r="W83" s="154"/>
      <c r="X83" s="155"/>
    </row>
    <row r="84" spans="1:24" s="34" customFormat="1" ht="15.75" x14ac:dyDescent="0.2">
      <c r="A84" s="215"/>
      <c r="B84" s="20">
        <v>5</v>
      </c>
      <c r="C84" s="21"/>
      <c r="D84" s="1"/>
      <c r="E84" s="70"/>
      <c r="F84" s="177"/>
      <c r="G84" s="177"/>
      <c r="H84" s="177"/>
      <c r="I84" s="73"/>
      <c r="J84" s="2"/>
      <c r="K84" s="154"/>
      <c r="L84" s="154"/>
      <c r="M84" s="155"/>
      <c r="N84" s="36"/>
      <c r="O84" s="211" t="str">
        <f t="shared" si="4"/>
        <v xml:space="preserve">3- </v>
      </c>
      <c r="P84" s="20">
        <v>7</v>
      </c>
      <c r="Q84" s="21"/>
      <c r="R84" s="1"/>
      <c r="S84" s="28"/>
      <c r="T84" s="156"/>
      <c r="U84" s="156"/>
      <c r="V84" s="2"/>
      <c r="W84" s="154"/>
      <c r="X84" s="155"/>
    </row>
    <row r="85" spans="1:24" s="34" customFormat="1" ht="16.5" thickBot="1" x14ac:dyDescent="0.25">
      <c r="A85" s="215"/>
      <c r="B85" s="20">
        <v>6</v>
      </c>
      <c r="C85" s="21"/>
      <c r="D85" s="1"/>
      <c r="E85" s="70"/>
      <c r="F85" s="177"/>
      <c r="G85" s="177"/>
      <c r="H85" s="177"/>
      <c r="I85" s="73"/>
      <c r="J85" s="2"/>
      <c r="K85" s="154"/>
      <c r="L85" s="154"/>
      <c r="M85" s="155"/>
      <c r="N85" s="36"/>
      <c r="O85" s="212" t="str">
        <f t="shared" si="4"/>
        <v xml:space="preserve">3- </v>
      </c>
      <c r="P85" s="22">
        <v>8</v>
      </c>
      <c r="Q85" s="23"/>
      <c r="R85" s="6"/>
      <c r="S85" s="7"/>
      <c r="T85" s="158"/>
      <c r="U85" s="158"/>
      <c r="V85" s="8"/>
      <c r="W85" s="159"/>
      <c r="X85" s="160"/>
    </row>
    <row r="86" spans="1:24" s="34" customFormat="1" ht="16.5" thickBot="1" x14ac:dyDescent="0.3">
      <c r="A86" s="215"/>
      <c r="B86" s="20">
        <v>7</v>
      </c>
      <c r="C86" s="21"/>
      <c r="D86" s="1"/>
      <c r="E86" s="70"/>
      <c r="F86" s="177"/>
      <c r="G86" s="177"/>
      <c r="H86" s="177"/>
      <c r="I86" s="73"/>
      <c r="J86" s="2"/>
      <c r="K86" s="154"/>
      <c r="L86" s="154"/>
      <c r="M86" s="155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215"/>
      <c r="B87" s="20">
        <v>8</v>
      </c>
      <c r="C87" s="21"/>
      <c r="D87" s="1"/>
      <c r="E87" s="70"/>
      <c r="F87" s="177"/>
      <c r="G87" s="177"/>
      <c r="H87" s="177"/>
      <c r="I87" s="73"/>
      <c r="J87" s="2"/>
      <c r="K87" s="154"/>
      <c r="L87" s="154"/>
      <c r="M87" s="155"/>
      <c r="N87" s="36"/>
      <c r="O87" s="172" t="str">
        <f>_xlfn.CONCAT($P$13,"- ",$Q$13)</f>
        <v xml:space="preserve">1- </v>
      </c>
      <c r="P87" s="24">
        <v>1</v>
      </c>
      <c r="Q87" s="25" t="e" cm="1">
        <f t="array" ref="Q87">GenerarHorasDerrame15($W$13,$X$13)</f>
        <v>#VALUE!</v>
      </c>
      <c r="R87" s="3"/>
      <c r="S87" s="4"/>
      <c r="T87" s="157"/>
      <c r="U87" s="157"/>
      <c r="V87" s="5"/>
      <c r="W87" s="175"/>
      <c r="X87" s="176"/>
    </row>
    <row r="88" spans="1:24" s="34" customFormat="1" ht="15.75" x14ac:dyDescent="0.2">
      <c r="A88" s="215"/>
      <c r="B88" s="20">
        <v>9</v>
      </c>
      <c r="C88" s="21"/>
      <c r="D88" s="1"/>
      <c r="E88" s="70"/>
      <c r="F88" s="177"/>
      <c r="G88" s="177"/>
      <c r="H88" s="177"/>
      <c r="I88" s="73"/>
      <c r="J88" s="2"/>
      <c r="K88" s="154"/>
      <c r="L88" s="154"/>
      <c r="M88" s="155"/>
      <c r="N88" s="36"/>
      <c r="O88" s="173"/>
      <c r="P88" s="20">
        <v>2</v>
      </c>
      <c r="Q88" s="21"/>
      <c r="R88" s="1"/>
      <c r="S88" s="28"/>
      <c r="T88" s="156"/>
      <c r="U88" s="156"/>
      <c r="V88" s="2"/>
      <c r="W88" s="154"/>
      <c r="X88" s="155"/>
    </row>
    <row r="89" spans="1:24" s="34" customFormat="1" ht="15.75" x14ac:dyDescent="0.2">
      <c r="A89" s="215"/>
      <c r="B89" s="20">
        <v>10</v>
      </c>
      <c r="C89" s="21"/>
      <c r="D89" s="1"/>
      <c r="E89" s="70"/>
      <c r="F89" s="177"/>
      <c r="G89" s="177"/>
      <c r="H89" s="177"/>
      <c r="I89" s="73"/>
      <c r="J89" s="2"/>
      <c r="K89" s="154"/>
      <c r="L89" s="154"/>
      <c r="M89" s="155"/>
      <c r="N89" s="36"/>
      <c r="O89" s="173"/>
      <c r="P89" s="20">
        <v>3</v>
      </c>
      <c r="Q89" s="21"/>
      <c r="R89" s="1"/>
      <c r="S89" s="28"/>
      <c r="T89" s="156"/>
      <c r="U89" s="156"/>
      <c r="V89" s="2"/>
      <c r="W89" s="154"/>
      <c r="X89" s="155"/>
    </row>
    <row r="90" spans="1:24" s="34" customFormat="1" ht="15.75" x14ac:dyDescent="0.2">
      <c r="A90" s="215"/>
      <c r="B90" s="20">
        <v>11</v>
      </c>
      <c r="C90" s="21"/>
      <c r="D90" s="1"/>
      <c r="E90" s="70"/>
      <c r="F90" s="177"/>
      <c r="G90" s="177"/>
      <c r="H90" s="177"/>
      <c r="I90" s="73"/>
      <c r="J90" s="2"/>
      <c r="K90" s="154"/>
      <c r="L90" s="154"/>
      <c r="M90" s="155"/>
      <c r="N90" s="36"/>
      <c r="O90" s="173"/>
      <c r="P90" s="20">
        <v>4</v>
      </c>
      <c r="Q90" s="21"/>
      <c r="R90" s="1"/>
      <c r="S90" s="28"/>
      <c r="T90" s="156"/>
      <c r="U90" s="156"/>
      <c r="V90" s="2"/>
      <c r="W90" s="154"/>
      <c r="X90" s="155"/>
    </row>
    <row r="91" spans="1:24" s="34" customFormat="1" ht="15.75" x14ac:dyDescent="0.2">
      <c r="A91" s="215"/>
      <c r="B91" s="20">
        <v>12</v>
      </c>
      <c r="C91" s="21"/>
      <c r="D91" s="1"/>
      <c r="E91" s="70"/>
      <c r="F91" s="177"/>
      <c r="G91" s="177"/>
      <c r="H91" s="177"/>
      <c r="I91" s="73"/>
      <c r="J91" s="2"/>
      <c r="K91" s="154"/>
      <c r="L91" s="154"/>
      <c r="M91" s="155"/>
      <c r="N91" s="36"/>
      <c r="O91" s="173"/>
      <c r="P91" s="20">
        <v>5</v>
      </c>
      <c r="Q91" s="21"/>
      <c r="R91" s="1"/>
      <c r="S91" s="28"/>
      <c r="T91" s="156"/>
      <c r="U91" s="156"/>
      <c r="V91" s="2"/>
      <c r="W91" s="154"/>
      <c r="X91" s="155"/>
    </row>
    <row r="92" spans="1:24" s="34" customFormat="1" ht="15.75" x14ac:dyDescent="0.2">
      <c r="A92" s="215"/>
      <c r="B92" s="20">
        <v>13</v>
      </c>
      <c r="C92" s="21"/>
      <c r="D92" s="1"/>
      <c r="E92" s="70"/>
      <c r="F92" s="177"/>
      <c r="G92" s="177"/>
      <c r="H92" s="177"/>
      <c r="I92" s="73"/>
      <c r="J92" s="2"/>
      <c r="K92" s="154"/>
      <c r="L92" s="154"/>
      <c r="M92" s="155"/>
      <c r="N92" s="36"/>
      <c r="O92" s="173"/>
      <c r="P92" s="20">
        <v>6</v>
      </c>
      <c r="Q92" s="21"/>
      <c r="R92" s="1"/>
      <c r="S92" s="28"/>
      <c r="T92" s="156"/>
      <c r="U92" s="156"/>
      <c r="V92" s="2"/>
      <c r="W92" s="154"/>
      <c r="X92" s="155"/>
    </row>
    <row r="93" spans="1:24" s="34" customFormat="1" ht="15.75" x14ac:dyDescent="0.2">
      <c r="A93" s="215"/>
      <c r="B93" s="20">
        <v>14</v>
      </c>
      <c r="C93" s="21"/>
      <c r="D93" s="1"/>
      <c r="E93" s="70"/>
      <c r="F93" s="177"/>
      <c r="G93" s="177"/>
      <c r="H93" s="177"/>
      <c r="I93" s="73"/>
      <c r="J93" s="2"/>
      <c r="K93" s="154"/>
      <c r="L93" s="154"/>
      <c r="M93" s="155"/>
      <c r="N93" s="36"/>
      <c r="O93" s="173"/>
      <c r="P93" s="20">
        <v>7</v>
      </c>
      <c r="Q93" s="21"/>
      <c r="R93" s="1"/>
      <c r="S93" s="28"/>
      <c r="T93" s="156"/>
      <c r="U93" s="156"/>
      <c r="V93" s="2"/>
      <c r="W93" s="154"/>
      <c r="X93" s="155"/>
    </row>
    <row r="94" spans="1:24" s="34" customFormat="1" ht="15.75" customHeight="1" x14ac:dyDescent="0.2">
      <c r="A94" s="215"/>
      <c r="B94" s="20">
        <v>15</v>
      </c>
      <c r="C94" s="21"/>
      <c r="D94" s="1"/>
      <c r="E94" s="70"/>
      <c r="F94" s="177"/>
      <c r="G94" s="177"/>
      <c r="H94" s="177"/>
      <c r="I94" s="71"/>
      <c r="J94" s="2"/>
      <c r="K94" s="154"/>
      <c r="L94" s="154"/>
      <c r="M94" s="155"/>
      <c r="N94" s="36"/>
      <c r="O94" s="173"/>
      <c r="P94" s="20">
        <v>8</v>
      </c>
      <c r="Q94" s="21"/>
      <c r="R94" s="1"/>
      <c r="S94" s="28"/>
      <c r="T94" s="156"/>
      <c r="U94" s="156"/>
      <c r="V94" s="2"/>
      <c r="W94" s="154"/>
      <c r="X94" s="155"/>
    </row>
    <row r="95" spans="1:24" s="34" customFormat="1" ht="15.75" x14ac:dyDescent="0.2">
      <c r="A95" s="215"/>
      <c r="B95" s="20">
        <v>16</v>
      </c>
      <c r="C95" s="21"/>
      <c r="D95" s="1"/>
      <c r="E95" s="70"/>
      <c r="F95" s="177"/>
      <c r="G95" s="177"/>
      <c r="H95" s="177"/>
      <c r="I95" s="71"/>
      <c r="J95" s="2"/>
      <c r="K95" s="154"/>
      <c r="L95" s="154"/>
      <c r="M95" s="155"/>
      <c r="N95" s="36"/>
      <c r="O95" s="173"/>
      <c r="P95" s="20">
        <v>9</v>
      </c>
      <c r="Q95" s="21"/>
      <c r="R95" s="1"/>
      <c r="S95" s="28"/>
      <c r="T95" s="156"/>
      <c r="U95" s="156"/>
      <c r="V95" s="2"/>
      <c r="W95" s="154"/>
      <c r="X95" s="155"/>
    </row>
    <row r="96" spans="1:24" s="34" customFormat="1" ht="15.75" x14ac:dyDescent="0.2">
      <c r="A96" s="215"/>
      <c r="B96" s="20">
        <v>17</v>
      </c>
      <c r="C96" s="21"/>
      <c r="D96" s="1"/>
      <c r="E96" s="70"/>
      <c r="F96" s="177"/>
      <c r="G96" s="177"/>
      <c r="H96" s="177"/>
      <c r="I96" s="71"/>
      <c r="J96" s="2"/>
      <c r="K96" s="154"/>
      <c r="L96" s="154"/>
      <c r="M96" s="155"/>
      <c r="N96" s="36"/>
      <c r="O96" s="173"/>
      <c r="P96" s="20">
        <v>10</v>
      </c>
      <c r="Q96" s="21"/>
      <c r="R96" s="1"/>
      <c r="S96" s="28"/>
      <c r="T96" s="156"/>
      <c r="U96" s="156"/>
      <c r="V96" s="2"/>
      <c r="W96" s="154"/>
      <c r="X96" s="155"/>
    </row>
    <row r="97" spans="1:24" s="34" customFormat="1" ht="15.75" x14ac:dyDescent="0.2">
      <c r="A97" s="215"/>
      <c r="B97" s="20">
        <v>18</v>
      </c>
      <c r="C97" s="21"/>
      <c r="D97" s="1"/>
      <c r="E97" s="70"/>
      <c r="F97" s="177"/>
      <c r="G97" s="177"/>
      <c r="H97" s="177"/>
      <c r="I97" s="71"/>
      <c r="J97" s="2"/>
      <c r="K97" s="154"/>
      <c r="L97" s="154"/>
      <c r="M97" s="155"/>
      <c r="N97" s="36"/>
      <c r="O97" s="173"/>
      <c r="P97" s="20">
        <v>11</v>
      </c>
      <c r="Q97" s="21"/>
      <c r="R97" s="1"/>
      <c r="S97" s="28"/>
      <c r="T97" s="156"/>
      <c r="U97" s="156"/>
      <c r="V97" s="2"/>
      <c r="W97" s="154"/>
      <c r="X97" s="155"/>
    </row>
    <row r="98" spans="1:24" s="34" customFormat="1" ht="15.75" x14ac:dyDescent="0.2">
      <c r="A98" s="215"/>
      <c r="B98" s="20">
        <v>19</v>
      </c>
      <c r="C98" s="21"/>
      <c r="D98" s="1"/>
      <c r="E98" s="70"/>
      <c r="F98" s="177"/>
      <c r="G98" s="177"/>
      <c r="H98" s="177"/>
      <c r="I98" s="71"/>
      <c r="J98" s="2"/>
      <c r="K98" s="154"/>
      <c r="L98" s="154"/>
      <c r="M98" s="155"/>
      <c r="N98" s="36"/>
      <c r="O98" s="173"/>
      <c r="P98" s="20">
        <v>12</v>
      </c>
      <c r="Q98" s="21"/>
      <c r="R98" s="1"/>
      <c r="S98" s="28"/>
      <c r="T98" s="156"/>
      <c r="U98" s="156"/>
      <c r="V98" s="2"/>
      <c r="W98" s="154"/>
      <c r="X98" s="155"/>
    </row>
    <row r="99" spans="1:24" s="34" customFormat="1" ht="15.75" x14ac:dyDescent="0.2">
      <c r="A99" s="215"/>
      <c r="B99" s="20">
        <v>20</v>
      </c>
      <c r="C99" s="21"/>
      <c r="D99" s="1"/>
      <c r="E99" s="70"/>
      <c r="F99" s="177"/>
      <c r="G99" s="177"/>
      <c r="H99" s="177"/>
      <c r="I99" s="71"/>
      <c r="J99" s="2"/>
      <c r="K99" s="154"/>
      <c r="L99" s="154"/>
      <c r="M99" s="155"/>
      <c r="N99" s="36"/>
      <c r="O99" s="173"/>
      <c r="P99" s="20">
        <v>13</v>
      </c>
      <c r="Q99" s="21"/>
      <c r="R99" s="1"/>
      <c r="S99" s="28"/>
      <c r="T99" s="156"/>
      <c r="U99" s="156"/>
      <c r="V99" s="2"/>
      <c r="W99" s="154"/>
      <c r="X99" s="155"/>
    </row>
    <row r="100" spans="1:24" s="34" customFormat="1" ht="15.75" x14ac:dyDescent="0.2">
      <c r="A100" s="215"/>
      <c r="B100" s="20">
        <v>21</v>
      </c>
      <c r="C100" s="21"/>
      <c r="D100" s="1"/>
      <c r="E100" s="70"/>
      <c r="F100" s="177"/>
      <c r="G100" s="177"/>
      <c r="H100" s="177"/>
      <c r="I100" s="71"/>
      <c r="J100" s="2"/>
      <c r="K100" s="154"/>
      <c r="L100" s="154"/>
      <c r="M100" s="155"/>
      <c r="N100" s="36"/>
      <c r="O100" s="173"/>
      <c r="P100" s="20">
        <v>14</v>
      </c>
      <c r="Q100" s="21"/>
      <c r="R100" s="1"/>
      <c r="S100" s="28"/>
      <c r="T100" s="156"/>
      <c r="U100" s="156"/>
      <c r="V100" s="2"/>
      <c r="W100" s="154"/>
      <c r="X100" s="155"/>
    </row>
    <row r="101" spans="1:24" s="34" customFormat="1" ht="15.75" x14ac:dyDescent="0.2">
      <c r="A101" s="215"/>
      <c r="B101" s="20">
        <v>22</v>
      </c>
      <c r="C101" s="21"/>
      <c r="D101" s="1"/>
      <c r="E101" s="70"/>
      <c r="F101" s="177"/>
      <c r="G101" s="177"/>
      <c r="H101" s="177"/>
      <c r="I101" s="71"/>
      <c r="J101" s="2"/>
      <c r="K101" s="154"/>
      <c r="L101" s="154"/>
      <c r="M101" s="155"/>
      <c r="N101" s="36"/>
      <c r="O101" s="173"/>
      <c r="P101" s="20">
        <v>15</v>
      </c>
      <c r="Q101" s="21"/>
      <c r="R101" s="1"/>
      <c r="S101" s="28"/>
      <c r="T101" s="156"/>
      <c r="U101" s="156"/>
      <c r="V101" s="2"/>
      <c r="W101" s="154"/>
      <c r="X101" s="155"/>
    </row>
    <row r="102" spans="1:24" s="34" customFormat="1" ht="15.75" x14ac:dyDescent="0.2">
      <c r="A102" s="215"/>
      <c r="B102" s="20">
        <v>23</v>
      </c>
      <c r="C102" s="21"/>
      <c r="D102" s="1"/>
      <c r="E102" s="70"/>
      <c r="F102" s="177"/>
      <c r="G102" s="177"/>
      <c r="H102" s="177"/>
      <c r="I102" s="71"/>
      <c r="J102" s="2"/>
      <c r="K102" s="154"/>
      <c r="L102" s="154"/>
      <c r="M102" s="155"/>
      <c r="N102" s="36"/>
      <c r="O102" s="173"/>
      <c r="P102" s="20">
        <v>16</v>
      </c>
      <c r="Q102" s="21"/>
      <c r="R102" s="1"/>
      <c r="S102" s="28"/>
      <c r="T102" s="156"/>
      <c r="U102" s="156"/>
      <c r="V102" s="2"/>
      <c r="W102" s="154"/>
      <c r="X102" s="155"/>
    </row>
    <row r="103" spans="1:24" s="34" customFormat="1" ht="15.75" x14ac:dyDescent="0.2">
      <c r="A103" s="215"/>
      <c r="B103" s="20">
        <v>24</v>
      </c>
      <c r="C103" s="21"/>
      <c r="D103" s="1"/>
      <c r="E103" s="70"/>
      <c r="F103" s="177"/>
      <c r="G103" s="177"/>
      <c r="H103" s="177"/>
      <c r="I103" s="71"/>
      <c r="J103" s="2"/>
      <c r="K103" s="154"/>
      <c r="L103" s="154"/>
      <c r="M103" s="155"/>
      <c r="N103" s="36"/>
      <c r="O103" s="173"/>
      <c r="P103" s="20">
        <v>17</v>
      </c>
      <c r="Q103" s="21"/>
      <c r="R103" s="1"/>
      <c r="S103" s="28"/>
      <c r="T103" s="156"/>
      <c r="U103" s="156"/>
      <c r="V103" s="2"/>
      <c r="W103" s="154"/>
      <c r="X103" s="155"/>
    </row>
    <row r="104" spans="1:24" s="34" customFormat="1" ht="15.75" x14ac:dyDescent="0.2">
      <c r="A104" s="215"/>
      <c r="B104" s="20">
        <v>25</v>
      </c>
      <c r="C104" s="21"/>
      <c r="D104" s="1"/>
      <c r="E104" s="70"/>
      <c r="F104" s="177"/>
      <c r="G104" s="177"/>
      <c r="H104" s="177"/>
      <c r="I104" s="71"/>
      <c r="J104" s="2"/>
      <c r="K104" s="154"/>
      <c r="L104" s="154"/>
      <c r="M104" s="155"/>
      <c r="N104" s="36"/>
      <c r="O104" s="173"/>
      <c r="P104" s="20">
        <v>18</v>
      </c>
      <c r="Q104" s="21"/>
      <c r="R104" s="1"/>
      <c r="S104" s="28"/>
      <c r="T104" s="156"/>
      <c r="U104" s="156"/>
      <c r="V104" s="2"/>
      <c r="W104" s="154"/>
      <c r="X104" s="155"/>
    </row>
    <row r="105" spans="1:24" s="34" customFormat="1" ht="15.75" x14ac:dyDescent="0.2">
      <c r="A105" s="215"/>
      <c r="B105" s="20">
        <v>26</v>
      </c>
      <c r="C105" s="21"/>
      <c r="D105" s="1"/>
      <c r="E105" s="70"/>
      <c r="F105" s="177"/>
      <c r="G105" s="177"/>
      <c r="H105" s="177"/>
      <c r="I105" s="71"/>
      <c r="J105" s="2"/>
      <c r="K105" s="154"/>
      <c r="L105" s="154"/>
      <c r="M105" s="155"/>
      <c r="N105" s="36"/>
      <c r="O105" s="173"/>
      <c r="P105" s="20">
        <v>19</v>
      </c>
      <c r="Q105" s="21"/>
      <c r="R105" s="1"/>
      <c r="S105" s="28"/>
      <c r="T105" s="156"/>
      <c r="U105" s="156"/>
      <c r="V105" s="2"/>
      <c r="W105" s="154"/>
      <c r="X105" s="155"/>
    </row>
    <row r="106" spans="1:24" s="34" customFormat="1" ht="15.75" x14ac:dyDescent="0.2">
      <c r="A106" s="215"/>
      <c r="B106" s="20">
        <v>27</v>
      </c>
      <c r="C106" s="21"/>
      <c r="D106" s="1"/>
      <c r="E106" s="70"/>
      <c r="F106" s="177"/>
      <c r="G106" s="177"/>
      <c r="H106" s="177"/>
      <c r="I106" s="71"/>
      <c r="J106" s="2"/>
      <c r="K106" s="154"/>
      <c r="L106" s="154"/>
      <c r="M106" s="155"/>
      <c r="N106" s="36"/>
      <c r="O106" s="173"/>
      <c r="P106" s="20">
        <v>20</v>
      </c>
      <c r="Q106" s="21"/>
      <c r="R106" s="1"/>
      <c r="S106" s="28"/>
      <c r="T106" s="156"/>
      <c r="U106" s="156"/>
      <c r="V106" s="2"/>
      <c r="W106" s="154"/>
      <c r="X106" s="155"/>
    </row>
    <row r="107" spans="1:24" s="34" customFormat="1" ht="15.75" x14ac:dyDescent="0.2">
      <c r="A107" s="215"/>
      <c r="B107" s="20">
        <v>28</v>
      </c>
      <c r="C107" s="21"/>
      <c r="D107" s="1"/>
      <c r="E107" s="70"/>
      <c r="F107" s="177"/>
      <c r="G107" s="177"/>
      <c r="H107" s="177"/>
      <c r="I107" s="71"/>
      <c r="J107" s="2"/>
      <c r="K107" s="154"/>
      <c r="L107" s="154"/>
      <c r="M107" s="155"/>
      <c r="N107" s="36"/>
      <c r="O107" s="173"/>
      <c r="P107" s="20">
        <v>21</v>
      </c>
      <c r="Q107" s="21"/>
      <c r="R107" s="1"/>
      <c r="S107" s="28"/>
      <c r="T107" s="156"/>
      <c r="U107" s="156"/>
      <c r="V107" s="2"/>
      <c r="W107" s="154"/>
      <c r="X107" s="155"/>
    </row>
    <row r="108" spans="1:24" s="34" customFormat="1" ht="15.75" x14ac:dyDescent="0.2">
      <c r="A108" s="215"/>
      <c r="B108" s="20">
        <v>29</v>
      </c>
      <c r="C108" s="21"/>
      <c r="D108" s="1"/>
      <c r="E108" s="70"/>
      <c r="F108" s="177"/>
      <c r="G108" s="177"/>
      <c r="H108" s="177"/>
      <c r="I108" s="71"/>
      <c r="J108" s="2"/>
      <c r="K108" s="154"/>
      <c r="L108" s="154"/>
      <c r="M108" s="155"/>
      <c r="N108" s="36"/>
      <c r="O108" s="173"/>
      <c r="P108" s="20">
        <v>22</v>
      </c>
      <c r="Q108" s="21"/>
      <c r="R108" s="1"/>
      <c r="S108" s="28"/>
      <c r="T108" s="156"/>
      <c r="U108" s="156"/>
      <c r="V108" s="2"/>
      <c r="W108" s="154"/>
      <c r="X108" s="155"/>
    </row>
    <row r="109" spans="1:24" s="34" customFormat="1" ht="15.75" x14ac:dyDescent="0.2">
      <c r="A109" s="215"/>
      <c r="B109" s="20">
        <v>30</v>
      </c>
      <c r="C109" s="21"/>
      <c r="D109" s="1"/>
      <c r="E109" s="70"/>
      <c r="F109" s="177"/>
      <c r="G109" s="177"/>
      <c r="H109" s="177"/>
      <c r="I109" s="71"/>
      <c r="J109" s="2"/>
      <c r="K109" s="154"/>
      <c r="L109" s="154"/>
      <c r="M109" s="155"/>
      <c r="N109" s="36"/>
      <c r="O109" s="173"/>
      <c r="P109" s="20">
        <v>23</v>
      </c>
      <c r="Q109" s="21"/>
      <c r="R109" s="1"/>
      <c r="S109" s="28"/>
      <c r="T109" s="156"/>
      <c r="U109" s="156"/>
      <c r="V109" s="2"/>
      <c r="W109" s="154"/>
      <c r="X109" s="155"/>
    </row>
    <row r="110" spans="1:24" s="34" customFormat="1" ht="15.75" x14ac:dyDescent="0.2">
      <c r="A110" s="215"/>
      <c r="B110" s="20">
        <v>31</v>
      </c>
      <c r="C110" s="21"/>
      <c r="D110" s="1"/>
      <c r="E110" s="70"/>
      <c r="F110" s="177"/>
      <c r="G110" s="177"/>
      <c r="H110" s="177"/>
      <c r="I110" s="71"/>
      <c r="J110" s="2"/>
      <c r="K110" s="154"/>
      <c r="L110" s="154"/>
      <c r="M110" s="155"/>
      <c r="N110" s="36"/>
      <c r="O110" s="173"/>
      <c r="P110" s="20">
        <v>24</v>
      </c>
      <c r="Q110" s="21"/>
      <c r="R110" s="1"/>
      <c r="S110" s="28"/>
      <c r="T110" s="156"/>
      <c r="U110" s="156"/>
      <c r="V110" s="2"/>
      <c r="W110" s="154"/>
      <c r="X110" s="155"/>
    </row>
    <row r="111" spans="1:24" s="34" customFormat="1" ht="16.5" thickBot="1" x14ac:dyDescent="0.25">
      <c r="A111" s="216"/>
      <c r="B111" s="22">
        <v>32</v>
      </c>
      <c r="C111" s="23"/>
      <c r="D111" s="6"/>
      <c r="E111" s="50"/>
      <c r="F111" s="177"/>
      <c r="G111" s="177"/>
      <c r="H111" s="177"/>
      <c r="I111" s="58"/>
      <c r="J111" s="8"/>
      <c r="K111" s="154"/>
      <c r="L111" s="154"/>
      <c r="M111" s="155"/>
      <c r="N111" s="36"/>
      <c r="O111" s="173"/>
      <c r="P111" s="20">
        <v>25</v>
      </c>
      <c r="Q111" s="21"/>
      <c r="R111" s="1"/>
      <c r="S111" s="28"/>
      <c r="T111" s="156"/>
      <c r="U111" s="156"/>
      <c r="V111" s="2"/>
      <c r="W111" s="154"/>
      <c r="X111" s="155"/>
    </row>
    <row r="112" spans="1:24" s="34" customFormat="1" ht="15.75" customHeight="1" x14ac:dyDescent="0.2">
      <c r="A112" s="217" t="str">
        <f>_xlfn.CONCAT(B6," - ",D6)</f>
        <v>4 - Abrego Cruz Omar</v>
      </c>
      <c r="B112" s="24">
        <v>1</v>
      </c>
      <c r="C112" s="25" cm="1">
        <f t="array" ref="C112:C135">GenerarHorasDerrame15($L$6,$M$6)</f>
        <v>45108.604166666664</v>
      </c>
      <c r="D112" s="3"/>
      <c r="E112" s="51"/>
      <c r="F112" s="185"/>
      <c r="G112" s="185"/>
      <c r="H112" s="185"/>
      <c r="I112" s="57"/>
      <c r="J112" s="5"/>
      <c r="K112" s="175"/>
      <c r="L112" s="175"/>
      <c r="M112" s="176"/>
      <c r="N112" s="36"/>
      <c r="O112" s="173"/>
      <c r="P112" s="20">
        <v>26</v>
      </c>
      <c r="Q112" s="21"/>
      <c r="R112" s="1"/>
      <c r="S112" s="28"/>
      <c r="T112" s="156"/>
      <c r="U112" s="156"/>
      <c r="V112" s="2"/>
      <c r="W112" s="154"/>
      <c r="X112" s="155"/>
    </row>
    <row r="113" spans="1:24" s="34" customFormat="1" ht="15.75" x14ac:dyDescent="0.2">
      <c r="A113" s="218"/>
      <c r="B113" s="20">
        <v>2</v>
      </c>
      <c r="C113" s="21">
        <v>45108.614583333328</v>
      </c>
      <c r="D113" s="1"/>
      <c r="E113" s="70"/>
      <c r="F113" s="177"/>
      <c r="G113" s="177"/>
      <c r="H113" s="177"/>
      <c r="I113" s="73"/>
      <c r="J113" s="2"/>
      <c r="K113" s="154"/>
      <c r="L113" s="154"/>
      <c r="M113" s="155"/>
      <c r="N113" s="36"/>
      <c r="O113" s="173"/>
      <c r="P113" s="20">
        <v>27</v>
      </c>
      <c r="Q113" s="21"/>
      <c r="R113" s="1"/>
      <c r="S113" s="28"/>
      <c r="T113" s="156"/>
      <c r="U113" s="156"/>
      <c r="V113" s="2"/>
      <c r="W113" s="154"/>
      <c r="X113" s="155"/>
    </row>
    <row r="114" spans="1:24" s="34" customFormat="1" ht="15.75" customHeight="1" x14ac:dyDescent="0.2">
      <c r="A114" s="218"/>
      <c r="B114" s="20">
        <v>3</v>
      </c>
      <c r="C114" s="21">
        <v>45108.624999999993</v>
      </c>
      <c r="D114" s="1"/>
      <c r="E114" s="70"/>
      <c r="F114" s="177"/>
      <c r="G114" s="177"/>
      <c r="H114" s="177"/>
      <c r="I114" s="73"/>
      <c r="J114" s="2"/>
      <c r="K114" s="154"/>
      <c r="L114" s="154"/>
      <c r="M114" s="155"/>
      <c r="N114" s="36"/>
      <c r="O114" s="173"/>
      <c r="P114" s="20">
        <v>28</v>
      </c>
      <c r="Q114" s="21"/>
      <c r="R114" s="1"/>
      <c r="S114" s="28"/>
      <c r="T114" s="156"/>
      <c r="U114" s="156"/>
      <c r="V114" s="2"/>
      <c r="W114" s="154"/>
      <c r="X114" s="155"/>
    </row>
    <row r="115" spans="1:24" s="34" customFormat="1" ht="15.75" x14ac:dyDescent="0.2">
      <c r="A115" s="218"/>
      <c r="B115" s="20">
        <v>4</v>
      </c>
      <c r="C115" s="21">
        <v>45108.635416666657</v>
      </c>
      <c r="D115" s="1"/>
      <c r="E115" s="70"/>
      <c r="F115" s="177"/>
      <c r="G115" s="177"/>
      <c r="H115" s="177"/>
      <c r="I115" s="73"/>
      <c r="J115" s="2"/>
      <c r="K115" s="154"/>
      <c r="L115" s="154"/>
      <c r="M115" s="155"/>
      <c r="N115" s="36"/>
      <c r="O115" s="173"/>
      <c r="P115" s="20">
        <v>29</v>
      </c>
      <c r="Q115" s="21"/>
      <c r="R115" s="1"/>
      <c r="S115" s="28"/>
      <c r="T115" s="156"/>
      <c r="U115" s="156"/>
      <c r="V115" s="2"/>
      <c r="W115" s="154"/>
      <c r="X115" s="155"/>
    </row>
    <row r="116" spans="1:24" s="34" customFormat="1" ht="15.75" customHeight="1" x14ac:dyDescent="0.2">
      <c r="A116" s="218"/>
      <c r="B116" s="20">
        <v>5</v>
      </c>
      <c r="C116" s="21">
        <v>45108.645833333321</v>
      </c>
      <c r="D116" s="1"/>
      <c r="E116" s="70"/>
      <c r="F116" s="177"/>
      <c r="G116" s="177"/>
      <c r="H116" s="177"/>
      <c r="I116" s="73"/>
      <c r="J116" s="2"/>
      <c r="K116" s="154"/>
      <c r="L116" s="154"/>
      <c r="M116" s="155"/>
      <c r="N116" s="36"/>
      <c r="O116" s="173"/>
      <c r="P116" s="20">
        <v>30</v>
      </c>
      <c r="Q116" s="21"/>
      <c r="R116" s="1"/>
      <c r="S116" s="28"/>
      <c r="T116" s="156"/>
      <c r="U116" s="156"/>
      <c r="V116" s="2"/>
      <c r="W116" s="154"/>
      <c r="X116" s="155"/>
    </row>
    <row r="117" spans="1:24" s="34" customFormat="1" ht="15.75" x14ac:dyDescent="0.2">
      <c r="A117" s="218"/>
      <c r="B117" s="20">
        <v>6</v>
      </c>
      <c r="C117" s="21">
        <v>45108.656249999985</v>
      </c>
      <c r="D117" s="1"/>
      <c r="E117" s="70"/>
      <c r="F117" s="177"/>
      <c r="G117" s="177"/>
      <c r="H117" s="177"/>
      <c r="I117" s="73"/>
      <c r="J117" s="2"/>
      <c r="K117" s="154"/>
      <c r="L117" s="154"/>
      <c r="M117" s="155"/>
      <c r="N117" s="36"/>
      <c r="O117" s="173"/>
      <c r="P117" s="20">
        <v>31</v>
      </c>
      <c r="Q117" s="21"/>
      <c r="R117" s="1"/>
      <c r="S117" s="28"/>
      <c r="T117" s="156"/>
      <c r="U117" s="156"/>
      <c r="V117" s="2"/>
      <c r="W117" s="154"/>
      <c r="X117" s="155"/>
    </row>
    <row r="118" spans="1:24" s="34" customFormat="1" ht="16.5" thickBot="1" x14ac:dyDescent="0.25">
      <c r="A118" s="218"/>
      <c r="B118" s="20">
        <v>7</v>
      </c>
      <c r="C118" s="21">
        <v>45108.66666666665</v>
      </c>
      <c r="D118" s="1"/>
      <c r="E118" s="70"/>
      <c r="F118" s="177"/>
      <c r="G118" s="177"/>
      <c r="H118" s="177"/>
      <c r="I118" s="73"/>
      <c r="J118" s="2"/>
      <c r="K118" s="154"/>
      <c r="L118" s="154"/>
      <c r="M118" s="155"/>
      <c r="N118" s="36"/>
      <c r="O118" s="174"/>
      <c r="P118" s="22">
        <v>32</v>
      </c>
      <c r="Q118" s="23"/>
      <c r="R118" s="6"/>
      <c r="S118" s="7"/>
      <c r="T118" s="158"/>
      <c r="U118" s="158"/>
      <c r="V118" s="8"/>
      <c r="W118" s="159"/>
      <c r="X118" s="160"/>
    </row>
    <row r="119" spans="1:24" s="34" customFormat="1" ht="15.75" x14ac:dyDescent="0.2">
      <c r="A119" s="218"/>
      <c r="B119" s="20">
        <v>8</v>
      </c>
      <c r="C119" s="21">
        <v>45108.677083333314</v>
      </c>
      <c r="D119" s="1"/>
      <c r="E119" s="70"/>
      <c r="F119" s="177"/>
      <c r="G119" s="177"/>
      <c r="H119" s="177"/>
      <c r="I119" s="73"/>
      <c r="J119" s="2"/>
      <c r="K119" s="154"/>
      <c r="L119" s="154"/>
      <c r="M119" s="155"/>
      <c r="N119" s="36"/>
      <c r="O119" s="172" t="str">
        <f>_xlfn.CONCAT($P$14,"- ",$Q$14)</f>
        <v xml:space="preserve">2- </v>
      </c>
      <c r="P119" s="24">
        <v>1</v>
      </c>
      <c r="Q119" s="25" t="e" cm="1">
        <f t="array" ref="Q119">GenerarHorasDerrame15($W$13,$X$13)</f>
        <v>#VALUE!</v>
      </c>
      <c r="R119" s="3"/>
      <c r="S119" s="4"/>
      <c r="T119" s="157"/>
      <c r="U119" s="157"/>
      <c r="V119" s="5"/>
      <c r="W119" s="175"/>
      <c r="X119" s="176"/>
    </row>
    <row r="120" spans="1:24" s="34" customFormat="1" ht="15.75" x14ac:dyDescent="0.2">
      <c r="A120" s="218"/>
      <c r="B120" s="20">
        <v>9</v>
      </c>
      <c r="C120" s="21">
        <v>45108.687499999978</v>
      </c>
      <c r="D120" s="1"/>
      <c r="E120" s="70"/>
      <c r="F120" s="177"/>
      <c r="G120" s="177"/>
      <c r="H120" s="177"/>
      <c r="I120" s="73"/>
      <c r="J120" s="2"/>
      <c r="K120" s="154"/>
      <c r="L120" s="154"/>
      <c r="M120" s="155"/>
      <c r="N120" s="36"/>
      <c r="O120" s="173"/>
      <c r="P120" s="20">
        <v>2</v>
      </c>
      <c r="Q120" s="21"/>
      <c r="R120" s="1"/>
      <c r="S120" s="28"/>
      <c r="T120" s="156"/>
      <c r="U120" s="156"/>
      <c r="V120" s="2"/>
      <c r="W120" s="154"/>
      <c r="X120" s="155"/>
    </row>
    <row r="121" spans="1:24" s="34" customFormat="1" ht="15.75" x14ac:dyDescent="0.2">
      <c r="A121" s="218"/>
      <c r="B121" s="20">
        <v>10</v>
      </c>
      <c r="C121" s="21">
        <v>45108.697916666642</v>
      </c>
      <c r="D121" s="1"/>
      <c r="E121" s="70"/>
      <c r="F121" s="177"/>
      <c r="G121" s="177"/>
      <c r="H121" s="177"/>
      <c r="I121" s="73"/>
      <c r="J121" s="2"/>
      <c r="K121" s="154"/>
      <c r="L121" s="154"/>
      <c r="M121" s="155"/>
      <c r="N121" s="36"/>
      <c r="O121" s="173"/>
      <c r="P121" s="20">
        <v>3</v>
      </c>
      <c r="Q121" s="21"/>
      <c r="R121" s="1"/>
      <c r="S121" s="28"/>
      <c r="T121" s="156"/>
      <c r="U121" s="156"/>
      <c r="V121" s="2"/>
      <c r="W121" s="154"/>
      <c r="X121" s="155"/>
    </row>
    <row r="122" spans="1:24" s="34" customFormat="1" ht="15.75" x14ac:dyDescent="0.2">
      <c r="A122" s="218"/>
      <c r="B122" s="20">
        <v>11</v>
      </c>
      <c r="C122" s="21">
        <v>45108.708333333307</v>
      </c>
      <c r="D122" s="1"/>
      <c r="E122" s="70"/>
      <c r="F122" s="177"/>
      <c r="G122" s="177"/>
      <c r="H122" s="177"/>
      <c r="I122" s="73"/>
      <c r="J122" s="2"/>
      <c r="K122" s="154"/>
      <c r="L122" s="154"/>
      <c r="M122" s="155"/>
      <c r="N122" s="36"/>
      <c r="O122" s="173"/>
      <c r="P122" s="20">
        <v>4</v>
      </c>
      <c r="Q122" s="21"/>
      <c r="R122" s="1"/>
      <c r="S122" s="28"/>
      <c r="T122" s="156"/>
      <c r="U122" s="156"/>
      <c r="V122" s="2"/>
      <c r="W122" s="154"/>
      <c r="X122" s="155"/>
    </row>
    <row r="123" spans="1:24" s="34" customFormat="1" ht="15.75" x14ac:dyDescent="0.2">
      <c r="A123" s="218"/>
      <c r="B123" s="20">
        <v>12</v>
      </c>
      <c r="C123" s="21">
        <v>45108.718749999971</v>
      </c>
      <c r="D123" s="1"/>
      <c r="E123" s="70"/>
      <c r="F123" s="177"/>
      <c r="G123" s="177"/>
      <c r="H123" s="177"/>
      <c r="I123" s="73"/>
      <c r="J123" s="2"/>
      <c r="K123" s="154"/>
      <c r="L123" s="154"/>
      <c r="M123" s="155"/>
      <c r="N123" s="36"/>
      <c r="O123" s="173"/>
      <c r="P123" s="20">
        <v>5</v>
      </c>
      <c r="Q123" s="21"/>
      <c r="R123" s="1"/>
      <c r="S123" s="28"/>
      <c r="T123" s="156"/>
      <c r="U123" s="156"/>
      <c r="V123" s="2"/>
      <c r="W123" s="154"/>
      <c r="X123" s="155"/>
    </row>
    <row r="124" spans="1:24" s="34" customFormat="1" ht="15.75" x14ac:dyDescent="0.2">
      <c r="A124" s="218"/>
      <c r="B124" s="20">
        <v>13</v>
      </c>
      <c r="C124" s="21">
        <v>45108.729166666635</v>
      </c>
      <c r="D124" s="1"/>
      <c r="E124" s="70"/>
      <c r="F124" s="177"/>
      <c r="G124" s="177"/>
      <c r="H124" s="177"/>
      <c r="I124" s="73"/>
      <c r="J124" s="2"/>
      <c r="K124" s="154"/>
      <c r="L124" s="154"/>
      <c r="M124" s="155"/>
      <c r="N124" s="36"/>
      <c r="O124" s="173"/>
      <c r="P124" s="20">
        <v>6</v>
      </c>
      <c r="Q124" s="21"/>
      <c r="R124" s="1"/>
      <c r="S124" s="28"/>
      <c r="T124" s="156"/>
      <c r="U124" s="156"/>
      <c r="V124" s="2"/>
      <c r="W124" s="154"/>
      <c r="X124" s="155"/>
    </row>
    <row r="125" spans="1:24" s="34" customFormat="1" ht="15.75" customHeight="1" x14ac:dyDescent="0.2">
      <c r="A125" s="218"/>
      <c r="B125" s="20">
        <v>14</v>
      </c>
      <c r="C125" s="21">
        <v>45108.739583333299</v>
      </c>
      <c r="D125" s="1"/>
      <c r="E125" s="70"/>
      <c r="F125" s="177"/>
      <c r="G125" s="177"/>
      <c r="H125" s="177"/>
      <c r="I125" s="73"/>
      <c r="J125" s="2"/>
      <c r="K125" s="154"/>
      <c r="L125" s="154"/>
      <c r="M125" s="155"/>
      <c r="N125" s="36"/>
      <c r="O125" s="173"/>
      <c r="P125" s="20">
        <v>7</v>
      </c>
      <c r="Q125" s="21"/>
      <c r="R125" s="1"/>
      <c r="S125" s="28"/>
      <c r="T125" s="156"/>
      <c r="U125" s="156"/>
      <c r="V125" s="2"/>
      <c r="W125" s="154"/>
      <c r="X125" s="155"/>
    </row>
    <row r="126" spans="1:24" s="34" customFormat="1" ht="15.75" x14ac:dyDescent="0.2">
      <c r="A126" s="218"/>
      <c r="B126" s="20">
        <v>15</v>
      </c>
      <c r="C126" s="21">
        <v>45108.749999999964</v>
      </c>
      <c r="D126" s="1"/>
      <c r="E126" s="70"/>
      <c r="F126" s="177"/>
      <c r="G126" s="177"/>
      <c r="H126" s="177"/>
      <c r="I126" s="71"/>
      <c r="J126" s="2"/>
      <c r="K126" s="154"/>
      <c r="L126" s="154"/>
      <c r="M126" s="155"/>
      <c r="N126" s="36"/>
      <c r="O126" s="173"/>
      <c r="P126" s="20">
        <v>8</v>
      </c>
      <c r="Q126" s="21"/>
      <c r="R126" s="1"/>
      <c r="S126" s="28"/>
      <c r="T126" s="156"/>
      <c r="U126" s="156"/>
      <c r="V126" s="2"/>
      <c r="W126" s="154"/>
      <c r="X126" s="155"/>
    </row>
    <row r="127" spans="1:24" s="34" customFormat="1" ht="15.75" x14ac:dyDescent="0.2">
      <c r="A127" s="218"/>
      <c r="B127" s="20">
        <v>16</v>
      </c>
      <c r="C127" s="21">
        <v>45108.760416666628</v>
      </c>
      <c r="D127" s="1"/>
      <c r="E127" s="70"/>
      <c r="F127" s="177"/>
      <c r="G127" s="177"/>
      <c r="H127" s="177"/>
      <c r="I127" s="71"/>
      <c r="J127" s="2"/>
      <c r="K127" s="154"/>
      <c r="L127" s="154"/>
      <c r="M127" s="155"/>
      <c r="N127" s="36"/>
      <c r="O127" s="173"/>
      <c r="P127" s="20">
        <v>9</v>
      </c>
      <c r="Q127" s="21"/>
      <c r="R127" s="1"/>
      <c r="S127" s="28"/>
      <c r="T127" s="156"/>
      <c r="U127" s="156"/>
      <c r="V127" s="2"/>
      <c r="W127" s="154"/>
      <c r="X127" s="155"/>
    </row>
    <row r="128" spans="1:24" s="34" customFormat="1" ht="15.75" x14ac:dyDescent="0.2">
      <c r="A128" s="218"/>
      <c r="B128" s="20">
        <v>17</v>
      </c>
      <c r="C128" s="21">
        <v>45108.770833333292</v>
      </c>
      <c r="D128" s="1"/>
      <c r="E128" s="70"/>
      <c r="F128" s="177"/>
      <c r="G128" s="177"/>
      <c r="H128" s="177"/>
      <c r="I128" s="71"/>
      <c r="J128" s="2"/>
      <c r="K128" s="154"/>
      <c r="L128" s="154"/>
      <c r="M128" s="155"/>
      <c r="N128" s="36"/>
      <c r="O128" s="173"/>
      <c r="P128" s="20">
        <v>10</v>
      </c>
      <c r="Q128" s="21"/>
      <c r="R128" s="1"/>
      <c r="S128" s="28"/>
      <c r="T128" s="156"/>
      <c r="U128" s="156"/>
      <c r="V128" s="2"/>
      <c r="W128" s="154"/>
      <c r="X128" s="155"/>
    </row>
    <row r="129" spans="1:24" s="34" customFormat="1" ht="15.75" x14ac:dyDescent="0.2">
      <c r="A129" s="218"/>
      <c r="B129" s="20">
        <v>18</v>
      </c>
      <c r="C129" s="21">
        <v>45108.781249999956</v>
      </c>
      <c r="D129" s="1"/>
      <c r="E129" s="70"/>
      <c r="F129" s="177"/>
      <c r="G129" s="177"/>
      <c r="H129" s="177"/>
      <c r="I129" s="71"/>
      <c r="J129" s="2"/>
      <c r="K129" s="154"/>
      <c r="L129" s="154"/>
      <c r="M129" s="155"/>
      <c r="N129" s="36"/>
      <c r="O129" s="173"/>
      <c r="P129" s="20">
        <v>11</v>
      </c>
      <c r="Q129" s="21"/>
      <c r="R129" s="1"/>
      <c r="S129" s="28"/>
      <c r="T129" s="156"/>
      <c r="U129" s="156"/>
      <c r="V129" s="2"/>
      <c r="W129" s="154"/>
      <c r="X129" s="155"/>
    </row>
    <row r="130" spans="1:24" s="34" customFormat="1" ht="15.75" x14ac:dyDescent="0.2">
      <c r="A130" s="218"/>
      <c r="B130" s="20">
        <v>19</v>
      </c>
      <c r="C130" s="21">
        <v>45108.791666666621</v>
      </c>
      <c r="D130" s="1"/>
      <c r="E130" s="70"/>
      <c r="F130" s="177"/>
      <c r="G130" s="177"/>
      <c r="H130" s="177"/>
      <c r="I130" s="71"/>
      <c r="J130" s="2"/>
      <c r="K130" s="154"/>
      <c r="L130" s="154"/>
      <c r="M130" s="155"/>
      <c r="N130" s="36"/>
      <c r="O130" s="173"/>
      <c r="P130" s="20">
        <v>12</v>
      </c>
      <c r="Q130" s="21"/>
      <c r="R130" s="1"/>
      <c r="S130" s="28"/>
      <c r="T130" s="156"/>
      <c r="U130" s="156"/>
      <c r="V130" s="2"/>
      <c r="W130" s="154"/>
      <c r="X130" s="155"/>
    </row>
    <row r="131" spans="1:24" s="34" customFormat="1" ht="15.75" x14ac:dyDescent="0.2">
      <c r="A131" s="218"/>
      <c r="B131" s="20">
        <v>20</v>
      </c>
      <c r="C131" s="21">
        <v>45108.802083333285</v>
      </c>
      <c r="D131" s="1"/>
      <c r="E131" s="70"/>
      <c r="F131" s="177"/>
      <c r="G131" s="177"/>
      <c r="H131" s="177"/>
      <c r="I131" s="71"/>
      <c r="J131" s="2"/>
      <c r="K131" s="154"/>
      <c r="L131" s="154"/>
      <c r="M131" s="155"/>
      <c r="N131" s="36"/>
      <c r="O131" s="173"/>
      <c r="P131" s="20">
        <v>13</v>
      </c>
      <c r="Q131" s="21"/>
      <c r="R131" s="1"/>
      <c r="S131" s="28"/>
      <c r="T131" s="156"/>
      <c r="U131" s="156"/>
      <c r="V131" s="2"/>
      <c r="W131" s="154"/>
      <c r="X131" s="155"/>
    </row>
    <row r="132" spans="1:24" s="34" customFormat="1" ht="15.75" x14ac:dyDescent="0.2">
      <c r="A132" s="218"/>
      <c r="B132" s="20">
        <v>21</v>
      </c>
      <c r="C132" s="21">
        <v>45108.812499999949</v>
      </c>
      <c r="D132" s="1"/>
      <c r="E132" s="70"/>
      <c r="F132" s="177"/>
      <c r="G132" s="177"/>
      <c r="H132" s="177"/>
      <c r="I132" s="71"/>
      <c r="J132" s="2"/>
      <c r="K132" s="154"/>
      <c r="L132" s="154"/>
      <c r="M132" s="155"/>
      <c r="N132" s="36"/>
      <c r="O132" s="173"/>
      <c r="P132" s="20">
        <v>14</v>
      </c>
      <c r="Q132" s="21"/>
      <c r="R132" s="1"/>
      <c r="S132" s="28"/>
      <c r="T132" s="156"/>
      <c r="U132" s="156"/>
      <c r="V132" s="2"/>
      <c r="W132" s="154"/>
      <c r="X132" s="155"/>
    </row>
    <row r="133" spans="1:24" s="34" customFormat="1" ht="15.75" x14ac:dyDescent="0.2">
      <c r="A133" s="218"/>
      <c r="B133" s="20">
        <v>22</v>
      </c>
      <c r="C133" s="21">
        <v>45108.822916666613</v>
      </c>
      <c r="D133" s="1"/>
      <c r="E133" s="70"/>
      <c r="F133" s="177"/>
      <c r="G133" s="177"/>
      <c r="H133" s="177"/>
      <c r="I133" s="71"/>
      <c r="J133" s="2"/>
      <c r="K133" s="154"/>
      <c r="L133" s="154"/>
      <c r="M133" s="155"/>
      <c r="N133" s="36"/>
      <c r="O133" s="173"/>
      <c r="P133" s="20">
        <v>15</v>
      </c>
      <c r="Q133" s="21"/>
      <c r="R133" s="1"/>
      <c r="S133" s="28"/>
      <c r="T133" s="156"/>
      <c r="U133" s="156"/>
      <c r="V133" s="2"/>
      <c r="W133" s="154"/>
      <c r="X133" s="155"/>
    </row>
    <row r="134" spans="1:24" s="34" customFormat="1" ht="15.75" x14ac:dyDescent="0.2">
      <c r="A134" s="218"/>
      <c r="B134" s="20">
        <v>23</v>
      </c>
      <c r="C134" s="21">
        <v>45108.833333333278</v>
      </c>
      <c r="D134" s="1"/>
      <c r="E134" s="70"/>
      <c r="F134" s="177"/>
      <c r="G134" s="177"/>
      <c r="H134" s="177"/>
      <c r="I134" s="71"/>
      <c r="J134" s="2"/>
      <c r="K134" s="154"/>
      <c r="L134" s="154"/>
      <c r="M134" s="155"/>
      <c r="N134" s="36"/>
      <c r="O134" s="173"/>
      <c r="P134" s="20">
        <v>16</v>
      </c>
      <c r="Q134" s="21"/>
      <c r="R134" s="1"/>
      <c r="S134" s="28"/>
      <c r="T134" s="156"/>
      <c r="U134" s="156"/>
      <c r="V134" s="2"/>
      <c r="W134" s="154"/>
      <c r="X134" s="155"/>
    </row>
    <row r="135" spans="1:24" s="34" customFormat="1" ht="15.75" x14ac:dyDescent="0.2">
      <c r="A135" s="218"/>
      <c r="B135" s="20">
        <v>24</v>
      </c>
      <c r="C135" s="21">
        <v>45108.843749999942</v>
      </c>
      <c r="D135" s="1"/>
      <c r="E135" s="70"/>
      <c r="F135" s="177"/>
      <c r="G135" s="177"/>
      <c r="H135" s="177"/>
      <c r="I135" s="71"/>
      <c r="J135" s="2"/>
      <c r="K135" s="154"/>
      <c r="L135" s="154"/>
      <c r="M135" s="155"/>
      <c r="N135" s="36"/>
      <c r="O135" s="173"/>
      <c r="P135" s="20">
        <v>17</v>
      </c>
      <c r="Q135" s="21"/>
      <c r="R135" s="1"/>
      <c r="S135" s="28"/>
      <c r="T135" s="156"/>
      <c r="U135" s="156"/>
      <c r="V135" s="2"/>
      <c r="W135" s="154"/>
      <c r="X135" s="155"/>
    </row>
    <row r="136" spans="1:24" s="34" customFormat="1" ht="15.75" x14ac:dyDescent="0.2">
      <c r="A136" s="218"/>
      <c r="B136" s="20">
        <v>25</v>
      </c>
      <c r="C136" s="21"/>
      <c r="D136" s="1"/>
      <c r="E136" s="70"/>
      <c r="F136" s="177"/>
      <c r="G136" s="177"/>
      <c r="H136" s="177"/>
      <c r="I136" s="71"/>
      <c r="J136" s="2"/>
      <c r="K136" s="154"/>
      <c r="L136" s="154"/>
      <c r="M136" s="155"/>
      <c r="N136" s="36"/>
      <c r="O136" s="173"/>
      <c r="P136" s="20">
        <v>18</v>
      </c>
      <c r="Q136" s="21"/>
      <c r="R136" s="1"/>
      <c r="S136" s="28"/>
      <c r="T136" s="156"/>
      <c r="U136" s="156"/>
      <c r="V136" s="2"/>
      <c r="W136" s="154"/>
      <c r="X136" s="155"/>
    </row>
    <row r="137" spans="1:24" s="34" customFormat="1" ht="15.75" x14ac:dyDescent="0.2">
      <c r="A137" s="218"/>
      <c r="B137" s="20">
        <v>26</v>
      </c>
      <c r="C137" s="21"/>
      <c r="D137" s="1"/>
      <c r="E137" s="70"/>
      <c r="F137" s="177"/>
      <c r="G137" s="177"/>
      <c r="H137" s="177"/>
      <c r="I137" s="71"/>
      <c r="J137" s="2"/>
      <c r="K137" s="154"/>
      <c r="L137" s="154"/>
      <c r="M137" s="155"/>
      <c r="N137" s="36"/>
      <c r="O137" s="173"/>
      <c r="P137" s="20">
        <v>19</v>
      </c>
      <c r="Q137" s="21"/>
      <c r="R137" s="1"/>
      <c r="S137" s="28"/>
      <c r="T137" s="156"/>
      <c r="U137" s="156"/>
      <c r="V137" s="2"/>
      <c r="W137" s="154"/>
      <c r="X137" s="155"/>
    </row>
    <row r="138" spans="1:24" s="34" customFormat="1" ht="15.75" x14ac:dyDescent="0.2">
      <c r="A138" s="218"/>
      <c r="B138" s="20">
        <v>27</v>
      </c>
      <c r="C138" s="21"/>
      <c r="D138" s="1"/>
      <c r="E138" s="70"/>
      <c r="F138" s="177"/>
      <c r="G138" s="177"/>
      <c r="H138" s="177"/>
      <c r="I138" s="71"/>
      <c r="J138" s="2"/>
      <c r="K138" s="154"/>
      <c r="L138" s="154"/>
      <c r="M138" s="155"/>
      <c r="N138" s="36"/>
      <c r="O138" s="173"/>
      <c r="P138" s="20">
        <v>20</v>
      </c>
      <c r="Q138" s="21"/>
      <c r="R138" s="1"/>
      <c r="S138" s="28"/>
      <c r="T138" s="156"/>
      <c r="U138" s="156"/>
      <c r="V138" s="2"/>
      <c r="W138" s="154"/>
      <c r="X138" s="155"/>
    </row>
    <row r="139" spans="1:24" s="34" customFormat="1" ht="15.75" x14ac:dyDescent="0.2">
      <c r="A139" s="218"/>
      <c r="B139" s="20">
        <v>28</v>
      </c>
      <c r="C139" s="21"/>
      <c r="D139" s="1"/>
      <c r="E139" s="70"/>
      <c r="F139" s="177"/>
      <c r="G139" s="177"/>
      <c r="H139" s="177"/>
      <c r="I139" s="71"/>
      <c r="J139" s="2"/>
      <c r="K139" s="154"/>
      <c r="L139" s="154"/>
      <c r="M139" s="155"/>
      <c r="N139" s="36"/>
      <c r="O139" s="173"/>
      <c r="P139" s="20">
        <v>21</v>
      </c>
      <c r="Q139" s="21"/>
      <c r="R139" s="1"/>
      <c r="S139" s="28"/>
      <c r="T139" s="156"/>
      <c r="U139" s="156"/>
      <c r="V139" s="2"/>
      <c r="W139" s="154"/>
      <c r="X139" s="155"/>
    </row>
    <row r="140" spans="1:24" s="34" customFormat="1" ht="15.75" x14ac:dyDescent="0.2">
      <c r="A140" s="218"/>
      <c r="B140" s="20">
        <v>29</v>
      </c>
      <c r="C140" s="21"/>
      <c r="D140" s="1"/>
      <c r="E140" s="70"/>
      <c r="F140" s="177"/>
      <c r="G140" s="177"/>
      <c r="H140" s="177"/>
      <c r="I140" s="71"/>
      <c r="J140" s="2"/>
      <c r="K140" s="154"/>
      <c r="L140" s="154"/>
      <c r="M140" s="155"/>
      <c r="N140" s="36"/>
      <c r="O140" s="173"/>
      <c r="P140" s="20">
        <v>22</v>
      </c>
      <c r="Q140" s="21"/>
      <c r="R140" s="1"/>
      <c r="S140" s="28"/>
      <c r="T140" s="156"/>
      <c r="U140" s="156"/>
      <c r="V140" s="2"/>
      <c r="W140" s="154"/>
      <c r="X140" s="155"/>
    </row>
    <row r="141" spans="1:24" s="34" customFormat="1" ht="15.75" x14ac:dyDescent="0.2">
      <c r="A141" s="218"/>
      <c r="B141" s="20">
        <v>30</v>
      </c>
      <c r="C141" s="21"/>
      <c r="D141" s="1"/>
      <c r="E141" s="70"/>
      <c r="F141" s="177"/>
      <c r="G141" s="177"/>
      <c r="H141" s="177"/>
      <c r="I141" s="71"/>
      <c r="J141" s="2"/>
      <c r="K141" s="154"/>
      <c r="L141" s="154"/>
      <c r="M141" s="155"/>
      <c r="N141" s="36"/>
      <c r="O141" s="173"/>
      <c r="P141" s="20">
        <v>23</v>
      </c>
      <c r="Q141" s="21"/>
      <c r="R141" s="1"/>
      <c r="S141" s="28"/>
      <c r="T141" s="156"/>
      <c r="U141" s="156"/>
      <c r="V141" s="2"/>
      <c r="W141" s="154"/>
      <c r="X141" s="155"/>
    </row>
    <row r="142" spans="1:24" s="34" customFormat="1" ht="15.75" x14ac:dyDescent="0.2">
      <c r="A142" s="218"/>
      <c r="B142" s="20">
        <v>31</v>
      </c>
      <c r="C142" s="21"/>
      <c r="D142" s="1"/>
      <c r="E142" s="70"/>
      <c r="F142" s="177"/>
      <c r="G142" s="177"/>
      <c r="H142" s="177"/>
      <c r="I142" s="71"/>
      <c r="J142" s="2"/>
      <c r="K142" s="154"/>
      <c r="L142" s="154"/>
      <c r="M142" s="155"/>
      <c r="N142" s="36"/>
      <c r="O142" s="173"/>
      <c r="P142" s="20">
        <v>24</v>
      </c>
      <c r="Q142" s="21"/>
      <c r="R142" s="1"/>
      <c r="S142" s="28"/>
      <c r="T142" s="156"/>
      <c r="U142" s="156"/>
      <c r="V142" s="2"/>
      <c r="W142" s="154"/>
      <c r="X142" s="155"/>
    </row>
    <row r="143" spans="1:24" s="34" customFormat="1" ht="16.5" thickBot="1" x14ac:dyDescent="0.25">
      <c r="A143" s="219"/>
      <c r="B143" s="22">
        <v>32</v>
      </c>
      <c r="C143" s="23"/>
      <c r="D143" s="6"/>
      <c r="E143" s="50"/>
      <c r="F143" s="177"/>
      <c r="G143" s="177"/>
      <c r="H143" s="177"/>
      <c r="I143" s="58"/>
      <c r="J143" s="8"/>
      <c r="K143" s="154"/>
      <c r="L143" s="154"/>
      <c r="M143" s="155"/>
      <c r="N143" s="36"/>
      <c r="O143" s="173"/>
      <c r="P143" s="20">
        <v>25</v>
      </c>
      <c r="Q143" s="21"/>
      <c r="R143" s="1"/>
      <c r="S143" s="28"/>
      <c r="T143" s="156"/>
      <c r="U143" s="156"/>
      <c r="V143" s="2"/>
      <c r="W143" s="154"/>
      <c r="X143" s="155"/>
    </row>
    <row r="144" spans="1:24" s="34" customFormat="1" ht="15.75" customHeight="1" x14ac:dyDescent="0.2">
      <c r="A144" s="214" t="str">
        <f>_xlfn.CONCAT(B7," - ",D7)</f>
        <v xml:space="preserve">5 - </v>
      </c>
      <c r="B144" s="24">
        <v>1</v>
      </c>
      <c r="C144" s="25" t="e" cm="1">
        <f t="array" ref="C144">GenerarHorasDerrame15($L$7,$M$7)</f>
        <v>#VALUE!</v>
      </c>
      <c r="D144" s="3"/>
      <c r="E144" s="51"/>
      <c r="F144" s="185"/>
      <c r="G144" s="185"/>
      <c r="H144" s="185"/>
      <c r="I144" s="57"/>
      <c r="J144" s="5"/>
      <c r="K144" s="175"/>
      <c r="L144" s="175"/>
      <c r="M144" s="176"/>
      <c r="N144" s="36"/>
      <c r="O144" s="173"/>
      <c r="P144" s="20">
        <v>26</v>
      </c>
      <c r="Q144" s="21"/>
      <c r="R144" s="1"/>
      <c r="S144" s="28"/>
      <c r="T144" s="156"/>
      <c r="U144" s="156"/>
      <c r="V144" s="2"/>
      <c r="W144" s="154"/>
      <c r="X144" s="155"/>
    </row>
    <row r="145" spans="1:24" s="34" customFormat="1" ht="15.75" x14ac:dyDescent="0.2">
      <c r="A145" s="215"/>
      <c r="B145" s="20">
        <v>2</v>
      </c>
      <c r="C145" s="21"/>
      <c r="D145" s="1"/>
      <c r="E145" s="70"/>
      <c r="F145" s="177"/>
      <c r="G145" s="177"/>
      <c r="H145" s="177"/>
      <c r="I145" s="73"/>
      <c r="J145" s="2"/>
      <c r="K145" s="154"/>
      <c r="L145" s="154"/>
      <c r="M145" s="155"/>
      <c r="N145" s="36"/>
      <c r="O145" s="173"/>
      <c r="P145" s="20">
        <v>27</v>
      </c>
      <c r="Q145" s="21"/>
      <c r="R145" s="1"/>
      <c r="S145" s="28"/>
      <c r="T145" s="156"/>
      <c r="U145" s="156"/>
      <c r="V145" s="2"/>
      <c r="W145" s="154"/>
      <c r="X145" s="155"/>
    </row>
    <row r="146" spans="1:24" s="34" customFormat="1" ht="15.75" customHeight="1" x14ac:dyDescent="0.2">
      <c r="A146" s="215"/>
      <c r="B146" s="20">
        <v>3</v>
      </c>
      <c r="C146" s="21"/>
      <c r="D146" s="1"/>
      <c r="E146" s="70"/>
      <c r="F146" s="177"/>
      <c r="G146" s="177"/>
      <c r="H146" s="177"/>
      <c r="I146" s="73"/>
      <c r="J146" s="2"/>
      <c r="K146" s="154"/>
      <c r="L146" s="154"/>
      <c r="M146" s="155"/>
      <c r="N146" s="36"/>
      <c r="O146" s="173"/>
      <c r="P146" s="20">
        <v>28</v>
      </c>
      <c r="Q146" s="21"/>
      <c r="R146" s="1"/>
      <c r="S146" s="28"/>
      <c r="T146" s="156"/>
      <c r="U146" s="156"/>
      <c r="V146" s="2"/>
      <c r="W146" s="154"/>
      <c r="X146" s="155"/>
    </row>
    <row r="147" spans="1:24" s="34" customFormat="1" ht="15.75" x14ac:dyDescent="0.2">
      <c r="A147" s="215"/>
      <c r="B147" s="20">
        <v>4</v>
      </c>
      <c r="C147" s="21"/>
      <c r="D147" s="1"/>
      <c r="E147" s="70"/>
      <c r="F147" s="177"/>
      <c r="G147" s="177"/>
      <c r="H147" s="177"/>
      <c r="I147" s="73"/>
      <c r="J147" s="2"/>
      <c r="K147" s="154"/>
      <c r="L147" s="154"/>
      <c r="M147" s="155"/>
      <c r="N147" s="36"/>
      <c r="O147" s="173"/>
      <c r="P147" s="20">
        <v>29</v>
      </c>
      <c r="Q147" s="21"/>
      <c r="R147" s="1"/>
      <c r="S147" s="28"/>
      <c r="T147" s="156"/>
      <c r="U147" s="156"/>
      <c r="V147" s="2"/>
      <c r="W147" s="154"/>
      <c r="X147" s="155"/>
    </row>
    <row r="148" spans="1:24" s="34" customFormat="1" ht="15.75" x14ac:dyDescent="0.2">
      <c r="A148" s="215"/>
      <c r="B148" s="20">
        <v>5</v>
      </c>
      <c r="C148" s="21"/>
      <c r="D148" s="1"/>
      <c r="E148" s="70"/>
      <c r="F148" s="177"/>
      <c r="G148" s="177"/>
      <c r="H148" s="177"/>
      <c r="I148" s="73"/>
      <c r="J148" s="2"/>
      <c r="K148" s="154"/>
      <c r="L148" s="154"/>
      <c r="M148" s="155"/>
      <c r="N148" s="36"/>
      <c r="O148" s="173"/>
      <c r="P148" s="20">
        <v>30</v>
      </c>
      <c r="Q148" s="21"/>
      <c r="R148" s="1"/>
      <c r="S148" s="28"/>
      <c r="T148" s="156"/>
      <c r="U148" s="156"/>
      <c r="V148" s="2"/>
      <c r="W148" s="154"/>
      <c r="X148" s="155"/>
    </row>
    <row r="149" spans="1:24" s="34" customFormat="1" ht="15.75" customHeight="1" x14ac:dyDescent="0.2">
      <c r="A149" s="215"/>
      <c r="B149" s="20">
        <v>6</v>
      </c>
      <c r="C149" s="21"/>
      <c r="D149" s="1"/>
      <c r="E149" s="70"/>
      <c r="F149" s="177"/>
      <c r="G149" s="177"/>
      <c r="H149" s="177"/>
      <c r="I149" s="73"/>
      <c r="J149" s="2"/>
      <c r="K149" s="154"/>
      <c r="L149" s="154"/>
      <c r="M149" s="155"/>
      <c r="N149" s="36"/>
      <c r="O149" s="173"/>
      <c r="P149" s="20">
        <v>31</v>
      </c>
      <c r="Q149" s="21"/>
      <c r="R149" s="1"/>
      <c r="S149" s="28"/>
      <c r="T149" s="156"/>
      <c r="U149" s="156"/>
      <c r="V149" s="2"/>
      <c r="W149" s="154"/>
      <c r="X149" s="155"/>
    </row>
    <row r="150" spans="1:24" s="34" customFormat="1" ht="16.5" thickBot="1" x14ac:dyDescent="0.25">
      <c r="A150" s="215"/>
      <c r="B150" s="20">
        <v>7</v>
      </c>
      <c r="C150" s="21"/>
      <c r="D150" s="1"/>
      <c r="E150" s="70"/>
      <c r="F150" s="177"/>
      <c r="G150" s="177"/>
      <c r="H150" s="177"/>
      <c r="I150" s="73"/>
      <c r="J150" s="2"/>
      <c r="K150" s="154"/>
      <c r="L150" s="154"/>
      <c r="M150" s="155"/>
      <c r="N150" s="36"/>
      <c r="O150" s="174"/>
      <c r="P150" s="22">
        <v>32</v>
      </c>
      <c r="Q150" s="23"/>
      <c r="R150" s="6"/>
      <c r="S150" s="7"/>
      <c r="T150" s="158"/>
      <c r="U150" s="158"/>
      <c r="V150" s="8"/>
      <c r="W150" s="159"/>
      <c r="X150" s="160"/>
    </row>
    <row r="151" spans="1:24" s="34" customFormat="1" ht="15.75" x14ac:dyDescent="0.25">
      <c r="A151" s="215"/>
      <c r="B151" s="20">
        <v>8</v>
      </c>
      <c r="C151" s="21"/>
      <c r="D151" s="1"/>
      <c r="E151" s="70"/>
      <c r="F151" s="177"/>
      <c r="G151" s="177"/>
      <c r="H151" s="177"/>
      <c r="I151" s="73"/>
      <c r="J151" s="2"/>
      <c r="K151" s="154"/>
      <c r="L151" s="154"/>
      <c r="M151" s="155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215"/>
      <c r="B152" s="20">
        <v>9</v>
      </c>
      <c r="C152" s="21"/>
      <c r="D152" s="1"/>
      <c r="E152" s="70"/>
      <c r="F152" s="177"/>
      <c r="G152" s="177"/>
      <c r="H152" s="177"/>
      <c r="I152" s="73"/>
      <c r="J152" s="2"/>
      <c r="K152" s="154"/>
      <c r="L152" s="154"/>
      <c r="M152" s="155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215"/>
      <c r="B153" s="20">
        <v>10</v>
      </c>
      <c r="C153" s="21"/>
      <c r="D153" s="1"/>
      <c r="E153" s="70"/>
      <c r="F153" s="177"/>
      <c r="G153" s="177"/>
      <c r="H153" s="177"/>
      <c r="I153" s="73"/>
      <c r="J153" s="2"/>
      <c r="K153" s="154"/>
      <c r="L153" s="154"/>
      <c r="M153" s="155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215"/>
      <c r="B154" s="20">
        <v>11</v>
      </c>
      <c r="C154" s="21"/>
      <c r="D154" s="1"/>
      <c r="E154" s="70"/>
      <c r="F154" s="177"/>
      <c r="G154" s="177"/>
      <c r="H154" s="177"/>
      <c r="I154" s="73"/>
      <c r="J154" s="2"/>
      <c r="K154" s="154"/>
      <c r="L154" s="154"/>
      <c r="M154" s="155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215"/>
      <c r="B155" s="20">
        <v>12</v>
      </c>
      <c r="C155" s="21"/>
      <c r="D155" s="1"/>
      <c r="E155" s="70"/>
      <c r="F155" s="177"/>
      <c r="G155" s="177"/>
      <c r="H155" s="177"/>
      <c r="I155" s="73"/>
      <c r="J155" s="2"/>
      <c r="K155" s="154"/>
      <c r="L155" s="154"/>
      <c r="M155" s="155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215"/>
      <c r="B156" s="20">
        <v>13</v>
      </c>
      <c r="C156" s="21"/>
      <c r="D156" s="1"/>
      <c r="E156" s="70"/>
      <c r="F156" s="177"/>
      <c r="G156" s="177"/>
      <c r="H156" s="177"/>
      <c r="I156" s="73"/>
      <c r="J156" s="2"/>
      <c r="K156" s="154"/>
      <c r="L156" s="154"/>
      <c r="M156" s="155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215"/>
      <c r="B157" s="20">
        <v>14</v>
      </c>
      <c r="C157" s="21"/>
      <c r="D157" s="1"/>
      <c r="E157" s="70"/>
      <c r="F157" s="177"/>
      <c r="G157" s="177"/>
      <c r="H157" s="177"/>
      <c r="I157" s="73"/>
      <c r="J157" s="2"/>
      <c r="K157" s="154"/>
      <c r="L157" s="154"/>
      <c r="M157" s="155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215"/>
      <c r="B158" s="20">
        <v>15</v>
      </c>
      <c r="C158" s="21"/>
      <c r="D158" s="1"/>
      <c r="E158" s="70"/>
      <c r="F158" s="177"/>
      <c r="G158" s="177"/>
      <c r="H158" s="177"/>
      <c r="I158" s="71"/>
      <c r="J158" s="2"/>
      <c r="K158" s="154"/>
      <c r="L158" s="154"/>
      <c r="M158" s="155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215"/>
      <c r="B159" s="20">
        <v>16</v>
      </c>
      <c r="C159" s="21"/>
      <c r="D159" s="1"/>
      <c r="E159" s="70"/>
      <c r="F159" s="177"/>
      <c r="G159" s="177"/>
      <c r="H159" s="177"/>
      <c r="I159" s="71"/>
      <c r="J159" s="2"/>
      <c r="K159" s="154"/>
      <c r="L159" s="154"/>
      <c r="M159" s="155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215"/>
      <c r="B160" s="20">
        <v>17</v>
      </c>
      <c r="C160" s="21"/>
      <c r="D160" s="1"/>
      <c r="E160" s="70"/>
      <c r="F160" s="177"/>
      <c r="G160" s="177"/>
      <c r="H160" s="177"/>
      <c r="I160" s="71"/>
      <c r="J160" s="2"/>
      <c r="K160" s="154"/>
      <c r="L160" s="154"/>
      <c r="M160" s="155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215"/>
      <c r="B161" s="20">
        <v>18</v>
      </c>
      <c r="C161" s="21"/>
      <c r="D161" s="1"/>
      <c r="E161" s="70"/>
      <c r="F161" s="177"/>
      <c r="G161" s="177"/>
      <c r="H161" s="177"/>
      <c r="I161" s="71"/>
      <c r="J161" s="2"/>
      <c r="K161" s="154"/>
      <c r="L161" s="154"/>
      <c r="M161" s="155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215"/>
      <c r="B162" s="20">
        <v>19</v>
      </c>
      <c r="C162" s="21"/>
      <c r="D162" s="1"/>
      <c r="E162" s="70"/>
      <c r="F162" s="177"/>
      <c r="G162" s="177"/>
      <c r="H162" s="177"/>
      <c r="I162" s="71"/>
      <c r="J162" s="2"/>
      <c r="K162" s="154"/>
      <c r="L162" s="154"/>
      <c r="M162" s="155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215"/>
      <c r="B163" s="20">
        <v>20</v>
      </c>
      <c r="C163" s="21"/>
      <c r="D163" s="1"/>
      <c r="E163" s="70"/>
      <c r="F163" s="177"/>
      <c r="G163" s="177"/>
      <c r="H163" s="177"/>
      <c r="I163" s="71"/>
      <c r="J163" s="2"/>
      <c r="K163" s="154"/>
      <c r="L163" s="154"/>
      <c r="M163" s="155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215"/>
      <c r="B164" s="20">
        <v>21</v>
      </c>
      <c r="C164" s="21"/>
      <c r="D164" s="1"/>
      <c r="E164" s="70"/>
      <c r="F164" s="177"/>
      <c r="G164" s="177"/>
      <c r="H164" s="177"/>
      <c r="I164" s="71"/>
      <c r="J164" s="2"/>
      <c r="K164" s="154"/>
      <c r="L164" s="154"/>
      <c r="M164" s="155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215"/>
      <c r="B165" s="20">
        <v>22</v>
      </c>
      <c r="C165" s="21"/>
      <c r="D165" s="1"/>
      <c r="E165" s="70"/>
      <c r="F165" s="177"/>
      <c r="G165" s="177"/>
      <c r="H165" s="177"/>
      <c r="I165" s="71"/>
      <c r="J165" s="2"/>
      <c r="K165" s="154"/>
      <c r="L165" s="154"/>
      <c r="M165" s="155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215"/>
      <c r="B166" s="20">
        <v>23</v>
      </c>
      <c r="C166" s="21"/>
      <c r="D166" s="1"/>
      <c r="E166" s="70"/>
      <c r="F166" s="177"/>
      <c r="G166" s="177"/>
      <c r="H166" s="177"/>
      <c r="I166" s="71"/>
      <c r="J166" s="2"/>
      <c r="K166" s="154"/>
      <c r="L166" s="154"/>
      <c r="M166" s="155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215"/>
      <c r="B167" s="20">
        <v>24</v>
      </c>
      <c r="C167" s="21"/>
      <c r="D167" s="1"/>
      <c r="E167" s="70"/>
      <c r="F167" s="177"/>
      <c r="G167" s="177"/>
      <c r="H167" s="177"/>
      <c r="I167" s="71"/>
      <c r="J167" s="2"/>
      <c r="K167" s="154"/>
      <c r="L167" s="154"/>
      <c r="M167" s="155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215"/>
      <c r="B168" s="20">
        <v>25</v>
      </c>
      <c r="C168" s="21"/>
      <c r="D168" s="1"/>
      <c r="E168" s="70"/>
      <c r="F168" s="177"/>
      <c r="G168" s="177"/>
      <c r="H168" s="177"/>
      <c r="I168" s="71"/>
      <c r="J168" s="2"/>
      <c r="K168" s="154"/>
      <c r="L168" s="154"/>
      <c r="M168" s="155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215"/>
      <c r="B169" s="20">
        <v>26</v>
      </c>
      <c r="C169" s="21"/>
      <c r="D169" s="1"/>
      <c r="E169" s="70"/>
      <c r="F169" s="177"/>
      <c r="G169" s="177"/>
      <c r="H169" s="177"/>
      <c r="I169" s="71"/>
      <c r="J169" s="2"/>
      <c r="K169" s="154"/>
      <c r="L169" s="154"/>
      <c r="M169" s="155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215"/>
      <c r="B170" s="20">
        <v>27</v>
      </c>
      <c r="C170" s="21"/>
      <c r="D170" s="1"/>
      <c r="E170" s="70"/>
      <c r="F170" s="177"/>
      <c r="G170" s="177"/>
      <c r="H170" s="177"/>
      <c r="I170" s="71"/>
      <c r="J170" s="2"/>
      <c r="K170" s="154"/>
      <c r="L170" s="154"/>
      <c r="M170" s="155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215"/>
      <c r="B171" s="20">
        <v>28</v>
      </c>
      <c r="C171" s="21"/>
      <c r="D171" s="1"/>
      <c r="E171" s="70"/>
      <c r="F171" s="177"/>
      <c r="G171" s="177"/>
      <c r="H171" s="177"/>
      <c r="I171" s="71"/>
      <c r="J171" s="2"/>
      <c r="K171" s="154"/>
      <c r="L171" s="154"/>
      <c r="M171" s="155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215"/>
      <c r="B172" s="20">
        <v>29</v>
      </c>
      <c r="C172" s="21"/>
      <c r="D172" s="1"/>
      <c r="E172" s="70"/>
      <c r="F172" s="177"/>
      <c r="G172" s="177"/>
      <c r="H172" s="177"/>
      <c r="I172" s="71"/>
      <c r="J172" s="2"/>
      <c r="K172" s="154"/>
      <c r="L172" s="154"/>
      <c r="M172" s="155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215"/>
      <c r="B173" s="20">
        <v>30</v>
      </c>
      <c r="C173" s="21"/>
      <c r="D173" s="1"/>
      <c r="E173" s="70"/>
      <c r="F173" s="177"/>
      <c r="G173" s="177"/>
      <c r="H173" s="177"/>
      <c r="I173" s="71"/>
      <c r="J173" s="2"/>
      <c r="K173" s="154"/>
      <c r="L173" s="154"/>
      <c r="M173" s="155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215"/>
      <c r="B174" s="20">
        <v>31</v>
      </c>
      <c r="C174" s="21"/>
      <c r="D174" s="1"/>
      <c r="E174" s="70"/>
      <c r="F174" s="177"/>
      <c r="G174" s="177"/>
      <c r="H174" s="177"/>
      <c r="I174" s="71"/>
      <c r="J174" s="2"/>
      <c r="K174" s="154"/>
      <c r="L174" s="154"/>
      <c r="M174" s="155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216"/>
      <c r="B175" s="22">
        <v>32</v>
      </c>
      <c r="C175" s="23"/>
      <c r="D175" s="6"/>
      <c r="E175" s="50"/>
      <c r="F175" s="177"/>
      <c r="G175" s="177"/>
      <c r="H175" s="177"/>
      <c r="I175" s="58"/>
      <c r="J175" s="8"/>
      <c r="K175" s="154"/>
      <c r="L175" s="154"/>
      <c r="M175" s="155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217" t="str">
        <f>_xlfn.CONCAT(B8," - ",D8)</f>
        <v>6 - Franco Soto Maria</v>
      </c>
      <c r="B176" s="24">
        <v>1</v>
      </c>
      <c r="C176" s="25" cm="1">
        <f t="array" ref="C176:C199">IFERROR(GenerarHorasDerrame15($L$8,$M$8),"Error o no definido")</f>
        <v>45108.604166666664</v>
      </c>
      <c r="D176" s="3"/>
      <c r="E176" s="51"/>
      <c r="F176" s="185"/>
      <c r="G176" s="185"/>
      <c r="H176" s="185"/>
      <c r="I176" s="57"/>
      <c r="J176" s="5"/>
      <c r="K176" s="175"/>
      <c r="L176" s="175"/>
      <c r="M176" s="176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218"/>
      <c r="B177" s="20">
        <v>2</v>
      </c>
      <c r="C177" s="21">
        <v>45108.614583333328</v>
      </c>
      <c r="D177" s="1"/>
      <c r="E177" s="70"/>
      <c r="F177" s="177"/>
      <c r="G177" s="177"/>
      <c r="H177" s="177"/>
      <c r="I177" s="73"/>
      <c r="J177" s="2"/>
      <c r="K177" s="154"/>
      <c r="L177" s="154"/>
      <c r="M177" s="155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218"/>
      <c r="B178" s="20">
        <v>3</v>
      </c>
      <c r="C178" s="21">
        <v>45108.624999999993</v>
      </c>
      <c r="D178" s="1"/>
      <c r="E178" s="70"/>
      <c r="F178" s="177"/>
      <c r="G178" s="177"/>
      <c r="H178" s="177"/>
      <c r="I178" s="73"/>
      <c r="J178" s="2"/>
      <c r="K178" s="154"/>
      <c r="L178" s="154"/>
      <c r="M178" s="155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218"/>
      <c r="B179" s="20">
        <v>4</v>
      </c>
      <c r="C179" s="21">
        <v>45108.635416666657</v>
      </c>
      <c r="D179" s="1"/>
      <c r="E179" s="70"/>
      <c r="F179" s="177"/>
      <c r="G179" s="177"/>
      <c r="H179" s="177"/>
      <c r="I179" s="73"/>
      <c r="J179" s="2"/>
      <c r="K179" s="154"/>
      <c r="L179" s="154"/>
      <c r="M179" s="155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218"/>
      <c r="B180" s="20">
        <v>5</v>
      </c>
      <c r="C180" s="21">
        <v>45108.645833333321</v>
      </c>
      <c r="D180" s="1"/>
      <c r="E180" s="70"/>
      <c r="F180" s="177"/>
      <c r="G180" s="177"/>
      <c r="H180" s="177"/>
      <c r="I180" s="73"/>
      <c r="J180" s="2"/>
      <c r="K180" s="154"/>
      <c r="L180" s="154"/>
      <c r="M180" s="155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218"/>
      <c r="B181" s="20">
        <v>6</v>
      </c>
      <c r="C181" s="21">
        <v>45108.656249999985</v>
      </c>
      <c r="D181" s="1"/>
      <c r="E181" s="70"/>
      <c r="F181" s="177"/>
      <c r="G181" s="177"/>
      <c r="H181" s="177"/>
      <c r="I181" s="73"/>
      <c r="J181" s="2"/>
      <c r="K181" s="154"/>
      <c r="L181" s="154"/>
      <c r="M181" s="155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218"/>
      <c r="B182" s="20">
        <v>7</v>
      </c>
      <c r="C182" s="21">
        <v>45108.66666666665</v>
      </c>
      <c r="D182" s="1"/>
      <c r="E182" s="70"/>
      <c r="F182" s="177"/>
      <c r="G182" s="177"/>
      <c r="H182" s="177"/>
      <c r="I182" s="73"/>
      <c r="J182" s="2"/>
      <c r="K182" s="154"/>
      <c r="L182" s="154"/>
      <c r="M182" s="155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218"/>
      <c r="B183" s="20">
        <v>8</v>
      </c>
      <c r="C183" s="21">
        <v>45108.677083333314</v>
      </c>
      <c r="D183" s="1"/>
      <c r="E183" s="70"/>
      <c r="F183" s="177"/>
      <c r="G183" s="177"/>
      <c r="H183" s="177"/>
      <c r="I183" s="73"/>
      <c r="J183" s="2"/>
      <c r="K183" s="154"/>
      <c r="L183" s="154"/>
      <c r="M183" s="155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218"/>
      <c r="B184" s="20">
        <v>9</v>
      </c>
      <c r="C184" s="21">
        <v>45108.687499999978</v>
      </c>
      <c r="D184" s="1"/>
      <c r="E184" s="70"/>
      <c r="F184" s="177"/>
      <c r="G184" s="177"/>
      <c r="H184" s="177"/>
      <c r="I184" s="73"/>
      <c r="J184" s="2"/>
      <c r="K184" s="154"/>
      <c r="L184" s="154"/>
      <c r="M184" s="155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218"/>
      <c r="B185" s="20">
        <v>10</v>
      </c>
      <c r="C185" s="21">
        <v>45108.697916666642</v>
      </c>
      <c r="D185" s="1"/>
      <c r="E185" s="70"/>
      <c r="F185" s="177"/>
      <c r="G185" s="177"/>
      <c r="H185" s="177"/>
      <c r="I185" s="73"/>
      <c r="J185" s="2"/>
      <c r="K185" s="154"/>
      <c r="L185" s="154"/>
      <c r="M185" s="155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218"/>
      <c r="B186" s="20">
        <v>11</v>
      </c>
      <c r="C186" s="21">
        <v>45108.708333333307</v>
      </c>
      <c r="D186" s="1"/>
      <c r="E186" s="70"/>
      <c r="F186" s="177"/>
      <c r="G186" s="177"/>
      <c r="H186" s="177"/>
      <c r="I186" s="73"/>
      <c r="J186" s="2"/>
      <c r="K186" s="154"/>
      <c r="L186" s="154"/>
      <c r="M186" s="155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218"/>
      <c r="B187" s="20">
        <v>12</v>
      </c>
      <c r="C187" s="21">
        <v>45108.718749999971</v>
      </c>
      <c r="D187" s="1"/>
      <c r="E187" s="70"/>
      <c r="F187" s="177"/>
      <c r="G187" s="177"/>
      <c r="H187" s="177"/>
      <c r="I187" s="73"/>
      <c r="J187" s="2"/>
      <c r="K187" s="154"/>
      <c r="L187" s="154"/>
      <c r="M187" s="155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218"/>
      <c r="B188" s="20">
        <v>13</v>
      </c>
      <c r="C188" s="21">
        <v>45108.729166666635</v>
      </c>
      <c r="D188" s="1"/>
      <c r="E188" s="70"/>
      <c r="F188" s="177"/>
      <c r="G188" s="177"/>
      <c r="H188" s="177"/>
      <c r="I188" s="73"/>
      <c r="J188" s="2"/>
      <c r="K188" s="154"/>
      <c r="L188" s="154"/>
      <c r="M188" s="155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218"/>
      <c r="B189" s="20">
        <v>14</v>
      </c>
      <c r="C189" s="21">
        <v>45108.739583333299</v>
      </c>
      <c r="D189" s="1"/>
      <c r="E189" s="70"/>
      <c r="F189" s="177"/>
      <c r="G189" s="177"/>
      <c r="H189" s="177"/>
      <c r="I189" s="73"/>
      <c r="J189" s="2"/>
      <c r="K189" s="154"/>
      <c r="L189" s="154"/>
      <c r="M189" s="155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218"/>
      <c r="B190" s="20">
        <v>15</v>
      </c>
      <c r="C190" s="21">
        <v>45108.749999999964</v>
      </c>
      <c r="D190" s="1"/>
      <c r="E190" s="70"/>
      <c r="F190" s="177"/>
      <c r="G190" s="177"/>
      <c r="H190" s="177"/>
      <c r="I190" s="71"/>
      <c r="J190" s="2"/>
      <c r="K190" s="154"/>
      <c r="L190" s="154"/>
      <c r="M190" s="155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218"/>
      <c r="B191" s="20">
        <v>16</v>
      </c>
      <c r="C191" s="21">
        <v>45108.760416666628</v>
      </c>
      <c r="D191" s="1"/>
      <c r="E191" s="70"/>
      <c r="F191" s="177"/>
      <c r="G191" s="177"/>
      <c r="H191" s="177"/>
      <c r="I191" s="71"/>
      <c r="J191" s="2"/>
      <c r="K191" s="154"/>
      <c r="L191" s="154"/>
      <c r="M191" s="155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218"/>
      <c r="B192" s="20">
        <v>17</v>
      </c>
      <c r="C192" s="21">
        <v>45108.770833333292</v>
      </c>
      <c r="D192" s="1"/>
      <c r="E192" s="70"/>
      <c r="F192" s="177"/>
      <c r="G192" s="177"/>
      <c r="H192" s="177"/>
      <c r="I192" s="71"/>
      <c r="J192" s="2"/>
      <c r="K192" s="154"/>
      <c r="L192" s="154"/>
      <c r="M192" s="155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218"/>
      <c r="B193" s="20">
        <v>18</v>
      </c>
      <c r="C193" s="21">
        <v>45108.781249999956</v>
      </c>
      <c r="D193" s="1"/>
      <c r="E193" s="70"/>
      <c r="F193" s="177"/>
      <c r="G193" s="177"/>
      <c r="H193" s="177"/>
      <c r="I193" s="71"/>
      <c r="J193" s="2"/>
      <c r="K193" s="154"/>
      <c r="L193" s="154"/>
      <c r="M193" s="155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218"/>
      <c r="B194" s="20">
        <v>19</v>
      </c>
      <c r="C194" s="21">
        <v>45108.791666666621</v>
      </c>
      <c r="D194" s="1"/>
      <c r="E194" s="70"/>
      <c r="F194" s="177"/>
      <c r="G194" s="177"/>
      <c r="H194" s="177"/>
      <c r="I194" s="71"/>
      <c r="J194" s="2"/>
      <c r="K194" s="154"/>
      <c r="L194" s="154"/>
      <c r="M194" s="155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218"/>
      <c r="B195" s="20">
        <v>20</v>
      </c>
      <c r="C195" s="21">
        <v>45108.802083333285</v>
      </c>
      <c r="D195" s="1"/>
      <c r="E195" s="70"/>
      <c r="F195" s="177"/>
      <c r="G195" s="177"/>
      <c r="H195" s="177"/>
      <c r="I195" s="71"/>
      <c r="J195" s="2"/>
      <c r="K195" s="154"/>
      <c r="L195" s="154"/>
      <c r="M195" s="155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218"/>
      <c r="B196" s="20">
        <v>21</v>
      </c>
      <c r="C196" s="21">
        <v>45108.812499999949</v>
      </c>
      <c r="D196" s="1"/>
      <c r="E196" s="70"/>
      <c r="F196" s="177"/>
      <c r="G196" s="177"/>
      <c r="H196" s="177"/>
      <c r="I196" s="71"/>
      <c r="J196" s="2"/>
      <c r="K196" s="154"/>
      <c r="L196" s="154"/>
      <c r="M196" s="155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218"/>
      <c r="B197" s="20">
        <v>22</v>
      </c>
      <c r="C197" s="21">
        <v>45108.822916666613</v>
      </c>
      <c r="D197" s="1"/>
      <c r="E197" s="70"/>
      <c r="F197" s="177"/>
      <c r="G197" s="177"/>
      <c r="H197" s="177"/>
      <c r="I197" s="71"/>
      <c r="J197" s="2"/>
      <c r="K197" s="154"/>
      <c r="L197" s="154"/>
      <c r="M197" s="155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218"/>
      <c r="B198" s="20">
        <v>23</v>
      </c>
      <c r="C198" s="21">
        <v>45108.833333333278</v>
      </c>
      <c r="D198" s="1"/>
      <c r="E198" s="70"/>
      <c r="F198" s="177"/>
      <c r="G198" s="177"/>
      <c r="H198" s="177"/>
      <c r="I198" s="71"/>
      <c r="J198" s="2"/>
      <c r="K198" s="154"/>
      <c r="L198" s="154"/>
      <c r="M198" s="155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218"/>
      <c r="B199" s="20">
        <v>24</v>
      </c>
      <c r="C199" s="21">
        <v>45108.843749999942</v>
      </c>
      <c r="D199" s="1"/>
      <c r="E199" s="70"/>
      <c r="F199" s="177"/>
      <c r="G199" s="177"/>
      <c r="H199" s="177"/>
      <c r="I199" s="71"/>
      <c r="J199" s="2"/>
      <c r="K199" s="154"/>
      <c r="L199" s="154"/>
      <c r="M199" s="155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218"/>
      <c r="B200" s="20">
        <v>25</v>
      </c>
      <c r="C200" s="21"/>
      <c r="D200" s="1"/>
      <c r="E200" s="70"/>
      <c r="F200" s="177"/>
      <c r="G200" s="177"/>
      <c r="H200" s="177"/>
      <c r="I200" s="71"/>
      <c r="J200" s="2"/>
      <c r="K200" s="154"/>
      <c r="L200" s="154"/>
      <c r="M200" s="155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218"/>
      <c r="B201" s="20">
        <v>26</v>
      </c>
      <c r="C201" s="21"/>
      <c r="D201" s="1"/>
      <c r="E201" s="70"/>
      <c r="F201" s="177"/>
      <c r="G201" s="177"/>
      <c r="H201" s="177"/>
      <c r="I201" s="71"/>
      <c r="J201" s="2"/>
      <c r="K201" s="154"/>
      <c r="L201" s="154"/>
      <c r="M201" s="155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218"/>
      <c r="B202" s="20">
        <v>27</v>
      </c>
      <c r="C202" s="21"/>
      <c r="D202" s="1"/>
      <c r="E202" s="70"/>
      <c r="F202" s="177"/>
      <c r="G202" s="177"/>
      <c r="H202" s="177"/>
      <c r="I202" s="71"/>
      <c r="J202" s="2"/>
      <c r="K202" s="154"/>
      <c r="L202" s="154"/>
      <c r="M202" s="155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218"/>
      <c r="B203" s="20">
        <v>28</v>
      </c>
      <c r="C203" s="21"/>
      <c r="D203" s="1"/>
      <c r="E203" s="70"/>
      <c r="F203" s="177"/>
      <c r="G203" s="177"/>
      <c r="H203" s="177"/>
      <c r="I203" s="71"/>
      <c r="J203" s="2"/>
      <c r="K203" s="154"/>
      <c r="L203" s="154"/>
      <c r="M203" s="155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218"/>
      <c r="B204" s="20">
        <v>29</v>
      </c>
      <c r="C204" s="21"/>
      <c r="D204" s="1"/>
      <c r="E204" s="70"/>
      <c r="F204" s="177"/>
      <c r="G204" s="177"/>
      <c r="H204" s="177"/>
      <c r="I204" s="71"/>
      <c r="J204" s="2"/>
      <c r="K204" s="154"/>
      <c r="L204" s="154"/>
      <c r="M204" s="155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218"/>
      <c r="B205" s="20">
        <v>30</v>
      </c>
      <c r="C205" s="21"/>
      <c r="D205" s="1"/>
      <c r="E205" s="70"/>
      <c r="F205" s="177"/>
      <c r="G205" s="177"/>
      <c r="H205" s="177"/>
      <c r="I205" s="71"/>
      <c r="J205" s="2"/>
      <c r="K205" s="154"/>
      <c r="L205" s="154"/>
      <c r="M205" s="155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218"/>
      <c r="B206" s="20">
        <v>31</v>
      </c>
      <c r="C206" s="21"/>
      <c r="D206" s="1"/>
      <c r="E206" s="70"/>
      <c r="F206" s="177"/>
      <c r="G206" s="177"/>
      <c r="H206" s="177"/>
      <c r="I206" s="71"/>
      <c r="J206" s="2"/>
      <c r="K206" s="154"/>
      <c r="L206" s="154"/>
      <c r="M206" s="155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219"/>
      <c r="B207" s="20">
        <v>32</v>
      </c>
      <c r="C207" s="23"/>
      <c r="D207" s="6"/>
      <c r="E207" s="50"/>
      <c r="F207" s="177"/>
      <c r="G207" s="177"/>
      <c r="H207" s="177"/>
      <c r="I207" s="58"/>
      <c r="J207" s="8"/>
      <c r="K207" s="154"/>
      <c r="L207" s="154"/>
      <c r="M207" s="155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214" t="str">
        <f>_xlfn.CONCAT(B9," - ",D9)</f>
        <v>7 - Mulsa Juarez Esteban Augusto</v>
      </c>
      <c r="B208" s="24">
        <v>1</v>
      </c>
      <c r="C208" s="25" cm="1">
        <f t="array" ref="C208:C231">GenerarHorasDerrame15($L$9,$M$9)</f>
        <v>45108.604166666664</v>
      </c>
      <c r="D208" s="3"/>
      <c r="E208" s="51"/>
      <c r="F208" s="185"/>
      <c r="G208" s="185"/>
      <c r="H208" s="185"/>
      <c r="I208" s="57"/>
      <c r="J208" s="5"/>
      <c r="K208" s="175"/>
      <c r="L208" s="175"/>
      <c r="M208" s="176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215"/>
      <c r="B209" s="20">
        <v>2</v>
      </c>
      <c r="C209" s="21">
        <v>45108.614583333328</v>
      </c>
      <c r="D209" s="1"/>
      <c r="E209" s="70"/>
      <c r="F209" s="177"/>
      <c r="G209" s="177"/>
      <c r="H209" s="177"/>
      <c r="I209" s="73"/>
      <c r="J209" s="2"/>
      <c r="K209" s="154"/>
      <c r="L209" s="154"/>
      <c r="M209" s="155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215"/>
      <c r="B210" s="20">
        <v>3</v>
      </c>
      <c r="C210" s="21">
        <v>45108.624999999993</v>
      </c>
      <c r="D210" s="1"/>
      <c r="E210" s="70"/>
      <c r="F210" s="177"/>
      <c r="G210" s="177"/>
      <c r="H210" s="177"/>
      <c r="I210" s="73"/>
      <c r="J210" s="2"/>
      <c r="K210" s="154"/>
      <c r="L210" s="154"/>
      <c r="M210" s="155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215"/>
      <c r="B211" s="20">
        <v>4</v>
      </c>
      <c r="C211" s="21">
        <v>45108.635416666657</v>
      </c>
      <c r="D211" s="1"/>
      <c r="E211" s="70"/>
      <c r="F211" s="177"/>
      <c r="G211" s="177"/>
      <c r="H211" s="177"/>
      <c r="I211" s="73"/>
      <c r="J211" s="2"/>
      <c r="K211" s="154"/>
      <c r="L211" s="154"/>
      <c r="M211" s="155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215"/>
      <c r="B212" s="20">
        <v>5</v>
      </c>
      <c r="C212" s="21">
        <v>45108.645833333321</v>
      </c>
      <c r="D212" s="1"/>
      <c r="E212" s="70"/>
      <c r="F212" s="177"/>
      <c r="G212" s="177"/>
      <c r="H212" s="177"/>
      <c r="I212" s="73"/>
      <c r="J212" s="2"/>
      <c r="K212" s="154"/>
      <c r="L212" s="154"/>
      <c r="M212" s="155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215"/>
      <c r="B213" s="20">
        <v>6</v>
      </c>
      <c r="C213" s="21">
        <v>45108.656249999985</v>
      </c>
      <c r="D213" s="1"/>
      <c r="E213" s="70"/>
      <c r="F213" s="177"/>
      <c r="G213" s="177"/>
      <c r="H213" s="177"/>
      <c r="I213" s="73"/>
      <c r="J213" s="2"/>
      <c r="K213" s="154"/>
      <c r="L213" s="154"/>
      <c r="M213" s="155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215"/>
      <c r="B214" s="20">
        <v>7</v>
      </c>
      <c r="C214" s="21">
        <v>45108.66666666665</v>
      </c>
      <c r="D214" s="1"/>
      <c r="E214" s="70"/>
      <c r="F214" s="177"/>
      <c r="G214" s="177"/>
      <c r="H214" s="177"/>
      <c r="I214" s="73"/>
      <c r="J214" s="2"/>
      <c r="K214" s="154"/>
      <c r="L214" s="154"/>
      <c r="M214" s="155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215"/>
      <c r="B215" s="20">
        <v>8</v>
      </c>
      <c r="C215" s="21">
        <v>45108.677083333314</v>
      </c>
      <c r="D215" s="1"/>
      <c r="E215" s="70"/>
      <c r="F215" s="177"/>
      <c r="G215" s="177"/>
      <c r="H215" s="177"/>
      <c r="I215" s="73"/>
      <c r="J215" s="2"/>
      <c r="K215" s="154"/>
      <c r="L215" s="154"/>
      <c r="M215" s="155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215"/>
      <c r="B216" s="20">
        <v>9</v>
      </c>
      <c r="C216" s="21">
        <v>45108.687499999978</v>
      </c>
      <c r="D216" s="1"/>
      <c r="E216" s="70"/>
      <c r="F216" s="177"/>
      <c r="G216" s="177"/>
      <c r="H216" s="177"/>
      <c r="I216" s="73"/>
      <c r="J216" s="2"/>
      <c r="K216" s="154"/>
      <c r="L216" s="154"/>
      <c r="M216" s="155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215"/>
      <c r="B217" s="20">
        <v>10</v>
      </c>
      <c r="C217" s="21">
        <v>45108.697916666642</v>
      </c>
      <c r="D217" s="1"/>
      <c r="E217" s="70"/>
      <c r="F217" s="177"/>
      <c r="G217" s="177"/>
      <c r="H217" s="177"/>
      <c r="I217" s="73"/>
      <c r="J217" s="2"/>
      <c r="K217" s="154"/>
      <c r="L217" s="154"/>
      <c r="M217" s="155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215"/>
      <c r="B218" s="20">
        <v>11</v>
      </c>
      <c r="C218" s="21">
        <v>45108.708333333307</v>
      </c>
      <c r="D218" s="1"/>
      <c r="E218" s="70"/>
      <c r="F218" s="177"/>
      <c r="G218" s="177"/>
      <c r="H218" s="177"/>
      <c r="I218" s="73"/>
      <c r="J218" s="2"/>
      <c r="K218" s="154"/>
      <c r="L218" s="154"/>
      <c r="M218" s="155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215"/>
      <c r="B219" s="20">
        <v>12</v>
      </c>
      <c r="C219" s="21">
        <v>45108.718749999971</v>
      </c>
      <c r="D219" s="1"/>
      <c r="E219" s="70"/>
      <c r="F219" s="177"/>
      <c r="G219" s="177"/>
      <c r="H219" s="177"/>
      <c r="I219" s="73"/>
      <c r="J219" s="2"/>
      <c r="K219" s="154"/>
      <c r="L219" s="154"/>
      <c r="M219" s="155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215"/>
      <c r="B220" s="20">
        <v>13</v>
      </c>
      <c r="C220" s="21">
        <v>45108.729166666635</v>
      </c>
      <c r="D220" s="1"/>
      <c r="E220" s="70"/>
      <c r="F220" s="177"/>
      <c r="G220" s="177"/>
      <c r="H220" s="177"/>
      <c r="I220" s="73"/>
      <c r="J220" s="2"/>
      <c r="K220" s="154"/>
      <c r="L220" s="154"/>
      <c r="M220" s="155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215"/>
      <c r="B221" s="20">
        <v>14</v>
      </c>
      <c r="C221" s="21">
        <v>45108.739583333299</v>
      </c>
      <c r="D221" s="1"/>
      <c r="E221" s="70"/>
      <c r="F221" s="177"/>
      <c r="G221" s="177"/>
      <c r="H221" s="177"/>
      <c r="I221" s="73"/>
      <c r="J221" s="2"/>
      <c r="K221" s="154"/>
      <c r="L221" s="154"/>
      <c r="M221" s="155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215"/>
      <c r="B222" s="20">
        <v>15</v>
      </c>
      <c r="C222" s="21">
        <v>45108.749999999964</v>
      </c>
      <c r="D222" s="1"/>
      <c r="E222" s="70"/>
      <c r="F222" s="177"/>
      <c r="G222" s="177"/>
      <c r="H222" s="177"/>
      <c r="I222" s="71"/>
      <c r="J222" s="2"/>
      <c r="K222" s="154"/>
      <c r="L222" s="154"/>
      <c r="M222" s="155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215"/>
      <c r="B223" s="20">
        <v>16</v>
      </c>
      <c r="C223" s="21">
        <v>45108.760416666628</v>
      </c>
      <c r="D223" s="1"/>
      <c r="E223" s="70"/>
      <c r="F223" s="177"/>
      <c r="G223" s="177"/>
      <c r="H223" s="177"/>
      <c r="I223" s="71"/>
      <c r="J223" s="2"/>
      <c r="K223" s="154"/>
      <c r="L223" s="154"/>
      <c r="M223" s="155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215"/>
      <c r="B224" s="20">
        <v>17</v>
      </c>
      <c r="C224" s="21">
        <v>45108.770833333292</v>
      </c>
      <c r="D224" s="1"/>
      <c r="E224" s="70"/>
      <c r="F224" s="177"/>
      <c r="G224" s="177"/>
      <c r="H224" s="177"/>
      <c r="I224" s="71"/>
      <c r="J224" s="2"/>
      <c r="K224" s="154"/>
      <c r="L224" s="154"/>
      <c r="M224" s="155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215"/>
      <c r="B225" s="20">
        <v>18</v>
      </c>
      <c r="C225" s="21">
        <v>45108.781249999956</v>
      </c>
      <c r="D225" s="1"/>
      <c r="E225" s="70"/>
      <c r="F225" s="177"/>
      <c r="G225" s="177"/>
      <c r="H225" s="177"/>
      <c r="I225" s="71"/>
      <c r="J225" s="2"/>
      <c r="K225" s="154"/>
      <c r="L225" s="154"/>
      <c r="M225" s="155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215"/>
      <c r="B226" s="20">
        <v>19</v>
      </c>
      <c r="C226" s="21">
        <v>45108.791666666621</v>
      </c>
      <c r="D226" s="1"/>
      <c r="E226" s="70"/>
      <c r="F226" s="177"/>
      <c r="G226" s="177"/>
      <c r="H226" s="177"/>
      <c r="I226" s="71"/>
      <c r="J226" s="2"/>
      <c r="K226" s="154"/>
      <c r="L226" s="154"/>
      <c r="M226" s="155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215"/>
      <c r="B227" s="20">
        <v>20</v>
      </c>
      <c r="C227" s="21">
        <v>45108.802083333285</v>
      </c>
      <c r="D227" s="1"/>
      <c r="E227" s="70"/>
      <c r="F227" s="177"/>
      <c r="G227" s="177"/>
      <c r="H227" s="177"/>
      <c r="I227" s="71"/>
      <c r="J227" s="2"/>
      <c r="K227" s="154"/>
      <c r="L227" s="154"/>
      <c r="M227" s="155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215"/>
      <c r="B228" s="20">
        <v>21</v>
      </c>
      <c r="C228" s="21">
        <v>45108.812499999949</v>
      </c>
      <c r="D228" s="1"/>
      <c r="E228" s="70"/>
      <c r="F228" s="177"/>
      <c r="G228" s="177"/>
      <c r="H228" s="177"/>
      <c r="I228" s="71"/>
      <c r="J228" s="2"/>
      <c r="K228" s="154"/>
      <c r="L228" s="154"/>
      <c r="M228" s="155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215"/>
      <c r="B229" s="20">
        <v>22</v>
      </c>
      <c r="C229" s="21">
        <v>45108.822916666613</v>
      </c>
      <c r="D229" s="1"/>
      <c r="E229" s="70"/>
      <c r="F229" s="177"/>
      <c r="G229" s="177"/>
      <c r="H229" s="177"/>
      <c r="I229" s="71"/>
      <c r="J229" s="2"/>
      <c r="K229" s="154"/>
      <c r="L229" s="154"/>
      <c r="M229" s="155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215"/>
      <c r="B230" s="20">
        <v>23</v>
      </c>
      <c r="C230" s="21">
        <v>45108.833333333278</v>
      </c>
      <c r="D230" s="1"/>
      <c r="E230" s="70"/>
      <c r="F230" s="177"/>
      <c r="G230" s="177"/>
      <c r="H230" s="177"/>
      <c r="I230" s="71"/>
      <c r="J230" s="2"/>
      <c r="K230" s="154"/>
      <c r="L230" s="154"/>
      <c r="M230" s="155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215"/>
      <c r="B231" s="20">
        <v>24</v>
      </c>
      <c r="C231" s="21">
        <v>45108.843749999942</v>
      </c>
      <c r="D231" s="1"/>
      <c r="E231" s="70"/>
      <c r="F231" s="177"/>
      <c r="G231" s="177"/>
      <c r="H231" s="177"/>
      <c r="I231" s="71"/>
      <c r="J231" s="2"/>
      <c r="K231" s="154"/>
      <c r="L231" s="154"/>
      <c r="M231" s="155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215"/>
      <c r="B232" s="20">
        <v>25</v>
      </c>
      <c r="C232" s="21"/>
      <c r="D232" s="1"/>
      <c r="E232" s="70"/>
      <c r="F232" s="177"/>
      <c r="G232" s="177"/>
      <c r="H232" s="177"/>
      <c r="I232" s="71"/>
      <c r="J232" s="2"/>
      <c r="K232" s="154"/>
      <c r="L232" s="154"/>
      <c r="M232" s="155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215"/>
      <c r="B233" s="20">
        <v>26</v>
      </c>
      <c r="C233" s="21"/>
      <c r="D233" s="1"/>
      <c r="E233" s="70"/>
      <c r="F233" s="177"/>
      <c r="G233" s="177"/>
      <c r="H233" s="177"/>
      <c r="I233" s="71"/>
      <c r="J233" s="2"/>
      <c r="K233" s="154"/>
      <c r="L233" s="154"/>
      <c r="M233" s="155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215"/>
      <c r="B234" s="20">
        <v>27</v>
      </c>
      <c r="C234" s="21"/>
      <c r="D234" s="1"/>
      <c r="E234" s="70"/>
      <c r="F234" s="177"/>
      <c r="G234" s="177"/>
      <c r="H234" s="177"/>
      <c r="I234" s="71"/>
      <c r="J234" s="2"/>
      <c r="K234" s="154"/>
      <c r="L234" s="154"/>
      <c r="M234" s="155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215"/>
      <c r="B235" s="20">
        <v>28</v>
      </c>
      <c r="C235" s="21"/>
      <c r="D235" s="1"/>
      <c r="E235" s="70"/>
      <c r="F235" s="177"/>
      <c r="G235" s="177"/>
      <c r="H235" s="177"/>
      <c r="I235" s="71"/>
      <c r="J235" s="2"/>
      <c r="K235" s="154"/>
      <c r="L235" s="154"/>
      <c r="M235" s="155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215"/>
      <c r="B236" s="20">
        <v>29</v>
      </c>
      <c r="C236" s="21"/>
      <c r="D236" s="1"/>
      <c r="E236" s="70"/>
      <c r="F236" s="177"/>
      <c r="G236" s="177"/>
      <c r="H236" s="177"/>
      <c r="I236" s="71"/>
      <c r="J236" s="2"/>
      <c r="K236" s="154"/>
      <c r="L236" s="154"/>
      <c r="M236" s="155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215"/>
      <c r="B237" s="20">
        <v>30</v>
      </c>
      <c r="C237" s="21"/>
      <c r="D237" s="1"/>
      <c r="E237" s="70"/>
      <c r="F237" s="177"/>
      <c r="G237" s="177"/>
      <c r="H237" s="177"/>
      <c r="I237" s="71"/>
      <c r="J237" s="2"/>
      <c r="K237" s="154"/>
      <c r="L237" s="154"/>
      <c r="M237" s="155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215"/>
      <c r="B238" s="20">
        <v>31</v>
      </c>
      <c r="C238" s="21"/>
      <c r="D238" s="1"/>
      <c r="E238" s="70"/>
      <c r="F238" s="177"/>
      <c r="G238" s="177"/>
      <c r="H238" s="177"/>
      <c r="I238" s="71"/>
      <c r="J238" s="2"/>
      <c r="K238" s="154"/>
      <c r="L238" s="154"/>
      <c r="M238" s="155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216"/>
      <c r="B239" s="20">
        <v>32</v>
      </c>
      <c r="C239" s="23"/>
      <c r="D239" s="6"/>
      <c r="E239" s="50"/>
      <c r="F239" s="177"/>
      <c r="G239" s="177"/>
      <c r="H239" s="177"/>
      <c r="I239" s="58"/>
      <c r="J239" s="8"/>
      <c r="K239" s="154"/>
      <c r="L239" s="154"/>
      <c r="M239" s="155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217" t="str">
        <f>_xlfn.CONCAT(B10," - ",D10)</f>
        <v>8 - Ortiz Arredondo Griselda</v>
      </c>
      <c r="B240" s="24">
        <v>1</v>
      </c>
      <c r="C240" s="25" cm="1">
        <f t="array" ref="C240:C263">GenerarHorasDerrame15($L$10,$M$10)</f>
        <v>45108.604166666664</v>
      </c>
      <c r="D240" s="3"/>
      <c r="E240" s="51"/>
      <c r="F240" s="185"/>
      <c r="G240" s="185"/>
      <c r="H240" s="185"/>
      <c r="I240" s="57"/>
      <c r="J240" s="5"/>
      <c r="K240" s="175"/>
      <c r="L240" s="175"/>
      <c r="M240" s="176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218"/>
      <c r="B241" s="20">
        <v>2</v>
      </c>
      <c r="C241" s="21">
        <v>45108.614583333328</v>
      </c>
      <c r="D241" s="1"/>
      <c r="E241" s="70"/>
      <c r="F241" s="177"/>
      <c r="G241" s="177"/>
      <c r="H241" s="177"/>
      <c r="I241" s="73"/>
      <c r="J241" s="2"/>
      <c r="K241" s="154"/>
      <c r="L241" s="154"/>
      <c r="M241" s="155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218"/>
      <c r="B242" s="20">
        <v>3</v>
      </c>
      <c r="C242" s="21">
        <v>45108.624999999993</v>
      </c>
      <c r="D242" s="1"/>
      <c r="E242" s="70"/>
      <c r="F242" s="177"/>
      <c r="G242" s="177"/>
      <c r="H242" s="177"/>
      <c r="I242" s="73"/>
      <c r="J242" s="2"/>
      <c r="K242" s="154"/>
      <c r="L242" s="154"/>
      <c r="M242" s="155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218"/>
      <c r="B243" s="20">
        <v>4</v>
      </c>
      <c r="C243" s="21">
        <v>45108.635416666657</v>
      </c>
      <c r="D243" s="1"/>
      <c r="E243" s="70"/>
      <c r="F243" s="177"/>
      <c r="G243" s="177"/>
      <c r="H243" s="177"/>
      <c r="I243" s="73"/>
      <c r="J243" s="2"/>
      <c r="K243" s="154"/>
      <c r="L243" s="154"/>
      <c r="M243" s="155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218"/>
      <c r="B244" s="20">
        <v>5</v>
      </c>
      <c r="C244" s="21">
        <v>45108.645833333321</v>
      </c>
      <c r="D244" s="1"/>
      <c r="E244" s="70"/>
      <c r="F244" s="177"/>
      <c r="G244" s="177"/>
      <c r="H244" s="177"/>
      <c r="I244" s="73"/>
      <c r="J244" s="2"/>
      <c r="K244" s="154"/>
      <c r="L244" s="154"/>
      <c r="M244" s="155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218"/>
      <c r="B245" s="20">
        <v>6</v>
      </c>
      <c r="C245" s="21">
        <v>45108.656249999985</v>
      </c>
      <c r="D245" s="1"/>
      <c r="E245" s="70"/>
      <c r="F245" s="177"/>
      <c r="G245" s="177"/>
      <c r="H245" s="177"/>
      <c r="I245" s="73"/>
      <c r="J245" s="2"/>
      <c r="K245" s="154"/>
      <c r="L245" s="154"/>
      <c r="M245" s="155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218"/>
      <c r="B246" s="20">
        <v>7</v>
      </c>
      <c r="C246" s="21">
        <v>45108.66666666665</v>
      </c>
      <c r="D246" s="1"/>
      <c r="E246" s="70"/>
      <c r="F246" s="177"/>
      <c r="G246" s="177"/>
      <c r="H246" s="177"/>
      <c r="I246" s="73"/>
      <c r="J246" s="2"/>
      <c r="K246" s="154"/>
      <c r="L246" s="154"/>
      <c r="M246" s="155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218"/>
      <c r="B247" s="20">
        <v>8</v>
      </c>
      <c r="C247" s="21">
        <v>45108.677083333314</v>
      </c>
      <c r="D247" s="1"/>
      <c r="E247" s="70"/>
      <c r="F247" s="177"/>
      <c r="G247" s="177"/>
      <c r="H247" s="177"/>
      <c r="I247" s="73"/>
      <c r="J247" s="2"/>
      <c r="K247" s="154"/>
      <c r="L247" s="154"/>
      <c r="M247" s="155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218"/>
      <c r="B248" s="20">
        <v>9</v>
      </c>
      <c r="C248" s="21">
        <v>45108.687499999978</v>
      </c>
      <c r="D248" s="1"/>
      <c r="E248" s="70"/>
      <c r="F248" s="177"/>
      <c r="G248" s="177"/>
      <c r="H248" s="177"/>
      <c r="I248" s="73"/>
      <c r="J248" s="2"/>
      <c r="K248" s="154"/>
      <c r="L248" s="154"/>
      <c r="M248" s="155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218"/>
      <c r="B249" s="20">
        <v>10</v>
      </c>
      <c r="C249" s="21">
        <v>45108.697916666642</v>
      </c>
      <c r="D249" s="1"/>
      <c r="E249" s="70"/>
      <c r="F249" s="177"/>
      <c r="G249" s="177"/>
      <c r="H249" s="177"/>
      <c r="I249" s="73"/>
      <c r="J249" s="2"/>
      <c r="K249" s="154"/>
      <c r="L249" s="154"/>
      <c r="M249" s="155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218"/>
      <c r="B250" s="20">
        <v>11</v>
      </c>
      <c r="C250" s="21">
        <v>45108.708333333307</v>
      </c>
      <c r="D250" s="1"/>
      <c r="E250" s="70"/>
      <c r="F250" s="177"/>
      <c r="G250" s="177"/>
      <c r="H250" s="177"/>
      <c r="I250" s="73"/>
      <c r="J250" s="2"/>
      <c r="K250" s="154"/>
      <c r="L250" s="154"/>
      <c r="M250" s="155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218"/>
      <c r="B251" s="20">
        <v>12</v>
      </c>
      <c r="C251" s="21">
        <v>45108.718749999971</v>
      </c>
      <c r="D251" s="1"/>
      <c r="E251" s="70"/>
      <c r="F251" s="177"/>
      <c r="G251" s="177"/>
      <c r="H251" s="177"/>
      <c r="I251" s="73"/>
      <c r="J251" s="2"/>
      <c r="K251" s="154"/>
      <c r="L251" s="154"/>
      <c r="M251" s="155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218"/>
      <c r="B252" s="20">
        <v>13</v>
      </c>
      <c r="C252" s="21">
        <v>45108.729166666635</v>
      </c>
      <c r="D252" s="1"/>
      <c r="E252" s="70"/>
      <c r="F252" s="177"/>
      <c r="G252" s="177"/>
      <c r="H252" s="177"/>
      <c r="I252" s="73"/>
      <c r="J252" s="2"/>
      <c r="K252" s="154"/>
      <c r="L252" s="154"/>
      <c r="M252" s="155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218"/>
      <c r="B253" s="20">
        <v>14</v>
      </c>
      <c r="C253" s="21">
        <v>45108.739583333299</v>
      </c>
      <c r="D253" s="1"/>
      <c r="E253" s="70"/>
      <c r="F253" s="177"/>
      <c r="G253" s="177"/>
      <c r="H253" s="177"/>
      <c r="I253" s="73"/>
      <c r="J253" s="2"/>
      <c r="K253" s="154"/>
      <c r="L253" s="154"/>
      <c r="M253" s="155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218"/>
      <c r="B254" s="20">
        <v>15</v>
      </c>
      <c r="C254" s="21">
        <v>45108.749999999964</v>
      </c>
      <c r="D254" s="1"/>
      <c r="E254" s="70"/>
      <c r="F254" s="177"/>
      <c r="G254" s="177"/>
      <c r="H254" s="177"/>
      <c r="I254" s="71"/>
      <c r="J254" s="2"/>
      <c r="K254" s="154"/>
      <c r="L254" s="154"/>
      <c r="M254" s="155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218"/>
      <c r="B255" s="20">
        <v>16</v>
      </c>
      <c r="C255" s="21">
        <v>45108.760416666628</v>
      </c>
      <c r="D255" s="1"/>
      <c r="E255" s="70"/>
      <c r="F255" s="177"/>
      <c r="G255" s="177"/>
      <c r="H255" s="177"/>
      <c r="I255" s="71"/>
      <c r="J255" s="2"/>
      <c r="K255" s="154"/>
      <c r="L255" s="154"/>
      <c r="M255" s="155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218"/>
      <c r="B256" s="20">
        <v>17</v>
      </c>
      <c r="C256" s="21">
        <v>45108.770833333292</v>
      </c>
      <c r="D256" s="1"/>
      <c r="E256" s="70"/>
      <c r="F256" s="177"/>
      <c r="G256" s="177"/>
      <c r="H256" s="177"/>
      <c r="I256" s="71"/>
      <c r="J256" s="2"/>
      <c r="K256" s="154"/>
      <c r="L256" s="154"/>
      <c r="M256" s="155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218"/>
      <c r="B257" s="20">
        <v>18</v>
      </c>
      <c r="C257" s="21">
        <v>45108.781249999956</v>
      </c>
      <c r="D257" s="1"/>
      <c r="E257" s="70"/>
      <c r="F257" s="177"/>
      <c r="G257" s="177"/>
      <c r="H257" s="177"/>
      <c r="I257" s="71"/>
      <c r="J257" s="2"/>
      <c r="K257" s="154"/>
      <c r="L257" s="154"/>
      <c r="M257" s="155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218"/>
      <c r="B258" s="20">
        <v>19</v>
      </c>
      <c r="C258" s="21">
        <v>45108.791666666621</v>
      </c>
      <c r="D258" s="1"/>
      <c r="E258" s="70"/>
      <c r="F258" s="177"/>
      <c r="G258" s="177"/>
      <c r="H258" s="177"/>
      <c r="I258" s="71"/>
      <c r="J258" s="2"/>
      <c r="K258" s="154"/>
      <c r="L258" s="154"/>
      <c r="M258" s="155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218"/>
      <c r="B259" s="20">
        <v>20</v>
      </c>
      <c r="C259" s="21">
        <v>45108.802083333285</v>
      </c>
      <c r="D259" s="1"/>
      <c r="E259" s="70"/>
      <c r="F259" s="177"/>
      <c r="G259" s="177"/>
      <c r="H259" s="177"/>
      <c r="I259" s="71"/>
      <c r="J259" s="2"/>
      <c r="K259" s="154"/>
      <c r="L259" s="154"/>
      <c r="M259" s="155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218"/>
      <c r="B260" s="20">
        <v>21</v>
      </c>
      <c r="C260" s="21">
        <v>45108.812499999949</v>
      </c>
      <c r="D260" s="1"/>
      <c r="E260" s="70"/>
      <c r="F260" s="177"/>
      <c r="G260" s="177"/>
      <c r="H260" s="177"/>
      <c r="I260" s="71"/>
      <c r="J260" s="2"/>
      <c r="K260" s="154"/>
      <c r="L260" s="154"/>
      <c r="M260" s="155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218"/>
      <c r="B261" s="20">
        <v>22</v>
      </c>
      <c r="C261" s="21">
        <v>45108.822916666613</v>
      </c>
      <c r="D261" s="1"/>
      <c r="E261" s="70"/>
      <c r="F261" s="177"/>
      <c r="G261" s="177"/>
      <c r="H261" s="177"/>
      <c r="I261" s="71"/>
      <c r="J261" s="2"/>
      <c r="K261" s="154"/>
      <c r="L261" s="154"/>
      <c r="M261" s="155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218"/>
      <c r="B262" s="20">
        <v>23</v>
      </c>
      <c r="C262" s="21">
        <v>45108.833333333278</v>
      </c>
      <c r="D262" s="1"/>
      <c r="E262" s="70"/>
      <c r="F262" s="177"/>
      <c r="G262" s="177"/>
      <c r="H262" s="177"/>
      <c r="I262" s="71"/>
      <c r="J262" s="2"/>
      <c r="K262" s="154"/>
      <c r="L262" s="154"/>
      <c r="M262" s="155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218"/>
      <c r="B263" s="20">
        <v>24</v>
      </c>
      <c r="C263" s="21">
        <v>45108.843749999942</v>
      </c>
      <c r="D263" s="1"/>
      <c r="E263" s="70"/>
      <c r="F263" s="177"/>
      <c r="G263" s="177"/>
      <c r="H263" s="177"/>
      <c r="I263" s="71"/>
      <c r="J263" s="2"/>
      <c r="K263" s="154"/>
      <c r="L263" s="154"/>
      <c r="M263" s="155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218"/>
      <c r="B264" s="20">
        <v>25</v>
      </c>
      <c r="C264" s="21"/>
      <c r="D264" s="1"/>
      <c r="E264" s="70"/>
      <c r="F264" s="177"/>
      <c r="G264" s="177"/>
      <c r="H264" s="177"/>
      <c r="I264" s="71"/>
      <c r="J264" s="2"/>
      <c r="K264" s="154"/>
      <c r="L264" s="154"/>
      <c r="M264" s="155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218"/>
      <c r="B265" s="20">
        <v>26</v>
      </c>
      <c r="C265" s="21"/>
      <c r="D265" s="1"/>
      <c r="E265" s="70"/>
      <c r="F265" s="177"/>
      <c r="G265" s="177"/>
      <c r="H265" s="177"/>
      <c r="I265" s="71"/>
      <c r="J265" s="2"/>
      <c r="K265" s="154"/>
      <c r="L265" s="154"/>
      <c r="M265" s="155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218"/>
      <c r="B266" s="20">
        <v>27</v>
      </c>
      <c r="C266" s="21"/>
      <c r="D266" s="1"/>
      <c r="E266" s="70"/>
      <c r="F266" s="177"/>
      <c r="G266" s="177"/>
      <c r="H266" s="177"/>
      <c r="I266" s="71"/>
      <c r="J266" s="2"/>
      <c r="K266" s="154"/>
      <c r="L266" s="154"/>
      <c r="M266" s="155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218"/>
      <c r="B267" s="20">
        <v>28</v>
      </c>
      <c r="C267" s="21"/>
      <c r="D267" s="1"/>
      <c r="E267" s="70"/>
      <c r="F267" s="177"/>
      <c r="G267" s="177"/>
      <c r="H267" s="177"/>
      <c r="I267" s="71"/>
      <c r="J267" s="2"/>
      <c r="K267" s="154"/>
      <c r="L267" s="154"/>
      <c r="M267" s="155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218"/>
      <c r="B268" s="20">
        <v>29</v>
      </c>
      <c r="C268" s="21"/>
      <c r="D268" s="1"/>
      <c r="E268" s="70"/>
      <c r="F268" s="177"/>
      <c r="G268" s="177"/>
      <c r="H268" s="177"/>
      <c r="I268" s="71"/>
      <c r="J268" s="2"/>
      <c r="K268" s="154"/>
      <c r="L268" s="154"/>
      <c r="M268" s="155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218"/>
      <c r="B269" s="20">
        <v>30</v>
      </c>
      <c r="C269" s="21"/>
      <c r="D269" s="1"/>
      <c r="E269" s="70"/>
      <c r="F269" s="177"/>
      <c r="G269" s="177"/>
      <c r="H269" s="177"/>
      <c r="I269" s="71"/>
      <c r="J269" s="2"/>
      <c r="K269" s="154"/>
      <c r="L269" s="154"/>
      <c r="M269" s="155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218"/>
      <c r="B270" s="20">
        <v>31</v>
      </c>
      <c r="C270" s="21"/>
      <c r="D270" s="1"/>
      <c r="E270" s="70"/>
      <c r="F270" s="177"/>
      <c r="G270" s="177"/>
      <c r="H270" s="177"/>
      <c r="I270" s="71"/>
      <c r="J270" s="2"/>
      <c r="K270" s="154"/>
      <c r="L270" s="154"/>
      <c r="M270" s="155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219"/>
      <c r="B271" s="20">
        <v>32</v>
      </c>
      <c r="C271" s="23"/>
      <c r="D271" s="6"/>
      <c r="E271" s="50"/>
      <c r="F271" s="177"/>
      <c r="G271" s="177"/>
      <c r="H271" s="177"/>
      <c r="I271" s="58"/>
      <c r="J271" s="8"/>
      <c r="K271" s="154"/>
      <c r="L271" s="154"/>
      <c r="M271" s="155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214" t="str">
        <f>_xlfn.CONCAT(B11," - ",D11)</f>
        <v xml:space="preserve">9 - </v>
      </c>
      <c r="B272" s="24">
        <v>1</v>
      </c>
      <c r="C272" s="25" t="e" cm="1">
        <f t="array" ref="C272">GenerarHorasDerrame15($L$11,$M$11)</f>
        <v>#VALUE!</v>
      </c>
      <c r="D272" s="3"/>
      <c r="E272" s="51"/>
      <c r="F272" s="185"/>
      <c r="G272" s="185"/>
      <c r="H272" s="185"/>
      <c r="I272" s="57"/>
      <c r="J272" s="5"/>
      <c r="K272" s="175"/>
      <c r="L272" s="175"/>
      <c r="M272" s="176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215"/>
      <c r="B273" s="20">
        <v>2</v>
      </c>
      <c r="C273" s="21"/>
      <c r="D273" s="1"/>
      <c r="E273" s="70"/>
      <c r="F273" s="177"/>
      <c r="G273" s="177"/>
      <c r="H273" s="177"/>
      <c r="I273" s="73"/>
      <c r="J273" s="2"/>
      <c r="K273" s="154"/>
      <c r="L273" s="154"/>
      <c r="M273" s="155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215"/>
      <c r="B274" s="20">
        <v>3</v>
      </c>
      <c r="C274" s="21"/>
      <c r="D274" s="1"/>
      <c r="E274" s="70"/>
      <c r="F274" s="177"/>
      <c r="G274" s="177"/>
      <c r="H274" s="177"/>
      <c r="I274" s="73"/>
      <c r="J274" s="2"/>
      <c r="K274" s="154"/>
      <c r="L274" s="154"/>
      <c r="M274" s="155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215"/>
      <c r="B275" s="20">
        <v>4</v>
      </c>
      <c r="C275" s="21"/>
      <c r="D275" s="1"/>
      <c r="E275" s="70"/>
      <c r="F275" s="177"/>
      <c r="G275" s="177"/>
      <c r="H275" s="177"/>
      <c r="I275" s="73"/>
      <c r="J275" s="2"/>
      <c r="K275" s="154"/>
      <c r="L275" s="154"/>
      <c r="M275" s="155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215"/>
      <c r="B276" s="20">
        <v>5</v>
      </c>
      <c r="C276" s="21"/>
      <c r="D276" s="1"/>
      <c r="E276" s="70"/>
      <c r="F276" s="177"/>
      <c r="G276" s="177"/>
      <c r="H276" s="177"/>
      <c r="I276" s="73"/>
      <c r="J276" s="2"/>
      <c r="K276" s="154"/>
      <c r="L276" s="154"/>
      <c r="M276" s="155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215"/>
      <c r="B277" s="20">
        <v>6</v>
      </c>
      <c r="C277" s="21"/>
      <c r="D277" s="1"/>
      <c r="E277" s="70"/>
      <c r="F277" s="177"/>
      <c r="G277" s="177"/>
      <c r="H277" s="177"/>
      <c r="I277" s="73"/>
      <c r="J277" s="2"/>
      <c r="K277" s="154"/>
      <c r="L277" s="154"/>
      <c r="M277" s="155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215"/>
      <c r="B278" s="20">
        <v>7</v>
      </c>
      <c r="C278" s="21"/>
      <c r="D278" s="1"/>
      <c r="E278" s="70"/>
      <c r="F278" s="177"/>
      <c r="G278" s="177"/>
      <c r="H278" s="177"/>
      <c r="I278" s="73"/>
      <c r="J278" s="2"/>
      <c r="K278" s="154"/>
      <c r="L278" s="154"/>
      <c r="M278" s="155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215"/>
      <c r="B279" s="20">
        <v>8</v>
      </c>
      <c r="C279" s="21"/>
      <c r="D279" s="1"/>
      <c r="E279" s="70"/>
      <c r="F279" s="177"/>
      <c r="G279" s="177"/>
      <c r="H279" s="177"/>
      <c r="I279" s="73"/>
      <c r="J279" s="2"/>
      <c r="K279" s="154"/>
      <c r="L279" s="154"/>
      <c r="M279" s="155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215"/>
      <c r="B280" s="20">
        <v>9</v>
      </c>
      <c r="C280" s="21"/>
      <c r="D280" s="1"/>
      <c r="E280" s="70"/>
      <c r="F280" s="177"/>
      <c r="G280" s="177"/>
      <c r="H280" s="177"/>
      <c r="I280" s="73"/>
      <c r="J280" s="2"/>
      <c r="K280" s="154"/>
      <c r="L280" s="154"/>
      <c r="M280" s="155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215"/>
      <c r="B281" s="20">
        <v>10</v>
      </c>
      <c r="C281" s="21"/>
      <c r="D281" s="1"/>
      <c r="E281" s="70"/>
      <c r="F281" s="177"/>
      <c r="G281" s="177"/>
      <c r="H281" s="177"/>
      <c r="I281" s="73"/>
      <c r="J281" s="2"/>
      <c r="K281" s="154"/>
      <c r="L281" s="154"/>
      <c r="M281" s="155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215"/>
      <c r="B282" s="20">
        <v>11</v>
      </c>
      <c r="C282" s="21"/>
      <c r="D282" s="1"/>
      <c r="E282" s="70"/>
      <c r="F282" s="177"/>
      <c r="G282" s="177"/>
      <c r="H282" s="177"/>
      <c r="I282" s="73"/>
      <c r="J282" s="2"/>
      <c r="K282" s="154"/>
      <c r="L282" s="154"/>
      <c r="M282" s="155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215"/>
      <c r="B283" s="20">
        <v>12</v>
      </c>
      <c r="C283" s="21"/>
      <c r="D283" s="1"/>
      <c r="E283" s="70"/>
      <c r="F283" s="177"/>
      <c r="G283" s="177"/>
      <c r="H283" s="177"/>
      <c r="I283" s="73"/>
      <c r="J283" s="2"/>
      <c r="K283" s="154"/>
      <c r="L283" s="154"/>
      <c r="M283" s="155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215"/>
      <c r="B284" s="20">
        <v>13</v>
      </c>
      <c r="C284" s="21"/>
      <c r="D284" s="1"/>
      <c r="E284" s="70"/>
      <c r="F284" s="177"/>
      <c r="G284" s="177"/>
      <c r="H284" s="177"/>
      <c r="I284" s="73"/>
      <c r="J284" s="2"/>
      <c r="K284" s="154"/>
      <c r="L284" s="154"/>
      <c r="M284" s="155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215"/>
      <c r="B285" s="20">
        <v>14</v>
      </c>
      <c r="C285" s="21"/>
      <c r="D285" s="1"/>
      <c r="E285" s="70"/>
      <c r="F285" s="177"/>
      <c r="G285" s="177"/>
      <c r="H285" s="177"/>
      <c r="I285" s="73"/>
      <c r="J285" s="2"/>
      <c r="K285" s="154"/>
      <c r="L285" s="154"/>
      <c r="M285" s="155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215"/>
      <c r="B286" s="20">
        <v>15</v>
      </c>
      <c r="C286" s="21"/>
      <c r="D286" s="1"/>
      <c r="E286" s="70"/>
      <c r="F286" s="177"/>
      <c r="G286" s="177"/>
      <c r="H286" s="177"/>
      <c r="I286" s="71"/>
      <c r="J286" s="2"/>
      <c r="K286" s="154"/>
      <c r="L286" s="154"/>
      <c r="M286" s="155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215"/>
      <c r="B287" s="20">
        <v>16</v>
      </c>
      <c r="C287" s="21"/>
      <c r="D287" s="1"/>
      <c r="E287" s="70"/>
      <c r="F287" s="177"/>
      <c r="G287" s="177"/>
      <c r="H287" s="177"/>
      <c r="I287" s="71"/>
      <c r="J287" s="2"/>
      <c r="K287" s="154"/>
      <c r="L287" s="154"/>
      <c r="M287" s="155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215"/>
      <c r="B288" s="20">
        <v>17</v>
      </c>
      <c r="C288" s="21"/>
      <c r="D288" s="1"/>
      <c r="E288" s="70"/>
      <c r="F288" s="177"/>
      <c r="G288" s="177"/>
      <c r="H288" s="177"/>
      <c r="I288" s="71"/>
      <c r="J288" s="2"/>
      <c r="K288" s="154"/>
      <c r="L288" s="154"/>
      <c r="M288" s="155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215"/>
      <c r="B289" s="20">
        <v>18</v>
      </c>
      <c r="C289" s="21"/>
      <c r="D289" s="1"/>
      <c r="E289" s="70"/>
      <c r="F289" s="177"/>
      <c r="G289" s="177"/>
      <c r="H289" s="177"/>
      <c r="I289" s="71"/>
      <c r="J289" s="2"/>
      <c r="K289" s="154"/>
      <c r="L289" s="154"/>
      <c r="M289" s="155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215"/>
      <c r="B290" s="20">
        <v>19</v>
      </c>
      <c r="C290" s="21"/>
      <c r="D290" s="1"/>
      <c r="E290" s="70"/>
      <c r="F290" s="177"/>
      <c r="G290" s="177"/>
      <c r="H290" s="177"/>
      <c r="I290" s="71"/>
      <c r="J290" s="2"/>
      <c r="K290" s="154"/>
      <c r="L290" s="154"/>
      <c r="M290" s="155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215"/>
      <c r="B291" s="20">
        <v>20</v>
      </c>
      <c r="C291" s="21"/>
      <c r="D291" s="1"/>
      <c r="E291" s="70"/>
      <c r="F291" s="177"/>
      <c r="G291" s="177"/>
      <c r="H291" s="177"/>
      <c r="I291" s="71"/>
      <c r="J291" s="2"/>
      <c r="K291" s="154"/>
      <c r="L291" s="154"/>
      <c r="M291" s="155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215"/>
      <c r="B292" s="20">
        <v>21</v>
      </c>
      <c r="C292" s="21"/>
      <c r="D292" s="1"/>
      <c r="E292" s="70"/>
      <c r="F292" s="177"/>
      <c r="G292" s="177"/>
      <c r="H292" s="177"/>
      <c r="I292" s="71"/>
      <c r="J292" s="2"/>
      <c r="K292" s="154"/>
      <c r="L292" s="154"/>
      <c r="M292" s="155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215"/>
      <c r="B293" s="20">
        <v>22</v>
      </c>
      <c r="C293" s="21"/>
      <c r="D293" s="1"/>
      <c r="E293" s="70"/>
      <c r="F293" s="177"/>
      <c r="G293" s="177"/>
      <c r="H293" s="177"/>
      <c r="I293" s="71"/>
      <c r="J293" s="2"/>
      <c r="K293" s="154"/>
      <c r="L293" s="154"/>
      <c r="M293" s="155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215"/>
      <c r="B294" s="20">
        <v>23</v>
      </c>
      <c r="C294" s="21"/>
      <c r="D294" s="1"/>
      <c r="E294" s="70"/>
      <c r="F294" s="177"/>
      <c r="G294" s="177"/>
      <c r="H294" s="177"/>
      <c r="I294" s="71"/>
      <c r="J294" s="2"/>
      <c r="K294" s="154"/>
      <c r="L294" s="154"/>
      <c r="M294" s="155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215"/>
      <c r="B295" s="20">
        <v>24</v>
      </c>
      <c r="C295" s="21"/>
      <c r="D295" s="1"/>
      <c r="E295" s="70"/>
      <c r="F295" s="177"/>
      <c r="G295" s="177"/>
      <c r="H295" s="177"/>
      <c r="I295" s="71"/>
      <c r="J295" s="2"/>
      <c r="K295" s="154"/>
      <c r="L295" s="154"/>
      <c r="M295" s="155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215"/>
      <c r="B296" s="20">
        <v>25</v>
      </c>
      <c r="C296" s="21"/>
      <c r="D296" s="1"/>
      <c r="E296" s="70"/>
      <c r="F296" s="177"/>
      <c r="G296" s="177"/>
      <c r="H296" s="177"/>
      <c r="I296" s="71"/>
      <c r="J296" s="2"/>
      <c r="K296" s="154"/>
      <c r="L296" s="154"/>
      <c r="M296" s="155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215"/>
      <c r="B297" s="20">
        <v>26</v>
      </c>
      <c r="C297" s="21"/>
      <c r="D297" s="1"/>
      <c r="E297" s="70"/>
      <c r="F297" s="177"/>
      <c r="G297" s="177"/>
      <c r="H297" s="177"/>
      <c r="I297" s="71"/>
      <c r="J297" s="2"/>
      <c r="K297" s="154"/>
      <c r="L297" s="154"/>
      <c r="M297" s="155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215"/>
      <c r="B298" s="20">
        <v>27</v>
      </c>
      <c r="C298" s="21"/>
      <c r="D298" s="1"/>
      <c r="E298" s="70"/>
      <c r="F298" s="177"/>
      <c r="G298" s="177"/>
      <c r="H298" s="177"/>
      <c r="I298" s="71"/>
      <c r="J298" s="2"/>
      <c r="K298" s="154"/>
      <c r="L298" s="154"/>
      <c r="M298" s="155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215"/>
      <c r="B299" s="20">
        <v>28</v>
      </c>
      <c r="C299" s="21"/>
      <c r="D299" s="1"/>
      <c r="E299" s="70"/>
      <c r="F299" s="177"/>
      <c r="G299" s="177"/>
      <c r="H299" s="177"/>
      <c r="I299" s="71"/>
      <c r="J299" s="2"/>
      <c r="K299" s="154"/>
      <c r="L299" s="154"/>
      <c r="M299" s="155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215"/>
      <c r="B300" s="20">
        <v>29</v>
      </c>
      <c r="C300" s="21"/>
      <c r="D300" s="1"/>
      <c r="E300" s="70"/>
      <c r="F300" s="177"/>
      <c r="G300" s="177"/>
      <c r="H300" s="177"/>
      <c r="I300" s="71"/>
      <c r="J300" s="2"/>
      <c r="K300" s="154"/>
      <c r="L300" s="154"/>
      <c r="M300" s="155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215"/>
      <c r="B301" s="20">
        <v>30</v>
      </c>
      <c r="C301" s="21"/>
      <c r="D301" s="1"/>
      <c r="E301" s="70"/>
      <c r="F301" s="177"/>
      <c r="G301" s="177"/>
      <c r="H301" s="177"/>
      <c r="I301" s="71"/>
      <c r="J301" s="2"/>
      <c r="K301" s="154"/>
      <c r="L301" s="154"/>
      <c r="M301" s="155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215"/>
      <c r="B302" s="20">
        <v>31</v>
      </c>
      <c r="C302" s="21"/>
      <c r="D302" s="1"/>
      <c r="E302" s="70"/>
      <c r="F302" s="177"/>
      <c r="G302" s="177"/>
      <c r="H302" s="177"/>
      <c r="I302" s="71"/>
      <c r="J302" s="2"/>
      <c r="K302" s="154"/>
      <c r="L302" s="154"/>
      <c r="M302" s="155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216"/>
      <c r="B303" s="22">
        <v>32</v>
      </c>
      <c r="C303" s="23"/>
      <c r="D303" s="6"/>
      <c r="E303" s="50"/>
      <c r="F303" s="220"/>
      <c r="G303" s="220"/>
      <c r="H303" s="220"/>
      <c r="I303" s="58"/>
      <c r="J303" s="8"/>
      <c r="K303" s="159"/>
      <c r="L303" s="159"/>
      <c r="M303" s="160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217" t="str">
        <f>_xlfn.CONCAT(B12," - ",D12)</f>
        <v xml:space="preserve">10 - </v>
      </c>
      <c r="B304" s="24">
        <v>1</v>
      </c>
      <c r="C304" s="25" t="e" cm="1">
        <f t="array" ref="C304">GenerarHorasDerrame15($L$12,$M$12)</f>
        <v>#VALUE!</v>
      </c>
      <c r="D304" s="3"/>
      <c r="E304" s="51"/>
      <c r="F304" s="185"/>
      <c r="G304" s="185"/>
      <c r="H304" s="185"/>
      <c r="I304" s="57"/>
      <c r="J304" s="5"/>
      <c r="K304" s="175"/>
      <c r="L304" s="175"/>
      <c r="M304" s="176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218"/>
      <c r="B305" s="20">
        <v>2</v>
      </c>
      <c r="C305" s="21"/>
      <c r="D305" s="1"/>
      <c r="E305" s="70"/>
      <c r="F305" s="177"/>
      <c r="G305" s="177"/>
      <c r="H305" s="177"/>
      <c r="I305" s="73"/>
      <c r="J305" s="2"/>
      <c r="K305" s="154"/>
      <c r="L305" s="154"/>
      <c r="M305" s="155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218"/>
      <c r="B306" s="20">
        <v>3</v>
      </c>
      <c r="C306" s="21"/>
      <c r="D306" s="1"/>
      <c r="E306" s="70"/>
      <c r="F306" s="177"/>
      <c r="G306" s="177"/>
      <c r="H306" s="177"/>
      <c r="I306" s="73"/>
      <c r="J306" s="2"/>
      <c r="K306" s="154"/>
      <c r="L306" s="154"/>
      <c r="M306" s="155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218"/>
      <c r="B307" s="20">
        <v>4</v>
      </c>
      <c r="C307" s="21"/>
      <c r="D307" s="1"/>
      <c r="E307" s="70"/>
      <c r="F307" s="177"/>
      <c r="G307" s="177"/>
      <c r="H307" s="177"/>
      <c r="I307" s="73"/>
      <c r="J307" s="2"/>
      <c r="K307" s="154"/>
      <c r="L307" s="154"/>
      <c r="M307" s="155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218"/>
      <c r="B308" s="20">
        <v>5</v>
      </c>
      <c r="C308" s="21"/>
      <c r="D308" s="1"/>
      <c r="E308" s="70"/>
      <c r="F308" s="177"/>
      <c r="G308" s="177"/>
      <c r="H308" s="177"/>
      <c r="I308" s="73"/>
      <c r="J308" s="2"/>
      <c r="K308" s="154"/>
      <c r="L308" s="154"/>
      <c r="M308" s="155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218"/>
      <c r="B309" s="20">
        <v>6</v>
      </c>
      <c r="C309" s="21"/>
      <c r="D309" s="1"/>
      <c r="E309" s="70"/>
      <c r="F309" s="177"/>
      <c r="G309" s="177"/>
      <c r="H309" s="177"/>
      <c r="I309" s="73"/>
      <c r="J309" s="2"/>
      <c r="K309" s="154"/>
      <c r="L309" s="154"/>
      <c r="M309" s="155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218"/>
      <c r="B310" s="20">
        <v>7</v>
      </c>
      <c r="C310" s="21"/>
      <c r="D310" s="1"/>
      <c r="E310" s="70"/>
      <c r="F310" s="177"/>
      <c r="G310" s="177"/>
      <c r="H310" s="177"/>
      <c r="I310" s="73"/>
      <c r="J310" s="2"/>
      <c r="K310" s="154"/>
      <c r="L310" s="154"/>
      <c r="M310" s="155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218"/>
      <c r="B311" s="20">
        <v>8</v>
      </c>
      <c r="C311" s="21"/>
      <c r="D311" s="1"/>
      <c r="E311" s="70"/>
      <c r="F311" s="177"/>
      <c r="G311" s="177"/>
      <c r="H311" s="177"/>
      <c r="I311" s="73"/>
      <c r="J311" s="2"/>
      <c r="K311" s="154"/>
      <c r="L311" s="154"/>
      <c r="M311" s="155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218"/>
      <c r="B312" s="20">
        <v>9</v>
      </c>
      <c r="C312" s="21"/>
      <c r="D312" s="1"/>
      <c r="E312" s="70"/>
      <c r="F312" s="177"/>
      <c r="G312" s="177"/>
      <c r="H312" s="177"/>
      <c r="I312" s="73"/>
      <c r="J312" s="2"/>
      <c r="K312" s="154"/>
      <c r="L312" s="154"/>
      <c r="M312" s="155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218"/>
      <c r="B313" s="20">
        <v>10</v>
      </c>
      <c r="C313" s="21"/>
      <c r="D313" s="1"/>
      <c r="E313" s="70"/>
      <c r="F313" s="177"/>
      <c r="G313" s="177"/>
      <c r="H313" s="177"/>
      <c r="I313" s="73"/>
      <c r="J313" s="2"/>
      <c r="K313" s="154"/>
      <c r="L313" s="154"/>
      <c r="M313" s="155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218"/>
      <c r="B314" s="20">
        <v>11</v>
      </c>
      <c r="C314" s="21"/>
      <c r="D314" s="1"/>
      <c r="E314" s="70"/>
      <c r="F314" s="177"/>
      <c r="G314" s="177"/>
      <c r="H314" s="177"/>
      <c r="I314" s="73"/>
      <c r="J314" s="2"/>
      <c r="K314" s="154"/>
      <c r="L314" s="154"/>
      <c r="M314" s="155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218"/>
      <c r="B315" s="20">
        <v>12</v>
      </c>
      <c r="C315" s="21"/>
      <c r="D315" s="1"/>
      <c r="E315" s="70"/>
      <c r="F315" s="177"/>
      <c r="G315" s="177"/>
      <c r="H315" s="177"/>
      <c r="I315" s="73"/>
      <c r="J315" s="2"/>
      <c r="K315" s="154"/>
      <c r="L315" s="154"/>
      <c r="M315" s="155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218"/>
      <c r="B316" s="20">
        <v>13</v>
      </c>
      <c r="C316" s="21"/>
      <c r="D316" s="1"/>
      <c r="E316" s="70"/>
      <c r="F316" s="177"/>
      <c r="G316" s="177"/>
      <c r="H316" s="177"/>
      <c r="I316" s="73"/>
      <c r="J316" s="2"/>
      <c r="K316" s="154"/>
      <c r="L316" s="154"/>
      <c r="M316" s="155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218"/>
      <c r="B317" s="20">
        <v>14</v>
      </c>
      <c r="C317" s="21"/>
      <c r="D317" s="1"/>
      <c r="E317" s="70"/>
      <c r="F317" s="177"/>
      <c r="G317" s="177"/>
      <c r="H317" s="177"/>
      <c r="I317" s="73"/>
      <c r="J317" s="2"/>
      <c r="K317" s="154"/>
      <c r="L317" s="154"/>
      <c r="M317" s="155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218"/>
      <c r="B318" s="20">
        <v>15</v>
      </c>
      <c r="C318" s="21"/>
      <c r="D318" s="1"/>
      <c r="E318" s="70"/>
      <c r="F318" s="177"/>
      <c r="G318" s="177"/>
      <c r="H318" s="177"/>
      <c r="I318" s="71"/>
      <c r="J318" s="2"/>
      <c r="K318" s="154"/>
      <c r="L318" s="154"/>
      <c r="M318" s="155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218"/>
      <c r="B319" s="20">
        <v>16</v>
      </c>
      <c r="C319" s="21"/>
      <c r="D319" s="1"/>
      <c r="E319" s="70"/>
      <c r="F319" s="177"/>
      <c r="G319" s="177"/>
      <c r="H319" s="177"/>
      <c r="I319" s="71"/>
      <c r="J319" s="2"/>
      <c r="K319" s="154"/>
      <c r="L319" s="154"/>
      <c r="M319" s="155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218"/>
      <c r="B320" s="20">
        <v>17</v>
      </c>
      <c r="C320" s="21"/>
      <c r="D320" s="1"/>
      <c r="E320" s="70"/>
      <c r="F320" s="177"/>
      <c r="G320" s="177"/>
      <c r="H320" s="177"/>
      <c r="I320" s="71"/>
      <c r="J320" s="2"/>
      <c r="K320" s="154"/>
      <c r="L320" s="154"/>
      <c r="M320" s="155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218"/>
      <c r="B321" s="20">
        <v>18</v>
      </c>
      <c r="C321" s="21"/>
      <c r="D321" s="1"/>
      <c r="E321" s="70"/>
      <c r="F321" s="177"/>
      <c r="G321" s="177"/>
      <c r="H321" s="177"/>
      <c r="I321" s="71"/>
      <c r="J321" s="2"/>
      <c r="K321" s="154"/>
      <c r="L321" s="154"/>
      <c r="M321" s="155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218"/>
      <c r="B322" s="20">
        <v>19</v>
      </c>
      <c r="C322" s="21"/>
      <c r="D322" s="1"/>
      <c r="E322" s="70"/>
      <c r="F322" s="177"/>
      <c r="G322" s="177"/>
      <c r="H322" s="177"/>
      <c r="I322" s="71"/>
      <c r="J322" s="2"/>
      <c r="K322" s="154"/>
      <c r="L322" s="154"/>
      <c r="M322" s="155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218"/>
      <c r="B323" s="20">
        <v>20</v>
      </c>
      <c r="C323" s="21"/>
      <c r="D323" s="1"/>
      <c r="E323" s="70"/>
      <c r="F323" s="177"/>
      <c r="G323" s="177"/>
      <c r="H323" s="177"/>
      <c r="I323" s="71"/>
      <c r="J323" s="2"/>
      <c r="K323" s="154"/>
      <c r="L323" s="154"/>
      <c r="M323" s="155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218"/>
      <c r="B324" s="20">
        <v>21</v>
      </c>
      <c r="C324" s="21"/>
      <c r="D324" s="1"/>
      <c r="E324" s="70"/>
      <c r="F324" s="177"/>
      <c r="G324" s="177"/>
      <c r="H324" s="177"/>
      <c r="I324" s="71"/>
      <c r="J324" s="2"/>
      <c r="K324" s="154"/>
      <c r="L324" s="154"/>
      <c r="M324" s="155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218"/>
      <c r="B325" s="20">
        <v>22</v>
      </c>
      <c r="C325" s="21"/>
      <c r="D325" s="1"/>
      <c r="E325" s="70"/>
      <c r="F325" s="177"/>
      <c r="G325" s="177"/>
      <c r="H325" s="177"/>
      <c r="I325" s="71"/>
      <c r="J325" s="2"/>
      <c r="K325" s="154"/>
      <c r="L325" s="154"/>
      <c r="M325" s="155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218"/>
      <c r="B326" s="20">
        <v>23</v>
      </c>
      <c r="C326" s="21"/>
      <c r="D326" s="1"/>
      <c r="E326" s="70"/>
      <c r="F326" s="177"/>
      <c r="G326" s="177"/>
      <c r="H326" s="177"/>
      <c r="I326" s="71"/>
      <c r="J326" s="2"/>
      <c r="K326" s="154"/>
      <c r="L326" s="154"/>
      <c r="M326" s="155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218"/>
      <c r="B327" s="20">
        <v>24</v>
      </c>
      <c r="C327" s="21"/>
      <c r="D327" s="1"/>
      <c r="E327" s="70"/>
      <c r="F327" s="177"/>
      <c r="G327" s="177"/>
      <c r="H327" s="177"/>
      <c r="I327" s="71"/>
      <c r="J327" s="2"/>
      <c r="K327" s="154"/>
      <c r="L327" s="154"/>
      <c r="M327" s="155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218"/>
      <c r="B328" s="20">
        <v>25</v>
      </c>
      <c r="C328" s="21"/>
      <c r="D328" s="1"/>
      <c r="E328" s="70"/>
      <c r="F328" s="177"/>
      <c r="G328" s="177"/>
      <c r="H328" s="177"/>
      <c r="I328" s="71"/>
      <c r="J328" s="2"/>
      <c r="K328" s="154"/>
      <c r="L328" s="154"/>
      <c r="M328" s="155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218"/>
      <c r="B329" s="20">
        <v>26</v>
      </c>
      <c r="C329" s="21"/>
      <c r="D329" s="1"/>
      <c r="E329" s="70"/>
      <c r="F329" s="177"/>
      <c r="G329" s="177"/>
      <c r="H329" s="177"/>
      <c r="I329" s="71"/>
      <c r="J329" s="2"/>
      <c r="K329" s="154"/>
      <c r="L329" s="154"/>
      <c r="M329" s="155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218"/>
      <c r="B330" s="20">
        <v>27</v>
      </c>
      <c r="C330" s="21"/>
      <c r="D330" s="1"/>
      <c r="E330" s="70"/>
      <c r="F330" s="177"/>
      <c r="G330" s="177"/>
      <c r="H330" s="177"/>
      <c r="I330" s="71"/>
      <c r="J330" s="2"/>
      <c r="K330" s="154"/>
      <c r="L330" s="154"/>
      <c r="M330" s="155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218"/>
      <c r="B331" s="20">
        <v>28</v>
      </c>
      <c r="C331" s="21"/>
      <c r="D331" s="1"/>
      <c r="E331" s="70"/>
      <c r="F331" s="177"/>
      <c r="G331" s="177"/>
      <c r="H331" s="177"/>
      <c r="I331" s="71"/>
      <c r="J331" s="2"/>
      <c r="K331" s="154"/>
      <c r="L331" s="154"/>
      <c r="M331" s="155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218"/>
      <c r="B332" s="20">
        <v>29</v>
      </c>
      <c r="C332" s="21"/>
      <c r="D332" s="1"/>
      <c r="E332" s="70"/>
      <c r="F332" s="177"/>
      <c r="G332" s="177"/>
      <c r="H332" s="177"/>
      <c r="I332" s="71"/>
      <c r="J332" s="2"/>
      <c r="K332" s="154"/>
      <c r="L332" s="154"/>
      <c r="M332" s="155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218"/>
      <c r="B333" s="20">
        <v>30</v>
      </c>
      <c r="C333" s="21"/>
      <c r="D333" s="1"/>
      <c r="E333" s="70"/>
      <c r="F333" s="177"/>
      <c r="G333" s="177"/>
      <c r="H333" s="177"/>
      <c r="I333" s="71"/>
      <c r="J333" s="2"/>
      <c r="K333" s="154"/>
      <c r="L333" s="154"/>
      <c r="M333" s="155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218"/>
      <c r="B334" s="20">
        <v>31</v>
      </c>
      <c r="C334" s="21"/>
      <c r="D334" s="1"/>
      <c r="E334" s="70"/>
      <c r="F334" s="177"/>
      <c r="G334" s="177"/>
      <c r="H334" s="177"/>
      <c r="I334" s="71"/>
      <c r="J334" s="2"/>
      <c r="K334" s="154"/>
      <c r="L334" s="154"/>
      <c r="M334" s="155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219"/>
      <c r="B335" s="22">
        <v>32</v>
      </c>
      <c r="C335" s="23"/>
      <c r="D335" s="6"/>
      <c r="E335" s="50"/>
      <c r="F335" s="177"/>
      <c r="G335" s="177"/>
      <c r="H335" s="177"/>
      <c r="I335" s="58"/>
      <c r="J335" s="8"/>
      <c r="K335" s="154"/>
      <c r="L335" s="154"/>
      <c r="M335" s="155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214" t="str">
        <f>_xlfn.CONCAT(B13," - ",D13)</f>
        <v xml:space="preserve">11 - </v>
      </c>
      <c r="B336" s="24">
        <v>1</v>
      </c>
      <c r="C336" s="25" t="e" cm="1">
        <f t="array" ref="C336">GenerarHorasDerrame15($L$13,$M$13)</f>
        <v>#VALUE!</v>
      </c>
      <c r="D336" s="3"/>
      <c r="E336" s="51"/>
      <c r="F336" s="185"/>
      <c r="G336" s="185"/>
      <c r="H336" s="185"/>
      <c r="I336" s="57"/>
      <c r="J336" s="5"/>
      <c r="K336" s="175"/>
      <c r="L336" s="175"/>
      <c r="M336" s="176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215"/>
      <c r="B337" s="20">
        <v>2</v>
      </c>
      <c r="C337" s="21"/>
      <c r="D337" s="1"/>
      <c r="E337" s="70"/>
      <c r="F337" s="177"/>
      <c r="G337" s="177"/>
      <c r="H337" s="177"/>
      <c r="I337" s="73"/>
      <c r="J337" s="2"/>
      <c r="K337" s="154"/>
      <c r="L337" s="154"/>
      <c r="M337" s="155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215"/>
      <c r="B338" s="20">
        <v>3</v>
      </c>
      <c r="C338" s="21"/>
      <c r="D338" s="1"/>
      <c r="E338" s="70"/>
      <c r="F338" s="177"/>
      <c r="G338" s="177"/>
      <c r="H338" s="177"/>
      <c r="I338" s="73"/>
      <c r="J338" s="2"/>
      <c r="K338" s="154"/>
      <c r="L338" s="154"/>
      <c r="M338" s="155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215"/>
      <c r="B339" s="20">
        <v>4</v>
      </c>
      <c r="C339" s="21"/>
      <c r="D339" s="1"/>
      <c r="E339" s="70"/>
      <c r="F339" s="177"/>
      <c r="G339" s="177"/>
      <c r="H339" s="177"/>
      <c r="I339" s="73"/>
      <c r="J339" s="2"/>
      <c r="K339" s="154"/>
      <c r="L339" s="154"/>
      <c r="M339" s="155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215"/>
      <c r="B340" s="20">
        <v>5</v>
      </c>
      <c r="C340" s="21"/>
      <c r="D340" s="1"/>
      <c r="E340" s="70"/>
      <c r="F340" s="177"/>
      <c r="G340" s="177"/>
      <c r="H340" s="177"/>
      <c r="I340" s="73"/>
      <c r="J340" s="2"/>
      <c r="K340" s="154"/>
      <c r="L340" s="154"/>
      <c r="M340" s="155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215"/>
      <c r="B341" s="20">
        <v>6</v>
      </c>
      <c r="C341" s="21"/>
      <c r="D341" s="1"/>
      <c r="E341" s="70"/>
      <c r="F341" s="177"/>
      <c r="G341" s="177"/>
      <c r="H341" s="177"/>
      <c r="I341" s="73"/>
      <c r="J341" s="2"/>
      <c r="K341" s="154"/>
      <c r="L341" s="154"/>
      <c r="M341" s="155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215"/>
      <c r="B342" s="20">
        <v>7</v>
      </c>
      <c r="C342" s="21"/>
      <c r="D342" s="1"/>
      <c r="E342" s="70"/>
      <c r="F342" s="177"/>
      <c r="G342" s="177"/>
      <c r="H342" s="177"/>
      <c r="I342" s="73"/>
      <c r="J342" s="2"/>
      <c r="K342" s="154"/>
      <c r="L342" s="154"/>
      <c r="M342" s="155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215"/>
      <c r="B343" s="20">
        <v>8</v>
      </c>
      <c r="C343" s="21"/>
      <c r="D343" s="1"/>
      <c r="E343" s="70"/>
      <c r="F343" s="177"/>
      <c r="G343" s="177"/>
      <c r="H343" s="177"/>
      <c r="I343" s="73"/>
      <c r="J343" s="2"/>
      <c r="K343" s="154"/>
      <c r="L343" s="154"/>
      <c r="M343" s="155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215"/>
      <c r="B344" s="20">
        <v>9</v>
      </c>
      <c r="C344" s="21"/>
      <c r="D344" s="1"/>
      <c r="E344" s="70"/>
      <c r="F344" s="177"/>
      <c r="G344" s="177"/>
      <c r="H344" s="177"/>
      <c r="I344" s="73"/>
      <c r="J344" s="2"/>
      <c r="K344" s="154"/>
      <c r="L344" s="154"/>
      <c r="M344" s="155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215"/>
      <c r="B345" s="20">
        <v>10</v>
      </c>
      <c r="C345" s="21"/>
      <c r="D345" s="1"/>
      <c r="E345" s="70"/>
      <c r="F345" s="177"/>
      <c r="G345" s="177"/>
      <c r="H345" s="177"/>
      <c r="I345" s="73"/>
      <c r="J345" s="2"/>
      <c r="K345" s="154"/>
      <c r="L345" s="154"/>
      <c r="M345" s="155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215"/>
      <c r="B346" s="20">
        <v>11</v>
      </c>
      <c r="C346" s="21"/>
      <c r="D346" s="1"/>
      <c r="E346" s="70"/>
      <c r="F346" s="177"/>
      <c r="G346" s="177"/>
      <c r="H346" s="177"/>
      <c r="I346" s="73"/>
      <c r="J346" s="2"/>
      <c r="K346" s="154"/>
      <c r="L346" s="154"/>
      <c r="M346" s="155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215"/>
      <c r="B347" s="20">
        <v>12</v>
      </c>
      <c r="C347" s="21"/>
      <c r="D347" s="1"/>
      <c r="E347" s="70"/>
      <c r="F347" s="177"/>
      <c r="G347" s="177"/>
      <c r="H347" s="177"/>
      <c r="I347" s="73"/>
      <c r="J347" s="2"/>
      <c r="K347" s="154"/>
      <c r="L347" s="154"/>
      <c r="M347" s="155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215"/>
      <c r="B348" s="20">
        <v>13</v>
      </c>
      <c r="C348" s="21"/>
      <c r="D348" s="1"/>
      <c r="E348" s="70"/>
      <c r="F348" s="177"/>
      <c r="G348" s="177"/>
      <c r="H348" s="177"/>
      <c r="I348" s="73"/>
      <c r="J348" s="2"/>
      <c r="K348" s="154"/>
      <c r="L348" s="154"/>
      <c r="M348" s="155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215"/>
      <c r="B349" s="20">
        <v>14</v>
      </c>
      <c r="C349" s="21"/>
      <c r="D349" s="1"/>
      <c r="E349" s="70"/>
      <c r="F349" s="177"/>
      <c r="G349" s="177"/>
      <c r="H349" s="177"/>
      <c r="I349" s="73"/>
      <c r="J349" s="2"/>
      <c r="K349" s="154"/>
      <c r="L349" s="154"/>
      <c r="M349" s="155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215"/>
      <c r="B350" s="20">
        <v>15</v>
      </c>
      <c r="C350" s="21"/>
      <c r="D350" s="1"/>
      <c r="E350" s="70"/>
      <c r="F350" s="177"/>
      <c r="G350" s="177"/>
      <c r="H350" s="177"/>
      <c r="I350" s="71"/>
      <c r="J350" s="2"/>
      <c r="K350" s="154"/>
      <c r="L350" s="154"/>
      <c r="M350" s="155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215"/>
      <c r="B351" s="20">
        <v>16</v>
      </c>
      <c r="C351" s="21"/>
      <c r="D351" s="1"/>
      <c r="E351" s="70"/>
      <c r="F351" s="177"/>
      <c r="G351" s="177"/>
      <c r="H351" s="177"/>
      <c r="I351" s="71"/>
      <c r="J351" s="2"/>
      <c r="K351" s="154"/>
      <c r="L351" s="154"/>
      <c r="M351" s="155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215"/>
      <c r="B352" s="20">
        <v>17</v>
      </c>
      <c r="C352" s="21"/>
      <c r="D352" s="1"/>
      <c r="E352" s="70"/>
      <c r="F352" s="177"/>
      <c r="G352" s="177"/>
      <c r="H352" s="177"/>
      <c r="I352" s="71"/>
      <c r="J352" s="2"/>
      <c r="K352" s="154"/>
      <c r="L352" s="154"/>
      <c r="M352" s="155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215"/>
      <c r="B353" s="20">
        <v>18</v>
      </c>
      <c r="C353" s="21"/>
      <c r="D353" s="1"/>
      <c r="E353" s="70"/>
      <c r="F353" s="177"/>
      <c r="G353" s="177"/>
      <c r="H353" s="177"/>
      <c r="I353" s="71"/>
      <c r="J353" s="2"/>
      <c r="K353" s="154"/>
      <c r="L353" s="154"/>
      <c r="M353" s="155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215"/>
      <c r="B354" s="20">
        <v>19</v>
      </c>
      <c r="C354" s="21"/>
      <c r="D354" s="1"/>
      <c r="E354" s="70"/>
      <c r="F354" s="177"/>
      <c r="G354" s="177"/>
      <c r="H354" s="177"/>
      <c r="I354" s="71"/>
      <c r="J354" s="2"/>
      <c r="K354" s="154"/>
      <c r="L354" s="154"/>
      <c r="M354" s="155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215"/>
      <c r="B355" s="20">
        <v>20</v>
      </c>
      <c r="C355" s="21"/>
      <c r="D355" s="1"/>
      <c r="E355" s="70"/>
      <c r="F355" s="177"/>
      <c r="G355" s="177"/>
      <c r="H355" s="177"/>
      <c r="I355" s="71"/>
      <c r="J355" s="2"/>
      <c r="K355" s="154"/>
      <c r="L355" s="154"/>
      <c r="M355" s="155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215"/>
      <c r="B356" s="20">
        <v>21</v>
      </c>
      <c r="C356" s="21"/>
      <c r="D356" s="1"/>
      <c r="E356" s="70"/>
      <c r="F356" s="177"/>
      <c r="G356" s="177"/>
      <c r="H356" s="177"/>
      <c r="I356" s="71"/>
      <c r="J356" s="2"/>
      <c r="K356" s="154"/>
      <c r="L356" s="154"/>
      <c r="M356" s="155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215"/>
      <c r="B357" s="20">
        <v>22</v>
      </c>
      <c r="C357" s="21"/>
      <c r="D357" s="1"/>
      <c r="E357" s="70"/>
      <c r="F357" s="177"/>
      <c r="G357" s="177"/>
      <c r="H357" s="177"/>
      <c r="I357" s="71"/>
      <c r="J357" s="2"/>
      <c r="K357" s="154"/>
      <c r="L357" s="154"/>
      <c r="M357" s="155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215"/>
      <c r="B358" s="20">
        <v>23</v>
      </c>
      <c r="C358" s="21"/>
      <c r="D358" s="1"/>
      <c r="E358" s="70"/>
      <c r="F358" s="177"/>
      <c r="G358" s="177"/>
      <c r="H358" s="177"/>
      <c r="I358" s="71"/>
      <c r="J358" s="2"/>
      <c r="K358" s="154"/>
      <c r="L358" s="154"/>
      <c r="M358" s="155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215"/>
      <c r="B359" s="20">
        <v>24</v>
      </c>
      <c r="C359" s="21"/>
      <c r="D359" s="1"/>
      <c r="E359" s="70"/>
      <c r="F359" s="177"/>
      <c r="G359" s="177"/>
      <c r="H359" s="177"/>
      <c r="I359" s="71"/>
      <c r="J359" s="2"/>
      <c r="K359" s="154"/>
      <c r="L359" s="154"/>
      <c r="M359" s="155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215"/>
      <c r="B360" s="20">
        <v>25</v>
      </c>
      <c r="C360" s="21"/>
      <c r="D360" s="1"/>
      <c r="E360" s="70"/>
      <c r="F360" s="177"/>
      <c r="G360" s="177"/>
      <c r="H360" s="177"/>
      <c r="I360" s="71"/>
      <c r="J360" s="2"/>
      <c r="K360" s="154"/>
      <c r="L360" s="154"/>
      <c r="M360" s="155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215"/>
      <c r="B361" s="20">
        <v>26</v>
      </c>
      <c r="C361" s="21"/>
      <c r="D361" s="1"/>
      <c r="E361" s="70"/>
      <c r="F361" s="177"/>
      <c r="G361" s="177"/>
      <c r="H361" s="177"/>
      <c r="I361" s="71"/>
      <c r="J361" s="2"/>
      <c r="K361" s="154"/>
      <c r="L361" s="154"/>
      <c r="M361" s="155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215"/>
      <c r="B362" s="20">
        <v>27</v>
      </c>
      <c r="C362" s="21"/>
      <c r="D362" s="1"/>
      <c r="E362" s="70"/>
      <c r="F362" s="177"/>
      <c r="G362" s="177"/>
      <c r="H362" s="177"/>
      <c r="I362" s="71"/>
      <c r="J362" s="2"/>
      <c r="K362" s="154"/>
      <c r="L362" s="154"/>
      <c r="M362" s="155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215"/>
      <c r="B363" s="20">
        <v>28</v>
      </c>
      <c r="C363" s="21"/>
      <c r="D363" s="1"/>
      <c r="E363" s="70"/>
      <c r="F363" s="177"/>
      <c r="G363" s="177"/>
      <c r="H363" s="177"/>
      <c r="I363" s="71"/>
      <c r="J363" s="2"/>
      <c r="K363" s="154"/>
      <c r="L363" s="154"/>
      <c r="M363" s="155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215"/>
      <c r="B364" s="20">
        <v>29</v>
      </c>
      <c r="C364" s="21"/>
      <c r="D364" s="1"/>
      <c r="E364" s="70"/>
      <c r="F364" s="177"/>
      <c r="G364" s="177"/>
      <c r="H364" s="177"/>
      <c r="I364" s="71"/>
      <c r="J364" s="2"/>
      <c r="K364" s="154"/>
      <c r="L364" s="154"/>
      <c r="M364" s="155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215"/>
      <c r="B365" s="20">
        <v>30</v>
      </c>
      <c r="C365" s="21"/>
      <c r="D365" s="1"/>
      <c r="E365" s="70"/>
      <c r="F365" s="177"/>
      <c r="G365" s="177"/>
      <c r="H365" s="177"/>
      <c r="I365" s="71"/>
      <c r="J365" s="2"/>
      <c r="K365" s="154"/>
      <c r="L365" s="154"/>
      <c r="M365" s="155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215"/>
      <c r="B366" s="20">
        <v>31</v>
      </c>
      <c r="C366" s="21"/>
      <c r="D366" s="1"/>
      <c r="E366" s="70"/>
      <c r="F366" s="177"/>
      <c r="G366" s="177"/>
      <c r="H366" s="177"/>
      <c r="I366" s="71"/>
      <c r="J366" s="2"/>
      <c r="K366" s="154"/>
      <c r="L366" s="154"/>
      <c r="M366" s="155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215"/>
      <c r="B367" s="20">
        <v>32</v>
      </c>
      <c r="C367" s="21"/>
      <c r="D367" s="1"/>
      <c r="E367" s="70"/>
      <c r="F367" s="177"/>
      <c r="G367" s="177"/>
      <c r="H367" s="177"/>
      <c r="I367" s="71"/>
      <c r="J367" s="2"/>
      <c r="K367" s="154"/>
      <c r="L367" s="154"/>
      <c r="M367" s="155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217" t="str">
        <f>_xlfn.CONCAT(B14," - ",D14)</f>
        <v xml:space="preserve">Colposcopia - </v>
      </c>
      <c r="B368" s="24">
        <v>1</v>
      </c>
      <c r="C368" s="25" t="e" cm="1">
        <f t="array" ref="C368">GenerarHorasDerrame45($L$14,$M$14)</f>
        <v>#VALUE!</v>
      </c>
      <c r="D368" s="3"/>
      <c r="E368" s="51"/>
      <c r="F368" s="185"/>
      <c r="G368" s="185"/>
      <c r="H368" s="185"/>
      <c r="I368" s="57"/>
      <c r="J368" s="5"/>
      <c r="K368" s="175"/>
      <c r="L368" s="175"/>
      <c r="M368" s="176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218"/>
      <c r="B369" s="20">
        <v>2</v>
      </c>
      <c r="C369" s="21"/>
      <c r="D369" s="1"/>
      <c r="E369" s="70"/>
      <c r="F369" s="177"/>
      <c r="G369" s="177"/>
      <c r="H369" s="177"/>
      <c r="I369" s="73"/>
      <c r="J369" s="2"/>
      <c r="K369" s="154"/>
      <c r="L369" s="154"/>
      <c r="M369" s="155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218"/>
      <c r="B370" s="20">
        <v>3</v>
      </c>
      <c r="C370" s="21"/>
      <c r="D370" s="1"/>
      <c r="E370" s="70"/>
      <c r="F370" s="177"/>
      <c r="G370" s="177"/>
      <c r="H370" s="177"/>
      <c r="I370" s="73"/>
      <c r="J370" s="2"/>
      <c r="K370" s="154"/>
      <c r="L370" s="154"/>
      <c r="M370" s="155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218"/>
      <c r="B371" s="20">
        <v>4</v>
      </c>
      <c r="C371" s="21"/>
      <c r="D371" s="1"/>
      <c r="E371" s="70"/>
      <c r="F371" s="177"/>
      <c r="G371" s="177"/>
      <c r="H371" s="177"/>
      <c r="I371" s="73"/>
      <c r="J371" s="2"/>
      <c r="K371" s="154"/>
      <c r="L371" s="154"/>
      <c r="M371" s="155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218"/>
      <c r="B372" s="20">
        <v>5</v>
      </c>
      <c r="C372" s="21"/>
      <c r="D372" s="1"/>
      <c r="E372" s="70"/>
      <c r="F372" s="177"/>
      <c r="G372" s="177"/>
      <c r="H372" s="177"/>
      <c r="I372" s="73"/>
      <c r="J372" s="2"/>
      <c r="K372" s="154"/>
      <c r="L372" s="154"/>
      <c r="M372" s="155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218"/>
      <c r="B373" s="20">
        <v>6</v>
      </c>
      <c r="C373" s="21"/>
      <c r="D373" s="1"/>
      <c r="E373" s="70"/>
      <c r="F373" s="177"/>
      <c r="G373" s="177"/>
      <c r="H373" s="177"/>
      <c r="I373" s="73"/>
      <c r="J373" s="2"/>
      <c r="K373" s="154"/>
      <c r="L373" s="154"/>
      <c r="M373" s="155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218"/>
      <c r="B374" s="20">
        <v>7</v>
      </c>
      <c r="C374" s="21"/>
      <c r="D374" s="1"/>
      <c r="E374" s="70"/>
      <c r="F374" s="177"/>
      <c r="G374" s="177"/>
      <c r="H374" s="177"/>
      <c r="I374" s="73"/>
      <c r="J374" s="2"/>
      <c r="K374" s="154"/>
      <c r="L374" s="154"/>
      <c r="M374" s="155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218"/>
      <c r="B375" s="20">
        <v>8</v>
      </c>
      <c r="C375" s="21"/>
      <c r="D375" s="1"/>
      <c r="E375" s="70"/>
      <c r="F375" s="177"/>
      <c r="G375" s="177"/>
      <c r="H375" s="177"/>
      <c r="I375" s="73"/>
      <c r="J375" s="2"/>
      <c r="K375" s="154"/>
      <c r="L375" s="154"/>
      <c r="M375" s="155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218"/>
      <c r="B376" s="20">
        <v>9</v>
      </c>
      <c r="C376" s="21"/>
      <c r="D376" s="1"/>
      <c r="E376" s="70"/>
      <c r="F376" s="177"/>
      <c r="G376" s="177"/>
      <c r="H376" s="177"/>
      <c r="I376" s="73"/>
      <c r="J376" s="2"/>
      <c r="K376" s="154"/>
      <c r="L376" s="154"/>
      <c r="M376" s="155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218"/>
      <c r="B377" s="20">
        <v>10</v>
      </c>
      <c r="C377" s="21"/>
      <c r="D377" s="1"/>
      <c r="E377" s="70"/>
      <c r="F377" s="177"/>
      <c r="G377" s="177"/>
      <c r="H377" s="177"/>
      <c r="I377" s="73"/>
      <c r="J377" s="2"/>
      <c r="K377" s="154"/>
      <c r="L377" s="154"/>
      <c r="M377" s="155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218"/>
      <c r="B378" s="20">
        <v>11</v>
      </c>
      <c r="C378" s="21"/>
      <c r="D378" s="1"/>
      <c r="E378" s="70"/>
      <c r="F378" s="177"/>
      <c r="G378" s="177"/>
      <c r="H378" s="177"/>
      <c r="I378" s="73"/>
      <c r="J378" s="2"/>
      <c r="K378" s="154"/>
      <c r="L378" s="154"/>
      <c r="M378" s="155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formatCells="0"/>
  <mergeCells count="1062"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K344:M344"/>
    <mergeCell ref="F345:H345"/>
    <mergeCell ref="K345:M345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K280:M280"/>
    <mergeCell ref="F281:H281"/>
    <mergeCell ref="K281:M281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K216:M216"/>
    <mergeCell ref="F217:H217"/>
    <mergeCell ref="K217:M217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F127:H127"/>
    <mergeCell ref="K127:M127"/>
    <mergeCell ref="T127:U127"/>
    <mergeCell ref="W127:X127"/>
    <mergeCell ref="F128:H128"/>
    <mergeCell ref="K128:M128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W87:X87"/>
    <mergeCell ref="F88:H88"/>
    <mergeCell ref="K88:M88"/>
    <mergeCell ref="T88:U88"/>
    <mergeCell ref="W88:X88"/>
    <mergeCell ref="F89:H89"/>
    <mergeCell ref="F85:H85"/>
    <mergeCell ref="K85:M85"/>
    <mergeCell ref="T85:U85"/>
    <mergeCell ref="W85:X85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K71:M71"/>
    <mergeCell ref="T71:U71"/>
    <mergeCell ref="W71:X71"/>
    <mergeCell ref="F72:H72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F57:H57"/>
    <mergeCell ref="K57:M5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47:H47"/>
    <mergeCell ref="K47:M47"/>
    <mergeCell ref="T47:U47"/>
    <mergeCell ref="W47:X47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W35:X35"/>
    <mergeCell ref="F36:H36"/>
    <mergeCell ref="K36:M36"/>
    <mergeCell ref="T36:U36"/>
    <mergeCell ref="W36:X36"/>
    <mergeCell ref="F33:H33"/>
    <mergeCell ref="K33:M33"/>
    <mergeCell ref="T33:U33"/>
    <mergeCell ref="W33:X33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</mergeCells>
  <conditionalFormatting sqref="D16:D378">
    <cfRule type="cellIs" dxfId="19" priority="16" operator="equal">
      <formula>"subsecuente"</formula>
    </cfRule>
    <cfRule type="cellIs" dxfId="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{4E8C824E-84E5-47C5-BBE8-3779C7E51425}</x14:id>
        </ext>
      </extLst>
    </cfRule>
  </conditionalFormatting>
  <conditionalFormatting sqref="B272 B289">
    <cfRule type="expression" dxfId="17" priority="15">
      <formula>$D272:$D287&lt;&gt;0</formula>
    </cfRule>
  </conditionalFormatting>
  <conditionalFormatting sqref="B304">
    <cfRule type="expression" dxfId="16" priority="14">
      <formula>$D304:$D319&lt;&gt;0</formula>
    </cfRule>
  </conditionalFormatting>
  <conditionalFormatting sqref="B336">
    <cfRule type="expression" dxfId="15" priority="13">
      <formula>$D336:$D351&lt;&gt;0</formula>
    </cfRule>
  </conditionalFormatting>
  <conditionalFormatting sqref="C16:M378">
    <cfRule type="expression" dxfId="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{B6BCA2A3-3F05-4BA0-B389-A6F274AD9473}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{22728D6E-4C38-4D0F-891B-094BFC560BBD}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{3DD5AF9D-0EF9-4C12-B0A8-8817FB414A32}</x14:id>
        </ext>
      </extLst>
    </cfRule>
  </conditionalFormatting>
  <conditionalFormatting sqref="Q16:X60 Q87:X150 Q62:X85">
    <cfRule type="expression" dxfId="13" priority="3">
      <formula>$Q16=0</formula>
    </cfRule>
  </conditionalFormatting>
  <conditionalFormatting sqref="B273:B288 B305:B321 B337:B347">
    <cfRule type="expression" dxfId="12" priority="19">
      <formula>$D273:$D304&lt;&gt;0</formula>
    </cfRule>
  </conditionalFormatting>
  <conditionalFormatting sqref="B290:B303 B322:B332">
    <cfRule type="expression" dxfId="11" priority="20">
      <formula>$D290:$D336&lt;&gt;0</formula>
    </cfRule>
  </conditionalFormatting>
  <conditionalFormatting sqref="B348:B353">
    <cfRule type="expression" dxfId="10" priority="21">
      <formula>$D348:$D378&lt;&gt;0</formula>
    </cfRule>
  </conditionalFormatting>
  <conditionalFormatting sqref="B369:B378">
    <cfRule type="expression" dxfId="9" priority="22">
      <formula>$D369:$D378&lt;&gt;0</formula>
    </cfRule>
  </conditionalFormatting>
  <conditionalFormatting sqref="B368">
    <cfRule type="expression" dxfId="8" priority="23">
      <formula>$D368:$D378&lt;&gt;0</formula>
    </cfRule>
  </conditionalFormatting>
  <conditionalFormatting sqref="B333:B335">
    <cfRule type="expression" dxfId="7" priority="24">
      <formula>$D333:$D378&lt;&gt;0</formula>
    </cfRule>
  </conditionalFormatting>
  <conditionalFormatting sqref="B354:B367">
    <cfRule type="expression" dxfId="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{D4F969BD-C336-48D5-874D-AA261082FEDE}</x14:id>
        </ext>
      </extLst>
    </cfRule>
  </conditionalFormatting>
  <conditionalFormatting sqref="R16:R60 R87:R150 R62:R85">
    <cfRule type="cellIs" dxfId="5" priority="4" operator="equal">
      <formula>"subsecuente"</formula>
    </cfRule>
    <cfRule type="cellIs" dxfId="4" priority="5" operator="equal">
      <formula>"1a. Vez"</formula>
    </cfRule>
  </conditionalFormatting>
  <conditionalFormatting sqref="S16:S60 S62:S85 S87:S150">
    <cfRule type="cellIs" dxfId="3" priority="6" operator="equal">
      <formula>"telefónica"</formula>
    </cfRule>
    <cfRule type="cellIs" dxfId="2" priority="8" operator="equal">
      <formula>"programada"</formula>
    </cfRule>
  </conditionalFormatting>
  <conditionalFormatting sqref="E16:E378">
    <cfRule type="cellIs" dxfId="1" priority="2" operator="equal">
      <formula>"programada"</formula>
    </cfRule>
    <cfRule type="cellIs" dxfId="0" priority="12" operator="equal">
      <formula>"telefónica"</formula>
    </cfRule>
  </conditionalFormatting>
  <dataValidations count="2">
    <dataValidation type="list" allowBlank="1" showInputMessage="1" showErrorMessage="1" sqref="I1" xr:uid="{C292D4A6-9398-47B1-8E56-D0557E1E3F1F}">
      <formula1>"1,2,3,4,5,6,7,8,9,10,11,12,13,14,15,16,17,18,19,20,21,22,23,24,25,26,27,28,29,30,31"</formula1>
    </dataValidation>
    <dataValidation type="list" allowBlank="1" showInputMessage="1" showErrorMessage="1" sqref="J1" xr:uid="{A2A1AE47-7AF6-4855-B930-452379E98DF7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8C824E-84E5-47C5-BBE8-3779C7E514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6BCA2A3-3F05-4BA0-B389-A6F274AD94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2728D6E-4C38-4D0F-891B-094BFC560B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DD5AF9D-0EF9-4C12-B0A8-8817FB414A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4F969BD-C336-48D5-874D-AA261082FE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2E257D2-CB1C-443B-ADA6-916C8B78C242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3F8DFC2-9A31-43A6-B9CC-B2C7D40A2CA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288CB95-C27A-4064-8220-7B8D31DE2498}">
          <x14:formula1>
            <xm:f>listas!$R$1:$R$5</xm:f>
          </x14:formula1>
          <xm:sqref>W16:W42</xm:sqref>
        </x14:dataValidation>
        <x14:dataValidation type="list" allowBlank="1" showInputMessage="1" showErrorMessage="1" xr:uid="{2B1F6344-8FE7-49EC-9D55-5294191983AA}">
          <x14:formula1>
            <xm:f>listas!$E$2:$E$15</xm:f>
          </x14:formula1>
          <xm:sqref>Q2:Q6</xm:sqref>
        </x14:dataValidation>
        <x14:dataValidation type="list" allowBlank="1" showInputMessage="1" showErrorMessage="1" xr:uid="{F9BDFA56-28D7-470A-AB0E-6F309987344A}">
          <x14:formula1>
            <xm:f>listas!$M$2:$M$7</xm:f>
          </x14:formula1>
          <xm:sqref>Q9:Q11</xm:sqref>
        </x14:dataValidation>
        <x14:dataValidation type="list" allowBlank="1" showInputMessage="1" showErrorMessage="1" xr:uid="{35A3A456-82C8-4029-8122-4A2A4946FB60}">
          <x14:formula1>
            <xm:f>listas!$I$2:$I$3</xm:f>
          </x14:formula1>
          <xm:sqref>Q13:Q14</xm:sqref>
        </x14:dataValidation>
        <x14:dataValidation type="list" allowBlank="1" showInputMessage="1" showErrorMessage="1" xr:uid="{12176E39-1666-4E66-A126-724D1A762237}">
          <x14:formula1>
            <xm:f>listas!$A$2:$A$50</xm:f>
          </x14:formula1>
          <xm:sqref>D3:E14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4820-7526-4D2E-8DCA-3AD9639F24FA}">
  <sheetPr codeName="Hoja2"/>
  <dimension ref="A1:R37"/>
  <sheetViews>
    <sheetView zoomScale="120" zoomScaleNormal="120" workbookViewId="0">
      <selection activeCell="A11" sqref="A11"/>
    </sheetView>
  </sheetViews>
  <sheetFormatPr baseColWidth="10" defaultRowHeight="11.25" x14ac:dyDescent="0.2"/>
  <cols>
    <col min="1" max="1" width="29.42578125" style="9" bestFit="1" customWidth="1"/>
    <col min="2" max="2" width="19.140625" style="9" bestFit="1" customWidth="1"/>
    <col min="3" max="3" width="19.5703125" style="9" bestFit="1" customWidth="1"/>
    <col min="4" max="4" width="3.42578125" style="9" customWidth="1"/>
    <col min="5" max="5" width="22.85546875" style="9" bestFit="1" customWidth="1"/>
    <col min="6" max="6" width="19.140625" style="9" bestFit="1" customWidth="1"/>
    <col min="7" max="7" width="19.5703125" style="9" bestFit="1" customWidth="1"/>
    <col min="8" max="8" width="3.42578125" style="9" customWidth="1"/>
    <col min="9" max="9" width="18.7109375" style="9" bestFit="1" customWidth="1"/>
    <col min="10" max="10" width="14.140625" style="9" bestFit="1" customWidth="1"/>
    <col min="11" max="11" width="19.5703125" style="9" bestFit="1" customWidth="1"/>
    <col min="12" max="12" width="3.42578125" style="9" customWidth="1"/>
    <col min="13" max="13" width="24.85546875" style="9" bestFit="1" customWidth="1"/>
    <col min="14" max="14" width="19.140625" style="9" bestFit="1" customWidth="1"/>
    <col min="15" max="15" width="19.5703125" style="9" bestFit="1" customWidth="1"/>
    <col min="16" max="16" width="10.28515625" style="9" bestFit="1" customWidth="1"/>
    <col min="17" max="17" width="9.7109375" style="9" bestFit="1" customWidth="1"/>
    <col min="18" max="18" width="7.7109375" style="9" bestFit="1" customWidth="1"/>
    <col min="19" max="16384" width="11.42578125" style="9"/>
  </cols>
  <sheetData>
    <row r="1" spans="1:18" ht="15.75" x14ac:dyDescent="0.25">
      <c r="A1" s="14" t="s">
        <v>3</v>
      </c>
      <c r="B1" s="14" t="s">
        <v>30</v>
      </c>
      <c r="C1" s="14" t="s">
        <v>31</v>
      </c>
      <c r="D1" s="13"/>
      <c r="E1" s="14" t="s">
        <v>5</v>
      </c>
      <c r="F1" s="14" t="s">
        <v>30</v>
      </c>
      <c r="G1" s="14" t="s">
        <v>31</v>
      </c>
      <c r="H1" s="13"/>
      <c r="I1" s="14" t="s">
        <v>4</v>
      </c>
      <c r="J1" s="14" t="s">
        <v>30</v>
      </c>
      <c r="K1" s="14" t="s">
        <v>31</v>
      </c>
      <c r="L1"/>
      <c r="M1" s="14" t="s">
        <v>6</v>
      </c>
      <c r="N1" s="14" t="s">
        <v>30</v>
      </c>
      <c r="O1" s="14" t="s">
        <v>31</v>
      </c>
      <c r="P1" s="10" t="s">
        <v>0</v>
      </c>
      <c r="Q1" s="10" t="s">
        <v>22</v>
      </c>
      <c r="R1" s="10"/>
    </row>
    <row r="2" spans="1:18" ht="15" x14ac:dyDescent="0.25">
      <c r="A2" s="12" t="s">
        <v>32</v>
      </c>
      <c r="B2" s="68">
        <v>45108.604166666664</v>
      </c>
      <c r="C2" s="68">
        <v>45108.854166666664</v>
      </c>
      <c r="E2" s="12" t="s">
        <v>53</v>
      </c>
      <c r="F2" s="75">
        <v>0.35416666666666669</v>
      </c>
      <c r="G2" s="75">
        <v>0.625</v>
      </c>
      <c r="I2" s="12" t="s">
        <v>61</v>
      </c>
      <c r="J2" s="75">
        <v>0.35416666666666669</v>
      </c>
      <c r="K2" s="75">
        <v>0.625</v>
      </c>
      <c r="L2"/>
      <c r="M2" s="12" t="s">
        <v>63</v>
      </c>
      <c r="N2" s="75">
        <v>0.35416666666666669</v>
      </c>
      <c r="O2" s="75">
        <v>0.625</v>
      </c>
      <c r="P2" s="10" t="s">
        <v>17</v>
      </c>
      <c r="Q2" s="10" t="s">
        <v>23</v>
      </c>
      <c r="R2" s="10"/>
    </row>
    <row r="3" spans="1:18" x14ac:dyDescent="0.2">
      <c r="A3" s="12" t="s">
        <v>33</v>
      </c>
      <c r="B3" s="68">
        <v>45108.354166666664</v>
      </c>
      <c r="C3" s="68">
        <v>45108.625</v>
      </c>
      <c r="E3" s="12" t="s">
        <v>54</v>
      </c>
      <c r="F3" s="75">
        <v>0.35416666666666669</v>
      </c>
      <c r="G3" s="75">
        <v>0.625</v>
      </c>
      <c r="I3" s="12" t="s">
        <v>62</v>
      </c>
      <c r="J3" s="75">
        <v>0.35416666666666669</v>
      </c>
      <c r="K3" s="75">
        <v>0.625</v>
      </c>
      <c r="M3" s="12" t="s">
        <v>64</v>
      </c>
      <c r="N3" s="75">
        <v>0.35416666666666669</v>
      </c>
      <c r="O3" s="75">
        <v>0.58333333333333337</v>
      </c>
      <c r="P3" s="10"/>
      <c r="Q3" s="10" t="s">
        <v>24</v>
      </c>
      <c r="R3" s="10"/>
    </row>
    <row r="4" spans="1:18" x14ac:dyDescent="0.2">
      <c r="A4" s="12" t="s">
        <v>34</v>
      </c>
      <c r="B4" s="68">
        <v>45108.354166666664</v>
      </c>
      <c r="C4" s="68">
        <v>45108.625</v>
      </c>
      <c r="E4" s="12" t="s">
        <v>55</v>
      </c>
      <c r="F4" s="75">
        <v>0.3125</v>
      </c>
      <c r="G4" s="75">
        <v>0.58333333333333337</v>
      </c>
      <c r="M4" s="12" t="s">
        <v>65</v>
      </c>
      <c r="N4" s="75">
        <v>0.35416666666666669</v>
      </c>
      <c r="O4" s="75">
        <v>0.625</v>
      </c>
      <c r="P4" s="10"/>
      <c r="Q4" s="10"/>
      <c r="R4" s="10"/>
    </row>
    <row r="5" spans="1:18" x14ac:dyDescent="0.2">
      <c r="A5" s="12" t="s">
        <v>35</v>
      </c>
      <c r="B5" s="68">
        <v>45108.354166666664</v>
      </c>
      <c r="C5" s="68">
        <v>45108.625</v>
      </c>
      <c r="E5" s="12" t="s">
        <v>56</v>
      </c>
      <c r="F5" s="75">
        <v>0.3125</v>
      </c>
      <c r="G5" s="75">
        <v>0.58333333333333337</v>
      </c>
      <c r="M5" s="12" t="s">
        <v>66</v>
      </c>
      <c r="N5" s="75">
        <v>0.5625</v>
      </c>
      <c r="O5" s="75">
        <v>0.85416666666666663</v>
      </c>
      <c r="P5" s="10"/>
      <c r="Q5" s="10"/>
      <c r="R5" s="10"/>
    </row>
    <row r="6" spans="1:18" x14ac:dyDescent="0.2">
      <c r="A6" s="12" t="s">
        <v>36</v>
      </c>
      <c r="B6" s="68">
        <v>45108.604166666664</v>
      </c>
      <c r="C6" s="68">
        <v>45108.854166666664</v>
      </c>
      <c r="E6" s="12" t="s">
        <v>57</v>
      </c>
      <c r="F6" s="75">
        <v>0.35416666666666669</v>
      </c>
      <c r="G6" s="75">
        <v>0.58333333333333337</v>
      </c>
      <c r="N6" s="12"/>
      <c r="O6" s="12"/>
    </row>
    <row r="7" spans="1:18" x14ac:dyDescent="0.2">
      <c r="A7" s="12" t="s">
        <v>37</v>
      </c>
      <c r="B7" s="68">
        <v>45108.604166666664</v>
      </c>
      <c r="C7" s="68">
        <v>45108.854166666664</v>
      </c>
      <c r="E7" s="12" t="s">
        <v>58</v>
      </c>
      <c r="F7" s="75">
        <v>0.60416666666666663</v>
      </c>
      <c r="G7" s="75">
        <v>0.83333333333333337</v>
      </c>
      <c r="M7" s="12"/>
      <c r="N7" s="12"/>
      <c r="O7" s="12"/>
    </row>
    <row r="8" spans="1:18" x14ac:dyDescent="0.2">
      <c r="A8" s="12" t="s">
        <v>38</v>
      </c>
      <c r="B8" s="68">
        <v>45108.354166666664</v>
      </c>
      <c r="C8" s="68">
        <v>45108.625</v>
      </c>
      <c r="E8" s="12" t="s">
        <v>59</v>
      </c>
      <c r="F8" s="75">
        <v>0.60416666666666663</v>
      </c>
      <c r="G8" s="75">
        <v>0.83333333333333337</v>
      </c>
    </row>
    <row r="9" spans="1:18" x14ac:dyDescent="0.2">
      <c r="A9" s="12" t="s">
        <v>39</v>
      </c>
      <c r="B9" s="68">
        <v>45108.3125</v>
      </c>
      <c r="C9" s="68">
        <v>45108.583333333336</v>
      </c>
      <c r="E9" s="12" t="s">
        <v>60</v>
      </c>
      <c r="F9" s="75">
        <v>0.35416666666666669</v>
      </c>
      <c r="G9" s="75">
        <v>0.8125</v>
      </c>
    </row>
    <row r="10" spans="1:18" x14ac:dyDescent="0.2">
      <c r="A10" s="12" t="s">
        <v>40</v>
      </c>
      <c r="B10" s="68">
        <v>45108.604166666664</v>
      </c>
      <c r="C10" s="68">
        <v>45108.854166666664</v>
      </c>
      <c r="E10" s="12"/>
      <c r="F10" s="68"/>
      <c r="G10" s="68"/>
    </row>
    <row r="11" spans="1:18" x14ac:dyDescent="0.2">
      <c r="A11" s="12" t="s">
        <v>41</v>
      </c>
      <c r="B11" s="68">
        <v>45108.3125</v>
      </c>
      <c r="C11" s="68">
        <v>45108.583333333336</v>
      </c>
      <c r="E11" s="12"/>
      <c r="F11" s="68"/>
      <c r="G11" s="68"/>
      <c r="N11" s="84"/>
    </row>
    <row r="12" spans="1:18" x14ac:dyDescent="0.2">
      <c r="A12" s="12" t="s">
        <v>42</v>
      </c>
      <c r="B12" s="68">
        <v>45108.604166666664</v>
      </c>
      <c r="C12" s="68">
        <v>45108.854166666664</v>
      </c>
      <c r="E12" s="12"/>
      <c r="F12" s="68"/>
      <c r="G12" s="68"/>
      <c r="N12" s="84"/>
    </row>
    <row r="13" spans="1:18" x14ac:dyDescent="0.2">
      <c r="A13" s="12" t="s">
        <v>43</v>
      </c>
      <c r="B13" s="68">
        <v>45108.291666666664</v>
      </c>
      <c r="C13" s="68">
        <v>45108.604166666664</v>
      </c>
      <c r="E13" s="12"/>
      <c r="F13" s="68"/>
      <c r="G13" s="68"/>
      <c r="N13" s="84"/>
    </row>
    <row r="14" spans="1:18" ht="15" x14ac:dyDescent="0.25">
      <c r="A14" s="12" t="s">
        <v>44</v>
      </c>
      <c r="B14" s="68">
        <v>45108.604166666664</v>
      </c>
      <c r="C14" s="68">
        <v>45108.854166666664</v>
      </c>
      <c r="E14"/>
      <c r="F14"/>
      <c r="G14"/>
      <c r="N14" s="84"/>
    </row>
    <row r="15" spans="1:18" x14ac:dyDescent="0.2">
      <c r="A15" s="12" t="s">
        <v>45</v>
      </c>
      <c r="B15" s="68">
        <v>45108.3125</v>
      </c>
      <c r="C15" s="68">
        <v>45108.583333333336</v>
      </c>
      <c r="F15" s="84"/>
    </row>
    <row r="16" spans="1:18" x14ac:dyDescent="0.2">
      <c r="A16" s="12" t="s">
        <v>46</v>
      </c>
      <c r="B16" s="68">
        <v>45108.354166666664</v>
      </c>
      <c r="C16" s="68">
        <v>45108.625</v>
      </c>
      <c r="F16" s="84"/>
    </row>
    <row r="17" spans="1:12" x14ac:dyDescent="0.2">
      <c r="A17" s="12" t="s">
        <v>47</v>
      </c>
      <c r="B17" s="68">
        <v>45108.3125</v>
      </c>
      <c r="C17" s="68">
        <v>45108.583333333336</v>
      </c>
      <c r="F17" s="84"/>
    </row>
    <row r="18" spans="1:12" x14ac:dyDescent="0.2">
      <c r="A18" s="12" t="s">
        <v>50</v>
      </c>
      <c r="B18" s="68">
        <v>45108.333333333299</v>
      </c>
      <c r="C18" s="68">
        <v>45108.666666666664</v>
      </c>
      <c r="F18" s="84"/>
    </row>
    <row r="19" spans="1:12" ht="15" x14ac:dyDescent="0.25">
      <c r="A19" s="12" t="s">
        <v>21</v>
      </c>
      <c r="B19" s="68">
        <v>45108.333333333336</v>
      </c>
      <c r="C19" s="68">
        <v>45108.666666666664</v>
      </c>
      <c r="F19" s="84"/>
      <c r="G19"/>
      <c r="H19"/>
      <c r="I19"/>
      <c r="J19"/>
      <c r="K19"/>
      <c r="L19"/>
    </row>
    <row r="20" spans="1:12" ht="15" x14ac:dyDescent="0.25">
      <c r="A20" s="12" t="s">
        <v>51</v>
      </c>
      <c r="B20" s="74">
        <v>0.35416666666666669</v>
      </c>
      <c r="C20" s="75">
        <v>0.8125</v>
      </c>
      <c r="F20" s="84"/>
      <c r="G20"/>
      <c r="H20"/>
      <c r="I20"/>
      <c r="J20"/>
      <c r="K20"/>
      <c r="L20"/>
    </row>
    <row r="21" spans="1:12" ht="15" x14ac:dyDescent="0.25">
      <c r="A21" s="12" t="s">
        <v>52</v>
      </c>
      <c r="B21" s="74">
        <v>0.35416666666666669</v>
      </c>
      <c r="C21" s="75">
        <v>0.8125</v>
      </c>
      <c r="F21" s="84"/>
      <c r="G21"/>
      <c r="H21"/>
      <c r="I21"/>
      <c r="J21"/>
      <c r="K21"/>
      <c r="L21"/>
    </row>
    <row r="22" spans="1:12" ht="15" x14ac:dyDescent="0.25">
      <c r="A22" s="12"/>
      <c r="B22" s="68"/>
      <c r="C22" s="68"/>
      <c r="F22" s="84"/>
      <c r="G22"/>
      <c r="H22"/>
      <c r="I22"/>
      <c r="J22"/>
      <c r="K22"/>
      <c r="L22"/>
    </row>
    <row r="23" spans="1:12" ht="15" x14ac:dyDescent="0.25">
      <c r="A23" s="12"/>
      <c r="B23" s="68"/>
      <c r="C23" s="68"/>
      <c r="F23" s="84"/>
      <c r="G23"/>
      <c r="H23"/>
      <c r="I23"/>
      <c r="J23"/>
      <c r="K23"/>
      <c r="L23"/>
    </row>
    <row r="24" spans="1:12" ht="15" x14ac:dyDescent="0.25">
      <c r="A24" s="12"/>
      <c r="B24" s="12"/>
      <c r="C24" s="12"/>
      <c r="F24" s="84"/>
      <c r="G24"/>
      <c r="H24"/>
      <c r="I24"/>
      <c r="J24"/>
      <c r="K24"/>
      <c r="L24"/>
    </row>
    <row r="25" spans="1:12" ht="15" x14ac:dyDescent="0.25">
      <c r="A25" s="12"/>
      <c r="B25" s="12"/>
      <c r="C25" s="12"/>
      <c r="F25" s="84"/>
      <c r="G25"/>
      <c r="H25"/>
      <c r="I25"/>
      <c r="J25"/>
      <c r="K25"/>
      <c r="L25"/>
    </row>
    <row r="26" spans="1:12" ht="15" x14ac:dyDescent="0.25">
      <c r="A26" s="12"/>
      <c r="B26" s="12"/>
      <c r="C26" s="12"/>
      <c r="F26" s="84"/>
      <c r="G26"/>
      <c r="H26"/>
      <c r="I26"/>
      <c r="J26"/>
      <c r="K26"/>
      <c r="L26"/>
    </row>
    <row r="27" spans="1:12" ht="15" x14ac:dyDescent="0.25">
      <c r="A27" s="12"/>
      <c r="B27" s="12"/>
      <c r="C27" s="12"/>
      <c r="F27" s="84"/>
      <c r="G27"/>
      <c r="H27"/>
      <c r="I27"/>
      <c r="J27"/>
      <c r="K27"/>
      <c r="L27"/>
    </row>
    <row r="28" spans="1:12" ht="15" x14ac:dyDescent="0.25">
      <c r="A28" s="12"/>
      <c r="B28" s="12"/>
      <c r="C28" s="12"/>
      <c r="F28" s="84"/>
      <c r="G28"/>
      <c r="H28"/>
      <c r="I28"/>
      <c r="J28"/>
      <c r="K28"/>
      <c r="L28"/>
    </row>
    <row r="29" spans="1:12" ht="15" x14ac:dyDescent="0.25">
      <c r="A29" s="12"/>
      <c r="B29" s="12"/>
      <c r="C29" s="12"/>
      <c r="E29"/>
      <c r="F29" s="84"/>
      <c r="G29"/>
      <c r="H29"/>
      <c r="I29"/>
      <c r="J29"/>
      <c r="K29"/>
      <c r="L29"/>
    </row>
    <row r="30" spans="1:12" ht="15" x14ac:dyDescent="0.25">
      <c r="A30" s="12"/>
      <c r="B30" s="12"/>
      <c r="C30" s="12"/>
      <c r="E30"/>
      <c r="F30" s="84"/>
      <c r="G30"/>
      <c r="H30"/>
      <c r="I30"/>
      <c r="J30"/>
      <c r="K30"/>
      <c r="L30"/>
    </row>
    <row r="31" spans="1:12" ht="15" x14ac:dyDescent="0.25">
      <c r="A31" s="12"/>
      <c r="B31" s="12"/>
      <c r="C31" s="12"/>
      <c r="E31"/>
      <c r="F31" s="84"/>
      <c r="G31"/>
      <c r="H31"/>
      <c r="I31"/>
      <c r="J31"/>
      <c r="K31"/>
      <c r="L31"/>
    </row>
    <row r="32" spans="1:12" x14ac:dyDescent="0.2">
      <c r="A32" s="12"/>
      <c r="B32" s="12"/>
      <c r="C32" s="12"/>
      <c r="F32" s="84"/>
    </row>
    <row r="33" spans="1:6" x14ac:dyDescent="0.2">
      <c r="A33" s="12"/>
      <c r="B33" s="12"/>
      <c r="C33" s="12"/>
      <c r="F33" s="84"/>
    </row>
    <row r="34" spans="1:6" x14ac:dyDescent="0.2">
      <c r="A34" s="12"/>
      <c r="B34" s="12"/>
      <c r="C34" s="12"/>
    </row>
    <row r="35" spans="1:6" x14ac:dyDescent="0.2">
      <c r="A35" s="12"/>
      <c r="B35" s="12"/>
      <c r="C35" s="12"/>
    </row>
    <row r="36" spans="1:6" x14ac:dyDescent="0.2">
      <c r="A36" s="12"/>
      <c r="B36" s="12"/>
      <c r="C36" s="12"/>
    </row>
    <row r="37" spans="1:6" x14ac:dyDescent="0.2">
      <c r="A37" s="12"/>
      <c r="B37" s="12"/>
      <c r="C37" s="12"/>
    </row>
  </sheetData>
  <sortState xmlns:xlrd2="http://schemas.microsoft.com/office/spreadsheetml/2017/richdata2" ref="E2:E11">
    <sortCondition ref="E2:E11"/>
  </sortState>
  <phoneticPr fontId="1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Valente Chavez Villegas</dc:creator>
  <cp:lastModifiedBy>Jesús Robles</cp:lastModifiedBy>
  <cp:lastPrinted>2023-07-09T01:13:59Z</cp:lastPrinted>
  <dcterms:created xsi:type="dcterms:W3CDTF">2022-10-26T17:59:09Z</dcterms:created>
  <dcterms:modified xsi:type="dcterms:W3CDTF">2025-03-09T23:06:29Z</dcterms:modified>
</cp:coreProperties>
</file>