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dac0d25b31e90a7/Apps/CITAS ARCHIVO/MIXCOAC/"/>
    </mc:Choice>
  </mc:AlternateContent>
  <xr:revisionPtr revIDLastSave="2" documentId="13_ncr:1_{D2868809-A88C-4DB0-887D-DFAC34098EA8}" xr6:coauthVersionLast="47" xr6:coauthVersionMax="47" xr10:uidLastSave="{5E48CA0B-C19E-492B-9C9F-6D4A1FAA855A}"/>
  <workbookProtection workbookAlgorithmName="SHA-512" workbookHashValue="UgAjkQBSBiL/PSzZTjO6AGuHBBT5NI/yTD/RYwzPm8hzwvBTpDe07qXn6LFxN4+MVfFJt1Eg921zA2kiMKnDUw==" workbookSaltValue="LZZF3PE5l60cXJKSCqlUJA==" workbookSpinCount="100000" lockStructure="1"/>
  <bookViews>
    <workbookView xWindow="-120" yWindow="-120" windowWidth="29040" windowHeight="15720" xr2:uid="{CC35013B-6A1F-4C91-9223-502EDDE0C0D6}"/>
  </bookViews>
  <sheets>
    <sheet name="1" sheetId="8" r:id="rId1"/>
    <sheet name="2" sheetId="10" r:id="rId2"/>
    <sheet name="3" sheetId="11" r:id="rId3"/>
    <sheet name="4" sheetId="12" r:id="rId4"/>
    <sheet name="5" sheetId="13" r:id="rId5"/>
    <sheet name="6" sheetId="14" r:id="rId6"/>
    <sheet name="7" sheetId="15" r:id="rId7"/>
    <sheet name="8" sheetId="16" r:id="rId8"/>
    <sheet name="9" sheetId="17" r:id="rId9"/>
    <sheet name="10" sheetId="18" r:id="rId10"/>
    <sheet name="11" sheetId="19" r:id="rId11"/>
    <sheet name="12" sheetId="20" r:id="rId12"/>
    <sheet name="13" sheetId="21" r:id="rId13"/>
    <sheet name="14" sheetId="22" r:id="rId14"/>
    <sheet name="15" sheetId="23" r:id="rId15"/>
    <sheet name="16" sheetId="24" r:id="rId16"/>
    <sheet name="17" sheetId="25" r:id="rId17"/>
    <sheet name="18" sheetId="26" r:id="rId18"/>
    <sheet name="19" sheetId="27" r:id="rId19"/>
    <sheet name="20" sheetId="28" r:id="rId20"/>
    <sheet name="21" sheetId="29" r:id="rId21"/>
    <sheet name="22" sheetId="30" r:id="rId22"/>
    <sheet name="23" sheetId="31" r:id="rId23"/>
    <sheet name="24" sheetId="32" r:id="rId24"/>
    <sheet name="25" sheetId="33" r:id="rId25"/>
    <sheet name="26" sheetId="34" r:id="rId26"/>
    <sheet name="27" sheetId="35" r:id="rId27"/>
    <sheet name="28" sheetId="36" r:id="rId28"/>
    <sheet name="29" sheetId="37" r:id="rId29"/>
    <sheet name="30" sheetId="39" r:id="rId30"/>
    <sheet name="31" sheetId="38" r:id="rId31"/>
    <sheet name="listas" sheetId="2" state="hidden" r:id="rId32"/>
  </sheets>
  <functionGroups builtInGroupCount="19"/>
  <definedNames>
    <definedName name="_xlnm._FilterDatabase" localSheetId="0" hidden="1">'1'!$A$15:$M$378</definedName>
    <definedName name="_xlnm._FilterDatabase" localSheetId="9" hidden="1">'10'!$A$15:$M$378</definedName>
    <definedName name="_xlnm._FilterDatabase" localSheetId="10" hidden="1">'11'!$A$15:$M$378</definedName>
    <definedName name="_xlnm._FilterDatabase" localSheetId="11" hidden="1">'12'!$A$15:$M$378</definedName>
    <definedName name="_xlnm._FilterDatabase" localSheetId="12" hidden="1">'13'!$A$15:$M$378</definedName>
    <definedName name="_xlnm._FilterDatabase" localSheetId="13" hidden="1">'14'!$A$15:$M$378</definedName>
    <definedName name="_xlnm._FilterDatabase" localSheetId="14" hidden="1">'15'!$A$15:$M$378</definedName>
    <definedName name="_xlnm._FilterDatabase" localSheetId="15" hidden="1">'16'!$A$15:$M$378</definedName>
    <definedName name="_xlnm._FilterDatabase" localSheetId="16" hidden="1">'17'!$A$15:$M$378</definedName>
    <definedName name="_xlnm._FilterDatabase" localSheetId="17" hidden="1">'18'!$A$15:$M$378</definedName>
    <definedName name="_xlnm._FilterDatabase" localSheetId="18" hidden="1">'19'!$A$15:$M$378</definedName>
    <definedName name="_xlnm._FilterDatabase" localSheetId="1" hidden="1">'2'!$A$15:$M$378</definedName>
    <definedName name="_xlnm._FilterDatabase" localSheetId="19" hidden="1">'20'!$A$15:$M$378</definedName>
    <definedName name="_xlnm._FilterDatabase" localSheetId="20" hidden="1">'21'!$A$15:$M$378</definedName>
    <definedName name="_xlnm._FilterDatabase" localSheetId="21" hidden="1">'22'!$A$15:$M$378</definedName>
    <definedName name="_xlnm._FilterDatabase" localSheetId="22" hidden="1">'23'!$A$15:$M$378</definedName>
    <definedName name="_xlnm._FilterDatabase" localSheetId="23" hidden="1">'24'!$A$15:$M$378</definedName>
    <definedName name="_xlnm._FilterDatabase" localSheetId="24" hidden="1">'25'!$A$15:$M$378</definedName>
    <definedName name="_xlnm._FilterDatabase" localSheetId="25" hidden="1">'26'!$A$15:$M$378</definedName>
    <definedName name="_xlnm._FilterDatabase" localSheetId="26" hidden="1">'27'!$A$15:$M$378</definedName>
    <definedName name="_xlnm._FilterDatabase" localSheetId="27" hidden="1">'28'!$A$15:$M$378</definedName>
    <definedName name="_xlnm._FilterDatabase" localSheetId="28" hidden="1">'29'!$A$15:$M$378</definedName>
    <definedName name="_xlnm._FilterDatabase" localSheetId="2" hidden="1">'3'!$A$15:$M$378</definedName>
    <definedName name="_xlnm._FilterDatabase" localSheetId="29" hidden="1">'30'!$A$15:$M$378</definedName>
    <definedName name="_xlnm._FilterDatabase" localSheetId="30" hidden="1">'31'!$A$15:$M$378</definedName>
    <definedName name="_xlnm._FilterDatabase" localSheetId="3" hidden="1">'4'!$A$15:$M$378</definedName>
    <definedName name="_xlnm._FilterDatabase" localSheetId="4" hidden="1">'5'!$A$15:$M$378</definedName>
    <definedName name="_xlnm._FilterDatabase" localSheetId="5" hidden="1">'6'!$A$15:$M$378</definedName>
    <definedName name="_xlnm._FilterDatabase" localSheetId="6" hidden="1">'7'!$A$15:$M$378</definedName>
    <definedName name="_xlnm._FilterDatabase" localSheetId="7" hidden="1">'8'!$A$15:$M$378</definedName>
    <definedName name="_xlnm._FilterDatabase" localSheetId="8" hidden="1">'9'!$A$15:$M$378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8" i="39" l="1"/>
  <c r="A336" i="39"/>
  <c r="A304" i="39"/>
  <c r="A272" i="39"/>
  <c r="A240" i="39"/>
  <c r="A208" i="39"/>
  <c r="A176" i="39"/>
  <c r="A144" i="39"/>
  <c r="O119" i="39"/>
  <c r="A112" i="39"/>
  <c r="O87" i="39"/>
  <c r="O85" i="39"/>
  <c r="O84" i="39"/>
  <c r="O83" i="39"/>
  <c r="O82" i="39"/>
  <c r="O81" i="39"/>
  <c r="O80" i="39"/>
  <c r="A80" i="39"/>
  <c r="O79" i="39"/>
  <c r="O78" i="39"/>
  <c r="O77" i="39"/>
  <c r="O76" i="39"/>
  <c r="O75" i="39"/>
  <c r="O74" i="39"/>
  <c r="O73" i="39"/>
  <c r="O72" i="39"/>
  <c r="O71" i="39"/>
  <c r="O70" i="39"/>
  <c r="O69" i="39"/>
  <c r="O68" i="39"/>
  <c r="O67" i="39"/>
  <c r="O66" i="39"/>
  <c r="O65" i="39"/>
  <c r="O64" i="39"/>
  <c r="O63" i="39"/>
  <c r="O62" i="39"/>
  <c r="O52" i="39"/>
  <c r="A48" i="39"/>
  <c r="O43" i="39"/>
  <c r="O34" i="39"/>
  <c r="O25" i="39"/>
  <c r="O16" i="39"/>
  <c r="A16" i="39"/>
  <c r="X14" i="39"/>
  <c r="W14" i="39"/>
  <c r="U14" i="39"/>
  <c r="T14" i="39"/>
  <c r="S14" i="39" s="1"/>
  <c r="M14" i="39"/>
  <c r="L14" i="39"/>
  <c r="I14" i="39"/>
  <c r="H14" i="39"/>
  <c r="G14" i="39" s="1"/>
  <c r="X13" i="39"/>
  <c r="W13" i="39"/>
  <c r="U13" i="39"/>
  <c r="T13" i="39"/>
  <c r="S13" i="39" s="1"/>
  <c r="M13" i="39"/>
  <c r="L13" i="39"/>
  <c r="I13" i="39"/>
  <c r="H13" i="39"/>
  <c r="G13" i="39" s="1"/>
  <c r="M12" i="39"/>
  <c r="L12" i="39"/>
  <c r="I12" i="39"/>
  <c r="H12" i="39"/>
  <c r="G12" i="39" s="1"/>
  <c r="X11" i="39"/>
  <c r="W11" i="39"/>
  <c r="U11" i="39"/>
  <c r="T11" i="39"/>
  <c r="S11" i="39" s="1"/>
  <c r="M11" i="39"/>
  <c r="L11" i="39"/>
  <c r="I11" i="39"/>
  <c r="H11" i="39"/>
  <c r="G11" i="39" s="1"/>
  <c r="X10" i="39"/>
  <c r="W10" i="39"/>
  <c r="U10" i="39"/>
  <c r="T10" i="39"/>
  <c r="S10" i="39" s="1"/>
  <c r="M10" i="39"/>
  <c r="L10" i="39"/>
  <c r="I10" i="39"/>
  <c r="H10" i="39"/>
  <c r="G10" i="39" s="1"/>
  <c r="X9" i="39"/>
  <c r="W9" i="39"/>
  <c r="U9" i="39"/>
  <c r="T9" i="39"/>
  <c r="S9" i="39" s="1"/>
  <c r="M9" i="39"/>
  <c r="L9" i="39"/>
  <c r="I9" i="39"/>
  <c r="H9" i="39"/>
  <c r="G9" i="39" s="1"/>
  <c r="M8" i="39"/>
  <c r="L8" i="39"/>
  <c r="I8" i="39"/>
  <c r="H8" i="39"/>
  <c r="G8" i="39" s="1"/>
  <c r="M7" i="39"/>
  <c r="L7" i="39"/>
  <c r="I7" i="39"/>
  <c r="H7" i="39"/>
  <c r="G7" i="39" s="1"/>
  <c r="X6" i="39"/>
  <c r="W6" i="39"/>
  <c r="U6" i="39"/>
  <c r="T6" i="39"/>
  <c r="S6" i="39" s="1"/>
  <c r="M6" i="39"/>
  <c r="L6" i="39"/>
  <c r="I6" i="39"/>
  <c r="H6" i="39"/>
  <c r="G6" i="39" s="1"/>
  <c r="X5" i="39"/>
  <c r="W5" i="39"/>
  <c r="U5" i="39"/>
  <c r="T5" i="39"/>
  <c r="S5" i="39" s="1"/>
  <c r="M5" i="39"/>
  <c r="L5" i="39"/>
  <c r="I5" i="39"/>
  <c r="H5" i="39"/>
  <c r="G5" i="39" s="1"/>
  <c r="X4" i="39"/>
  <c r="W4" i="39"/>
  <c r="U4" i="39"/>
  <c r="T4" i="39"/>
  <c r="S4" i="39" s="1"/>
  <c r="M4" i="39"/>
  <c r="L4" i="39"/>
  <c r="I4" i="39"/>
  <c r="H4" i="39"/>
  <c r="G4" i="39" s="1"/>
  <c r="X3" i="39"/>
  <c r="W3" i="39"/>
  <c r="U3" i="39"/>
  <c r="T3" i="39"/>
  <c r="S3" i="39" s="1"/>
  <c r="M3" i="39"/>
  <c r="L3" i="39"/>
  <c r="I3" i="39"/>
  <c r="H3" i="39"/>
  <c r="G3" i="39" s="1"/>
  <c r="X2" i="39"/>
  <c r="W2" i="39"/>
  <c r="U2" i="39"/>
  <c r="T2" i="39"/>
  <c r="S2" i="39" s="1"/>
  <c r="A368" i="38"/>
  <c r="A336" i="38"/>
  <c r="A304" i="38"/>
  <c r="A272" i="38"/>
  <c r="A240" i="38"/>
  <c r="A208" i="38"/>
  <c r="A176" i="38"/>
  <c r="A144" i="38"/>
  <c r="O119" i="38"/>
  <c r="A112" i="38"/>
  <c r="O87" i="38"/>
  <c r="O85" i="38"/>
  <c r="O84" i="38"/>
  <c r="O83" i="38"/>
  <c r="O82" i="38"/>
  <c r="O81" i="38"/>
  <c r="O80" i="38"/>
  <c r="A80" i="38"/>
  <c r="O79" i="38"/>
  <c r="O78" i="38"/>
  <c r="O77" i="38"/>
  <c r="O76" i="38"/>
  <c r="O75" i="38"/>
  <c r="O74" i="38"/>
  <c r="O73" i="38"/>
  <c r="O72" i="38"/>
  <c r="O71" i="38"/>
  <c r="O70" i="38"/>
  <c r="O69" i="38"/>
  <c r="O68" i="38"/>
  <c r="O67" i="38"/>
  <c r="O66" i="38"/>
  <c r="O65" i="38"/>
  <c r="O64" i="38"/>
  <c r="O63" i="38"/>
  <c r="O62" i="38"/>
  <c r="O52" i="38"/>
  <c r="A48" i="38"/>
  <c r="O43" i="38"/>
  <c r="O34" i="38"/>
  <c r="O25" i="38"/>
  <c r="O16" i="38"/>
  <c r="A16" i="38"/>
  <c r="X14" i="38"/>
  <c r="W14" i="38"/>
  <c r="U14" i="38"/>
  <c r="T14" i="38"/>
  <c r="S14" i="38" s="1"/>
  <c r="M14" i="38"/>
  <c r="L14" i="38"/>
  <c r="I14" i="38"/>
  <c r="H14" i="38"/>
  <c r="G14" i="38" s="1"/>
  <c r="X13" i="38"/>
  <c r="W13" i="38"/>
  <c r="U13" i="38"/>
  <c r="T13" i="38"/>
  <c r="S13" i="38" s="1"/>
  <c r="M13" i="38"/>
  <c r="L13" i="38"/>
  <c r="I13" i="38"/>
  <c r="H13" i="38"/>
  <c r="G13" i="38" s="1"/>
  <c r="M12" i="38"/>
  <c r="L12" i="38"/>
  <c r="I12" i="38"/>
  <c r="H12" i="38"/>
  <c r="G12" i="38" s="1"/>
  <c r="X11" i="38"/>
  <c r="W11" i="38"/>
  <c r="U11" i="38"/>
  <c r="T11" i="38"/>
  <c r="S11" i="38" s="1"/>
  <c r="M11" i="38"/>
  <c r="L11" i="38"/>
  <c r="I11" i="38"/>
  <c r="H11" i="38"/>
  <c r="G11" i="38" s="1"/>
  <c r="X10" i="38"/>
  <c r="W10" i="38"/>
  <c r="U10" i="38"/>
  <c r="T10" i="38"/>
  <c r="S10" i="38" s="1"/>
  <c r="M10" i="38"/>
  <c r="L10" i="38"/>
  <c r="I10" i="38"/>
  <c r="H10" i="38"/>
  <c r="G10" i="38" s="1"/>
  <c r="X9" i="38"/>
  <c r="W9" i="38"/>
  <c r="U9" i="38"/>
  <c r="T9" i="38"/>
  <c r="S9" i="38" s="1"/>
  <c r="M9" i="38"/>
  <c r="L9" i="38"/>
  <c r="I9" i="38"/>
  <c r="H9" i="38"/>
  <c r="G9" i="38" s="1"/>
  <c r="M8" i="38"/>
  <c r="L8" i="38"/>
  <c r="I8" i="38"/>
  <c r="H8" i="38"/>
  <c r="G8" i="38" s="1"/>
  <c r="M7" i="38"/>
  <c r="L7" i="38"/>
  <c r="I7" i="38"/>
  <c r="H7" i="38"/>
  <c r="X6" i="38"/>
  <c r="W6" i="38"/>
  <c r="U6" i="38"/>
  <c r="T6" i="38"/>
  <c r="S6" i="38" s="1"/>
  <c r="M6" i="38"/>
  <c r="L6" i="38"/>
  <c r="I6" i="38"/>
  <c r="H6" i="38"/>
  <c r="G6" i="38" s="1"/>
  <c r="X5" i="38"/>
  <c r="W5" i="38"/>
  <c r="U5" i="38"/>
  <c r="T5" i="38"/>
  <c r="S5" i="38" s="1"/>
  <c r="M5" i="38"/>
  <c r="L5" i="38"/>
  <c r="I5" i="38"/>
  <c r="H5" i="38"/>
  <c r="G5" i="38" s="1"/>
  <c r="X4" i="38"/>
  <c r="W4" i="38"/>
  <c r="U4" i="38"/>
  <c r="T4" i="38"/>
  <c r="S4" i="38" s="1"/>
  <c r="M4" i="38"/>
  <c r="L4" i="38"/>
  <c r="I4" i="38"/>
  <c r="H4" i="38"/>
  <c r="X3" i="38"/>
  <c r="W3" i="38"/>
  <c r="U3" i="38"/>
  <c r="T3" i="38"/>
  <c r="S3" i="38" s="1"/>
  <c r="M3" i="38"/>
  <c r="L3" i="38"/>
  <c r="I3" i="38"/>
  <c r="H3" i="38"/>
  <c r="G3" i="38" s="1"/>
  <c r="X2" i="38"/>
  <c r="W2" i="38"/>
  <c r="U2" i="38"/>
  <c r="T2" i="38"/>
  <c r="S2" i="38" s="1"/>
  <c r="A368" i="37"/>
  <c r="A336" i="37"/>
  <c r="A304" i="37"/>
  <c r="A272" i="37"/>
  <c r="A240" i="37"/>
  <c r="A208" i="37"/>
  <c r="A176" i="37"/>
  <c r="A144" i="37"/>
  <c r="O119" i="37"/>
  <c r="A112" i="37"/>
  <c r="O87" i="37"/>
  <c r="O85" i="37"/>
  <c r="O84" i="37"/>
  <c r="O83" i="37"/>
  <c r="O82" i="37"/>
  <c r="O81" i="37"/>
  <c r="O80" i="37"/>
  <c r="A80" i="37"/>
  <c r="O79" i="37"/>
  <c r="O78" i="37"/>
  <c r="O77" i="37"/>
  <c r="O76" i="37"/>
  <c r="O75" i="37"/>
  <c r="O74" i="37"/>
  <c r="O73" i="37"/>
  <c r="O72" i="37"/>
  <c r="O71" i="37"/>
  <c r="O70" i="37"/>
  <c r="O69" i="37"/>
  <c r="O68" i="37"/>
  <c r="O67" i="37"/>
  <c r="O66" i="37"/>
  <c r="O65" i="37"/>
  <c r="O64" i="37"/>
  <c r="O63" i="37"/>
  <c r="O62" i="37"/>
  <c r="O52" i="37"/>
  <c r="A48" i="37"/>
  <c r="O43" i="37"/>
  <c r="O34" i="37"/>
  <c r="O25" i="37"/>
  <c r="O16" i="37"/>
  <c r="A16" i="37"/>
  <c r="X14" i="37"/>
  <c r="W14" i="37"/>
  <c r="U14" i="37"/>
  <c r="T14" i="37"/>
  <c r="S14" i="37" s="1"/>
  <c r="M14" i="37"/>
  <c r="L14" i="37"/>
  <c r="I14" i="37"/>
  <c r="H14" i="37"/>
  <c r="G14" i="37" s="1"/>
  <c r="X13" i="37"/>
  <c r="W13" i="37"/>
  <c r="U13" i="37"/>
  <c r="T13" i="37"/>
  <c r="S13" i="37" s="1"/>
  <c r="M13" i="37"/>
  <c r="L13" i="37"/>
  <c r="I13" i="37"/>
  <c r="H13" i="37"/>
  <c r="G13" i="37" s="1"/>
  <c r="M12" i="37"/>
  <c r="L12" i="37"/>
  <c r="I12" i="37"/>
  <c r="H12" i="37"/>
  <c r="G12" i="37" s="1"/>
  <c r="X11" i="37"/>
  <c r="W11" i="37"/>
  <c r="U11" i="37"/>
  <c r="T11" i="37"/>
  <c r="S11" i="37" s="1"/>
  <c r="M11" i="37"/>
  <c r="L11" i="37"/>
  <c r="I11" i="37"/>
  <c r="H11" i="37"/>
  <c r="G11" i="37" s="1"/>
  <c r="X10" i="37"/>
  <c r="W10" i="37"/>
  <c r="U10" i="37"/>
  <c r="T10" i="37"/>
  <c r="S10" i="37" s="1"/>
  <c r="M10" i="37"/>
  <c r="L10" i="37"/>
  <c r="I10" i="37"/>
  <c r="H10" i="37"/>
  <c r="G10" i="37" s="1"/>
  <c r="X9" i="37"/>
  <c r="W9" i="37"/>
  <c r="U9" i="37"/>
  <c r="T9" i="37"/>
  <c r="S9" i="37" s="1"/>
  <c r="M9" i="37"/>
  <c r="L9" i="37"/>
  <c r="I9" i="37"/>
  <c r="H9" i="37"/>
  <c r="G9" i="37" s="1"/>
  <c r="M8" i="37"/>
  <c r="L8" i="37"/>
  <c r="I8" i="37"/>
  <c r="H8" i="37"/>
  <c r="G8" i="37" s="1"/>
  <c r="M7" i="37"/>
  <c r="L7" i="37"/>
  <c r="I7" i="37"/>
  <c r="H7" i="37"/>
  <c r="G7" i="37" s="1"/>
  <c r="X6" i="37"/>
  <c r="W6" i="37"/>
  <c r="U6" i="37"/>
  <c r="T6" i="37"/>
  <c r="S6" i="37" s="1"/>
  <c r="M6" i="37"/>
  <c r="L6" i="37"/>
  <c r="I6" i="37"/>
  <c r="H6" i="37"/>
  <c r="G6" i="37" s="1"/>
  <c r="X5" i="37"/>
  <c r="W5" i="37"/>
  <c r="U5" i="37"/>
  <c r="T5" i="37"/>
  <c r="S5" i="37" s="1"/>
  <c r="M5" i="37"/>
  <c r="L5" i="37"/>
  <c r="I5" i="37"/>
  <c r="H5" i="37"/>
  <c r="G5" i="37" s="1"/>
  <c r="X4" i="37"/>
  <c r="W4" i="37"/>
  <c r="U4" i="37"/>
  <c r="T4" i="37"/>
  <c r="S4" i="37" s="1"/>
  <c r="M4" i="37"/>
  <c r="L4" i="37"/>
  <c r="I4" i="37"/>
  <c r="H4" i="37"/>
  <c r="G4" i="37" s="1"/>
  <c r="X3" i="37"/>
  <c r="W3" i="37"/>
  <c r="U3" i="37"/>
  <c r="T3" i="37"/>
  <c r="S3" i="37" s="1"/>
  <c r="M3" i="37"/>
  <c r="L3" i="37"/>
  <c r="I3" i="37"/>
  <c r="H3" i="37"/>
  <c r="G3" i="37" s="1"/>
  <c r="X2" i="37"/>
  <c r="W2" i="37"/>
  <c r="U2" i="37"/>
  <c r="T2" i="37"/>
  <c r="S2" i="37" s="1"/>
  <c r="A368" i="36"/>
  <c r="A336" i="36"/>
  <c r="A304" i="36"/>
  <c r="A272" i="36"/>
  <c r="A240" i="36"/>
  <c r="A208" i="36"/>
  <c r="A176" i="36"/>
  <c r="A144" i="36"/>
  <c r="O119" i="36"/>
  <c r="A112" i="36"/>
  <c r="O87" i="36"/>
  <c r="O85" i="36"/>
  <c r="O84" i="36"/>
  <c r="O83" i="36"/>
  <c r="O82" i="36"/>
  <c r="O81" i="36"/>
  <c r="O80" i="36"/>
  <c r="A80" i="36"/>
  <c r="O79" i="36"/>
  <c r="O78" i="36"/>
  <c r="O77" i="36"/>
  <c r="O76" i="36"/>
  <c r="O75" i="36"/>
  <c r="O74" i="36"/>
  <c r="O73" i="36"/>
  <c r="O72" i="36"/>
  <c r="O71" i="36"/>
  <c r="O70" i="36"/>
  <c r="O69" i="36"/>
  <c r="O68" i="36"/>
  <c r="O67" i="36"/>
  <c r="O66" i="36"/>
  <c r="O65" i="36"/>
  <c r="O64" i="36"/>
  <c r="O63" i="36"/>
  <c r="O62" i="36"/>
  <c r="O52" i="36"/>
  <c r="A48" i="36"/>
  <c r="O43" i="36"/>
  <c r="O34" i="36"/>
  <c r="O25" i="36"/>
  <c r="O16" i="36"/>
  <c r="A16" i="36"/>
  <c r="X14" i="36"/>
  <c r="W14" i="36"/>
  <c r="U14" i="36"/>
  <c r="T14" i="36"/>
  <c r="S14" i="36" s="1"/>
  <c r="M14" i="36"/>
  <c r="L14" i="36"/>
  <c r="I14" i="36"/>
  <c r="H14" i="36"/>
  <c r="X13" i="36"/>
  <c r="W13" i="36"/>
  <c r="U13" i="36"/>
  <c r="T13" i="36"/>
  <c r="S13" i="36" s="1"/>
  <c r="M13" i="36"/>
  <c r="L13" i="36"/>
  <c r="I13" i="36"/>
  <c r="H13" i="36"/>
  <c r="M12" i="36"/>
  <c r="L12" i="36"/>
  <c r="I12" i="36"/>
  <c r="H12" i="36"/>
  <c r="G12" i="36" s="1"/>
  <c r="X11" i="36"/>
  <c r="W11" i="36"/>
  <c r="U11" i="36"/>
  <c r="T11" i="36"/>
  <c r="M11" i="36"/>
  <c r="L11" i="36"/>
  <c r="I11" i="36"/>
  <c r="H11" i="36"/>
  <c r="G11" i="36" s="1"/>
  <c r="X10" i="36"/>
  <c r="W10" i="36"/>
  <c r="U10" i="36"/>
  <c r="T10" i="36"/>
  <c r="M10" i="36"/>
  <c r="L10" i="36"/>
  <c r="I10" i="36"/>
  <c r="H10" i="36"/>
  <c r="G10" i="36" s="1"/>
  <c r="X9" i="36"/>
  <c r="W9" i="36"/>
  <c r="U9" i="36"/>
  <c r="T9" i="36"/>
  <c r="M9" i="36"/>
  <c r="L9" i="36"/>
  <c r="I9" i="36"/>
  <c r="H9" i="36"/>
  <c r="G9" i="36" s="1"/>
  <c r="M8" i="36"/>
  <c r="L8" i="36"/>
  <c r="I8" i="36"/>
  <c r="H8" i="36"/>
  <c r="M7" i="36"/>
  <c r="L7" i="36"/>
  <c r="I7" i="36"/>
  <c r="H7" i="36"/>
  <c r="G7" i="36" s="1"/>
  <c r="X6" i="36"/>
  <c r="W6" i="36"/>
  <c r="U6" i="36"/>
  <c r="T6" i="36"/>
  <c r="M6" i="36"/>
  <c r="L6" i="36"/>
  <c r="I6" i="36"/>
  <c r="H6" i="36"/>
  <c r="G6" i="36" s="1"/>
  <c r="X5" i="36"/>
  <c r="W5" i="36"/>
  <c r="U5" i="36"/>
  <c r="T5" i="36"/>
  <c r="M5" i="36"/>
  <c r="L5" i="36"/>
  <c r="I5" i="36"/>
  <c r="H5" i="36"/>
  <c r="G5" i="36" s="1"/>
  <c r="X4" i="36"/>
  <c r="W4" i="36"/>
  <c r="U4" i="36"/>
  <c r="T4" i="36"/>
  <c r="M4" i="36"/>
  <c r="L4" i="36"/>
  <c r="I4" i="36"/>
  <c r="H4" i="36"/>
  <c r="G4" i="36" s="1"/>
  <c r="X3" i="36"/>
  <c r="W3" i="36"/>
  <c r="U3" i="36"/>
  <c r="T3" i="36"/>
  <c r="M3" i="36"/>
  <c r="L3" i="36"/>
  <c r="I3" i="36"/>
  <c r="H3" i="36"/>
  <c r="G3" i="36" s="1"/>
  <c r="X2" i="36"/>
  <c r="W2" i="36"/>
  <c r="U2" i="36"/>
  <c r="T2" i="36"/>
  <c r="A368" i="35"/>
  <c r="A336" i="35"/>
  <c r="A304" i="35"/>
  <c r="A272" i="35"/>
  <c r="A240" i="35"/>
  <c r="A208" i="35"/>
  <c r="A176" i="35"/>
  <c r="A144" i="35"/>
  <c r="O119" i="35"/>
  <c r="A112" i="35"/>
  <c r="O87" i="35"/>
  <c r="O85" i="35"/>
  <c r="O84" i="35"/>
  <c r="O83" i="35"/>
  <c r="O82" i="35"/>
  <c r="O81" i="35"/>
  <c r="O80" i="35"/>
  <c r="A80" i="35"/>
  <c r="O79" i="35"/>
  <c r="O78" i="35"/>
  <c r="O77" i="35"/>
  <c r="O76" i="35"/>
  <c r="O75" i="35"/>
  <c r="O74" i="35"/>
  <c r="O73" i="35"/>
  <c r="O72" i="35"/>
  <c r="O71" i="35"/>
  <c r="O70" i="35"/>
  <c r="O69" i="35"/>
  <c r="O68" i="35"/>
  <c r="O67" i="35"/>
  <c r="O66" i="35"/>
  <c r="O65" i="35"/>
  <c r="O64" i="35"/>
  <c r="O63" i="35"/>
  <c r="O62" i="35"/>
  <c r="O52" i="35"/>
  <c r="A48" i="35"/>
  <c r="O43" i="35"/>
  <c r="O34" i="35"/>
  <c r="O25" i="35"/>
  <c r="O16" i="35"/>
  <c r="A16" i="35"/>
  <c r="X14" i="35"/>
  <c r="W14" i="35"/>
  <c r="U14" i="35"/>
  <c r="T14" i="35"/>
  <c r="S14" i="35" s="1"/>
  <c r="M14" i="35"/>
  <c r="L14" i="35"/>
  <c r="I14" i="35"/>
  <c r="H14" i="35"/>
  <c r="G14" i="35" s="1"/>
  <c r="X13" i="35"/>
  <c r="W13" i="35"/>
  <c r="U13" i="35"/>
  <c r="T13" i="35"/>
  <c r="S13" i="35" s="1"/>
  <c r="M13" i="35"/>
  <c r="L13" i="35"/>
  <c r="I13" i="35"/>
  <c r="H13" i="35"/>
  <c r="G13" i="35" s="1"/>
  <c r="M12" i="35"/>
  <c r="L12" i="35"/>
  <c r="I12" i="35"/>
  <c r="H12" i="35"/>
  <c r="G12" i="35" s="1"/>
  <c r="X11" i="35"/>
  <c r="W11" i="35"/>
  <c r="U11" i="35"/>
  <c r="T11" i="35"/>
  <c r="S11" i="35" s="1"/>
  <c r="M11" i="35"/>
  <c r="L11" i="35"/>
  <c r="I11" i="35"/>
  <c r="H11" i="35"/>
  <c r="G11" i="35" s="1"/>
  <c r="X10" i="35"/>
  <c r="W10" i="35"/>
  <c r="U10" i="35"/>
  <c r="T10" i="35"/>
  <c r="S10" i="35" s="1"/>
  <c r="M10" i="35"/>
  <c r="L10" i="35"/>
  <c r="I10" i="35"/>
  <c r="H10" i="35"/>
  <c r="G10" i="35" s="1"/>
  <c r="X9" i="35"/>
  <c r="W9" i="35"/>
  <c r="U9" i="35"/>
  <c r="T9" i="35"/>
  <c r="S9" i="35" s="1"/>
  <c r="M9" i="35"/>
  <c r="L9" i="35"/>
  <c r="I9" i="35"/>
  <c r="H9" i="35"/>
  <c r="G9" i="35" s="1"/>
  <c r="M8" i="35"/>
  <c r="L8" i="35"/>
  <c r="I8" i="35"/>
  <c r="H8" i="35"/>
  <c r="G8" i="35" s="1"/>
  <c r="M7" i="35"/>
  <c r="L7" i="35"/>
  <c r="I7" i="35"/>
  <c r="H7" i="35"/>
  <c r="G7" i="35" s="1"/>
  <c r="X6" i="35"/>
  <c r="W6" i="35"/>
  <c r="U6" i="35"/>
  <c r="T6" i="35"/>
  <c r="S6" i="35" s="1"/>
  <c r="M6" i="35"/>
  <c r="L6" i="35"/>
  <c r="I6" i="35"/>
  <c r="H6" i="35"/>
  <c r="G6" i="35" s="1"/>
  <c r="X5" i="35"/>
  <c r="W5" i="35"/>
  <c r="U5" i="35"/>
  <c r="T5" i="35"/>
  <c r="S5" i="35" s="1"/>
  <c r="M5" i="35"/>
  <c r="L5" i="35"/>
  <c r="I5" i="35"/>
  <c r="H5" i="35"/>
  <c r="G5" i="35" s="1"/>
  <c r="X4" i="35"/>
  <c r="W4" i="35"/>
  <c r="U4" i="35"/>
  <c r="T4" i="35"/>
  <c r="S4" i="35" s="1"/>
  <c r="M4" i="35"/>
  <c r="L4" i="35"/>
  <c r="I4" i="35"/>
  <c r="H4" i="35"/>
  <c r="G4" i="35" s="1"/>
  <c r="X3" i="35"/>
  <c r="W3" i="35"/>
  <c r="U3" i="35"/>
  <c r="T3" i="35"/>
  <c r="S3" i="35" s="1"/>
  <c r="M3" i="35"/>
  <c r="L3" i="35"/>
  <c r="I3" i="35"/>
  <c r="H3" i="35"/>
  <c r="G3" i="35" s="1"/>
  <c r="X2" i="35"/>
  <c r="W2" i="35"/>
  <c r="U2" i="35"/>
  <c r="T2" i="35"/>
  <c r="S2" i="35" s="1"/>
  <c r="A368" i="34"/>
  <c r="A336" i="34"/>
  <c r="A304" i="34"/>
  <c r="A272" i="34"/>
  <c r="A240" i="34"/>
  <c r="A208" i="34"/>
  <c r="A176" i="34"/>
  <c r="A144" i="34"/>
  <c r="O119" i="34"/>
  <c r="A112" i="34"/>
  <c r="O87" i="34"/>
  <c r="O85" i="34"/>
  <c r="O84" i="34"/>
  <c r="O83" i="34"/>
  <c r="O82" i="34"/>
  <c r="O81" i="34"/>
  <c r="O80" i="34"/>
  <c r="A80" i="34"/>
  <c r="O79" i="34"/>
  <c r="O78" i="34"/>
  <c r="O77" i="34"/>
  <c r="O76" i="34"/>
  <c r="O75" i="34"/>
  <c r="O74" i="34"/>
  <c r="O73" i="34"/>
  <c r="O72" i="34"/>
  <c r="O71" i="34"/>
  <c r="O70" i="34"/>
  <c r="O69" i="34"/>
  <c r="O68" i="34"/>
  <c r="O67" i="34"/>
  <c r="O66" i="34"/>
  <c r="O65" i="34"/>
  <c r="O64" i="34"/>
  <c r="O63" i="34"/>
  <c r="O62" i="34"/>
  <c r="O52" i="34"/>
  <c r="A48" i="34"/>
  <c r="O43" i="34"/>
  <c r="O34" i="34"/>
  <c r="O25" i="34"/>
  <c r="O16" i="34"/>
  <c r="A16" i="34"/>
  <c r="X14" i="34"/>
  <c r="W14" i="34"/>
  <c r="U14" i="34"/>
  <c r="T14" i="34"/>
  <c r="S14" i="34" s="1"/>
  <c r="M14" i="34"/>
  <c r="L14" i="34"/>
  <c r="I14" i="34"/>
  <c r="H14" i="34"/>
  <c r="G14" i="34" s="1"/>
  <c r="X13" i="34"/>
  <c r="W13" i="34"/>
  <c r="U13" i="34"/>
  <c r="T13" i="34"/>
  <c r="M13" i="34"/>
  <c r="L13" i="34"/>
  <c r="I13" i="34"/>
  <c r="H13" i="34"/>
  <c r="G13" i="34" s="1"/>
  <c r="M12" i="34"/>
  <c r="L12" i="34"/>
  <c r="I12" i="34"/>
  <c r="H12" i="34"/>
  <c r="X11" i="34"/>
  <c r="W11" i="34"/>
  <c r="U11" i="34"/>
  <c r="T11" i="34"/>
  <c r="S11" i="34" s="1"/>
  <c r="M11" i="34"/>
  <c r="L11" i="34"/>
  <c r="I11" i="34"/>
  <c r="H11" i="34"/>
  <c r="G11" i="34" s="1"/>
  <c r="X10" i="34"/>
  <c r="W10" i="34"/>
  <c r="U10" i="34"/>
  <c r="T10" i="34"/>
  <c r="S10" i="34" s="1"/>
  <c r="M10" i="34"/>
  <c r="L10" i="34"/>
  <c r="I10" i="34"/>
  <c r="H10" i="34"/>
  <c r="X9" i="34"/>
  <c r="W9" i="34"/>
  <c r="U9" i="34"/>
  <c r="T9" i="34"/>
  <c r="S9" i="34" s="1"/>
  <c r="M9" i="34"/>
  <c r="L9" i="34"/>
  <c r="I9" i="34"/>
  <c r="H9" i="34"/>
  <c r="M8" i="34"/>
  <c r="L8" i="34"/>
  <c r="I8" i="34"/>
  <c r="H8" i="34"/>
  <c r="G8" i="34" s="1"/>
  <c r="M7" i="34"/>
  <c r="L7" i="34"/>
  <c r="I7" i="34"/>
  <c r="H7" i="34"/>
  <c r="G7" i="34" s="1"/>
  <c r="X6" i="34"/>
  <c r="W6" i="34"/>
  <c r="U6" i="34"/>
  <c r="T6" i="34"/>
  <c r="S6" i="34" s="1"/>
  <c r="M6" i="34"/>
  <c r="L6" i="34"/>
  <c r="I6" i="34"/>
  <c r="H6" i="34"/>
  <c r="X5" i="34"/>
  <c r="W5" i="34"/>
  <c r="U5" i="34"/>
  <c r="T5" i="34"/>
  <c r="S5" i="34" s="1"/>
  <c r="M5" i="34"/>
  <c r="L5" i="34"/>
  <c r="I5" i="34"/>
  <c r="H5" i="34"/>
  <c r="G5" i="34" s="1"/>
  <c r="X4" i="34"/>
  <c r="W4" i="34"/>
  <c r="U4" i="34"/>
  <c r="T4" i="34"/>
  <c r="S4" i="34" s="1"/>
  <c r="M4" i="34"/>
  <c r="L4" i="34"/>
  <c r="I4" i="34"/>
  <c r="H4" i="34"/>
  <c r="G4" i="34" s="1"/>
  <c r="X3" i="34"/>
  <c r="W3" i="34"/>
  <c r="U3" i="34"/>
  <c r="T3" i="34"/>
  <c r="S3" i="34" s="1"/>
  <c r="M3" i="34"/>
  <c r="L3" i="34"/>
  <c r="I3" i="34"/>
  <c r="H3" i="34"/>
  <c r="G3" i="34" s="1"/>
  <c r="X2" i="34"/>
  <c r="W2" i="34"/>
  <c r="U2" i="34"/>
  <c r="T2" i="34"/>
  <c r="S2" i="34" s="1"/>
  <c r="A368" i="33"/>
  <c r="A336" i="33"/>
  <c r="A304" i="33"/>
  <c r="A272" i="33"/>
  <c r="A240" i="33"/>
  <c r="A208" i="33"/>
  <c r="A176" i="33"/>
  <c r="A144" i="33"/>
  <c r="O119" i="33"/>
  <c r="A112" i="33"/>
  <c r="O87" i="33"/>
  <c r="O85" i="33"/>
  <c r="O84" i="33"/>
  <c r="O83" i="33"/>
  <c r="O82" i="33"/>
  <c r="O81" i="33"/>
  <c r="O80" i="33"/>
  <c r="A80" i="33"/>
  <c r="O79" i="33"/>
  <c r="O78" i="33"/>
  <c r="O77" i="33"/>
  <c r="O76" i="33"/>
  <c r="O75" i="33"/>
  <c r="O74" i="33"/>
  <c r="O73" i="33"/>
  <c r="O72" i="33"/>
  <c r="O71" i="33"/>
  <c r="O70" i="33"/>
  <c r="O69" i="33"/>
  <c r="O68" i="33"/>
  <c r="O67" i="33"/>
  <c r="O66" i="33"/>
  <c r="O65" i="33"/>
  <c r="O64" i="33"/>
  <c r="O63" i="33"/>
  <c r="O62" i="33"/>
  <c r="O52" i="33"/>
  <c r="A48" i="33"/>
  <c r="O43" i="33"/>
  <c r="O34" i="33"/>
  <c r="O25" i="33"/>
  <c r="O16" i="33"/>
  <c r="A16" i="33"/>
  <c r="X14" i="33"/>
  <c r="W14" i="33"/>
  <c r="U14" i="33"/>
  <c r="T14" i="33"/>
  <c r="S14" i="33" s="1"/>
  <c r="M14" i="33"/>
  <c r="L14" i="33"/>
  <c r="I14" i="33"/>
  <c r="H14" i="33"/>
  <c r="G14" i="33" s="1"/>
  <c r="X13" i="33"/>
  <c r="W13" i="33"/>
  <c r="U13" i="33"/>
  <c r="T13" i="33"/>
  <c r="S13" i="33" s="1"/>
  <c r="M13" i="33"/>
  <c r="L13" i="33"/>
  <c r="I13" i="33"/>
  <c r="H13" i="33"/>
  <c r="G13" i="33" s="1"/>
  <c r="M12" i="33"/>
  <c r="L12" i="33"/>
  <c r="I12" i="33"/>
  <c r="H12" i="33"/>
  <c r="G12" i="33" s="1"/>
  <c r="X11" i="33"/>
  <c r="W11" i="33"/>
  <c r="U11" i="33"/>
  <c r="T11" i="33"/>
  <c r="S11" i="33" s="1"/>
  <c r="M11" i="33"/>
  <c r="L11" i="33"/>
  <c r="I11" i="33"/>
  <c r="H11" i="33"/>
  <c r="G11" i="33" s="1"/>
  <c r="X10" i="33"/>
  <c r="W10" i="33"/>
  <c r="U10" i="33"/>
  <c r="T10" i="33"/>
  <c r="S10" i="33" s="1"/>
  <c r="M10" i="33"/>
  <c r="L10" i="33"/>
  <c r="I10" i="33"/>
  <c r="H10" i="33"/>
  <c r="G10" i="33" s="1"/>
  <c r="X9" i="33"/>
  <c r="W9" i="33"/>
  <c r="U9" i="33"/>
  <c r="T9" i="33"/>
  <c r="S9" i="33" s="1"/>
  <c r="M9" i="33"/>
  <c r="L9" i="33"/>
  <c r="I9" i="33"/>
  <c r="H9" i="33"/>
  <c r="G9" i="33" s="1"/>
  <c r="M8" i="33"/>
  <c r="L8" i="33"/>
  <c r="I8" i="33"/>
  <c r="H8" i="33"/>
  <c r="G8" i="33" s="1"/>
  <c r="M7" i="33"/>
  <c r="L7" i="33"/>
  <c r="I7" i="33"/>
  <c r="H7" i="33"/>
  <c r="G7" i="33" s="1"/>
  <c r="X6" i="33"/>
  <c r="W6" i="33"/>
  <c r="U6" i="33"/>
  <c r="T6" i="33"/>
  <c r="S6" i="33" s="1"/>
  <c r="M6" i="33"/>
  <c r="L6" i="33"/>
  <c r="I6" i="33"/>
  <c r="H6" i="33"/>
  <c r="G6" i="33" s="1"/>
  <c r="X5" i="33"/>
  <c r="W5" i="33"/>
  <c r="U5" i="33"/>
  <c r="T5" i="33"/>
  <c r="S5" i="33" s="1"/>
  <c r="M5" i="33"/>
  <c r="L5" i="33"/>
  <c r="I5" i="33"/>
  <c r="H5" i="33"/>
  <c r="G5" i="33" s="1"/>
  <c r="X4" i="33"/>
  <c r="W4" i="33"/>
  <c r="U4" i="33"/>
  <c r="T4" i="33"/>
  <c r="S4" i="33" s="1"/>
  <c r="M4" i="33"/>
  <c r="L4" i="33"/>
  <c r="I4" i="33"/>
  <c r="H4" i="33"/>
  <c r="G4" i="33" s="1"/>
  <c r="X3" i="33"/>
  <c r="W3" i="33"/>
  <c r="U3" i="33"/>
  <c r="T3" i="33"/>
  <c r="S3" i="33" s="1"/>
  <c r="M3" i="33"/>
  <c r="L3" i="33"/>
  <c r="I3" i="33"/>
  <c r="H3" i="33"/>
  <c r="G3" i="33" s="1"/>
  <c r="X2" i="33"/>
  <c r="W2" i="33"/>
  <c r="U2" i="33"/>
  <c r="T2" i="33"/>
  <c r="S2" i="33" s="1"/>
  <c r="A368" i="32"/>
  <c r="A336" i="32"/>
  <c r="A304" i="32"/>
  <c r="A272" i="32"/>
  <c r="A240" i="32"/>
  <c r="A208" i="32"/>
  <c r="A176" i="32"/>
  <c r="A144" i="32"/>
  <c r="O119" i="32"/>
  <c r="A112" i="32"/>
  <c r="O87" i="32"/>
  <c r="O85" i="32"/>
  <c r="O84" i="32"/>
  <c r="O83" i="32"/>
  <c r="O82" i="32"/>
  <c r="O81" i="32"/>
  <c r="O80" i="32"/>
  <c r="A80" i="32"/>
  <c r="O79" i="32"/>
  <c r="O78" i="32"/>
  <c r="O77" i="32"/>
  <c r="O76" i="32"/>
  <c r="O75" i="32"/>
  <c r="O74" i="32"/>
  <c r="O73" i="32"/>
  <c r="O72" i="32"/>
  <c r="O71" i="32"/>
  <c r="O70" i="32"/>
  <c r="O69" i="32"/>
  <c r="O68" i="32"/>
  <c r="O67" i="32"/>
  <c r="O66" i="32"/>
  <c r="O65" i="32"/>
  <c r="O64" i="32"/>
  <c r="O63" i="32"/>
  <c r="O62" i="32"/>
  <c r="O52" i="32"/>
  <c r="A48" i="32"/>
  <c r="O43" i="32"/>
  <c r="O34" i="32"/>
  <c r="O25" i="32"/>
  <c r="O16" i="32"/>
  <c r="A16" i="32"/>
  <c r="X14" i="32"/>
  <c r="W14" i="32"/>
  <c r="U14" i="32"/>
  <c r="T14" i="32"/>
  <c r="S14" i="32" s="1"/>
  <c r="M14" i="32"/>
  <c r="L14" i="32"/>
  <c r="I14" i="32"/>
  <c r="H14" i="32"/>
  <c r="G14" i="32" s="1"/>
  <c r="X13" i="32"/>
  <c r="W13" i="32"/>
  <c r="U13" i="32"/>
  <c r="T13" i="32"/>
  <c r="S13" i="32" s="1"/>
  <c r="M13" i="32"/>
  <c r="L13" i="32"/>
  <c r="I13" i="32"/>
  <c r="H13" i="32"/>
  <c r="M12" i="32"/>
  <c r="L12" i="32"/>
  <c r="I12" i="32"/>
  <c r="H12" i="32"/>
  <c r="G12" i="32" s="1"/>
  <c r="X11" i="32"/>
  <c r="W11" i="32"/>
  <c r="U11" i="32"/>
  <c r="T11" i="32"/>
  <c r="M11" i="32"/>
  <c r="L11" i="32"/>
  <c r="I11" i="32"/>
  <c r="H11" i="32"/>
  <c r="G11" i="32" s="1"/>
  <c r="X10" i="32"/>
  <c r="W10" i="32"/>
  <c r="U10" i="32"/>
  <c r="T10" i="32"/>
  <c r="M10" i="32"/>
  <c r="L10" i="32"/>
  <c r="I10" i="32"/>
  <c r="H10" i="32"/>
  <c r="G10" i="32" s="1"/>
  <c r="X9" i="32"/>
  <c r="W9" i="32"/>
  <c r="U9" i="32"/>
  <c r="T9" i="32"/>
  <c r="S9" i="32" s="1"/>
  <c r="M9" i="32"/>
  <c r="L9" i="32"/>
  <c r="I9" i="32"/>
  <c r="H9" i="32"/>
  <c r="G9" i="32" s="1"/>
  <c r="M8" i="32"/>
  <c r="L8" i="32"/>
  <c r="I8" i="32"/>
  <c r="H8" i="32"/>
  <c r="G8" i="32" s="1"/>
  <c r="M7" i="32"/>
  <c r="L7" i="32"/>
  <c r="I7" i="32"/>
  <c r="H7" i="32"/>
  <c r="G7" i="32"/>
  <c r="X6" i="32"/>
  <c r="W6" i="32"/>
  <c r="U6" i="32"/>
  <c r="T6" i="32"/>
  <c r="M6" i="32"/>
  <c r="L6" i="32"/>
  <c r="I6" i="32"/>
  <c r="H6" i="32"/>
  <c r="G6" i="32" s="1"/>
  <c r="X5" i="32"/>
  <c r="W5" i="32"/>
  <c r="U5" i="32"/>
  <c r="T5" i="32"/>
  <c r="S5" i="32" s="1"/>
  <c r="M5" i="32"/>
  <c r="L5" i="32"/>
  <c r="I5" i="32"/>
  <c r="G5" i="32" s="1"/>
  <c r="H5" i="32"/>
  <c r="X4" i="32"/>
  <c r="W4" i="32"/>
  <c r="U4" i="32"/>
  <c r="T4" i="32"/>
  <c r="S4" i="32" s="1"/>
  <c r="M4" i="32"/>
  <c r="L4" i="32"/>
  <c r="I4" i="32"/>
  <c r="H4" i="32"/>
  <c r="G4" i="32" s="1"/>
  <c r="X3" i="32"/>
  <c r="W3" i="32"/>
  <c r="U3" i="32"/>
  <c r="T3" i="32"/>
  <c r="S3" i="32"/>
  <c r="M3" i="32"/>
  <c r="L3" i="32"/>
  <c r="I3" i="32"/>
  <c r="H3" i="32"/>
  <c r="G3" i="32" s="1"/>
  <c r="X2" i="32"/>
  <c r="W2" i="32"/>
  <c r="U2" i="32"/>
  <c r="T2" i="32"/>
  <c r="S2" i="32"/>
  <c r="A368" i="31"/>
  <c r="A336" i="31"/>
  <c r="A304" i="31"/>
  <c r="A272" i="31"/>
  <c r="A240" i="31"/>
  <c r="A208" i="31"/>
  <c r="A176" i="31"/>
  <c r="A144" i="31"/>
  <c r="O119" i="31"/>
  <c r="A112" i="31"/>
  <c r="O87" i="31"/>
  <c r="O85" i="31"/>
  <c r="O84" i="31"/>
  <c r="O83" i="31"/>
  <c r="O82" i="31"/>
  <c r="O81" i="31"/>
  <c r="O80" i="31"/>
  <c r="A80" i="31"/>
  <c r="O79" i="31"/>
  <c r="O78" i="31"/>
  <c r="O77" i="31"/>
  <c r="O76" i="31"/>
  <c r="O75" i="31"/>
  <c r="O74" i="31"/>
  <c r="O73" i="31"/>
  <c r="O72" i="31"/>
  <c r="O71" i="31"/>
  <c r="O70" i="31"/>
  <c r="O69" i="31"/>
  <c r="O68" i="31"/>
  <c r="O67" i="31"/>
  <c r="O66" i="31"/>
  <c r="O65" i="31"/>
  <c r="O64" i="31"/>
  <c r="O63" i="31"/>
  <c r="O62" i="31"/>
  <c r="O52" i="31"/>
  <c r="A48" i="31"/>
  <c r="O43" i="31"/>
  <c r="O34" i="31"/>
  <c r="O25" i="31"/>
  <c r="O16" i="31"/>
  <c r="A16" i="31"/>
  <c r="X14" i="31"/>
  <c r="W14" i="31"/>
  <c r="U14" i="31"/>
  <c r="T14" i="31"/>
  <c r="S14" i="31"/>
  <c r="M14" i="31"/>
  <c r="L14" i="31"/>
  <c r="I14" i="31"/>
  <c r="G14" i="31" s="1"/>
  <c r="H14" i="31"/>
  <c r="X13" i="31"/>
  <c r="W13" i="31"/>
  <c r="U13" i="31"/>
  <c r="T13" i="31"/>
  <c r="S13" i="31"/>
  <c r="M13" i="31"/>
  <c r="L13" i="31"/>
  <c r="I13" i="31"/>
  <c r="G13" i="31" s="1"/>
  <c r="H13" i="31"/>
  <c r="M12" i="31"/>
  <c r="L12" i="31"/>
  <c r="I12" i="31"/>
  <c r="H12" i="31"/>
  <c r="G12" i="31"/>
  <c r="X11" i="31"/>
  <c r="W11" i="31"/>
  <c r="U11" i="31"/>
  <c r="S11" i="31" s="1"/>
  <c r="T11" i="31"/>
  <c r="M11" i="31"/>
  <c r="L11" i="31"/>
  <c r="I11" i="31"/>
  <c r="H11" i="31"/>
  <c r="G11" i="31"/>
  <c r="X10" i="31"/>
  <c r="W10" i="31"/>
  <c r="U10" i="31"/>
  <c r="S10" i="31" s="1"/>
  <c r="T10" i="31"/>
  <c r="M10" i="31"/>
  <c r="L10" i="31"/>
  <c r="I10" i="31"/>
  <c r="H10" i="31"/>
  <c r="G10" i="31"/>
  <c r="X9" i="31"/>
  <c r="W9" i="31"/>
  <c r="U9" i="31"/>
  <c r="S9" i="31" s="1"/>
  <c r="T9" i="31"/>
  <c r="M9" i="31"/>
  <c r="L9" i="31"/>
  <c r="I9" i="31"/>
  <c r="H9" i="31"/>
  <c r="G9" i="31"/>
  <c r="M8" i="31"/>
  <c r="L8" i="31"/>
  <c r="I8" i="31"/>
  <c r="G8" i="31" s="1"/>
  <c r="H8" i="31"/>
  <c r="M7" i="31"/>
  <c r="L7" i="31"/>
  <c r="I7" i="31"/>
  <c r="H7" i="31"/>
  <c r="G7" i="31"/>
  <c r="X6" i="31"/>
  <c r="W6" i="31"/>
  <c r="U6" i="31"/>
  <c r="S6" i="31" s="1"/>
  <c r="T6" i="31"/>
  <c r="M6" i="31"/>
  <c r="L6" i="31"/>
  <c r="I6" i="31"/>
  <c r="H6" i="31"/>
  <c r="G6" i="31"/>
  <c r="X5" i="31"/>
  <c r="W5" i="31"/>
  <c r="U5" i="31"/>
  <c r="S5" i="31" s="1"/>
  <c r="T5" i="31"/>
  <c r="M5" i="31"/>
  <c r="L5" i="31"/>
  <c r="I5" i="31"/>
  <c r="H5" i="31"/>
  <c r="G5" i="31"/>
  <c r="X4" i="31"/>
  <c r="W4" i="31"/>
  <c r="U4" i="31"/>
  <c r="S4" i="31" s="1"/>
  <c r="T4" i="31"/>
  <c r="M4" i="31"/>
  <c r="L4" i="31"/>
  <c r="I4" i="31"/>
  <c r="H4" i="31"/>
  <c r="G4" i="31"/>
  <c r="X3" i="31"/>
  <c r="W3" i="31"/>
  <c r="U3" i="31"/>
  <c r="S3" i="31" s="1"/>
  <c r="T3" i="31"/>
  <c r="M3" i="31"/>
  <c r="L3" i="31"/>
  <c r="I3" i="31"/>
  <c r="H3" i="31"/>
  <c r="G3" i="31"/>
  <c r="X2" i="31"/>
  <c r="W2" i="31"/>
  <c r="U2" i="31"/>
  <c r="S2" i="31" s="1"/>
  <c r="T2" i="31"/>
  <c r="A368" i="30"/>
  <c r="A336" i="30"/>
  <c r="A304" i="30"/>
  <c r="A272" i="30"/>
  <c r="A240" i="30"/>
  <c r="A208" i="30"/>
  <c r="A176" i="30"/>
  <c r="A144" i="30"/>
  <c r="O119" i="30"/>
  <c r="A112" i="30"/>
  <c r="O87" i="30"/>
  <c r="O85" i="30"/>
  <c r="O84" i="30"/>
  <c r="O83" i="30"/>
  <c r="O82" i="30"/>
  <c r="O81" i="30"/>
  <c r="O80" i="30"/>
  <c r="A80" i="30"/>
  <c r="O79" i="30"/>
  <c r="O78" i="30"/>
  <c r="O77" i="30"/>
  <c r="O76" i="30"/>
  <c r="O75" i="30"/>
  <c r="O74" i="30"/>
  <c r="O73" i="30"/>
  <c r="O72" i="30"/>
  <c r="O71" i="30"/>
  <c r="O70" i="30"/>
  <c r="O69" i="30"/>
  <c r="O68" i="30"/>
  <c r="O67" i="30"/>
  <c r="O66" i="30"/>
  <c r="O65" i="30"/>
  <c r="O64" i="30"/>
  <c r="O63" i="30"/>
  <c r="O62" i="30"/>
  <c r="O52" i="30"/>
  <c r="A48" i="30"/>
  <c r="O43" i="30"/>
  <c r="O34" i="30"/>
  <c r="O25" i="30"/>
  <c r="O16" i="30"/>
  <c r="A16" i="30"/>
  <c r="X14" i="30"/>
  <c r="W14" i="30"/>
  <c r="U14" i="30"/>
  <c r="T14" i="30"/>
  <c r="S14" i="30"/>
  <c r="M14" i="30"/>
  <c r="L14" i="30"/>
  <c r="I14" i="30"/>
  <c r="H14" i="30"/>
  <c r="G14" i="30" s="1"/>
  <c r="X13" i="30"/>
  <c r="W13" i="30"/>
  <c r="U13" i="30"/>
  <c r="T13" i="30"/>
  <c r="S13" i="30"/>
  <c r="M13" i="30"/>
  <c r="L13" i="30"/>
  <c r="I13" i="30"/>
  <c r="H13" i="30"/>
  <c r="G13" i="30" s="1"/>
  <c r="M12" i="30"/>
  <c r="L12" i="30"/>
  <c r="I12" i="30"/>
  <c r="H12" i="30"/>
  <c r="G12" i="30"/>
  <c r="X11" i="30"/>
  <c r="W11" i="30"/>
  <c r="U11" i="30"/>
  <c r="T11" i="30"/>
  <c r="S11" i="30" s="1"/>
  <c r="M11" i="30"/>
  <c r="L11" i="30"/>
  <c r="I11" i="30"/>
  <c r="H11" i="30"/>
  <c r="G11" i="30"/>
  <c r="X10" i="30"/>
  <c r="W10" i="30"/>
  <c r="U10" i="30"/>
  <c r="T10" i="30"/>
  <c r="S10" i="30" s="1"/>
  <c r="M10" i="30"/>
  <c r="L10" i="30"/>
  <c r="I10" i="30"/>
  <c r="H10" i="30"/>
  <c r="G10" i="30"/>
  <c r="X9" i="30"/>
  <c r="W9" i="30"/>
  <c r="U9" i="30"/>
  <c r="T9" i="30"/>
  <c r="S9" i="30" s="1"/>
  <c r="M9" i="30"/>
  <c r="L9" i="30"/>
  <c r="I9" i="30"/>
  <c r="H9" i="30"/>
  <c r="G9" i="30"/>
  <c r="M8" i="30"/>
  <c r="L8" i="30"/>
  <c r="I8" i="30"/>
  <c r="H8" i="30"/>
  <c r="G8" i="30" s="1"/>
  <c r="M7" i="30"/>
  <c r="L7" i="30"/>
  <c r="I7" i="30"/>
  <c r="H7" i="30"/>
  <c r="G7" i="30"/>
  <c r="X6" i="30"/>
  <c r="W6" i="30"/>
  <c r="U6" i="30"/>
  <c r="T6" i="30"/>
  <c r="S6" i="30" s="1"/>
  <c r="M6" i="30"/>
  <c r="L6" i="30"/>
  <c r="I6" i="30"/>
  <c r="H6" i="30"/>
  <c r="G6" i="30"/>
  <c r="X5" i="30"/>
  <c r="W5" i="30"/>
  <c r="U5" i="30"/>
  <c r="T5" i="30"/>
  <c r="S5" i="30" s="1"/>
  <c r="M5" i="30"/>
  <c r="L5" i="30"/>
  <c r="I5" i="30"/>
  <c r="H5" i="30"/>
  <c r="G5" i="30" s="1"/>
  <c r="X4" i="30"/>
  <c r="W4" i="30"/>
  <c r="U4" i="30"/>
  <c r="T4" i="30"/>
  <c r="S4" i="30" s="1"/>
  <c r="M4" i="30"/>
  <c r="L4" i="30"/>
  <c r="I4" i="30"/>
  <c r="H4" i="30"/>
  <c r="G4" i="30" s="1"/>
  <c r="X3" i="30"/>
  <c r="W3" i="30"/>
  <c r="U3" i="30"/>
  <c r="T3" i="30"/>
  <c r="S3" i="30" s="1"/>
  <c r="M3" i="30"/>
  <c r="L3" i="30"/>
  <c r="I3" i="30"/>
  <c r="H3" i="30"/>
  <c r="G3" i="30" s="1"/>
  <c r="X2" i="30"/>
  <c r="W2" i="30"/>
  <c r="U2" i="30"/>
  <c r="T2" i="30"/>
  <c r="S2" i="30" s="1"/>
  <c r="A368" i="29"/>
  <c r="A336" i="29"/>
  <c r="A304" i="29"/>
  <c r="A272" i="29"/>
  <c r="A240" i="29"/>
  <c r="A208" i="29"/>
  <c r="A176" i="29"/>
  <c r="A144" i="29"/>
  <c r="O119" i="29"/>
  <c r="A112" i="29"/>
  <c r="O87" i="29"/>
  <c r="O85" i="29"/>
  <c r="O84" i="29"/>
  <c r="O83" i="29"/>
  <c r="O82" i="29"/>
  <c r="O81" i="29"/>
  <c r="O80" i="29"/>
  <c r="A80" i="29"/>
  <c r="O79" i="29"/>
  <c r="O78" i="29"/>
  <c r="O77" i="29"/>
  <c r="O76" i="29"/>
  <c r="O75" i="29"/>
  <c r="O74" i="29"/>
  <c r="O73" i="29"/>
  <c r="O72" i="29"/>
  <c r="O71" i="29"/>
  <c r="O70" i="29"/>
  <c r="O69" i="29"/>
  <c r="O68" i="29"/>
  <c r="O67" i="29"/>
  <c r="O66" i="29"/>
  <c r="O65" i="29"/>
  <c r="O64" i="29"/>
  <c r="O63" i="29"/>
  <c r="O62" i="29"/>
  <c r="O52" i="29"/>
  <c r="A48" i="29"/>
  <c r="O43" i="29"/>
  <c r="O34" i="29"/>
  <c r="O25" i="29"/>
  <c r="O16" i="29"/>
  <c r="A16" i="29"/>
  <c r="X14" i="29"/>
  <c r="W14" i="29"/>
  <c r="U14" i="29"/>
  <c r="S14" i="29" s="1"/>
  <c r="T14" i="29"/>
  <c r="M14" i="29"/>
  <c r="L14" i="29"/>
  <c r="I14" i="29"/>
  <c r="H14" i="29"/>
  <c r="G14" i="29"/>
  <c r="X13" i="29"/>
  <c r="W13" i="29"/>
  <c r="U13" i="29"/>
  <c r="S13" i="29" s="1"/>
  <c r="T13" i="29"/>
  <c r="M13" i="29"/>
  <c r="L13" i="29"/>
  <c r="I13" i="29"/>
  <c r="H13" i="29"/>
  <c r="G13" i="29"/>
  <c r="M12" i="29"/>
  <c r="L12" i="29"/>
  <c r="I12" i="29"/>
  <c r="G12" i="29" s="1"/>
  <c r="H12" i="29"/>
  <c r="X11" i="29"/>
  <c r="W11" i="29"/>
  <c r="U11" i="29"/>
  <c r="T11" i="29"/>
  <c r="S11" i="29" s="1"/>
  <c r="M11" i="29"/>
  <c r="L11" i="29"/>
  <c r="I11" i="29"/>
  <c r="G11" i="29" s="1"/>
  <c r="H11" i="29"/>
  <c r="X10" i="29"/>
  <c r="W10" i="29"/>
  <c r="U10" i="29"/>
  <c r="T10" i="29"/>
  <c r="S10" i="29" s="1"/>
  <c r="M10" i="29"/>
  <c r="L10" i="29"/>
  <c r="I10" i="29"/>
  <c r="G10" i="29" s="1"/>
  <c r="H10" i="29"/>
  <c r="X9" i="29"/>
  <c r="W9" i="29"/>
  <c r="U9" i="29"/>
  <c r="T9" i="29"/>
  <c r="S9" i="29" s="1"/>
  <c r="M9" i="29"/>
  <c r="L9" i="29"/>
  <c r="I9" i="29"/>
  <c r="G9" i="29" s="1"/>
  <c r="H9" i="29"/>
  <c r="M8" i="29"/>
  <c r="L8" i="29"/>
  <c r="I8" i="29"/>
  <c r="H8" i="29"/>
  <c r="G8" i="29" s="1"/>
  <c r="M7" i="29"/>
  <c r="L7" i="29"/>
  <c r="I7" i="29"/>
  <c r="G7" i="29" s="1"/>
  <c r="H7" i="29"/>
  <c r="X6" i="29"/>
  <c r="W6" i="29"/>
  <c r="U6" i="29"/>
  <c r="T6" i="29"/>
  <c r="S6" i="29" s="1"/>
  <c r="M6" i="29"/>
  <c r="L6" i="29"/>
  <c r="I6" i="29"/>
  <c r="G6" i="29" s="1"/>
  <c r="H6" i="29"/>
  <c r="X5" i="29"/>
  <c r="W5" i="29"/>
  <c r="U5" i="29"/>
  <c r="T5" i="29"/>
  <c r="S5" i="29" s="1"/>
  <c r="M5" i="29"/>
  <c r="L5" i="29"/>
  <c r="I5" i="29"/>
  <c r="G5" i="29" s="1"/>
  <c r="H5" i="29"/>
  <c r="X4" i="29"/>
  <c r="W4" i="29"/>
  <c r="U4" i="29"/>
  <c r="T4" i="29"/>
  <c r="S4" i="29" s="1"/>
  <c r="M4" i="29"/>
  <c r="L4" i="29"/>
  <c r="I4" i="29"/>
  <c r="G4" i="29" s="1"/>
  <c r="H4" i="29"/>
  <c r="X3" i="29"/>
  <c r="W3" i="29"/>
  <c r="U3" i="29"/>
  <c r="T3" i="29"/>
  <c r="S3" i="29" s="1"/>
  <c r="M3" i="29"/>
  <c r="L3" i="29"/>
  <c r="I3" i="29"/>
  <c r="H3" i="29"/>
  <c r="G3" i="29" s="1"/>
  <c r="X2" i="29"/>
  <c r="W2" i="29"/>
  <c r="U2" i="29"/>
  <c r="T2" i="29"/>
  <c r="S2" i="29" s="1"/>
  <c r="A368" i="28"/>
  <c r="A336" i="28"/>
  <c r="A304" i="28"/>
  <c r="A272" i="28"/>
  <c r="A240" i="28"/>
  <c r="A208" i="28"/>
  <c r="A176" i="28"/>
  <c r="A144" i="28"/>
  <c r="O119" i="28"/>
  <c r="A112" i="28"/>
  <c r="O87" i="28"/>
  <c r="O85" i="28"/>
  <c r="O84" i="28"/>
  <c r="O83" i="28"/>
  <c r="O82" i="28"/>
  <c r="O81" i="28"/>
  <c r="O80" i="28"/>
  <c r="A80" i="28"/>
  <c r="O79" i="28"/>
  <c r="O78" i="28"/>
  <c r="O77" i="28"/>
  <c r="O76" i="28"/>
  <c r="O75" i="28"/>
  <c r="O74" i="28"/>
  <c r="O73" i="28"/>
  <c r="O72" i="28"/>
  <c r="O71" i="28"/>
  <c r="O70" i="28"/>
  <c r="O69" i="28"/>
  <c r="O68" i="28"/>
  <c r="O67" i="28"/>
  <c r="O66" i="28"/>
  <c r="O65" i="28"/>
  <c r="O64" i="28"/>
  <c r="O63" i="28"/>
  <c r="O62" i="28"/>
  <c r="O52" i="28"/>
  <c r="A48" i="28"/>
  <c r="O43" i="28"/>
  <c r="O34" i="28"/>
  <c r="O25" i="28"/>
  <c r="O16" i="28"/>
  <c r="A16" i="28"/>
  <c r="X14" i="28"/>
  <c r="W14" i="28"/>
  <c r="U14" i="28"/>
  <c r="T14" i="28"/>
  <c r="S14" i="28" s="1"/>
  <c r="M14" i="28"/>
  <c r="L14" i="28"/>
  <c r="I14" i="28"/>
  <c r="H14" i="28"/>
  <c r="G14" i="28" s="1"/>
  <c r="X13" i="28"/>
  <c r="W13" i="28"/>
  <c r="U13" i="28"/>
  <c r="T13" i="28"/>
  <c r="S13" i="28" s="1"/>
  <c r="M13" i="28"/>
  <c r="L13" i="28"/>
  <c r="I13" i="28"/>
  <c r="H13" i="28"/>
  <c r="G13" i="28" s="1"/>
  <c r="M12" i="28"/>
  <c r="L12" i="28"/>
  <c r="I12" i="28"/>
  <c r="H12" i="28"/>
  <c r="G12" i="28" s="1"/>
  <c r="X11" i="28"/>
  <c r="W11" i="28"/>
  <c r="U11" i="28"/>
  <c r="T11" i="28"/>
  <c r="S11" i="28" s="1"/>
  <c r="M11" i="28"/>
  <c r="L11" i="28"/>
  <c r="I11" i="28"/>
  <c r="H11" i="28"/>
  <c r="G11" i="28" s="1"/>
  <c r="X10" i="28"/>
  <c r="W10" i="28"/>
  <c r="U10" i="28"/>
  <c r="T10" i="28"/>
  <c r="S10" i="28" s="1"/>
  <c r="M10" i="28"/>
  <c r="L10" i="28"/>
  <c r="I10" i="28"/>
  <c r="H10" i="28"/>
  <c r="G10" i="28" s="1"/>
  <c r="X9" i="28"/>
  <c r="W9" i="28"/>
  <c r="U9" i="28"/>
  <c r="T9" i="28"/>
  <c r="S9" i="28" s="1"/>
  <c r="M9" i="28"/>
  <c r="L9" i="28"/>
  <c r="I9" i="28"/>
  <c r="H9" i="28"/>
  <c r="G9" i="28" s="1"/>
  <c r="M8" i="28"/>
  <c r="L8" i="28"/>
  <c r="I8" i="28"/>
  <c r="H8" i="28"/>
  <c r="G8" i="28" s="1"/>
  <c r="M7" i="28"/>
  <c r="L7" i="28"/>
  <c r="I7" i="28"/>
  <c r="H7" i="28"/>
  <c r="G7" i="28" s="1"/>
  <c r="X6" i="28"/>
  <c r="W6" i="28"/>
  <c r="U6" i="28"/>
  <c r="T6" i="28"/>
  <c r="S6" i="28" s="1"/>
  <c r="M6" i="28"/>
  <c r="L6" i="28"/>
  <c r="I6" i="28"/>
  <c r="H6" i="28"/>
  <c r="G6" i="28" s="1"/>
  <c r="X5" i="28"/>
  <c r="W5" i="28"/>
  <c r="U5" i="28"/>
  <c r="T5" i="28"/>
  <c r="S5" i="28" s="1"/>
  <c r="M5" i="28"/>
  <c r="L5" i="28"/>
  <c r="I5" i="28"/>
  <c r="H5" i="28"/>
  <c r="G5" i="28" s="1"/>
  <c r="X4" i="28"/>
  <c r="W4" i="28"/>
  <c r="U4" i="28"/>
  <c r="T4" i="28"/>
  <c r="S4" i="28" s="1"/>
  <c r="M4" i="28"/>
  <c r="L4" i="28"/>
  <c r="I4" i="28"/>
  <c r="H4" i="28"/>
  <c r="G4" i="28" s="1"/>
  <c r="X3" i="28"/>
  <c r="W3" i="28"/>
  <c r="U3" i="28"/>
  <c r="T3" i="28"/>
  <c r="S3" i="28" s="1"/>
  <c r="M3" i="28"/>
  <c r="L3" i="28"/>
  <c r="I3" i="28"/>
  <c r="H3" i="28"/>
  <c r="G3" i="28" s="1"/>
  <c r="X2" i="28"/>
  <c r="W2" i="28"/>
  <c r="U2" i="28"/>
  <c r="T2" i="28"/>
  <c r="S2" i="28" s="1"/>
  <c r="A368" i="27"/>
  <c r="A336" i="27"/>
  <c r="A304" i="27"/>
  <c r="A272" i="27"/>
  <c r="A240" i="27"/>
  <c r="A208" i="27"/>
  <c r="A176" i="27"/>
  <c r="A144" i="27"/>
  <c r="O119" i="27"/>
  <c r="A112" i="27"/>
  <c r="O87" i="27"/>
  <c r="O85" i="27"/>
  <c r="O84" i="27"/>
  <c r="O83" i="27"/>
  <c r="O82" i="27"/>
  <c r="O81" i="27"/>
  <c r="O80" i="27"/>
  <c r="A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52" i="27"/>
  <c r="A48" i="27"/>
  <c r="O43" i="27"/>
  <c r="O34" i="27"/>
  <c r="O25" i="27"/>
  <c r="O16" i="27"/>
  <c r="A16" i="27"/>
  <c r="X14" i="27"/>
  <c r="W14" i="27"/>
  <c r="U14" i="27"/>
  <c r="T14" i="27"/>
  <c r="S14" i="27" s="1"/>
  <c r="M14" i="27"/>
  <c r="L14" i="27"/>
  <c r="I14" i="27"/>
  <c r="G14" i="27" s="1"/>
  <c r="H14" i="27"/>
  <c r="X13" i="27"/>
  <c r="W13" i="27"/>
  <c r="U13" i="27"/>
  <c r="T13" i="27"/>
  <c r="S13" i="27" s="1"/>
  <c r="M13" i="27"/>
  <c r="L13" i="27"/>
  <c r="I13" i="27"/>
  <c r="H13" i="27"/>
  <c r="M12" i="27"/>
  <c r="L12" i="27"/>
  <c r="I12" i="27"/>
  <c r="H12" i="27"/>
  <c r="G12" i="27" s="1"/>
  <c r="X11" i="27"/>
  <c r="W11" i="27"/>
  <c r="U11" i="27"/>
  <c r="T11" i="27"/>
  <c r="M11" i="27"/>
  <c r="L11" i="27"/>
  <c r="I11" i="27"/>
  <c r="H11" i="27"/>
  <c r="G11" i="27" s="1"/>
  <c r="X10" i="27"/>
  <c r="W10" i="27"/>
  <c r="U10" i="27"/>
  <c r="T10" i="27"/>
  <c r="S10" i="27" s="1"/>
  <c r="M10" i="27"/>
  <c r="L10" i="27"/>
  <c r="I10" i="27"/>
  <c r="H10" i="27"/>
  <c r="G10" i="27" s="1"/>
  <c r="X9" i="27"/>
  <c r="W9" i="27"/>
  <c r="U9" i="27"/>
  <c r="T9" i="27"/>
  <c r="M9" i="27"/>
  <c r="L9" i="27"/>
  <c r="I9" i="27"/>
  <c r="H9" i="27"/>
  <c r="G9" i="27" s="1"/>
  <c r="M8" i="27"/>
  <c r="L8" i="27"/>
  <c r="I8" i="27"/>
  <c r="H8" i="27"/>
  <c r="M7" i="27"/>
  <c r="L7" i="27"/>
  <c r="I7" i="27"/>
  <c r="H7" i="27"/>
  <c r="G7" i="27" s="1"/>
  <c r="X6" i="27"/>
  <c r="W6" i="27"/>
  <c r="U6" i="27"/>
  <c r="T6" i="27"/>
  <c r="S6" i="27" s="1"/>
  <c r="M6" i="27"/>
  <c r="L6" i="27"/>
  <c r="I6" i="27"/>
  <c r="H6" i="27"/>
  <c r="G6" i="27" s="1"/>
  <c r="X5" i="27"/>
  <c r="W5" i="27"/>
  <c r="U5" i="27"/>
  <c r="T5" i="27"/>
  <c r="M5" i="27"/>
  <c r="L5" i="27"/>
  <c r="I5" i="27"/>
  <c r="H5" i="27"/>
  <c r="G5" i="27" s="1"/>
  <c r="X4" i="27"/>
  <c r="W4" i="27"/>
  <c r="U4" i="27"/>
  <c r="T4" i="27"/>
  <c r="M4" i="27"/>
  <c r="L4" i="27"/>
  <c r="I4" i="27"/>
  <c r="H4" i="27"/>
  <c r="G4" i="27" s="1"/>
  <c r="X3" i="27"/>
  <c r="W3" i="27"/>
  <c r="U3" i="27"/>
  <c r="T3" i="27"/>
  <c r="S3" i="27" s="1"/>
  <c r="M3" i="27"/>
  <c r="L3" i="27"/>
  <c r="I3" i="27"/>
  <c r="H3" i="27"/>
  <c r="G3" i="27" s="1"/>
  <c r="X2" i="27"/>
  <c r="W2" i="27"/>
  <c r="U2" i="27"/>
  <c r="T2" i="27"/>
  <c r="A368" i="26"/>
  <c r="A336" i="26"/>
  <c r="A304" i="26"/>
  <c r="A272" i="26"/>
  <c r="A240" i="26"/>
  <c r="A208" i="26"/>
  <c r="A176" i="26"/>
  <c r="A144" i="26"/>
  <c r="O119" i="26"/>
  <c r="A112" i="26"/>
  <c r="O87" i="26"/>
  <c r="O85" i="26"/>
  <c r="O84" i="26"/>
  <c r="O83" i="26"/>
  <c r="O82" i="26"/>
  <c r="O81" i="26"/>
  <c r="O80" i="26"/>
  <c r="A80" i="26"/>
  <c r="O79" i="26"/>
  <c r="O78" i="26"/>
  <c r="O77" i="26"/>
  <c r="O76" i="26"/>
  <c r="O75" i="26"/>
  <c r="O74" i="26"/>
  <c r="O73" i="26"/>
  <c r="O72" i="26"/>
  <c r="O71" i="26"/>
  <c r="O70" i="26"/>
  <c r="O69" i="26"/>
  <c r="O68" i="26"/>
  <c r="O67" i="26"/>
  <c r="O66" i="26"/>
  <c r="O65" i="26"/>
  <c r="O64" i="26"/>
  <c r="O63" i="26"/>
  <c r="O62" i="26"/>
  <c r="O52" i="26"/>
  <c r="A48" i="26"/>
  <c r="O43" i="26"/>
  <c r="O34" i="26"/>
  <c r="O25" i="26"/>
  <c r="O16" i="26"/>
  <c r="A16" i="26"/>
  <c r="X14" i="26"/>
  <c r="W14" i="26"/>
  <c r="U14" i="26"/>
  <c r="T14" i="26"/>
  <c r="S14" i="26" s="1"/>
  <c r="M14" i="26"/>
  <c r="L14" i="26"/>
  <c r="I14" i="26"/>
  <c r="H14" i="26"/>
  <c r="G14" i="26" s="1"/>
  <c r="X13" i="26"/>
  <c r="W13" i="26"/>
  <c r="U13" i="26"/>
  <c r="T13" i="26"/>
  <c r="S13" i="26" s="1"/>
  <c r="M13" i="26"/>
  <c r="L13" i="26"/>
  <c r="I13" i="26"/>
  <c r="H13" i="26"/>
  <c r="G13" i="26" s="1"/>
  <c r="M12" i="26"/>
  <c r="L12" i="26"/>
  <c r="I12" i="26"/>
  <c r="H12" i="26"/>
  <c r="G12" i="26" s="1"/>
  <c r="X11" i="26"/>
  <c r="W11" i="26"/>
  <c r="U11" i="26"/>
  <c r="T11" i="26"/>
  <c r="S11" i="26" s="1"/>
  <c r="M11" i="26"/>
  <c r="L11" i="26"/>
  <c r="I11" i="26"/>
  <c r="H11" i="26"/>
  <c r="G11" i="26" s="1"/>
  <c r="X10" i="26"/>
  <c r="W10" i="26"/>
  <c r="U10" i="26"/>
  <c r="T10" i="26"/>
  <c r="S10" i="26" s="1"/>
  <c r="M10" i="26"/>
  <c r="L10" i="26"/>
  <c r="I10" i="26"/>
  <c r="H10" i="26"/>
  <c r="G10" i="26" s="1"/>
  <c r="X9" i="26"/>
  <c r="W9" i="26"/>
  <c r="U9" i="26"/>
  <c r="T9" i="26"/>
  <c r="S9" i="26" s="1"/>
  <c r="M9" i="26"/>
  <c r="L9" i="26"/>
  <c r="I9" i="26"/>
  <c r="H9" i="26"/>
  <c r="G9" i="26" s="1"/>
  <c r="M8" i="26"/>
  <c r="L8" i="26"/>
  <c r="I8" i="26"/>
  <c r="H8" i="26"/>
  <c r="G8" i="26" s="1"/>
  <c r="M7" i="26"/>
  <c r="L7" i="26"/>
  <c r="I7" i="26"/>
  <c r="H7" i="26"/>
  <c r="G7" i="26" s="1"/>
  <c r="X6" i="26"/>
  <c r="W6" i="26"/>
  <c r="U6" i="26"/>
  <c r="T6" i="26"/>
  <c r="S6" i="26" s="1"/>
  <c r="M6" i="26"/>
  <c r="L6" i="26"/>
  <c r="I6" i="26"/>
  <c r="H6" i="26"/>
  <c r="G6" i="26" s="1"/>
  <c r="X5" i="26"/>
  <c r="W5" i="26"/>
  <c r="U5" i="26"/>
  <c r="T5" i="26"/>
  <c r="S5" i="26" s="1"/>
  <c r="M5" i="26"/>
  <c r="L5" i="26"/>
  <c r="I5" i="26"/>
  <c r="H5" i="26"/>
  <c r="G5" i="26" s="1"/>
  <c r="X4" i="26"/>
  <c r="W4" i="26"/>
  <c r="U4" i="26"/>
  <c r="T4" i="26"/>
  <c r="S4" i="26" s="1"/>
  <c r="M4" i="26"/>
  <c r="L4" i="26"/>
  <c r="I4" i="26"/>
  <c r="H4" i="26"/>
  <c r="G4" i="26" s="1"/>
  <c r="X3" i="26"/>
  <c r="W3" i="26"/>
  <c r="U3" i="26"/>
  <c r="T3" i="26"/>
  <c r="S3" i="26" s="1"/>
  <c r="M3" i="26"/>
  <c r="L3" i="26"/>
  <c r="I3" i="26"/>
  <c r="H3" i="26"/>
  <c r="G3" i="26" s="1"/>
  <c r="X2" i="26"/>
  <c r="W2" i="26"/>
  <c r="U2" i="26"/>
  <c r="T2" i="26"/>
  <c r="S2" i="26" s="1"/>
  <c r="A368" i="25"/>
  <c r="A336" i="25"/>
  <c r="A304" i="25"/>
  <c r="A272" i="25"/>
  <c r="A240" i="25"/>
  <c r="A208" i="25"/>
  <c r="A176" i="25"/>
  <c r="A144" i="25"/>
  <c r="O119" i="25"/>
  <c r="A112" i="25"/>
  <c r="O87" i="25"/>
  <c r="O85" i="25"/>
  <c r="O84" i="25"/>
  <c r="O83" i="25"/>
  <c r="O82" i="25"/>
  <c r="O81" i="25"/>
  <c r="O80" i="25"/>
  <c r="A80" i="25"/>
  <c r="O79" i="25"/>
  <c r="O78" i="25"/>
  <c r="O77" i="25"/>
  <c r="O76" i="25"/>
  <c r="O75" i="25"/>
  <c r="O74" i="25"/>
  <c r="O73" i="25"/>
  <c r="O72" i="25"/>
  <c r="O71" i="25"/>
  <c r="O70" i="25"/>
  <c r="O69" i="25"/>
  <c r="O68" i="25"/>
  <c r="O67" i="25"/>
  <c r="O66" i="25"/>
  <c r="O65" i="25"/>
  <c r="O64" i="25"/>
  <c r="O63" i="25"/>
  <c r="O62" i="25"/>
  <c r="O52" i="25"/>
  <c r="A48" i="25"/>
  <c r="O43" i="25"/>
  <c r="O34" i="25"/>
  <c r="O25" i="25"/>
  <c r="O16" i="25"/>
  <c r="A16" i="25"/>
  <c r="X14" i="25"/>
  <c r="W14" i="25"/>
  <c r="U14" i="25"/>
  <c r="T14" i="25"/>
  <c r="S14" i="25" s="1"/>
  <c r="M14" i="25"/>
  <c r="L14" i="25"/>
  <c r="I14" i="25"/>
  <c r="H14" i="25"/>
  <c r="G14" i="25" s="1"/>
  <c r="X13" i="25"/>
  <c r="W13" i="25"/>
  <c r="U13" i="25"/>
  <c r="T13" i="25"/>
  <c r="S13" i="25" s="1"/>
  <c r="M13" i="25"/>
  <c r="L13" i="25"/>
  <c r="I13" i="25"/>
  <c r="H13" i="25"/>
  <c r="G13" i="25" s="1"/>
  <c r="M12" i="25"/>
  <c r="L12" i="25"/>
  <c r="I12" i="25"/>
  <c r="H12" i="25"/>
  <c r="X11" i="25"/>
  <c r="W11" i="25"/>
  <c r="U11" i="25"/>
  <c r="T11" i="25"/>
  <c r="S11" i="25" s="1"/>
  <c r="M11" i="25"/>
  <c r="L11" i="25"/>
  <c r="I11" i="25"/>
  <c r="H11" i="25"/>
  <c r="G11" i="25" s="1"/>
  <c r="X10" i="25"/>
  <c r="W10" i="25"/>
  <c r="U10" i="25"/>
  <c r="T10" i="25"/>
  <c r="S10" i="25" s="1"/>
  <c r="M10" i="25"/>
  <c r="L10" i="25"/>
  <c r="I10" i="25"/>
  <c r="H10" i="25"/>
  <c r="G10" i="25" s="1"/>
  <c r="X9" i="25"/>
  <c r="W9" i="25"/>
  <c r="U9" i="25"/>
  <c r="T9" i="25"/>
  <c r="S9" i="25" s="1"/>
  <c r="M9" i="25"/>
  <c r="L9" i="25"/>
  <c r="I9" i="25"/>
  <c r="H9" i="25"/>
  <c r="M8" i="25"/>
  <c r="L8" i="25"/>
  <c r="I8" i="25"/>
  <c r="H8" i="25"/>
  <c r="G8" i="25" s="1"/>
  <c r="M7" i="25"/>
  <c r="L7" i="25"/>
  <c r="I7" i="25"/>
  <c r="H7" i="25"/>
  <c r="G7" i="25" s="1"/>
  <c r="X6" i="25"/>
  <c r="W6" i="25"/>
  <c r="U6" i="25"/>
  <c r="T6" i="25"/>
  <c r="S6" i="25" s="1"/>
  <c r="M6" i="25"/>
  <c r="L6" i="25"/>
  <c r="I6" i="25"/>
  <c r="H6" i="25"/>
  <c r="G6" i="25" s="1"/>
  <c r="X5" i="25"/>
  <c r="W5" i="25"/>
  <c r="U5" i="25"/>
  <c r="T5" i="25"/>
  <c r="S5" i="25" s="1"/>
  <c r="M5" i="25"/>
  <c r="L5" i="25"/>
  <c r="I5" i="25"/>
  <c r="H5" i="25"/>
  <c r="X4" i="25"/>
  <c r="W4" i="25"/>
  <c r="U4" i="25"/>
  <c r="T4" i="25"/>
  <c r="S4" i="25" s="1"/>
  <c r="M4" i="25"/>
  <c r="L4" i="25"/>
  <c r="I4" i="25"/>
  <c r="H4" i="25"/>
  <c r="G4" i="25" s="1"/>
  <c r="X3" i="25"/>
  <c r="W3" i="25"/>
  <c r="U3" i="25"/>
  <c r="T3" i="25"/>
  <c r="S3" i="25" s="1"/>
  <c r="M3" i="25"/>
  <c r="L3" i="25"/>
  <c r="I3" i="25"/>
  <c r="H3" i="25"/>
  <c r="G3" i="25" s="1"/>
  <c r="X2" i="25"/>
  <c r="W2" i="25"/>
  <c r="U2" i="25"/>
  <c r="T2" i="25"/>
  <c r="S2" i="25" s="1"/>
  <c r="A368" i="24"/>
  <c r="A336" i="24"/>
  <c r="A304" i="24"/>
  <c r="A272" i="24"/>
  <c r="A240" i="24"/>
  <c r="A208" i="24"/>
  <c r="A176" i="24"/>
  <c r="A144" i="24"/>
  <c r="O119" i="24"/>
  <c r="A112" i="24"/>
  <c r="O87" i="24"/>
  <c r="O85" i="24"/>
  <c r="O84" i="24"/>
  <c r="O83" i="24"/>
  <c r="O82" i="24"/>
  <c r="O81" i="24"/>
  <c r="O80" i="24"/>
  <c r="A80" i="24"/>
  <c r="O79" i="24"/>
  <c r="O78" i="24"/>
  <c r="O77" i="24"/>
  <c r="O76" i="24"/>
  <c r="O75" i="24"/>
  <c r="O74" i="24"/>
  <c r="O73" i="24"/>
  <c r="O72" i="24"/>
  <c r="O71" i="24"/>
  <c r="O70" i="24"/>
  <c r="O69" i="24"/>
  <c r="O68" i="24"/>
  <c r="O67" i="24"/>
  <c r="O66" i="24"/>
  <c r="O65" i="24"/>
  <c r="O64" i="24"/>
  <c r="O63" i="24"/>
  <c r="O62" i="24"/>
  <c r="O52" i="24"/>
  <c r="A48" i="24"/>
  <c r="O43" i="24"/>
  <c r="O34" i="24"/>
  <c r="O25" i="24"/>
  <c r="O16" i="24"/>
  <c r="A16" i="24"/>
  <c r="X14" i="24"/>
  <c r="W14" i="24"/>
  <c r="U14" i="24"/>
  <c r="T14" i="24"/>
  <c r="S14" i="24" s="1"/>
  <c r="M14" i="24"/>
  <c r="L14" i="24"/>
  <c r="I14" i="24"/>
  <c r="H14" i="24"/>
  <c r="G14" i="24" s="1"/>
  <c r="X13" i="24"/>
  <c r="W13" i="24"/>
  <c r="U13" i="24"/>
  <c r="T13" i="24"/>
  <c r="S13" i="24" s="1"/>
  <c r="M13" i="24"/>
  <c r="L13" i="24"/>
  <c r="I13" i="24"/>
  <c r="H13" i="24"/>
  <c r="G13" i="24" s="1"/>
  <c r="M12" i="24"/>
  <c r="L12" i="24"/>
  <c r="I12" i="24"/>
  <c r="H12" i="24"/>
  <c r="G12" i="24" s="1"/>
  <c r="X11" i="24"/>
  <c r="W11" i="24"/>
  <c r="U11" i="24"/>
  <c r="T11" i="24"/>
  <c r="S11" i="24" s="1"/>
  <c r="M11" i="24"/>
  <c r="L11" i="24"/>
  <c r="I11" i="24"/>
  <c r="H11" i="24"/>
  <c r="G11" i="24" s="1"/>
  <c r="X10" i="24"/>
  <c r="W10" i="24"/>
  <c r="U10" i="24"/>
  <c r="T10" i="24"/>
  <c r="S10" i="24" s="1"/>
  <c r="M10" i="24"/>
  <c r="L10" i="24"/>
  <c r="I10" i="24"/>
  <c r="H10" i="24"/>
  <c r="G10" i="24" s="1"/>
  <c r="X9" i="24"/>
  <c r="W9" i="24"/>
  <c r="U9" i="24"/>
  <c r="T9" i="24"/>
  <c r="S9" i="24" s="1"/>
  <c r="M9" i="24"/>
  <c r="L9" i="24"/>
  <c r="I9" i="24"/>
  <c r="H9" i="24"/>
  <c r="G9" i="24" s="1"/>
  <c r="M8" i="24"/>
  <c r="L8" i="24"/>
  <c r="I8" i="24"/>
  <c r="H8" i="24"/>
  <c r="G8" i="24" s="1"/>
  <c r="M7" i="24"/>
  <c r="L7" i="24"/>
  <c r="I7" i="24"/>
  <c r="H7" i="24"/>
  <c r="G7" i="24" s="1"/>
  <c r="X6" i="24"/>
  <c r="W6" i="24"/>
  <c r="U6" i="24"/>
  <c r="T6" i="24"/>
  <c r="S6" i="24" s="1"/>
  <c r="M6" i="24"/>
  <c r="L6" i="24"/>
  <c r="I6" i="24"/>
  <c r="H6" i="24"/>
  <c r="G6" i="24" s="1"/>
  <c r="X5" i="24"/>
  <c r="W5" i="24"/>
  <c r="U5" i="24"/>
  <c r="T5" i="24"/>
  <c r="S5" i="24" s="1"/>
  <c r="M5" i="24"/>
  <c r="L5" i="24"/>
  <c r="I5" i="24"/>
  <c r="H5" i="24"/>
  <c r="G5" i="24" s="1"/>
  <c r="X4" i="24"/>
  <c r="W4" i="24"/>
  <c r="U4" i="24"/>
  <c r="T4" i="24"/>
  <c r="S4" i="24" s="1"/>
  <c r="M4" i="24"/>
  <c r="L4" i="24"/>
  <c r="I4" i="24"/>
  <c r="H4" i="24"/>
  <c r="G4" i="24" s="1"/>
  <c r="X3" i="24"/>
  <c r="W3" i="24"/>
  <c r="U3" i="24"/>
  <c r="T3" i="24"/>
  <c r="S3" i="24" s="1"/>
  <c r="M3" i="24"/>
  <c r="L3" i="24"/>
  <c r="I3" i="24"/>
  <c r="H3" i="24"/>
  <c r="G3" i="24" s="1"/>
  <c r="X2" i="24"/>
  <c r="W2" i="24"/>
  <c r="U2" i="24"/>
  <c r="T2" i="24"/>
  <c r="S2" i="24" s="1"/>
  <c r="A368" i="23"/>
  <c r="A336" i="23"/>
  <c r="A304" i="23"/>
  <c r="A272" i="23"/>
  <c r="A240" i="23"/>
  <c r="A208" i="23"/>
  <c r="A176" i="23"/>
  <c r="A144" i="23"/>
  <c r="O119" i="23"/>
  <c r="A112" i="23"/>
  <c r="O87" i="23"/>
  <c r="O85" i="23"/>
  <c r="O84" i="23"/>
  <c r="O83" i="23"/>
  <c r="O82" i="23"/>
  <c r="O81" i="23"/>
  <c r="O80" i="23"/>
  <c r="A80" i="23"/>
  <c r="O79" i="23"/>
  <c r="O78" i="23"/>
  <c r="O77" i="23"/>
  <c r="O76" i="23"/>
  <c r="O75" i="23"/>
  <c r="O74" i="23"/>
  <c r="O73" i="23"/>
  <c r="O72" i="23"/>
  <c r="O71" i="23"/>
  <c r="O70" i="23"/>
  <c r="O69" i="23"/>
  <c r="O68" i="23"/>
  <c r="O67" i="23"/>
  <c r="O66" i="23"/>
  <c r="O65" i="23"/>
  <c r="O64" i="23"/>
  <c r="O63" i="23"/>
  <c r="O62" i="23"/>
  <c r="O52" i="23"/>
  <c r="A48" i="23"/>
  <c r="O43" i="23"/>
  <c r="O34" i="23"/>
  <c r="O25" i="23"/>
  <c r="O16" i="23"/>
  <c r="A16" i="23"/>
  <c r="X14" i="23"/>
  <c r="W14" i="23"/>
  <c r="U14" i="23"/>
  <c r="T14" i="23"/>
  <c r="S14" i="23"/>
  <c r="M14" i="23"/>
  <c r="L14" i="23"/>
  <c r="I14" i="23"/>
  <c r="H14" i="23"/>
  <c r="G14" i="23" s="1"/>
  <c r="X13" i="23"/>
  <c r="W13" i="23"/>
  <c r="U13" i="23"/>
  <c r="T13" i="23"/>
  <c r="S13" i="23"/>
  <c r="M13" i="23"/>
  <c r="L13" i="23"/>
  <c r="I13" i="23"/>
  <c r="H13" i="23"/>
  <c r="G13" i="23" s="1"/>
  <c r="M12" i="23"/>
  <c r="L12" i="23"/>
  <c r="I12" i="23"/>
  <c r="H12" i="23"/>
  <c r="G12" i="23"/>
  <c r="X11" i="23"/>
  <c r="W11" i="23"/>
  <c r="U11" i="23"/>
  <c r="T11" i="23"/>
  <c r="S11" i="23" s="1"/>
  <c r="M11" i="23"/>
  <c r="L11" i="23"/>
  <c r="I11" i="23"/>
  <c r="H11" i="23"/>
  <c r="G11" i="23"/>
  <c r="X10" i="23"/>
  <c r="W10" i="23"/>
  <c r="U10" i="23"/>
  <c r="T10" i="23"/>
  <c r="S10" i="23" s="1"/>
  <c r="M10" i="23"/>
  <c r="L10" i="23"/>
  <c r="I10" i="23"/>
  <c r="H10" i="23"/>
  <c r="G10" i="23"/>
  <c r="X9" i="23"/>
  <c r="W9" i="23"/>
  <c r="U9" i="23"/>
  <c r="T9" i="23"/>
  <c r="S9" i="23" s="1"/>
  <c r="M9" i="23"/>
  <c r="L9" i="23"/>
  <c r="I9" i="23"/>
  <c r="H9" i="23"/>
  <c r="G9" i="23"/>
  <c r="M8" i="23"/>
  <c r="L8" i="23"/>
  <c r="I8" i="23"/>
  <c r="H8" i="23"/>
  <c r="G8" i="23" s="1"/>
  <c r="M7" i="23"/>
  <c r="L7" i="23"/>
  <c r="I7" i="23"/>
  <c r="H7" i="23"/>
  <c r="G7" i="23"/>
  <c r="X6" i="23"/>
  <c r="W6" i="23"/>
  <c r="U6" i="23"/>
  <c r="T6" i="23"/>
  <c r="S6" i="23" s="1"/>
  <c r="M6" i="23"/>
  <c r="L6" i="23"/>
  <c r="I6" i="23"/>
  <c r="H6" i="23"/>
  <c r="G6" i="23"/>
  <c r="X5" i="23"/>
  <c r="W5" i="23"/>
  <c r="U5" i="23"/>
  <c r="T5" i="23"/>
  <c r="S5" i="23" s="1"/>
  <c r="M5" i="23"/>
  <c r="L5" i="23"/>
  <c r="I5" i="23"/>
  <c r="H5" i="23"/>
  <c r="G5" i="23"/>
  <c r="X4" i="23"/>
  <c r="W4" i="23"/>
  <c r="U4" i="23"/>
  <c r="T4" i="23"/>
  <c r="S4" i="23" s="1"/>
  <c r="M4" i="23"/>
  <c r="L4" i="23"/>
  <c r="I4" i="23"/>
  <c r="H4" i="23"/>
  <c r="G4" i="23"/>
  <c r="X3" i="23"/>
  <c r="W3" i="23"/>
  <c r="U3" i="23"/>
  <c r="T3" i="23"/>
  <c r="S3" i="23" s="1"/>
  <c r="M3" i="23"/>
  <c r="L3" i="23"/>
  <c r="I3" i="23"/>
  <c r="H3" i="23"/>
  <c r="G3" i="23"/>
  <c r="X2" i="23"/>
  <c r="W2" i="23"/>
  <c r="U2" i="23"/>
  <c r="T2" i="23"/>
  <c r="S2" i="23" s="1"/>
  <c r="A368" i="22"/>
  <c r="A336" i="22"/>
  <c r="A304" i="22"/>
  <c r="A272" i="22"/>
  <c r="A240" i="22"/>
  <c r="A208" i="22"/>
  <c r="A176" i="22"/>
  <c r="A144" i="22"/>
  <c r="O119" i="22"/>
  <c r="A112" i="22"/>
  <c r="O87" i="22"/>
  <c r="O85" i="22"/>
  <c r="O84" i="22"/>
  <c r="O83" i="22"/>
  <c r="O82" i="22"/>
  <c r="O81" i="22"/>
  <c r="O80" i="22"/>
  <c r="A80" i="22"/>
  <c r="O79" i="22"/>
  <c r="O78" i="22"/>
  <c r="O77" i="22"/>
  <c r="O76" i="22"/>
  <c r="O75" i="22"/>
  <c r="O74" i="22"/>
  <c r="O73" i="22"/>
  <c r="O72" i="22"/>
  <c r="O71" i="22"/>
  <c r="O70" i="22"/>
  <c r="O69" i="22"/>
  <c r="O68" i="22"/>
  <c r="O67" i="22"/>
  <c r="O66" i="22"/>
  <c r="O65" i="22"/>
  <c r="O64" i="22"/>
  <c r="O63" i="22"/>
  <c r="O62" i="22"/>
  <c r="O52" i="22"/>
  <c r="A48" i="22"/>
  <c r="O43" i="22"/>
  <c r="O34" i="22"/>
  <c r="O25" i="22"/>
  <c r="O16" i="22"/>
  <c r="A16" i="22"/>
  <c r="X14" i="22"/>
  <c r="W14" i="22"/>
  <c r="U14" i="22"/>
  <c r="T14" i="22"/>
  <c r="S14" i="22" s="1"/>
  <c r="M14" i="22"/>
  <c r="L14" i="22"/>
  <c r="I14" i="22"/>
  <c r="H14" i="22"/>
  <c r="G14" i="22" s="1"/>
  <c r="X13" i="22"/>
  <c r="W13" i="22"/>
  <c r="U13" i="22"/>
  <c r="T13" i="22"/>
  <c r="S13" i="22" s="1"/>
  <c r="M13" i="22"/>
  <c r="L13" i="22"/>
  <c r="I13" i="22"/>
  <c r="H13" i="22"/>
  <c r="G13" i="22" s="1"/>
  <c r="M12" i="22"/>
  <c r="L12" i="22"/>
  <c r="I12" i="22"/>
  <c r="H12" i="22"/>
  <c r="G12" i="22" s="1"/>
  <c r="X11" i="22"/>
  <c r="W11" i="22"/>
  <c r="U11" i="22"/>
  <c r="T11" i="22"/>
  <c r="S11" i="22" s="1"/>
  <c r="M11" i="22"/>
  <c r="L11" i="22"/>
  <c r="I11" i="22"/>
  <c r="H11" i="22"/>
  <c r="G11" i="22" s="1"/>
  <c r="X10" i="22"/>
  <c r="W10" i="22"/>
  <c r="U10" i="22"/>
  <c r="T10" i="22"/>
  <c r="S10" i="22" s="1"/>
  <c r="M10" i="22"/>
  <c r="L10" i="22"/>
  <c r="I10" i="22"/>
  <c r="H10" i="22"/>
  <c r="G10" i="22" s="1"/>
  <c r="X9" i="22"/>
  <c r="W9" i="22"/>
  <c r="U9" i="22"/>
  <c r="T9" i="22"/>
  <c r="S9" i="22" s="1"/>
  <c r="M9" i="22"/>
  <c r="L9" i="22"/>
  <c r="I9" i="22"/>
  <c r="H9" i="22"/>
  <c r="G9" i="22" s="1"/>
  <c r="M8" i="22"/>
  <c r="L8" i="22"/>
  <c r="I8" i="22"/>
  <c r="H8" i="22"/>
  <c r="G8" i="22" s="1"/>
  <c r="M7" i="22"/>
  <c r="L7" i="22"/>
  <c r="I7" i="22"/>
  <c r="H7" i="22"/>
  <c r="G7" i="22" s="1"/>
  <c r="X6" i="22"/>
  <c r="W6" i="22"/>
  <c r="U6" i="22"/>
  <c r="T6" i="22"/>
  <c r="S6" i="22" s="1"/>
  <c r="M6" i="22"/>
  <c r="L6" i="22"/>
  <c r="I6" i="22"/>
  <c r="H6" i="22"/>
  <c r="G6" i="22" s="1"/>
  <c r="X5" i="22"/>
  <c r="W5" i="22"/>
  <c r="U5" i="22"/>
  <c r="T5" i="22"/>
  <c r="S5" i="22" s="1"/>
  <c r="M5" i="22"/>
  <c r="L5" i="22"/>
  <c r="I5" i="22"/>
  <c r="H5" i="22"/>
  <c r="G5" i="22" s="1"/>
  <c r="X4" i="22"/>
  <c r="W4" i="22"/>
  <c r="U4" i="22"/>
  <c r="T4" i="22"/>
  <c r="S4" i="22" s="1"/>
  <c r="M4" i="22"/>
  <c r="L4" i="22"/>
  <c r="I4" i="22"/>
  <c r="H4" i="22"/>
  <c r="G4" i="22" s="1"/>
  <c r="X3" i="22"/>
  <c r="W3" i="22"/>
  <c r="U3" i="22"/>
  <c r="T3" i="22"/>
  <c r="S3" i="22" s="1"/>
  <c r="M3" i="22"/>
  <c r="L3" i="22"/>
  <c r="I3" i="22"/>
  <c r="H3" i="22"/>
  <c r="G3" i="22" s="1"/>
  <c r="X2" i="22"/>
  <c r="W2" i="22"/>
  <c r="U2" i="22"/>
  <c r="T2" i="22"/>
  <c r="S2" i="22" s="1"/>
  <c r="A368" i="21"/>
  <c r="A336" i="21"/>
  <c r="A304" i="21"/>
  <c r="A272" i="21"/>
  <c r="A240" i="21"/>
  <c r="A208" i="21"/>
  <c r="A176" i="21"/>
  <c r="A144" i="21"/>
  <c r="O119" i="21"/>
  <c r="A112" i="21"/>
  <c r="O87" i="21"/>
  <c r="O85" i="21"/>
  <c r="O84" i="21"/>
  <c r="O83" i="21"/>
  <c r="O82" i="21"/>
  <c r="O81" i="21"/>
  <c r="O80" i="21"/>
  <c r="A80" i="21"/>
  <c r="O79" i="21"/>
  <c r="O78" i="21"/>
  <c r="O77" i="21"/>
  <c r="O76" i="21"/>
  <c r="O75" i="21"/>
  <c r="O74" i="21"/>
  <c r="O73" i="21"/>
  <c r="O72" i="21"/>
  <c r="O71" i="21"/>
  <c r="O70" i="21"/>
  <c r="O69" i="21"/>
  <c r="O68" i="21"/>
  <c r="O67" i="21"/>
  <c r="O66" i="21"/>
  <c r="O65" i="21"/>
  <c r="O64" i="21"/>
  <c r="O63" i="21"/>
  <c r="O62" i="21"/>
  <c r="O52" i="21"/>
  <c r="A48" i="21"/>
  <c r="O43" i="21"/>
  <c r="O34" i="21"/>
  <c r="O25" i="21"/>
  <c r="O16" i="21"/>
  <c r="A16" i="21"/>
  <c r="X14" i="21"/>
  <c r="W14" i="21"/>
  <c r="U14" i="21"/>
  <c r="T14" i="21"/>
  <c r="S14" i="21" s="1"/>
  <c r="M14" i="21"/>
  <c r="L14" i="21"/>
  <c r="I14" i="21"/>
  <c r="H14" i="21"/>
  <c r="G14" i="21"/>
  <c r="X13" i="21"/>
  <c r="W13" i="21"/>
  <c r="U13" i="21"/>
  <c r="T13" i="21"/>
  <c r="S13" i="21" s="1"/>
  <c r="M13" i="21"/>
  <c r="L13" i="21"/>
  <c r="I13" i="21"/>
  <c r="H13" i="21"/>
  <c r="G13" i="21"/>
  <c r="M12" i="21"/>
  <c r="L12" i="21"/>
  <c r="I12" i="21"/>
  <c r="H12" i="21"/>
  <c r="G12" i="21" s="1"/>
  <c r="X11" i="21"/>
  <c r="W11" i="21"/>
  <c r="U11" i="21"/>
  <c r="T11" i="21"/>
  <c r="S11" i="21"/>
  <c r="M11" i="21"/>
  <c r="L11" i="21"/>
  <c r="I11" i="21"/>
  <c r="H11" i="21"/>
  <c r="G11" i="21" s="1"/>
  <c r="X10" i="21"/>
  <c r="W10" i="21"/>
  <c r="U10" i="21"/>
  <c r="T10" i="21"/>
  <c r="S10" i="21"/>
  <c r="M10" i="21"/>
  <c r="L10" i="21"/>
  <c r="I10" i="21"/>
  <c r="H10" i="21"/>
  <c r="G10" i="21" s="1"/>
  <c r="X9" i="21"/>
  <c r="W9" i="21"/>
  <c r="U9" i="21"/>
  <c r="T9" i="21"/>
  <c r="S9" i="21"/>
  <c r="M9" i="21"/>
  <c r="L9" i="21"/>
  <c r="I9" i="21"/>
  <c r="H9" i="21"/>
  <c r="G9" i="21" s="1"/>
  <c r="M8" i="21"/>
  <c r="L8" i="21"/>
  <c r="I8" i="21"/>
  <c r="H8" i="21"/>
  <c r="G8" i="21"/>
  <c r="M7" i="21"/>
  <c r="L7" i="21"/>
  <c r="I7" i="21"/>
  <c r="H7" i="21"/>
  <c r="G7" i="21" s="1"/>
  <c r="X6" i="21"/>
  <c r="W6" i="21"/>
  <c r="U6" i="21"/>
  <c r="T6" i="21"/>
  <c r="S6" i="21"/>
  <c r="M6" i="21"/>
  <c r="L6" i="21"/>
  <c r="I6" i="21"/>
  <c r="H6" i="21"/>
  <c r="G6" i="21" s="1"/>
  <c r="X5" i="21"/>
  <c r="W5" i="21"/>
  <c r="U5" i="21"/>
  <c r="T5" i="21"/>
  <c r="S5" i="21"/>
  <c r="M5" i="21"/>
  <c r="L5" i="21"/>
  <c r="I5" i="21"/>
  <c r="H5" i="21"/>
  <c r="G5" i="21" s="1"/>
  <c r="X4" i="21"/>
  <c r="W4" i="21"/>
  <c r="U4" i="21"/>
  <c r="T4" i="21"/>
  <c r="S4" i="21"/>
  <c r="M4" i="21"/>
  <c r="L4" i="21"/>
  <c r="I4" i="21"/>
  <c r="H4" i="21"/>
  <c r="G4" i="21" s="1"/>
  <c r="X3" i="21"/>
  <c r="W3" i="21"/>
  <c r="U3" i="21"/>
  <c r="T3" i="21"/>
  <c r="S3" i="21"/>
  <c r="M3" i="21"/>
  <c r="L3" i="21"/>
  <c r="I3" i="21"/>
  <c r="H3" i="21"/>
  <c r="G3" i="21" s="1"/>
  <c r="X2" i="21"/>
  <c r="W2" i="21"/>
  <c r="U2" i="21"/>
  <c r="T2" i="21"/>
  <c r="S2" i="21"/>
  <c r="A368" i="20"/>
  <c r="A336" i="20"/>
  <c r="A304" i="20"/>
  <c r="A272" i="20"/>
  <c r="A240" i="20"/>
  <c r="A208" i="20"/>
  <c r="A176" i="20"/>
  <c r="A144" i="20"/>
  <c r="O119" i="20"/>
  <c r="A112" i="20"/>
  <c r="O87" i="20"/>
  <c r="O85" i="20"/>
  <c r="O84" i="20"/>
  <c r="O83" i="20"/>
  <c r="O82" i="20"/>
  <c r="O81" i="20"/>
  <c r="O80" i="20"/>
  <c r="A80" i="20"/>
  <c r="O79" i="20"/>
  <c r="O78" i="20"/>
  <c r="O77" i="20"/>
  <c r="O76" i="20"/>
  <c r="O75" i="20"/>
  <c r="O74" i="20"/>
  <c r="O73" i="20"/>
  <c r="O72" i="20"/>
  <c r="O71" i="20"/>
  <c r="O70" i="20"/>
  <c r="O69" i="20"/>
  <c r="O68" i="20"/>
  <c r="O67" i="20"/>
  <c r="O66" i="20"/>
  <c r="O65" i="20"/>
  <c r="O64" i="20"/>
  <c r="O63" i="20"/>
  <c r="O62" i="20"/>
  <c r="O52" i="20"/>
  <c r="A48" i="20"/>
  <c r="O43" i="20"/>
  <c r="O34" i="20"/>
  <c r="O25" i="20"/>
  <c r="O16" i="20"/>
  <c r="A16" i="20"/>
  <c r="X14" i="20"/>
  <c r="W14" i="20"/>
  <c r="U14" i="20"/>
  <c r="T14" i="20"/>
  <c r="S14" i="20" s="1"/>
  <c r="M14" i="20"/>
  <c r="L14" i="20"/>
  <c r="I14" i="20"/>
  <c r="H14" i="20"/>
  <c r="G14" i="20" s="1"/>
  <c r="X13" i="20"/>
  <c r="W13" i="20"/>
  <c r="U13" i="20"/>
  <c r="T13" i="20"/>
  <c r="S13" i="20" s="1"/>
  <c r="M13" i="20"/>
  <c r="L13" i="20"/>
  <c r="I13" i="20"/>
  <c r="H13" i="20"/>
  <c r="G13" i="20" s="1"/>
  <c r="M12" i="20"/>
  <c r="L12" i="20"/>
  <c r="I12" i="20"/>
  <c r="H12" i="20"/>
  <c r="G12" i="20" s="1"/>
  <c r="X11" i="20"/>
  <c r="W11" i="20"/>
  <c r="U11" i="20"/>
  <c r="T11" i="20"/>
  <c r="S11" i="20" s="1"/>
  <c r="M11" i="20"/>
  <c r="L11" i="20"/>
  <c r="I11" i="20"/>
  <c r="H11" i="20"/>
  <c r="G11" i="20" s="1"/>
  <c r="X10" i="20"/>
  <c r="W10" i="20"/>
  <c r="U10" i="20"/>
  <c r="T10" i="20"/>
  <c r="S10" i="20" s="1"/>
  <c r="M10" i="20"/>
  <c r="L10" i="20"/>
  <c r="I10" i="20"/>
  <c r="H10" i="20"/>
  <c r="G10" i="20" s="1"/>
  <c r="X9" i="20"/>
  <c r="W9" i="20"/>
  <c r="U9" i="20"/>
  <c r="T9" i="20"/>
  <c r="S9" i="20" s="1"/>
  <c r="M9" i="20"/>
  <c r="L9" i="20"/>
  <c r="I9" i="20"/>
  <c r="H9" i="20"/>
  <c r="G9" i="20" s="1"/>
  <c r="M8" i="20"/>
  <c r="L8" i="20"/>
  <c r="I8" i="20"/>
  <c r="H8" i="20"/>
  <c r="G8" i="20" s="1"/>
  <c r="M7" i="20"/>
  <c r="L7" i="20"/>
  <c r="I7" i="20"/>
  <c r="H7" i="20"/>
  <c r="G7" i="20" s="1"/>
  <c r="X6" i="20"/>
  <c r="W6" i="20"/>
  <c r="U6" i="20"/>
  <c r="T6" i="20"/>
  <c r="S6" i="20" s="1"/>
  <c r="M6" i="20"/>
  <c r="L6" i="20"/>
  <c r="I6" i="20"/>
  <c r="H6" i="20"/>
  <c r="G6" i="20" s="1"/>
  <c r="X5" i="20"/>
  <c r="W5" i="20"/>
  <c r="U5" i="20"/>
  <c r="T5" i="20"/>
  <c r="S5" i="20" s="1"/>
  <c r="M5" i="20"/>
  <c r="L5" i="20"/>
  <c r="I5" i="20"/>
  <c r="H5" i="20"/>
  <c r="G5" i="20" s="1"/>
  <c r="X4" i="20"/>
  <c r="W4" i="20"/>
  <c r="U4" i="20"/>
  <c r="T4" i="20"/>
  <c r="S4" i="20" s="1"/>
  <c r="M4" i="20"/>
  <c r="L4" i="20"/>
  <c r="I4" i="20"/>
  <c r="H4" i="20"/>
  <c r="G4" i="20" s="1"/>
  <c r="X3" i="20"/>
  <c r="W3" i="20"/>
  <c r="U3" i="20"/>
  <c r="T3" i="20"/>
  <c r="S3" i="20" s="1"/>
  <c r="M3" i="20"/>
  <c r="L3" i="20"/>
  <c r="I3" i="20"/>
  <c r="H3" i="20"/>
  <c r="G3" i="20" s="1"/>
  <c r="X2" i="20"/>
  <c r="W2" i="20"/>
  <c r="U2" i="20"/>
  <c r="T2" i="20"/>
  <c r="S2" i="20" s="1"/>
  <c r="A368" i="19"/>
  <c r="A336" i="19"/>
  <c r="A304" i="19"/>
  <c r="A272" i="19"/>
  <c r="A240" i="19"/>
  <c r="A208" i="19"/>
  <c r="A176" i="19"/>
  <c r="A144" i="19"/>
  <c r="O119" i="19"/>
  <c r="A112" i="19"/>
  <c r="O87" i="19"/>
  <c r="O85" i="19"/>
  <c r="O84" i="19"/>
  <c r="O83" i="19"/>
  <c r="O82" i="19"/>
  <c r="O81" i="19"/>
  <c r="O80" i="19"/>
  <c r="A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52" i="19"/>
  <c r="A48" i="19"/>
  <c r="O43" i="19"/>
  <c r="O34" i="19"/>
  <c r="O25" i="19"/>
  <c r="O16" i="19"/>
  <c r="A16" i="19"/>
  <c r="X14" i="19"/>
  <c r="W14" i="19"/>
  <c r="U14" i="19"/>
  <c r="T14" i="19"/>
  <c r="S14" i="19"/>
  <c r="M14" i="19"/>
  <c r="L14" i="19"/>
  <c r="I14" i="19"/>
  <c r="H14" i="19"/>
  <c r="G14" i="19" s="1"/>
  <c r="X13" i="19"/>
  <c r="W13" i="19"/>
  <c r="U13" i="19"/>
  <c r="T13" i="19"/>
  <c r="S13" i="19"/>
  <c r="M13" i="19"/>
  <c r="L13" i="19"/>
  <c r="I13" i="19"/>
  <c r="H13" i="19"/>
  <c r="G13" i="19" s="1"/>
  <c r="M12" i="19"/>
  <c r="L12" i="19"/>
  <c r="I12" i="19"/>
  <c r="H12" i="19"/>
  <c r="G12" i="19"/>
  <c r="X11" i="19"/>
  <c r="W11" i="19"/>
  <c r="U11" i="19"/>
  <c r="T11" i="19"/>
  <c r="S11" i="19" s="1"/>
  <c r="M11" i="19"/>
  <c r="L11" i="19"/>
  <c r="I11" i="19"/>
  <c r="H11" i="19"/>
  <c r="G11" i="19"/>
  <c r="X10" i="19"/>
  <c r="W10" i="19"/>
  <c r="U10" i="19"/>
  <c r="T10" i="19"/>
  <c r="S10" i="19" s="1"/>
  <c r="M10" i="19"/>
  <c r="L10" i="19"/>
  <c r="I10" i="19"/>
  <c r="H10" i="19"/>
  <c r="G10" i="19"/>
  <c r="X9" i="19"/>
  <c r="W9" i="19"/>
  <c r="U9" i="19"/>
  <c r="T9" i="19"/>
  <c r="S9" i="19" s="1"/>
  <c r="M9" i="19"/>
  <c r="L9" i="19"/>
  <c r="I9" i="19"/>
  <c r="H9" i="19"/>
  <c r="G9" i="19"/>
  <c r="M8" i="19"/>
  <c r="L8" i="19"/>
  <c r="I8" i="19"/>
  <c r="H8" i="19"/>
  <c r="G8" i="19" s="1"/>
  <c r="M7" i="19"/>
  <c r="L7" i="19"/>
  <c r="I7" i="19"/>
  <c r="H7" i="19"/>
  <c r="G7" i="19"/>
  <c r="X6" i="19"/>
  <c r="W6" i="19"/>
  <c r="U6" i="19"/>
  <c r="T6" i="19"/>
  <c r="S6" i="19" s="1"/>
  <c r="M6" i="19"/>
  <c r="L6" i="19"/>
  <c r="I6" i="19"/>
  <c r="H6" i="19"/>
  <c r="G6" i="19"/>
  <c r="X5" i="19"/>
  <c r="W5" i="19"/>
  <c r="U5" i="19"/>
  <c r="T5" i="19"/>
  <c r="S5" i="19" s="1"/>
  <c r="M5" i="19"/>
  <c r="L5" i="19"/>
  <c r="I5" i="19"/>
  <c r="H5" i="19"/>
  <c r="G5" i="19"/>
  <c r="X4" i="19"/>
  <c r="W4" i="19"/>
  <c r="U4" i="19"/>
  <c r="T4" i="19"/>
  <c r="S4" i="19" s="1"/>
  <c r="M4" i="19"/>
  <c r="L4" i="19"/>
  <c r="I4" i="19"/>
  <c r="H4" i="19"/>
  <c r="G4" i="19"/>
  <c r="X3" i="19"/>
  <c r="W3" i="19"/>
  <c r="U3" i="19"/>
  <c r="T3" i="19"/>
  <c r="S3" i="19" s="1"/>
  <c r="M3" i="19"/>
  <c r="L3" i="19"/>
  <c r="I3" i="19"/>
  <c r="H3" i="19"/>
  <c r="G3" i="19"/>
  <c r="X2" i="19"/>
  <c r="W2" i="19"/>
  <c r="U2" i="19"/>
  <c r="T2" i="19"/>
  <c r="S2" i="19" s="1"/>
  <c r="A368" i="18"/>
  <c r="A336" i="18"/>
  <c r="A304" i="18"/>
  <c r="A272" i="18"/>
  <c r="A240" i="18"/>
  <c r="A208" i="18"/>
  <c r="A176" i="18"/>
  <c r="A144" i="18"/>
  <c r="O119" i="18"/>
  <c r="A112" i="18"/>
  <c r="O87" i="18"/>
  <c r="O85" i="18"/>
  <c r="O84" i="18"/>
  <c r="O83" i="18"/>
  <c r="O82" i="18"/>
  <c r="O81" i="18"/>
  <c r="O80" i="18"/>
  <c r="A80" i="18"/>
  <c r="O79" i="18"/>
  <c r="O78" i="18"/>
  <c r="O77" i="18"/>
  <c r="O76" i="18"/>
  <c r="O75" i="18"/>
  <c r="O74" i="18"/>
  <c r="O73" i="18"/>
  <c r="O72" i="18"/>
  <c r="O71" i="18"/>
  <c r="O70" i="18"/>
  <c r="O69" i="18"/>
  <c r="O68" i="18"/>
  <c r="O67" i="18"/>
  <c r="O66" i="18"/>
  <c r="O65" i="18"/>
  <c r="O64" i="18"/>
  <c r="O63" i="18"/>
  <c r="O62" i="18"/>
  <c r="O52" i="18"/>
  <c r="A48" i="18"/>
  <c r="O43" i="18"/>
  <c r="O34" i="18"/>
  <c r="O25" i="18"/>
  <c r="O16" i="18"/>
  <c r="A16" i="18"/>
  <c r="X14" i="18"/>
  <c r="W14" i="18"/>
  <c r="U14" i="18"/>
  <c r="T14" i="18"/>
  <c r="S14" i="18" s="1"/>
  <c r="M14" i="18"/>
  <c r="L14" i="18"/>
  <c r="I14" i="18"/>
  <c r="H14" i="18"/>
  <c r="G14" i="18" s="1"/>
  <c r="X13" i="18"/>
  <c r="W13" i="18"/>
  <c r="U13" i="18"/>
  <c r="T13" i="18"/>
  <c r="S13" i="18" s="1"/>
  <c r="M13" i="18"/>
  <c r="L13" i="18"/>
  <c r="I13" i="18"/>
  <c r="H13" i="18"/>
  <c r="G13" i="18" s="1"/>
  <c r="M12" i="18"/>
  <c r="L12" i="18"/>
  <c r="I12" i="18"/>
  <c r="H12" i="18"/>
  <c r="G12" i="18" s="1"/>
  <c r="X11" i="18"/>
  <c r="W11" i="18"/>
  <c r="U11" i="18"/>
  <c r="T11" i="18"/>
  <c r="S11" i="18" s="1"/>
  <c r="M11" i="18"/>
  <c r="L11" i="18"/>
  <c r="I11" i="18"/>
  <c r="H11" i="18"/>
  <c r="G11" i="18" s="1"/>
  <c r="X10" i="18"/>
  <c r="W10" i="18"/>
  <c r="U10" i="18"/>
  <c r="T10" i="18"/>
  <c r="S10" i="18" s="1"/>
  <c r="M10" i="18"/>
  <c r="L10" i="18"/>
  <c r="I10" i="18"/>
  <c r="H10" i="18"/>
  <c r="G10" i="18" s="1"/>
  <c r="X9" i="18"/>
  <c r="W9" i="18"/>
  <c r="U9" i="18"/>
  <c r="T9" i="18"/>
  <c r="S9" i="18" s="1"/>
  <c r="M9" i="18"/>
  <c r="L9" i="18"/>
  <c r="I9" i="18"/>
  <c r="H9" i="18"/>
  <c r="G9" i="18" s="1"/>
  <c r="M8" i="18"/>
  <c r="L8" i="18"/>
  <c r="I8" i="18"/>
  <c r="H8" i="18"/>
  <c r="G8" i="18" s="1"/>
  <c r="M7" i="18"/>
  <c r="L7" i="18"/>
  <c r="I7" i="18"/>
  <c r="H7" i="18"/>
  <c r="G7" i="18" s="1"/>
  <c r="X6" i="18"/>
  <c r="W6" i="18"/>
  <c r="U6" i="18"/>
  <c r="T6" i="18"/>
  <c r="S6" i="18" s="1"/>
  <c r="M6" i="18"/>
  <c r="L6" i="18"/>
  <c r="I6" i="18"/>
  <c r="H6" i="18"/>
  <c r="G6" i="18" s="1"/>
  <c r="X5" i="18"/>
  <c r="W5" i="18"/>
  <c r="U5" i="18"/>
  <c r="T5" i="18"/>
  <c r="S5" i="18" s="1"/>
  <c r="M5" i="18"/>
  <c r="L5" i="18"/>
  <c r="I5" i="18"/>
  <c r="H5" i="18"/>
  <c r="G5" i="18" s="1"/>
  <c r="X4" i="18"/>
  <c r="W4" i="18"/>
  <c r="U4" i="18"/>
  <c r="T4" i="18"/>
  <c r="S4" i="18" s="1"/>
  <c r="M4" i="18"/>
  <c r="L4" i="18"/>
  <c r="I4" i="18"/>
  <c r="H4" i="18"/>
  <c r="G4" i="18" s="1"/>
  <c r="X3" i="18"/>
  <c r="W3" i="18"/>
  <c r="U3" i="18"/>
  <c r="T3" i="18"/>
  <c r="S3" i="18" s="1"/>
  <c r="M3" i="18"/>
  <c r="L3" i="18"/>
  <c r="I3" i="18"/>
  <c r="H3" i="18"/>
  <c r="G3" i="18" s="1"/>
  <c r="X2" i="18"/>
  <c r="W2" i="18"/>
  <c r="U2" i="18"/>
  <c r="T2" i="18"/>
  <c r="S2" i="18" s="1"/>
  <c r="A368" i="17"/>
  <c r="A336" i="17"/>
  <c r="A304" i="17"/>
  <c r="A272" i="17"/>
  <c r="A240" i="17"/>
  <c r="A208" i="17"/>
  <c r="A176" i="17"/>
  <c r="A144" i="17"/>
  <c r="O119" i="17"/>
  <c r="A112" i="17"/>
  <c r="O87" i="17"/>
  <c r="O85" i="17"/>
  <c r="O84" i="17"/>
  <c r="O83" i="17"/>
  <c r="O82" i="17"/>
  <c r="O81" i="17"/>
  <c r="O80" i="17"/>
  <c r="A80" i="17"/>
  <c r="O79" i="17"/>
  <c r="O78" i="17"/>
  <c r="O77" i="17"/>
  <c r="O76" i="17"/>
  <c r="O75" i="17"/>
  <c r="O74" i="17"/>
  <c r="O73" i="17"/>
  <c r="O72" i="17"/>
  <c r="O71" i="17"/>
  <c r="O70" i="17"/>
  <c r="O69" i="17"/>
  <c r="O68" i="17"/>
  <c r="O67" i="17"/>
  <c r="O66" i="17"/>
  <c r="O65" i="17"/>
  <c r="O64" i="17"/>
  <c r="O63" i="17"/>
  <c r="O62" i="17"/>
  <c r="O52" i="17"/>
  <c r="A48" i="17"/>
  <c r="O43" i="17"/>
  <c r="O34" i="17"/>
  <c r="O25" i="17"/>
  <c r="O16" i="17"/>
  <c r="A16" i="17"/>
  <c r="X14" i="17"/>
  <c r="W14" i="17"/>
  <c r="U14" i="17"/>
  <c r="T14" i="17"/>
  <c r="S14" i="17" s="1"/>
  <c r="M14" i="17"/>
  <c r="L14" i="17"/>
  <c r="I14" i="17"/>
  <c r="H14" i="17"/>
  <c r="G14" i="17"/>
  <c r="X13" i="17"/>
  <c r="W13" i="17"/>
  <c r="U13" i="17"/>
  <c r="T13" i="17"/>
  <c r="S13" i="17" s="1"/>
  <c r="M13" i="17"/>
  <c r="L13" i="17"/>
  <c r="I13" i="17"/>
  <c r="H13" i="17"/>
  <c r="G13" i="17"/>
  <c r="M12" i="17"/>
  <c r="L12" i="17"/>
  <c r="I12" i="17"/>
  <c r="H12" i="17"/>
  <c r="G12" i="17" s="1"/>
  <c r="X11" i="17"/>
  <c r="W11" i="17"/>
  <c r="U11" i="17"/>
  <c r="T11" i="17"/>
  <c r="S11" i="17"/>
  <c r="M11" i="17"/>
  <c r="L11" i="17"/>
  <c r="I11" i="17"/>
  <c r="H11" i="17"/>
  <c r="G11" i="17" s="1"/>
  <c r="X10" i="17"/>
  <c r="W10" i="17"/>
  <c r="U10" i="17"/>
  <c r="T10" i="17"/>
  <c r="S10" i="17"/>
  <c r="M10" i="17"/>
  <c r="L10" i="17"/>
  <c r="I10" i="17"/>
  <c r="H10" i="17"/>
  <c r="G10" i="17" s="1"/>
  <c r="X9" i="17"/>
  <c r="W9" i="17"/>
  <c r="U9" i="17"/>
  <c r="T9" i="17"/>
  <c r="S9" i="17"/>
  <c r="M9" i="17"/>
  <c r="L9" i="17"/>
  <c r="I9" i="17"/>
  <c r="H9" i="17"/>
  <c r="G9" i="17" s="1"/>
  <c r="M8" i="17"/>
  <c r="L8" i="17"/>
  <c r="I8" i="17"/>
  <c r="H8" i="17"/>
  <c r="G8" i="17"/>
  <c r="M7" i="17"/>
  <c r="L7" i="17"/>
  <c r="I7" i="17"/>
  <c r="H7" i="17"/>
  <c r="G7" i="17" s="1"/>
  <c r="X6" i="17"/>
  <c r="W6" i="17"/>
  <c r="U6" i="17"/>
  <c r="T6" i="17"/>
  <c r="S6" i="17"/>
  <c r="M6" i="17"/>
  <c r="L6" i="17"/>
  <c r="I6" i="17"/>
  <c r="H6" i="17"/>
  <c r="G6" i="17" s="1"/>
  <c r="X5" i="17"/>
  <c r="W5" i="17"/>
  <c r="U5" i="17"/>
  <c r="T5" i="17"/>
  <c r="S5" i="17"/>
  <c r="M5" i="17"/>
  <c r="L5" i="17"/>
  <c r="I5" i="17"/>
  <c r="H5" i="17"/>
  <c r="G5" i="17" s="1"/>
  <c r="X4" i="17"/>
  <c r="W4" i="17"/>
  <c r="U4" i="17"/>
  <c r="T4" i="17"/>
  <c r="S4" i="17"/>
  <c r="M4" i="17"/>
  <c r="L4" i="17"/>
  <c r="I4" i="17"/>
  <c r="H4" i="17"/>
  <c r="G4" i="17" s="1"/>
  <c r="X3" i="17"/>
  <c r="W3" i="17"/>
  <c r="U3" i="17"/>
  <c r="T3" i="17"/>
  <c r="S3" i="17"/>
  <c r="M3" i="17"/>
  <c r="L3" i="17"/>
  <c r="I3" i="17"/>
  <c r="H3" i="17"/>
  <c r="G3" i="17" s="1"/>
  <c r="X2" i="17"/>
  <c r="W2" i="17"/>
  <c r="U2" i="17"/>
  <c r="T2" i="17"/>
  <c r="S2" i="17"/>
  <c r="A368" i="16"/>
  <c r="A336" i="16"/>
  <c r="A304" i="16"/>
  <c r="A272" i="16"/>
  <c r="A240" i="16"/>
  <c r="A208" i="16"/>
  <c r="A176" i="16"/>
  <c r="A144" i="16"/>
  <c r="O119" i="16"/>
  <c r="A112" i="16"/>
  <c r="O87" i="16"/>
  <c r="O85" i="16"/>
  <c r="O84" i="16"/>
  <c r="O83" i="16"/>
  <c r="O82" i="16"/>
  <c r="O81" i="16"/>
  <c r="O80" i="16"/>
  <c r="A80" i="16"/>
  <c r="O79" i="16"/>
  <c r="O78" i="16"/>
  <c r="O77" i="16"/>
  <c r="O76" i="16"/>
  <c r="O75" i="16"/>
  <c r="O74" i="16"/>
  <c r="O73" i="16"/>
  <c r="O72" i="16"/>
  <c r="O71" i="16"/>
  <c r="O70" i="16"/>
  <c r="O69" i="16"/>
  <c r="O68" i="16"/>
  <c r="O67" i="16"/>
  <c r="O66" i="16"/>
  <c r="O65" i="16"/>
  <c r="O64" i="16"/>
  <c r="O63" i="16"/>
  <c r="O62" i="16"/>
  <c r="O52" i="16"/>
  <c r="A48" i="16"/>
  <c r="O43" i="16"/>
  <c r="O34" i="16"/>
  <c r="O25" i="16"/>
  <c r="O16" i="16"/>
  <c r="A16" i="16"/>
  <c r="X14" i="16"/>
  <c r="W14" i="16"/>
  <c r="U14" i="16"/>
  <c r="T14" i="16"/>
  <c r="S14" i="16" s="1"/>
  <c r="M14" i="16"/>
  <c r="L14" i="16"/>
  <c r="I14" i="16"/>
  <c r="H14" i="16"/>
  <c r="G14" i="16" s="1"/>
  <c r="X13" i="16"/>
  <c r="W13" i="16"/>
  <c r="U13" i="16"/>
  <c r="T13" i="16"/>
  <c r="S13" i="16" s="1"/>
  <c r="M13" i="16"/>
  <c r="L13" i="16"/>
  <c r="I13" i="16"/>
  <c r="H13" i="16"/>
  <c r="G13" i="16" s="1"/>
  <c r="M12" i="16"/>
  <c r="L12" i="16"/>
  <c r="I12" i="16"/>
  <c r="H12" i="16"/>
  <c r="G12" i="16" s="1"/>
  <c r="X11" i="16"/>
  <c r="W11" i="16"/>
  <c r="U11" i="16"/>
  <c r="T11" i="16"/>
  <c r="S11" i="16" s="1"/>
  <c r="M11" i="16"/>
  <c r="L11" i="16"/>
  <c r="I11" i="16"/>
  <c r="H11" i="16"/>
  <c r="G11" i="16" s="1"/>
  <c r="X10" i="16"/>
  <c r="W10" i="16"/>
  <c r="U10" i="16"/>
  <c r="T10" i="16"/>
  <c r="S10" i="16" s="1"/>
  <c r="M10" i="16"/>
  <c r="L10" i="16"/>
  <c r="I10" i="16"/>
  <c r="H10" i="16"/>
  <c r="G10" i="16" s="1"/>
  <c r="X9" i="16"/>
  <c r="W9" i="16"/>
  <c r="U9" i="16"/>
  <c r="T9" i="16"/>
  <c r="S9" i="16" s="1"/>
  <c r="M9" i="16"/>
  <c r="L9" i="16"/>
  <c r="I9" i="16"/>
  <c r="H9" i="16"/>
  <c r="G9" i="16" s="1"/>
  <c r="M8" i="16"/>
  <c r="L8" i="16"/>
  <c r="I8" i="16"/>
  <c r="H8" i="16"/>
  <c r="G8" i="16" s="1"/>
  <c r="M7" i="16"/>
  <c r="L7" i="16"/>
  <c r="I7" i="16"/>
  <c r="H7" i="16"/>
  <c r="G7" i="16" s="1"/>
  <c r="X6" i="16"/>
  <c r="W6" i="16"/>
  <c r="U6" i="16"/>
  <c r="T6" i="16"/>
  <c r="S6" i="16" s="1"/>
  <c r="M6" i="16"/>
  <c r="L6" i="16"/>
  <c r="I6" i="16"/>
  <c r="H6" i="16"/>
  <c r="G6" i="16" s="1"/>
  <c r="X5" i="16"/>
  <c r="W5" i="16"/>
  <c r="U5" i="16"/>
  <c r="T5" i="16"/>
  <c r="S5" i="16" s="1"/>
  <c r="M5" i="16"/>
  <c r="L5" i="16"/>
  <c r="I5" i="16"/>
  <c r="H5" i="16"/>
  <c r="G5" i="16" s="1"/>
  <c r="X4" i="16"/>
  <c r="W4" i="16"/>
  <c r="U4" i="16"/>
  <c r="T4" i="16"/>
  <c r="S4" i="16" s="1"/>
  <c r="M4" i="16"/>
  <c r="L4" i="16"/>
  <c r="I4" i="16"/>
  <c r="H4" i="16"/>
  <c r="G4" i="16" s="1"/>
  <c r="X3" i="16"/>
  <c r="W3" i="16"/>
  <c r="U3" i="16"/>
  <c r="T3" i="16"/>
  <c r="S3" i="16" s="1"/>
  <c r="M3" i="16"/>
  <c r="L3" i="16"/>
  <c r="I3" i="16"/>
  <c r="H3" i="16"/>
  <c r="G3" i="16" s="1"/>
  <c r="X2" i="16"/>
  <c r="W2" i="16"/>
  <c r="U2" i="16"/>
  <c r="T2" i="16"/>
  <c r="S2" i="16" s="1"/>
  <c r="A368" i="15"/>
  <c r="A336" i="15"/>
  <c r="A304" i="15"/>
  <c r="A272" i="15"/>
  <c r="A240" i="15"/>
  <c r="A208" i="15"/>
  <c r="A176" i="15"/>
  <c r="A144" i="15"/>
  <c r="O119" i="15"/>
  <c r="A112" i="15"/>
  <c r="O87" i="15"/>
  <c r="O85" i="15"/>
  <c r="O84" i="15"/>
  <c r="O83" i="15"/>
  <c r="O82" i="15"/>
  <c r="O81" i="15"/>
  <c r="O80" i="15"/>
  <c r="A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52" i="15"/>
  <c r="A48" i="15"/>
  <c r="O43" i="15"/>
  <c r="O34" i="15"/>
  <c r="O25" i="15"/>
  <c r="O16" i="15"/>
  <c r="A16" i="15"/>
  <c r="X14" i="15"/>
  <c r="W14" i="15"/>
  <c r="U14" i="15"/>
  <c r="T14" i="15"/>
  <c r="S14" i="15"/>
  <c r="M14" i="15"/>
  <c r="L14" i="15"/>
  <c r="I14" i="15"/>
  <c r="H14" i="15"/>
  <c r="G14" i="15" s="1"/>
  <c r="X13" i="15"/>
  <c r="W13" i="15"/>
  <c r="U13" i="15"/>
  <c r="T13" i="15"/>
  <c r="S13" i="15"/>
  <c r="M13" i="15"/>
  <c r="L13" i="15"/>
  <c r="I13" i="15"/>
  <c r="H13" i="15"/>
  <c r="G13" i="15" s="1"/>
  <c r="M12" i="15"/>
  <c r="L12" i="15"/>
  <c r="I12" i="15"/>
  <c r="H12" i="15"/>
  <c r="G12" i="15"/>
  <c r="X11" i="15"/>
  <c r="W11" i="15"/>
  <c r="U11" i="15"/>
  <c r="T11" i="15"/>
  <c r="S11" i="15" s="1"/>
  <c r="M11" i="15"/>
  <c r="L11" i="15"/>
  <c r="I11" i="15"/>
  <c r="H11" i="15"/>
  <c r="G11" i="15"/>
  <c r="X10" i="15"/>
  <c r="W10" i="15"/>
  <c r="U10" i="15"/>
  <c r="T10" i="15"/>
  <c r="S10" i="15" s="1"/>
  <c r="M10" i="15"/>
  <c r="L10" i="15"/>
  <c r="I10" i="15"/>
  <c r="H10" i="15"/>
  <c r="G10" i="15"/>
  <c r="X9" i="15"/>
  <c r="W9" i="15"/>
  <c r="U9" i="15"/>
  <c r="T9" i="15"/>
  <c r="S9" i="15" s="1"/>
  <c r="M9" i="15"/>
  <c r="L9" i="15"/>
  <c r="I9" i="15"/>
  <c r="H9" i="15"/>
  <c r="G9" i="15"/>
  <c r="M8" i="15"/>
  <c r="L8" i="15"/>
  <c r="I8" i="15"/>
  <c r="H8" i="15"/>
  <c r="G8" i="15" s="1"/>
  <c r="M7" i="15"/>
  <c r="L7" i="15"/>
  <c r="I7" i="15"/>
  <c r="H7" i="15"/>
  <c r="G7" i="15"/>
  <c r="X6" i="15"/>
  <c r="W6" i="15"/>
  <c r="U6" i="15"/>
  <c r="T6" i="15"/>
  <c r="S6" i="15" s="1"/>
  <c r="M6" i="15"/>
  <c r="L6" i="15"/>
  <c r="I6" i="15"/>
  <c r="H6" i="15"/>
  <c r="G6" i="15"/>
  <c r="X5" i="15"/>
  <c r="W5" i="15"/>
  <c r="U5" i="15"/>
  <c r="T5" i="15"/>
  <c r="S5" i="15" s="1"/>
  <c r="M5" i="15"/>
  <c r="L5" i="15"/>
  <c r="I5" i="15"/>
  <c r="H5" i="15"/>
  <c r="G5" i="15"/>
  <c r="X4" i="15"/>
  <c r="W4" i="15"/>
  <c r="U4" i="15"/>
  <c r="T4" i="15"/>
  <c r="S4" i="15" s="1"/>
  <c r="M4" i="15"/>
  <c r="L4" i="15"/>
  <c r="I4" i="15"/>
  <c r="H4" i="15"/>
  <c r="G4" i="15"/>
  <c r="X3" i="15"/>
  <c r="W3" i="15"/>
  <c r="U3" i="15"/>
  <c r="T3" i="15"/>
  <c r="S3" i="15" s="1"/>
  <c r="M3" i="15"/>
  <c r="L3" i="15"/>
  <c r="I3" i="15"/>
  <c r="H3" i="15"/>
  <c r="G3" i="15"/>
  <c r="X2" i="15"/>
  <c r="W2" i="15"/>
  <c r="U2" i="15"/>
  <c r="T2" i="15"/>
  <c r="S2" i="15" s="1"/>
  <c r="A368" i="14"/>
  <c r="A336" i="14"/>
  <c r="A304" i="14"/>
  <c r="A272" i="14"/>
  <c r="A240" i="14"/>
  <c r="A208" i="14"/>
  <c r="A176" i="14"/>
  <c r="A144" i="14"/>
  <c r="O119" i="14"/>
  <c r="A112" i="14"/>
  <c r="O87" i="14"/>
  <c r="O85" i="14"/>
  <c r="O84" i="14"/>
  <c r="O83" i="14"/>
  <c r="O82" i="14"/>
  <c r="O81" i="14"/>
  <c r="O80" i="14"/>
  <c r="A80" i="14"/>
  <c r="O79" i="14"/>
  <c r="O78" i="14"/>
  <c r="O77" i="14"/>
  <c r="O76" i="14"/>
  <c r="O75" i="14"/>
  <c r="O74" i="14"/>
  <c r="O73" i="14"/>
  <c r="O72" i="14"/>
  <c r="O71" i="14"/>
  <c r="O70" i="14"/>
  <c r="O69" i="14"/>
  <c r="O68" i="14"/>
  <c r="O67" i="14"/>
  <c r="O66" i="14"/>
  <c r="O65" i="14"/>
  <c r="O64" i="14"/>
  <c r="O63" i="14"/>
  <c r="O62" i="14"/>
  <c r="O52" i="14"/>
  <c r="A48" i="14"/>
  <c r="O43" i="14"/>
  <c r="O34" i="14"/>
  <c r="O25" i="14"/>
  <c r="O16" i="14"/>
  <c r="A16" i="14"/>
  <c r="X14" i="14"/>
  <c r="W14" i="14"/>
  <c r="U14" i="14"/>
  <c r="T14" i="14"/>
  <c r="S14" i="14" s="1"/>
  <c r="M14" i="14"/>
  <c r="L14" i="14"/>
  <c r="I14" i="14"/>
  <c r="H14" i="14"/>
  <c r="G14" i="14" s="1"/>
  <c r="X13" i="14"/>
  <c r="W13" i="14"/>
  <c r="U13" i="14"/>
  <c r="T13" i="14"/>
  <c r="S13" i="14" s="1"/>
  <c r="M13" i="14"/>
  <c r="L13" i="14"/>
  <c r="I13" i="14"/>
  <c r="H13" i="14"/>
  <c r="G13" i="14" s="1"/>
  <c r="M12" i="14"/>
  <c r="L12" i="14"/>
  <c r="I12" i="14"/>
  <c r="H12" i="14"/>
  <c r="G12" i="14" s="1"/>
  <c r="X11" i="14"/>
  <c r="W11" i="14"/>
  <c r="U11" i="14"/>
  <c r="T11" i="14"/>
  <c r="S11" i="14" s="1"/>
  <c r="M11" i="14"/>
  <c r="L11" i="14"/>
  <c r="I11" i="14"/>
  <c r="H11" i="14"/>
  <c r="G11" i="14" s="1"/>
  <c r="X10" i="14"/>
  <c r="W10" i="14"/>
  <c r="U10" i="14"/>
  <c r="T10" i="14"/>
  <c r="S10" i="14" s="1"/>
  <c r="M10" i="14"/>
  <c r="L10" i="14"/>
  <c r="I10" i="14"/>
  <c r="H10" i="14"/>
  <c r="G10" i="14" s="1"/>
  <c r="X9" i="14"/>
  <c r="W9" i="14"/>
  <c r="U9" i="14"/>
  <c r="T9" i="14"/>
  <c r="S9" i="14" s="1"/>
  <c r="M9" i="14"/>
  <c r="L9" i="14"/>
  <c r="I9" i="14"/>
  <c r="H9" i="14"/>
  <c r="G9" i="14" s="1"/>
  <c r="M8" i="14"/>
  <c r="L8" i="14"/>
  <c r="I8" i="14"/>
  <c r="H8" i="14"/>
  <c r="G8" i="14" s="1"/>
  <c r="M7" i="14"/>
  <c r="L7" i="14"/>
  <c r="I7" i="14"/>
  <c r="H7" i="14"/>
  <c r="G7" i="14" s="1"/>
  <c r="X6" i="14"/>
  <c r="W6" i="14"/>
  <c r="U6" i="14"/>
  <c r="T6" i="14"/>
  <c r="S6" i="14" s="1"/>
  <c r="M6" i="14"/>
  <c r="L6" i="14"/>
  <c r="I6" i="14"/>
  <c r="H6" i="14"/>
  <c r="G6" i="14" s="1"/>
  <c r="X5" i="14"/>
  <c r="W5" i="14"/>
  <c r="U5" i="14"/>
  <c r="T5" i="14"/>
  <c r="S5" i="14" s="1"/>
  <c r="M5" i="14"/>
  <c r="L5" i="14"/>
  <c r="I5" i="14"/>
  <c r="H5" i="14"/>
  <c r="G5" i="14" s="1"/>
  <c r="X4" i="14"/>
  <c r="W4" i="14"/>
  <c r="U4" i="14"/>
  <c r="T4" i="14"/>
  <c r="S4" i="14" s="1"/>
  <c r="M4" i="14"/>
  <c r="L4" i="14"/>
  <c r="I4" i="14"/>
  <c r="H4" i="14"/>
  <c r="G4" i="14" s="1"/>
  <c r="X3" i="14"/>
  <c r="W3" i="14"/>
  <c r="U3" i="14"/>
  <c r="T3" i="14"/>
  <c r="S3" i="14" s="1"/>
  <c r="M3" i="14"/>
  <c r="L3" i="14"/>
  <c r="I3" i="14"/>
  <c r="H3" i="14"/>
  <c r="G3" i="14" s="1"/>
  <c r="X2" i="14"/>
  <c r="W2" i="14"/>
  <c r="U2" i="14"/>
  <c r="T2" i="14"/>
  <c r="S2" i="14" s="1"/>
  <c r="A368" i="13"/>
  <c r="A336" i="13"/>
  <c r="A304" i="13"/>
  <c r="A272" i="13"/>
  <c r="A240" i="13"/>
  <c r="A208" i="13"/>
  <c r="A176" i="13"/>
  <c r="A144" i="13"/>
  <c r="O119" i="13"/>
  <c r="A112" i="13"/>
  <c r="O87" i="13"/>
  <c r="O85" i="13"/>
  <c r="O84" i="13"/>
  <c r="O83" i="13"/>
  <c r="O82" i="13"/>
  <c r="O81" i="13"/>
  <c r="O80" i="13"/>
  <c r="A80" i="13"/>
  <c r="O79" i="13"/>
  <c r="O78" i="13"/>
  <c r="O77" i="13"/>
  <c r="O76" i="13"/>
  <c r="O75" i="13"/>
  <c r="O74" i="13"/>
  <c r="O73" i="13"/>
  <c r="O72" i="13"/>
  <c r="O71" i="13"/>
  <c r="O70" i="13"/>
  <c r="O69" i="13"/>
  <c r="O68" i="13"/>
  <c r="O67" i="13"/>
  <c r="O66" i="13"/>
  <c r="O65" i="13"/>
  <c r="O64" i="13"/>
  <c r="O63" i="13"/>
  <c r="O62" i="13"/>
  <c r="O52" i="13"/>
  <c r="A48" i="13"/>
  <c r="O43" i="13"/>
  <c r="O34" i="13"/>
  <c r="O25" i="13"/>
  <c r="O16" i="13"/>
  <c r="A16" i="13"/>
  <c r="X14" i="13"/>
  <c r="W14" i="13"/>
  <c r="U14" i="13"/>
  <c r="T14" i="13"/>
  <c r="S14" i="13" s="1"/>
  <c r="M14" i="13"/>
  <c r="L14" i="13"/>
  <c r="I14" i="13"/>
  <c r="H14" i="13"/>
  <c r="G14" i="13"/>
  <c r="X13" i="13"/>
  <c r="W13" i="13"/>
  <c r="U13" i="13"/>
  <c r="T13" i="13"/>
  <c r="S13" i="13" s="1"/>
  <c r="M13" i="13"/>
  <c r="L13" i="13"/>
  <c r="I13" i="13"/>
  <c r="H13" i="13"/>
  <c r="G13" i="13"/>
  <c r="M12" i="13"/>
  <c r="L12" i="13"/>
  <c r="I12" i="13"/>
  <c r="H12" i="13"/>
  <c r="G12" i="13" s="1"/>
  <c r="X11" i="13"/>
  <c r="W11" i="13"/>
  <c r="U11" i="13"/>
  <c r="T11" i="13"/>
  <c r="S11" i="13"/>
  <c r="M11" i="13"/>
  <c r="L11" i="13"/>
  <c r="I11" i="13"/>
  <c r="H11" i="13"/>
  <c r="G11" i="13" s="1"/>
  <c r="X10" i="13"/>
  <c r="W10" i="13"/>
  <c r="U10" i="13"/>
  <c r="T10" i="13"/>
  <c r="S10" i="13"/>
  <c r="M10" i="13"/>
  <c r="L10" i="13"/>
  <c r="I10" i="13"/>
  <c r="H10" i="13"/>
  <c r="G10" i="13" s="1"/>
  <c r="X9" i="13"/>
  <c r="W9" i="13"/>
  <c r="U9" i="13"/>
  <c r="T9" i="13"/>
  <c r="S9" i="13"/>
  <c r="M9" i="13"/>
  <c r="L9" i="13"/>
  <c r="I9" i="13"/>
  <c r="H9" i="13"/>
  <c r="G9" i="13" s="1"/>
  <c r="M8" i="13"/>
  <c r="L8" i="13"/>
  <c r="I8" i="13"/>
  <c r="H8" i="13"/>
  <c r="G8" i="13"/>
  <c r="M7" i="13"/>
  <c r="L7" i="13"/>
  <c r="I7" i="13"/>
  <c r="H7" i="13"/>
  <c r="G7" i="13" s="1"/>
  <c r="X6" i="13"/>
  <c r="W6" i="13"/>
  <c r="U6" i="13"/>
  <c r="T6" i="13"/>
  <c r="S6" i="13"/>
  <c r="M6" i="13"/>
  <c r="L6" i="13"/>
  <c r="I6" i="13"/>
  <c r="H6" i="13"/>
  <c r="G6" i="13" s="1"/>
  <c r="X5" i="13"/>
  <c r="W5" i="13"/>
  <c r="U5" i="13"/>
  <c r="T5" i="13"/>
  <c r="S5" i="13"/>
  <c r="M5" i="13"/>
  <c r="L5" i="13"/>
  <c r="I5" i="13"/>
  <c r="H5" i="13"/>
  <c r="G5" i="13" s="1"/>
  <c r="X4" i="13"/>
  <c r="W4" i="13"/>
  <c r="U4" i="13"/>
  <c r="T4" i="13"/>
  <c r="S4" i="13"/>
  <c r="M4" i="13"/>
  <c r="L4" i="13"/>
  <c r="I4" i="13"/>
  <c r="H4" i="13"/>
  <c r="G4" i="13" s="1"/>
  <c r="X3" i="13"/>
  <c r="W3" i="13"/>
  <c r="U3" i="13"/>
  <c r="T3" i="13"/>
  <c r="S3" i="13"/>
  <c r="M3" i="13"/>
  <c r="L3" i="13"/>
  <c r="I3" i="13"/>
  <c r="H3" i="13"/>
  <c r="G3" i="13" s="1"/>
  <c r="X2" i="13"/>
  <c r="W2" i="13"/>
  <c r="U2" i="13"/>
  <c r="T2" i="13"/>
  <c r="S2" i="13"/>
  <c r="A368" i="12"/>
  <c r="A336" i="12"/>
  <c r="A304" i="12"/>
  <c r="A272" i="12"/>
  <c r="A240" i="12"/>
  <c r="A208" i="12"/>
  <c r="A176" i="12"/>
  <c r="A144" i="12"/>
  <c r="O119" i="12"/>
  <c r="A112" i="12"/>
  <c r="O87" i="12"/>
  <c r="O85" i="12"/>
  <c r="O84" i="12"/>
  <c r="O83" i="12"/>
  <c r="O82" i="12"/>
  <c r="O81" i="12"/>
  <c r="O80" i="12"/>
  <c r="A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52" i="12"/>
  <c r="A48" i="12"/>
  <c r="O43" i="12"/>
  <c r="O34" i="12"/>
  <c r="O25" i="12"/>
  <c r="O16" i="12"/>
  <c r="A16" i="12"/>
  <c r="X14" i="12"/>
  <c r="W14" i="12"/>
  <c r="U14" i="12"/>
  <c r="T14" i="12"/>
  <c r="S14" i="12" s="1"/>
  <c r="M14" i="12"/>
  <c r="L14" i="12"/>
  <c r="I14" i="12"/>
  <c r="H14" i="12"/>
  <c r="G14" i="12"/>
  <c r="X13" i="12"/>
  <c r="W13" i="12"/>
  <c r="U13" i="12"/>
  <c r="T13" i="12"/>
  <c r="S13" i="12" s="1"/>
  <c r="M13" i="12"/>
  <c r="L13" i="12"/>
  <c r="I13" i="12"/>
  <c r="H13" i="12"/>
  <c r="G13" i="12" s="1"/>
  <c r="M12" i="12"/>
  <c r="L12" i="12"/>
  <c r="I12" i="12"/>
  <c r="H12" i="12"/>
  <c r="G12" i="12" s="1"/>
  <c r="X11" i="12"/>
  <c r="W11" i="12"/>
  <c r="U11" i="12"/>
  <c r="T11" i="12"/>
  <c r="S11" i="12" s="1"/>
  <c r="M11" i="12"/>
  <c r="L11" i="12"/>
  <c r="I11" i="12"/>
  <c r="H11" i="12"/>
  <c r="G11" i="12" s="1"/>
  <c r="X10" i="12"/>
  <c r="W10" i="12"/>
  <c r="U10" i="12"/>
  <c r="T10" i="12"/>
  <c r="S10" i="12" s="1"/>
  <c r="M10" i="12"/>
  <c r="L10" i="12"/>
  <c r="I10" i="12"/>
  <c r="H10" i="12"/>
  <c r="G10" i="12" s="1"/>
  <c r="X9" i="12"/>
  <c r="W9" i="12"/>
  <c r="U9" i="12"/>
  <c r="T9" i="12"/>
  <c r="S9" i="12" s="1"/>
  <c r="M9" i="12"/>
  <c r="L9" i="12"/>
  <c r="I9" i="12"/>
  <c r="H9" i="12"/>
  <c r="G9" i="12" s="1"/>
  <c r="M8" i="12"/>
  <c r="L8" i="12"/>
  <c r="I8" i="12"/>
  <c r="H8" i="12"/>
  <c r="G8" i="12" s="1"/>
  <c r="M7" i="12"/>
  <c r="L7" i="12"/>
  <c r="I7" i="12"/>
  <c r="H7" i="12"/>
  <c r="G7" i="12" s="1"/>
  <c r="X6" i="12"/>
  <c r="W6" i="12"/>
  <c r="U6" i="12"/>
  <c r="T6" i="12"/>
  <c r="S6" i="12" s="1"/>
  <c r="M6" i="12"/>
  <c r="L6" i="12"/>
  <c r="I6" i="12"/>
  <c r="H6" i="12"/>
  <c r="G6" i="12" s="1"/>
  <c r="X5" i="12"/>
  <c r="W5" i="12"/>
  <c r="U5" i="12"/>
  <c r="T5" i="12"/>
  <c r="S5" i="12" s="1"/>
  <c r="M5" i="12"/>
  <c r="L5" i="12"/>
  <c r="I5" i="12"/>
  <c r="H5" i="12"/>
  <c r="G5" i="12" s="1"/>
  <c r="X4" i="12"/>
  <c r="W4" i="12"/>
  <c r="U4" i="12"/>
  <c r="T4" i="12"/>
  <c r="S4" i="12" s="1"/>
  <c r="M4" i="12"/>
  <c r="L4" i="12"/>
  <c r="I4" i="12"/>
  <c r="H4" i="12"/>
  <c r="G4" i="12" s="1"/>
  <c r="X3" i="12"/>
  <c r="W3" i="12"/>
  <c r="U3" i="12"/>
  <c r="T3" i="12"/>
  <c r="S3" i="12" s="1"/>
  <c r="M3" i="12"/>
  <c r="L3" i="12"/>
  <c r="I3" i="12"/>
  <c r="H3" i="12"/>
  <c r="G3" i="12" s="1"/>
  <c r="X2" i="12"/>
  <c r="W2" i="12"/>
  <c r="U2" i="12"/>
  <c r="T2" i="12"/>
  <c r="S2" i="12" s="1"/>
  <c r="A368" i="11"/>
  <c r="A336" i="11"/>
  <c r="A304" i="11"/>
  <c r="A272" i="11"/>
  <c r="A240" i="11"/>
  <c r="A208" i="11"/>
  <c r="A176" i="11"/>
  <c r="A144" i="11"/>
  <c r="O119" i="11"/>
  <c r="A112" i="11"/>
  <c r="O87" i="11"/>
  <c r="O85" i="11"/>
  <c r="O84" i="11"/>
  <c r="O83" i="11"/>
  <c r="O82" i="11"/>
  <c r="O81" i="11"/>
  <c r="O80" i="11"/>
  <c r="A80" i="11"/>
  <c r="O79" i="11"/>
  <c r="O78" i="11"/>
  <c r="O77" i="11"/>
  <c r="O76" i="11"/>
  <c r="O75" i="11"/>
  <c r="O74" i="11"/>
  <c r="O73" i="11"/>
  <c r="O72" i="11"/>
  <c r="O71" i="11"/>
  <c r="O70" i="11"/>
  <c r="O69" i="11"/>
  <c r="O68" i="11"/>
  <c r="O67" i="11"/>
  <c r="O66" i="11"/>
  <c r="O65" i="11"/>
  <c r="O64" i="11"/>
  <c r="O63" i="11"/>
  <c r="O62" i="11"/>
  <c r="O52" i="11"/>
  <c r="A48" i="11"/>
  <c r="O43" i="11"/>
  <c r="O34" i="11"/>
  <c r="O25" i="11"/>
  <c r="O16" i="11"/>
  <c r="A16" i="11"/>
  <c r="X14" i="11"/>
  <c r="W14" i="11"/>
  <c r="U14" i="11"/>
  <c r="T14" i="11"/>
  <c r="S14" i="11"/>
  <c r="M14" i="11"/>
  <c r="L14" i="11"/>
  <c r="I14" i="11"/>
  <c r="H14" i="11"/>
  <c r="G14" i="11" s="1"/>
  <c r="X13" i="11"/>
  <c r="W13" i="11"/>
  <c r="U13" i="11"/>
  <c r="T13" i="11"/>
  <c r="S13" i="11"/>
  <c r="M13" i="11"/>
  <c r="L13" i="11"/>
  <c r="I13" i="11"/>
  <c r="H13" i="11"/>
  <c r="G13" i="11" s="1"/>
  <c r="M12" i="11"/>
  <c r="L12" i="11"/>
  <c r="I12" i="11"/>
  <c r="H12" i="11"/>
  <c r="G12" i="11"/>
  <c r="X11" i="11"/>
  <c r="W11" i="11"/>
  <c r="U11" i="11"/>
  <c r="T11" i="11"/>
  <c r="S11" i="11" s="1"/>
  <c r="M11" i="11"/>
  <c r="L11" i="11"/>
  <c r="I11" i="11"/>
  <c r="H11" i="11"/>
  <c r="G11" i="11"/>
  <c r="X10" i="11"/>
  <c r="W10" i="11"/>
  <c r="U10" i="11"/>
  <c r="T10" i="11"/>
  <c r="S10" i="11" s="1"/>
  <c r="M10" i="11"/>
  <c r="L10" i="11"/>
  <c r="I10" i="11"/>
  <c r="H10" i="11"/>
  <c r="G10" i="11"/>
  <c r="X9" i="11"/>
  <c r="W9" i="11"/>
  <c r="U9" i="11"/>
  <c r="T9" i="11"/>
  <c r="S9" i="11" s="1"/>
  <c r="M9" i="11"/>
  <c r="L9" i="11"/>
  <c r="I9" i="11"/>
  <c r="H9" i="11"/>
  <c r="G9" i="11"/>
  <c r="M8" i="11"/>
  <c r="L8" i="11"/>
  <c r="I8" i="11"/>
  <c r="H8" i="11"/>
  <c r="G8" i="11" s="1"/>
  <c r="M7" i="11"/>
  <c r="L7" i="11"/>
  <c r="I7" i="11"/>
  <c r="H7" i="11"/>
  <c r="G7" i="11"/>
  <c r="X6" i="11"/>
  <c r="W6" i="11"/>
  <c r="U6" i="11"/>
  <c r="T6" i="11"/>
  <c r="S6" i="11" s="1"/>
  <c r="M6" i="11"/>
  <c r="L6" i="11"/>
  <c r="I6" i="11"/>
  <c r="H6" i="11"/>
  <c r="G6" i="11"/>
  <c r="X5" i="11"/>
  <c r="W5" i="11"/>
  <c r="U5" i="11"/>
  <c r="T5" i="11"/>
  <c r="S5" i="11" s="1"/>
  <c r="M5" i="11"/>
  <c r="L5" i="11"/>
  <c r="I5" i="11"/>
  <c r="H5" i="11"/>
  <c r="G5" i="11"/>
  <c r="X4" i="11"/>
  <c r="W4" i="11"/>
  <c r="U4" i="11"/>
  <c r="T4" i="11"/>
  <c r="S4" i="11" s="1"/>
  <c r="M4" i="11"/>
  <c r="L4" i="11"/>
  <c r="I4" i="11"/>
  <c r="H4" i="11"/>
  <c r="G4" i="11"/>
  <c r="X3" i="11"/>
  <c r="W3" i="11"/>
  <c r="U3" i="11"/>
  <c r="T3" i="11"/>
  <c r="S3" i="11" s="1"/>
  <c r="M3" i="11"/>
  <c r="L3" i="11"/>
  <c r="I3" i="11"/>
  <c r="H3" i="11"/>
  <c r="G3" i="11"/>
  <c r="X2" i="11"/>
  <c r="W2" i="11"/>
  <c r="U2" i="11"/>
  <c r="T2" i="11"/>
  <c r="S2" i="11" s="1"/>
  <c r="A368" i="10"/>
  <c r="A336" i="10"/>
  <c r="A304" i="10"/>
  <c r="A272" i="10"/>
  <c r="A240" i="10"/>
  <c r="A208" i="10"/>
  <c r="A176" i="10"/>
  <c r="A144" i="10"/>
  <c r="O119" i="10"/>
  <c r="A112" i="10"/>
  <c r="O87" i="10"/>
  <c r="O85" i="10"/>
  <c r="O84" i="10"/>
  <c r="O83" i="10"/>
  <c r="O82" i="10"/>
  <c r="O81" i="10"/>
  <c r="O80" i="10"/>
  <c r="A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52" i="10"/>
  <c r="A48" i="10"/>
  <c r="O43" i="10"/>
  <c r="O34" i="10"/>
  <c r="O25" i="10"/>
  <c r="O16" i="10"/>
  <c r="A16" i="10"/>
  <c r="X14" i="10"/>
  <c r="W14" i="10"/>
  <c r="U14" i="10"/>
  <c r="T14" i="10"/>
  <c r="S14" i="10"/>
  <c r="M14" i="10"/>
  <c r="L14" i="10"/>
  <c r="I14" i="10"/>
  <c r="H14" i="10"/>
  <c r="G14" i="10"/>
  <c r="X13" i="10"/>
  <c r="W13" i="10"/>
  <c r="U13" i="10"/>
  <c r="T13" i="10"/>
  <c r="S13" i="10"/>
  <c r="M13" i="10"/>
  <c r="L13" i="10"/>
  <c r="I13" i="10"/>
  <c r="H13" i="10"/>
  <c r="G13" i="10"/>
  <c r="M12" i="10"/>
  <c r="L12" i="10"/>
  <c r="I12" i="10"/>
  <c r="H12" i="10"/>
  <c r="G12" i="10"/>
  <c r="X11" i="10"/>
  <c r="W11" i="10"/>
  <c r="U11" i="10"/>
  <c r="T11" i="10"/>
  <c r="S11" i="10"/>
  <c r="M11" i="10"/>
  <c r="L11" i="10"/>
  <c r="I11" i="10"/>
  <c r="H11" i="10"/>
  <c r="G11" i="10"/>
  <c r="X10" i="10"/>
  <c r="W10" i="10"/>
  <c r="U10" i="10"/>
  <c r="T10" i="10"/>
  <c r="S10" i="10"/>
  <c r="M10" i="10"/>
  <c r="L10" i="10"/>
  <c r="I10" i="10"/>
  <c r="H10" i="10"/>
  <c r="G10" i="10"/>
  <c r="X9" i="10"/>
  <c r="W9" i="10"/>
  <c r="U9" i="10"/>
  <c r="T9" i="10"/>
  <c r="S9" i="10"/>
  <c r="M9" i="10"/>
  <c r="L9" i="10"/>
  <c r="I9" i="10"/>
  <c r="H9" i="10"/>
  <c r="G9" i="10"/>
  <c r="M8" i="10"/>
  <c r="L8" i="10"/>
  <c r="I8" i="10"/>
  <c r="H8" i="10"/>
  <c r="G8" i="10"/>
  <c r="M7" i="10"/>
  <c r="L7" i="10"/>
  <c r="I7" i="10"/>
  <c r="H7" i="10"/>
  <c r="G7" i="10"/>
  <c r="X6" i="10"/>
  <c r="W6" i="10"/>
  <c r="U6" i="10"/>
  <c r="T6" i="10"/>
  <c r="S6" i="10" s="1"/>
  <c r="M6" i="10"/>
  <c r="L6" i="10"/>
  <c r="I6" i="10"/>
  <c r="H6" i="10"/>
  <c r="G6" i="10"/>
  <c r="X5" i="10"/>
  <c r="W5" i="10"/>
  <c r="U5" i="10"/>
  <c r="T5" i="10"/>
  <c r="S5" i="10"/>
  <c r="M5" i="10"/>
  <c r="L5" i="10"/>
  <c r="I5" i="10"/>
  <c r="H5" i="10"/>
  <c r="G5" i="10"/>
  <c r="X4" i="10"/>
  <c r="W4" i="10"/>
  <c r="U4" i="10"/>
  <c r="T4" i="10"/>
  <c r="S4" i="10" s="1"/>
  <c r="M4" i="10"/>
  <c r="L4" i="10"/>
  <c r="I4" i="10"/>
  <c r="H4" i="10"/>
  <c r="G4" i="10"/>
  <c r="X3" i="10"/>
  <c r="W3" i="10"/>
  <c r="U3" i="10"/>
  <c r="T3" i="10"/>
  <c r="S3" i="10" s="1"/>
  <c r="M3" i="10"/>
  <c r="L3" i="10"/>
  <c r="I3" i="10"/>
  <c r="H3" i="10"/>
  <c r="G3" i="10"/>
  <c r="X2" i="10"/>
  <c r="W2" i="10"/>
  <c r="U2" i="10"/>
  <c r="T2" i="10"/>
  <c r="S2" i="10" s="1"/>
  <c r="U14" i="8"/>
  <c r="U13" i="8"/>
  <c r="U11" i="8"/>
  <c r="U10" i="8"/>
  <c r="U9" i="8"/>
  <c r="U6" i="8"/>
  <c r="U5" i="8"/>
  <c r="U4" i="8"/>
  <c r="U3" i="8"/>
  <c r="U2" i="8"/>
  <c r="T14" i="8"/>
  <c r="T13" i="8"/>
  <c r="T11" i="8"/>
  <c r="T10" i="8"/>
  <c r="T9" i="8"/>
  <c r="T6" i="8"/>
  <c r="T5" i="8"/>
  <c r="T4" i="8"/>
  <c r="T3" i="8"/>
  <c r="T2" i="8"/>
  <c r="I14" i="8"/>
  <c r="I13" i="8"/>
  <c r="I12" i="8"/>
  <c r="I11" i="8"/>
  <c r="I10" i="8"/>
  <c r="I9" i="8"/>
  <c r="I8" i="8"/>
  <c r="I7" i="8"/>
  <c r="I6" i="8"/>
  <c r="I5" i="8"/>
  <c r="I4" i="8"/>
  <c r="I3" i="8"/>
  <c r="H14" i="8"/>
  <c r="H13" i="8"/>
  <c r="H12" i="8"/>
  <c r="H11" i="8"/>
  <c r="H10" i="8"/>
  <c r="H9" i="8"/>
  <c r="H8" i="8"/>
  <c r="H7" i="8"/>
  <c r="H6" i="8"/>
  <c r="H5" i="8"/>
  <c r="H4" i="8"/>
  <c r="H3" i="8"/>
  <c r="X14" i="8"/>
  <c r="W14" i="8"/>
  <c r="O119" i="8"/>
  <c r="Q70" i="38" a="1"/>
  <c r="C272" i="39" a="1"/>
  <c r="C144" i="39" a="1"/>
  <c r="C48" i="39" a="1"/>
  <c r="Q16" i="39" a="1"/>
  <c r="C304" i="38" a="1"/>
  <c r="C176" i="38" a="1"/>
  <c r="Q87" i="38" a="1"/>
  <c r="Q52" i="38" a="1"/>
  <c r="Q25" i="38" a="1"/>
  <c r="C336" i="37" a="1"/>
  <c r="C208" i="37" a="1"/>
  <c r="C112" i="37" a="1"/>
  <c r="C80" i="37" a="1"/>
  <c r="Q62" i="37" a="1"/>
  <c r="Q34" i="37" a="1"/>
  <c r="C368" i="36" a="1"/>
  <c r="C240" i="36" a="1"/>
  <c r="Q119" i="36" a="1"/>
  <c r="Q43" i="36" a="1"/>
  <c r="C16" i="36" a="1"/>
  <c r="C272" i="35" a="1"/>
  <c r="C144" i="35" a="1"/>
  <c r="C48" i="35" a="1"/>
  <c r="Q16" i="35" a="1"/>
  <c r="C304" i="34" a="1"/>
  <c r="C176" i="34" a="1"/>
  <c r="Q87" i="34" a="1"/>
  <c r="Q52" i="34" a="1"/>
  <c r="Q25" i="34" a="1"/>
  <c r="C336" i="33" a="1"/>
  <c r="C208" i="33" a="1"/>
  <c r="C112" i="33" a="1"/>
  <c r="C80" i="33" a="1"/>
  <c r="Q62" i="33" a="1"/>
  <c r="Q34" i="33" a="1"/>
  <c r="C368" i="32" a="1"/>
  <c r="C240" i="32" a="1"/>
  <c r="Q119" i="32" a="1"/>
  <c r="Q43" i="32" a="1"/>
  <c r="C16" i="32" a="1"/>
  <c r="Q78" i="38" a="1"/>
  <c r="Q78" i="34" a="1"/>
  <c r="Q70" i="37" a="1"/>
  <c r="C368" i="39" a="1"/>
  <c r="C240" i="39" a="1"/>
  <c r="Q119" i="39" a="1"/>
  <c r="Q43" i="39" a="1"/>
  <c r="C16" i="39" a="1"/>
  <c r="C272" i="38" a="1"/>
  <c r="C144" i="38" a="1"/>
  <c r="C48" i="38" a="1"/>
  <c r="Q16" i="38" a="1"/>
  <c r="C304" i="37" a="1"/>
  <c r="C176" i="37" a="1"/>
  <c r="Q87" i="37" a="1"/>
  <c r="Q52" i="37" a="1"/>
  <c r="Q25" i="37" a="1"/>
  <c r="C336" i="36" a="1"/>
  <c r="C208" i="36" a="1"/>
  <c r="C112" i="36" a="1"/>
  <c r="C80" i="36" a="1"/>
  <c r="Q62" i="36" a="1"/>
  <c r="Q34" i="36" a="1"/>
  <c r="C368" i="35" a="1"/>
  <c r="C240" i="35" a="1"/>
  <c r="Q119" i="35" a="1"/>
  <c r="Q43" i="35" a="1"/>
  <c r="C16" i="35" a="1"/>
  <c r="C272" i="34" a="1"/>
  <c r="C144" i="34" a="1"/>
  <c r="C48" i="34" a="1"/>
  <c r="Q16" i="34" a="1"/>
  <c r="C304" i="33" a="1"/>
  <c r="C176" i="33" a="1"/>
  <c r="Q87" i="33" a="1"/>
  <c r="Q52" i="33" a="1"/>
  <c r="Q25" i="33" a="1"/>
  <c r="C336" i="32" a="1"/>
  <c r="C208" i="32" a="1"/>
  <c r="C112" i="32" a="1"/>
  <c r="C80" i="32" a="1"/>
  <c r="Q62" i="32" a="1"/>
  <c r="Q34" i="32" a="1"/>
  <c r="Q78" i="37" a="1"/>
  <c r="Q78" i="33" a="1"/>
  <c r="Q70" i="36" a="1"/>
  <c r="C336" i="39" a="1"/>
  <c r="C208" i="39" a="1"/>
  <c r="C112" i="39" a="1"/>
  <c r="C80" i="39" a="1"/>
  <c r="Q62" i="39" a="1"/>
  <c r="Q34" i="39" a="1"/>
  <c r="C368" i="38" a="1"/>
  <c r="C240" i="38" a="1"/>
  <c r="Q119" i="38" a="1"/>
  <c r="Q43" i="38" a="1"/>
  <c r="C16" i="38" a="1"/>
  <c r="C272" i="37" a="1"/>
  <c r="C144" i="37" a="1"/>
  <c r="C48" i="37" a="1"/>
  <c r="Q16" i="37" a="1"/>
  <c r="C304" i="36" a="1"/>
  <c r="C176" i="36" a="1"/>
  <c r="Q87" i="36" a="1"/>
  <c r="Q52" i="36" a="1"/>
  <c r="Q25" i="36" a="1"/>
  <c r="C336" i="35" a="1"/>
  <c r="C208" i="35" a="1"/>
  <c r="C112" i="35" a="1"/>
  <c r="C80" i="35" a="1"/>
  <c r="Q62" i="35" a="1"/>
  <c r="Q34" i="35" a="1"/>
  <c r="C368" i="34" a="1"/>
  <c r="C240" i="34" a="1"/>
  <c r="Q119" i="34" a="1"/>
  <c r="Q43" i="34" a="1"/>
  <c r="C16" i="34" a="1"/>
  <c r="C272" i="33" a="1"/>
  <c r="C144" i="33" a="1"/>
  <c r="C48" i="33" a="1"/>
  <c r="Q16" i="33" a="1"/>
  <c r="C304" i="32" a="1"/>
  <c r="C176" i="32" a="1"/>
  <c r="Q87" i="32" a="1"/>
  <c r="Q52" i="32" a="1"/>
  <c r="Q25" i="32" a="1"/>
  <c r="Q78" i="36" a="1"/>
  <c r="Q78" i="32" a="1"/>
  <c r="Q70" i="39" a="1"/>
  <c r="Q70" i="35" a="1"/>
  <c r="C304" i="39" a="1"/>
  <c r="C176" i="39" a="1"/>
  <c r="Q87" i="39" a="1"/>
  <c r="Q52" i="39" a="1"/>
  <c r="Q25" i="39" a="1"/>
  <c r="C336" i="38" a="1"/>
  <c r="C208" i="38" a="1"/>
  <c r="C112" i="38" a="1"/>
  <c r="C80" i="38" a="1"/>
  <c r="Q62" i="38" a="1"/>
  <c r="Q34" i="38" a="1"/>
  <c r="C368" i="37" a="1"/>
  <c r="C240" i="37" a="1"/>
  <c r="Q119" i="37" a="1"/>
  <c r="Q43" i="37" a="1"/>
  <c r="C16" i="37" a="1"/>
  <c r="C272" i="36" a="1"/>
  <c r="C144" i="36" a="1"/>
  <c r="C48" i="36" a="1"/>
  <c r="Q16" i="36" a="1"/>
  <c r="C304" i="35" a="1"/>
  <c r="C176" i="35" a="1"/>
  <c r="Q87" i="35" a="1"/>
  <c r="Q52" i="35" a="1"/>
  <c r="Q25" i="35" a="1"/>
  <c r="C336" i="34" a="1"/>
  <c r="C208" i="34" a="1"/>
  <c r="C112" i="34" a="1"/>
  <c r="C80" i="34" a="1"/>
  <c r="Q62" i="34" a="1"/>
  <c r="Q34" i="34" a="1"/>
  <c r="C368" i="33" a="1"/>
  <c r="C240" i="33" a="1"/>
  <c r="Q119" i="33" a="1"/>
  <c r="Q43" i="33" a="1"/>
  <c r="C16" i="33" a="1"/>
  <c r="C272" i="32" a="1"/>
  <c r="C144" i="32" a="1"/>
  <c r="C48" i="32" a="1"/>
  <c r="Q16" i="32" a="1"/>
  <c r="Q78" i="39" a="1"/>
  <c r="Q70" i="34" a="1"/>
  <c r="Q70" i="29" a="1"/>
  <c r="Q70" i="25" a="1"/>
  <c r="Q70" i="32" a="1"/>
  <c r="C368" i="31" a="1"/>
  <c r="C240" i="31" a="1"/>
  <c r="Q119" i="31" a="1"/>
  <c r="Q43" i="31" a="1"/>
  <c r="C16" i="31" a="1"/>
  <c r="C272" i="30" a="1"/>
  <c r="C144" i="30" a="1"/>
  <c r="C48" i="30" a="1"/>
  <c r="Q16" i="30" a="1"/>
  <c r="C304" i="29" a="1"/>
  <c r="C176" i="29" a="1"/>
  <c r="Q87" i="29" a="1"/>
  <c r="Q52" i="29" a="1"/>
  <c r="Q25" i="29" a="1"/>
  <c r="C336" i="28" a="1"/>
  <c r="C208" i="28" a="1"/>
  <c r="C112" i="28" a="1"/>
  <c r="C80" i="28" a="1"/>
  <c r="Q62" i="28" a="1"/>
  <c r="Q34" i="28" a="1"/>
  <c r="C368" i="27" a="1"/>
  <c r="C240" i="27" a="1"/>
  <c r="Q119" i="27" a="1"/>
  <c r="Q43" i="27" a="1"/>
  <c r="C16" i="27" a="1"/>
  <c r="C272" i="26" a="1"/>
  <c r="C144" i="26" a="1"/>
  <c r="C48" i="26" a="1"/>
  <c r="Q16" i="26" a="1"/>
  <c r="C304" i="25" a="1"/>
  <c r="C176" i="25" a="1"/>
  <c r="Q87" i="25" a="1"/>
  <c r="Q52" i="25" a="1"/>
  <c r="Q25" i="25" a="1"/>
  <c r="Q78" i="29" a="1"/>
  <c r="Q78" i="25" a="1"/>
  <c r="Q78" i="30" a="1"/>
  <c r="Q70" i="28" a="1"/>
  <c r="C336" i="31" a="1"/>
  <c r="C208" i="31" a="1"/>
  <c r="C112" i="31" a="1"/>
  <c r="C80" i="31" a="1"/>
  <c r="Q62" i="31" a="1"/>
  <c r="Q34" i="31" a="1"/>
  <c r="C368" i="30" a="1"/>
  <c r="C240" i="30" a="1"/>
  <c r="Q119" i="30" a="1"/>
  <c r="Q43" i="30" a="1"/>
  <c r="C16" i="30" a="1"/>
  <c r="C272" i="29" a="1"/>
  <c r="C144" i="29" a="1"/>
  <c r="C48" i="29" a="1"/>
  <c r="Q16" i="29" a="1"/>
  <c r="C304" i="28" a="1"/>
  <c r="C176" i="28" a="1"/>
  <c r="Q87" i="28" a="1"/>
  <c r="Q52" i="28" a="1"/>
  <c r="Q25" i="28" a="1"/>
  <c r="C336" i="27" a="1"/>
  <c r="C208" i="27" a="1"/>
  <c r="C112" i="27" a="1"/>
  <c r="C80" i="27" a="1"/>
  <c r="Q62" i="27" a="1"/>
  <c r="Q34" i="27" a="1"/>
  <c r="C368" i="26" a="1"/>
  <c r="C240" i="26" a="1"/>
  <c r="Q119" i="26" a="1"/>
  <c r="Q43" i="26" a="1"/>
  <c r="C16" i="26" a="1"/>
  <c r="C272" i="25" a="1"/>
  <c r="C144" i="25" a="1"/>
  <c r="C48" i="25" a="1"/>
  <c r="Q16" i="25" a="1"/>
  <c r="Q78" i="28" a="1"/>
  <c r="Q70" i="33" a="1"/>
  <c r="Q70" i="31" a="1"/>
  <c r="Q70" i="27" a="1"/>
  <c r="C304" i="31" a="1"/>
  <c r="C176" i="31" a="1"/>
  <c r="Q87" i="31" a="1"/>
  <c r="Q52" i="31" a="1"/>
  <c r="Q25" i="31" a="1"/>
  <c r="C336" i="30" a="1"/>
  <c r="C208" i="30" a="1"/>
  <c r="C112" i="30" a="1"/>
  <c r="C80" i="30" a="1"/>
  <c r="Q62" i="30" a="1"/>
  <c r="Q34" i="30" a="1"/>
  <c r="C368" i="29" a="1"/>
  <c r="C240" i="29" a="1"/>
  <c r="Q119" i="29" a="1"/>
  <c r="Q43" i="29" a="1"/>
  <c r="C16" i="29" a="1"/>
  <c r="C272" i="28" a="1"/>
  <c r="C144" i="28" a="1"/>
  <c r="C48" i="28" a="1"/>
  <c r="Q16" i="28" a="1"/>
  <c r="C304" i="27" a="1"/>
  <c r="C176" i="27" a="1"/>
  <c r="Q87" i="27" a="1"/>
  <c r="Q52" i="27" a="1"/>
  <c r="Q25" i="27" a="1"/>
  <c r="C336" i="26" a="1"/>
  <c r="C208" i="26" a="1"/>
  <c r="C112" i="26" a="1"/>
  <c r="C80" i="26" a="1"/>
  <c r="Q62" i="26" a="1"/>
  <c r="Q34" i="26" a="1"/>
  <c r="C368" i="25" a="1"/>
  <c r="C240" i="25" a="1"/>
  <c r="Q119" i="25" a="1"/>
  <c r="Q43" i="25" a="1"/>
  <c r="C16" i="25" a="1"/>
  <c r="Q78" i="35" a="1"/>
  <c r="Q78" i="31" a="1"/>
  <c r="Q78" i="27" a="1"/>
  <c r="Q70" i="30" a="1"/>
  <c r="Q70" i="26" a="1"/>
  <c r="C272" i="31" a="1"/>
  <c r="C144" i="31" a="1"/>
  <c r="C48" i="31" a="1"/>
  <c r="Q16" i="31" a="1"/>
  <c r="C304" i="30" a="1"/>
  <c r="C176" i="30" a="1"/>
  <c r="Q87" i="30" a="1"/>
  <c r="Q52" i="30" a="1"/>
  <c r="Q25" i="30" a="1"/>
  <c r="C336" i="29" a="1"/>
  <c r="C208" i="29" a="1"/>
  <c r="C112" i="29" a="1"/>
  <c r="C80" i="29" a="1"/>
  <c r="Q62" i="29" a="1"/>
  <c r="Q34" i="29" a="1"/>
  <c r="C368" i="28" a="1"/>
  <c r="C240" i="28" a="1"/>
  <c r="Q119" i="28" a="1"/>
  <c r="Q43" i="28" a="1"/>
  <c r="C16" i="28" a="1"/>
  <c r="C272" i="27" a="1"/>
  <c r="C144" i="27" a="1"/>
  <c r="C48" i="27" a="1"/>
  <c r="Q16" i="27" a="1"/>
  <c r="C304" i="26" a="1"/>
  <c r="C176" i="26" a="1"/>
  <c r="Q87" i="26" a="1"/>
  <c r="Q52" i="26" a="1"/>
  <c r="Q25" i="26" a="1"/>
  <c r="C336" i="25" a="1"/>
  <c r="C208" i="25" a="1"/>
  <c r="C112" i="25" a="1"/>
  <c r="C80" i="25" a="1"/>
  <c r="Q62" i="25" a="1"/>
  <c r="Q34" i="25" a="1"/>
  <c r="Q78" i="26" a="1"/>
  <c r="Q70" i="22" a="1"/>
  <c r="Q70" i="18" a="1"/>
  <c r="C176" i="23" a="1"/>
  <c r="Q62" i="18" a="1"/>
  <c r="C368" i="24" a="1"/>
  <c r="C240" i="24" a="1"/>
  <c r="Q119" i="24" a="1"/>
  <c r="Q43" i="24" a="1"/>
  <c r="C16" i="24" a="1"/>
  <c r="C272" i="23" a="1"/>
  <c r="C144" i="23" a="1"/>
  <c r="C48" i="23" a="1"/>
  <c r="Q16" i="23" a="1"/>
  <c r="C304" i="22" a="1"/>
  <c r="C176" i="22" a="1"/>
  <c r="Q87" i="22" a="1"/>
  <c r="Q52" i="22" a="1"/>
  <c r="Q25" i="22" a="1"/>
  <c r="C336" i="21" a="1"/>
  <c r="C208" i="21" a="1"/>
  <c r="C112" i="21" a="1"/>
  <c r="C80" i="21" a="1"/>
  <c r="Q62" i="21" a="1"/>
  <c r="Q34" i="21" a="1"/>
  <c r="C368" i="20" a="1"/>
  <c r="C240" i="20" a="1"/>
  <c r="Q119" i="20" a="1"/>
  <c r="Q43" i="20" a="1"/>
  <c r="C16" i="20" a="1"/>
  <c r="C272" i="19" a="1"/>
  <c r="C144" i="19" a="1"/>
  <c r="C48" i="19" a="1"/>
  <c r="Q16" i="19" a="1"/>
  <c r="C304" i="18" a="1"/>
  <c r="C176" i="18" a="1"/>
  <c r="Q87" i="18" a="1"/>
  <c r="Q52" i="18" a="1"/>
  <c r="Q25" i="18" a="1"/>
  <c r="C336" i="17" a="1"/>
  <c r="C208" i="17" a="1"/>
  <c r="C112" i="17" a="1"/>
  <c r="C80" i="17" a="1"/>
  <c r="Q62" i="17" a="1"/>
  <c r="Q34" i="17" a="1"/>
  <c r="C240" i="21" a="1"/>
  <c r="Q52" i="19" a="1"/>
  <c r="C112" i="18" a="1"/>
  <c r="C240" i="17" a="1"/>
  <c r="Q78" i="22" a="1"/>
  <c r="Q78" i="18" a="1"/>
  <c r="Q87" i="23" a="1"/>
  <c r="C16" i="21" a="1"/>
  <c r="C144" i="20" a="1"/>
  <c r="C176" i="19" a="1"/>
  <c r="Q34" i="18" a="1"/>
  <c r="C16" i="17" a="1"/>
  <c r="Q70" i="21" a="1"/>
  <c r="Q70" i="17" a="1"/>
  <c r="C368" i="21" a="1"/>
  <c r="Q43" i="17" a="1"/>
  <c r="C336" i="24" a="1"/>
  <c r="C208" i="24" a="1"/>
  <c r="C112" i="24" a="1"/>
  <c r="C80" i="24" a="1"/>
  <c r="Q62" i="24" a="1"/>
  <c r="Q34" i="24" a="1"/>
  <c r="C368" i="23" a="1"/>
  <c r="C240" i="23" a="1"/>
  <c r="Q119" i="23" a="1"/>
  <c r="Q43" i="23" a="1"/>
  <c r="C16" i="23" a="1"/>
  <c r="C272" i="22" a="1"/>
  <c r="C144" i="22" a="1"/>
  <c r="C48" i="22" a="1"/>
  <c r="Q16" i="22" a="1"/>
  <c r="C304" i="21" a="1"/>
  <c r="C176" i="21" a="1"/>
  <c r="Q87" i="21" a="1"/>
  <c r="Q52" i="21" a="1"/>
  <c r="Q25" i="21" a="1"/>
  <c r="C336" i="20" a="1"/>
  <c r="C208" i="20" a="1"/>
  <c r="C112" i="20" a="1"/>
  <c r="C80" i="20" a="1"/>
  <c r="Q62" i="20" a="1"/>
  <c r="Q34" i="20" a="1"/>
  <c r="C368" i="19" a="1"/>
  <c r="C240" i="19" a="1"/>
  <c r="Q119" i="19" a="1"/>
  <c r="Q43" i="19" a="1"/>
  <c r="C16" i="19" a="1"/>
  <c r="C272" i="18" a="1"/>
  <c r="C144" i="18" a="1"/>
  <c r="C48" i="18" a="1"/>
  <c r="Q16" i="18" a="1"/>
  <c r="C304" i="17" a="1"/>
  <c r="C176" i="17" a="1"/>
  <c r="Q87" i="17" a="1"/>
  <c r="Q52" i="17" a="1"/>
  <c r="Q25" i="17" a="1"/>
  <c r="Q78" i="21" a="1"/>
  <c r="Q78" i="17" a="1"/>
  <c r="Q70" i="24" a="1"/>
  <c r="Q70" i="20" a="1"/>
  <c r="Q43" i="21" a="1"/>
  <c r="C48" i="20" a="1"/>
  <c r="C304" i="19" a="1"/>
  <c r="C336" i="18" a="1"/>
  <c r="C368" i="17" a="1"/>
  <c r="C304" i="24" a="1"/>
  <c r="C176" i="24" a="1"/>
  <c r="Q87" i="24" a="1"/>
  <c r="Q52" i="24" a="1"/>
  <c r="Q25" i="24" a="1"/>
  <c r="C336" i="23" a="1"/>
  <c r="C208" i="23" a="1"/>
  <c r="C112" i="23" a="1"/>
  <c r="C80" i="23" a="1"/>
  <c r="Q62" i="23" a="1"/>
  <c r="Q34" i="23" a="1"/>
  <c r="C368" i="22" a="1"/>
  <c r="C240" i="22" a="1"/>
  <c r="Q119" i="22" a="1"/>
  <c r="Q43" i="22" a="1"/>
  <c r="C16" i="22" a="1"/>
  <c r="C272" i="21" a="1"/>
  <c r="C144" i="21" a="1"/>
  <c r="C48" i="21" a="1"/>
  <c r="Q16" i="21" a="1"/>
  <c r="C304" i="20" a="1"/>
  <c r="C176" i="20" a="1"/>
  <c r="Q87" i="20" a="1"/>
  <c r="Q52" i="20" a="1"/>
  <c r="Q25" i="20" a="1"/>
  <c r="C336" i="19" a="1"/>
  <c r="C208" i="19" a="1"/>
  <c r="C112" i="19" a="1"/>
  <c r="C80" i="19" a="1"/>
  <c r="Q62" i="19" a="1"/>
  <c r="Q34" i="19" a="1"/>
  <c r="C368" i="18" a="1"/>
  <c r="C240" i="18" a="1"/>
  <c r="Q119" i="18" a="1"/>
  <c r="Q43" i="18" a="1"/>
  <c r="C16" i="18" a="1"/>
  <c r="C272" i="17" a="1"/>
  <c r="C144" i="17" a="1"/>
  <c r="C48" i="17" a="1"/>
  <c r="Q16" i="17" a="1"/>
  <c r="Q25" i="23" a="1"/>
  <c r="Q25" i="19" a="1"/>
  <c r="C80" i="18" a="1"/>
  <c r="Q78" i="24" a="1"/>
  <c r="Q78" i="20" a="1"/>
  <c r="Q16" i="20" a="1"/>
  <c r="Q87" i="19" a="1"/>
  <c r="Q70" i="23" a="1"/>
  <c r="Q70" i="19" a="1"/>
  <c r="C272" i="24" a="1"/>
  <c r="C144" i="24" a="1"/>
  <c r="C48" i="24" a="1"/>
  <c r="Q16" i="24" a="1"/>
  <c r="C304" i="23" a="1"/>
  <c r="C336" i="22" a="1"/>
  <c r="C208" i="22" a="1"/>
  <c r="C112" i="22" a="1"/>
  <c r="C80" i="22" a="1"/>
  <c r="Q62" i="22" a="1"/>
  <c r="Q34" i="22" a="1"/>
  <c r="Q119" i="21" a="1"/>
  <c r="C272" i="20" a="1"/>
  <c r="C208" i="18" a="1"/>
  <c r="Q119" i="17" a="1"/>
  <c r="Q78" i="23" a="1"/>
  <c r="Q78" i="19" a="1"/>
  <c r="Q52" i="23" a="1"/>
  <c r="Q70" i="14" a="1"/>
  <c r="C368" i="16" a="1"/>
  <c r="C240" i="16" a="1"/>
  <c r="Q119" i="16" a="1"/>
  <c r="Q43" i="16" a="1"/>
  <c r="C16" i="16" a="1"/>
  <c r="C272" i="15" a="1"/>
  <c r="C144" i="15" a="1"/>
  <c r="C48" i="15" a="1"/>
  <c r="Q16" i="15" a="1"/>
  <c r="C304" i="14" a="1"/>
  <c r="C176" i="14" a="1"/>
  <c r="Q87" i="14" a="1"/>
  <c r="Q52" i="14" a="1"/>
  <c r="Q25" i="14" a="1"/>
  <c r="C336" i="13" a="1"/>
  <c r="C208" i="13" a="1"/>
  <c r="C112" i="13" a="1"/>
  <c r="C80" i="13" a="1"/>
  <c r="Q62" i="13" a="1"/>
  <c r="Q34" i="13" a="1"/>
  <c r="Q16" i="16" a="1"/>
  <c r="C176" i="15" a="1"/>
  <c r="C112" i="14" a="1"/>
  <c r="Q43" i="13" a="1"/>
  <c r="Q78" i="14" a="1"/>
  <c r="Q25" i="15" a="1"/>
  <c r="C208" i="14" a="1"/>
  <c r="Q34" i="14" a="1"/>
  <c r="Q70" i="13" a="1"/>
  <c r="C336" i="16" a="1"/>
  <c r="C208" i="16" a="1"/>
  <c r="C112" i="16" a="1"/>
  <c r="C80" i="16" a="1"/>
  <c r="Q62" i="16" a="1"/>
  <c r="Q34" i="16" a="1"/>
  <c r="C368" i="15" a="1"/>
  <c r="C240" i="15" a="1"/>
  <c r="Q119" i="15" a="1"/>
  <c r="Q43" i="15" a="1"/>
  <c r="C16" i="15" a="1"/>
  <c r="C272" i="14" a="1"/>
  <c r="C144" i="14" a="1"/>
  <c r="C48" i="14" a="1"/>
  <c r="Q16" i="14" a="1"/>
  <c r="C304" i="13" a="1"/>
  <c r="C176" i="13" a="1"/>
  <c r="Q87" i="13" a="1"/>
  <c r="Q52" i="13" a="1"/>
  <c r="Q25" i="13" a="1"/>
  <c r="C48" i="16" a="1"/>
  <c r="Q119" i="13" a="1"/>
  <c r="C16" i="13" a="1"/>
  <c r="Q78" i="13" a="1"/>
  <c r="C144" i="16" a="1"/>
  <c r="Q87" i="15" a="1"/>
  <c r="Q52" i="15" a="1"/>
  <c r="C336" i="14" a="1"/>
  <c r="C368" i="13" a="1"/>
  <c r="Q70" i="16" a="1"/>
  <c r="C304" i="16" a="1"/>
  <c r="C176" i="16" a="1"/>
  <c r="Q87" i="16" a="1"/>
  <c r="Q52" i="16" a="1"/>
  <c r="Q25" i="16" a="1"/>
  <c r="C336" i="15" a="1"/>
  <c r="C208" i="15" a="1"/>
  <c r="C112" i="15" a="1"/>
  <c r="C80" i="15" a="1"/>
  <c r="Q62" i="15" a="1"/>
  <c r="Q34" i="15" a="1"/>
  <c r="C368" i="14" a="1"/>
  <c r="C240" i="14" a="1"/>
  <c r="Q119" i="14" a="1"/>
  <c r="Q43" i="14" a="1"/>
  <c r="C16" i="14" a="1"/>
  <c r="C272" i="13" a="1"/>
  <c r="C144" i="13" a="1"/>
  <c r="C48" i="13" a="1"/>
  <c r="Q16" i="13" a="1"/>
  <c r="C272" i="16" a="1"/>
  <c r="C304" i="15" a="1"/>
  <c r="C80" i="14" a="1"/>
  <c r="C240" i="13" a="1"/>
  <c r="Q78" i="16" a="1"/>
  <c r="Q70" i="15" a="1"/>
  <c r="Q78" i="15" a="1"/>
  <c r="Q62" i="14" a="1"/>
  <c r="Q87" i="11" a="1"/>
  <c r="C368" i="12" a="1"/>
  <c r="C240" i="12" a="1"/>
  <c r="Q119" i="12" a="1"/>
  <c r="Q43" i="12" a="1"/>
  <c r="C16" i="12" a="1"/>
  <c r="C272" i="11" a="1"/>
  <c r="C144" i="11" a="1"/>
  <c r="C48" i="11" a="1"/>
  <c r="Q16" i="11" a="1"/>
  <c r="Q16" i="12" a="1"/>
  <c r="C48" i="12" a="1"/>
  <c r="Q52" i="11" a="1"/>
  <c r="C336" i="12" a="1"/>
  <c r="C208" i="12" a="1"/>
  <c r="C112" i="12" a="1"/>
  <c r="C80" i="12" a="1"/>
  <c r="Q62" i="12" a="1"/>
  <c r="Q34" i="12" a="1"/>
  <c r="C368" i="11" a="1"/>
  <c r="C240" i="11" a="1"/>
  <c r="Q119" i="11" a="1"/>
  <c r="Q43" i="11" a="1"/>
  <c r="C16" i="11" a="1"/>
  <c r="C304" i="11" a="1"/>
  <c r="Q70" i="12" a="1"/>
  <c r="C144" i="12" a="1"/>
  <c r="C176" i="11" a="1"/>
  <c r="C304" i="12" a="1"/>
  <c r="C176" i="12" a="1"/>
  <c r="Q87" i="12" a="1"/>
  <c r="Q52" i="12" a="1"/>
  <c r="Q25" i="12" a="1"/>
  <c r="C336" i="11" a="1"/>
  <c r="C208" i="11" a="1"/>
  <c r="C112" i="11" a="1"/>
  <c r="C80" i="11" a="1"/>
  <c r="Q62" i="11" a="1"/>
  <c r="Q34" i="11" a="1"/>
  <c r="C272" i="12" a="1"/>
  <c r="Q78" i="12" a="1"/>
  <c r="Q70" i="11" a="1"/>
  <c r="Q78" i="11" a="1"/>
  <c r="Q25" i="11" a="1"/>
  <c r="C368" i="10" a="1"/>
  <c r="C240" i="10" a="1"/>
  <c r="Q119" i="10" a="1"/>
  <c r="C336" i="10" a="1"/>
  <c r="C208" i="10" a="1"/>
  <c r="C112" i="10" a="1"/>
  <c r="C80" i="10" a="1"/>
  <c r="Q62" i="10" a="1"/>
  <c r="Q34" i="10" a="1"/>
  <c r="Q70" i="10" a="1"/>
  <c r="Q43" i="10" a="1"/>
  <c r="C304" i="10" a="1"/>
  <c r="C176" i="10" a="1"/>
  <c r="Q87" i="10" a="1"/>
  <c r="Q52" i="10" a="1"/>
  <c r="Q25" i="10" a="1"/>
  <c r="Q78" i="10" a="1"/>
  <c r="C48" i="10" a="1"/>
  <c r="Q16" i="10" a="1"/>
  <c r="C272" i="10" a="1"/>
  <c r="C144" i="10" a="1"/>
  <c r="C16" i="10" a="1"/>
  <c r="C272" i="8" a="1"/>
  <c r="Q52" i="8" a="1"/>
  <c r="Q78" i="8" a="1"/>
  <c r="C240" i="8" a="1"/>
  <c r="C48" i="8" a="1"/>
  <c r="C336" i="8" a="1"/>
  <c r="Q87" i="8" a="1"/>
  <c r="C208" i="8" a="1"/>
  <c r="Q43" i="8" a="1"/>
  <c r="Q70" i="8" a="1"/>
  <c r="C144" i="8" a="1"/>
  <c r="C112" i="8" a="1"/>
  <c r="Q25" i="8" a="1"/>
  <c r="Q34" i="8" a="1"/>
  <c r="Q62" i="8" a="1"/>
  <c r="C80" i="8" a="1"/>
  <c r="C304" i="8" a="1"/>
  <c r="C368" i="8" a="1"/>
  <c r="Q119" i="8" a="1"/>
  <c r="Q78" i="26" l="1"/>
  <c r="Q34" i="25"/>
  <c r="Q62" i="25"/>
  <c r="C80" i="25"/>
  <c r="C112" i="25"/>
  <c r="C208" i="25"/>
  <c r="C336" i="25"/>
  <c r="Q25" i="26"/>
  <c r="Q52" i="26"/>
  <c r="Q87" i="26"/>
  <c r="R13" i="26" s="1"/>
  <c r="C176" i="26"/>
  <c r="C304" i="26"/>
  <c r="F12" i="26" s="1"/>
  <c r="Q16" i="27"/>
  <c r="C48" i="27"/>
  <c r="C144" i="27"/>
  <c r="C272" i="27"/>
  <c r="C16" i="28"/>
  <c r="Q43" i="28"/>
  <c r="R5" i="28" s="1"/>
  <c r="Q119" i="28"/>
  <c r="C240" i="28"/>
  <c r="C368" i="28"/>
  <c r="F14" i="28" s="1"/>
  <c r="Q34" i="29"/>
  <c r="Q62" i="29"/>
  <c r="R9" i="29" s="1"/>
  <c r="C80" i="29"/>
  <c r="C112" i="29"/>
  <c r="C208" i="29"/>
  <c r="F9" i="29" s="1"/>
  <c r="C336" i="29"/>
  <c r="Q25" i="30"/>
  <c r="Q52" i="30"/>
  <c r="Q87" i="30"/>
  <c r="R13" i="30" s="1"/>
  <c r="C176" i="30"/>
  <c r="C304" i="30"/>
  <c r="F12" i="30" s="1"/>
  <c r="Q16" i="31"/>
  <c r="C48" i="31"/>
  <c r="C144" i="31"/>
  <c r="F7" i="31" s="1"/>
  <c r="C272" i="31"/>
  <c r="F11" i="31" s="1"/>
  <c r="Q70" i="26"/>
  <c r="R10" i="26" s="1"/>
  <c r="Q70" i="30"/>
  <c r="Q78" i="27"/>
  <c r="Q78" i="31"/>
  <c r="Q78" i="35"/>
  <c r="C16" i="25"/>
  <c r="Q43" i="25"/>
  <c r="Q119" i="25"/>
  <c r="C240" i="25"/>
  <c r="C368" i="25"/>
  <c r="Q34" i="26"/>
  <c r="R4" i="26" s="1"/>
  <c r="Q62" i="26"/>
  <c r="C80" i="26"/>
  <c r="F5" i="26" s="1"/>
  <c r="C112" i="26"/>
  <c r="F6" i="26" s="1"/>
  <c r="C208" i="26"/>
  <c r="F9" i="26" s="1"/>
  <c r="C336" i="26"/>
  <c r="Q25" i="27"/>
  <c r="Q52" i="27"/>
  <c r="Q87" i="27"/>
  <c r="C176" i="27"/>
  <c r="C304" i="27"/>
  <c r="Q16" i="28"/>
  <c r="C48" i="28"/>
  <c r="F4" i="28" s="1"/>
  <c r="C144" i="28"/>
  <c r="C272" i="28"/>
  <c r="C16" i="29"/>
  <c r="Q43" i="29"/>
  <c r="Q119" i="29"/>
  <c r="C240" i="29"/>
  <c r="C368" i="29"/>
  <c r="Q34" i="30"/>
  <c r="Q62" i="30"/>
  <c r="C80" i="30"/>
  <c r="C112" i="30"/>
  <c r="F6" i="30" s="1"/>
  <c r="C208" i="30"/>
  <c r="F9" i="30" s="1"/>
  <c r="C336" i="30"/>
  <c r="Q25" i="31"/>
  <c r="R3" i="31" s="1"/>
  <c r="Q52" i="31"/>
  <c r="R6" i="31" s="1"/>
  <c r="Q87" i="31"/>
  <c r="C176" i="31"/>
  <c r="C304" i="31"/>
  <c r="Q70" i="27"/>
  <c r="R10" i="27" s="1"/>
  <c r="Q70" i="31"/>
  <c r="Q70" i="33"/>
  <c r="R10" i="33" s="1"/>
  <c r="Q78" i="28"/>
  <c r="Q16" i="25"/>
  <c r="C48" i="25"/>
  <c r="F4" i="25" s="1"/>
  <c r="C144" i="25"/>
  <c r="C272" i="25"/>
  <c r="C16" i="26"/>
  <c r="F3" i="26" s="1"/>
  <c r="Q43" i="26"/>
  <c r="Q119" i="26"/>
  <c r="C240" i="26"/>
  <c r="C368" i="26"/>
  <c r="Q34" i="27"/>
  <c r="Q62" i="27"/>
  <c r="C80" i="27"/>
  <c r="C112" i="27"/>
  <c r="C208" i="27"/>
  <c r="F9" i="27" s="1"/>
  <c r="C336" i="27"/>
  <c r="Q25" i="28"/>
  <c r="R3" i="28" s="1"/>
  <c r="Q52" i="28"/>
  <c r="R6" i="28" s="1"/>
  <c r="Q87" i="28"/>
  <c r="C176" i="28"/>
  <c r="F8" i="28" s="1"/>
  <c r="C304" i="28"/>
  <c r="Q16" i="29"/>
  <c r="R2" i="29" s="1"/>
  <c r="C48" i="29"/>
  <c r="C144" i="29"/>
  <c r="C272" i="29"/>
  <c r="C16" i="30"/>
  <c r="Q43" i="30"/>
  <c r="R5" i="30" s="1"/>
  <c r="Q119" i="30"/>
  <c r="R14" i="30" s="1"/>
  <c r="C240" i="30"/>
  <c r="F10" i="30" s="1"/>
  <c r="C368" i="30"/>
  <c r="Q34" i="31"/>
  <c r="Q62" i="31"/>
  <c r="R9" i="31" s="1"/>
  <c r="C80" i="31"/>
  <c r="C112" i="31"/>
  <c r="C208" i="31"/>
  <c r="C336" i="31"/>
  <c r="Q70" i="28"/>
  <c r="R10" i="28" s="1"/>
  <c r="Q78" i="30"/>
  <c r="Q78" i="25"/>
  <c r="R11" i="25" s="1"/>
  <c r="Q78" i="29"/>
  <c r="R11" i="29" s="1"/>
  <c r="Q25" i="25"/>
  <c r="Q52" i="25"/>
  <c r="Q87" i="25"/>
  <c r="C176" i="25"/>
  <c r="C304" i="25"/>
  <c r="Q16" i="26"/>
  <c r="C48" i="26"/>
  <c r="F4" i="26" s="1"/>
  <c r="C144" i="26"/>
  <c r="F7" i="26" s="1"/>
  <c r="C272" i="26"/>
  <c r="F11" i="26" s="1"/>
  <c r="C16" i="27"/>
  <c r="Q43" i="27"/>
  <c r="Q119" i="27"/>
  <c r="R14" i="27" s="1"/>
  <c r="C240" i="27"/>
  <c r="C368" i="27"/>
  <c r="F14" i="27" s="1"/>
  <c r="Q34" i="28"/>
  <c r="R4" i="28" s="1"/>
  <c r="Q62" i="28"/>
  <c r="R9" i="28" s="1"/>
  <c r="C80" i="28"/>
  <c r="C112" i="28"/>
  <c r="C208" i="28"/>
  <c r="C336" i="28"/>
  <c r="F13" i="28" s="1"/>
  <c r="Q25" i="29"/>
  <c r="Q52" i="29"/>
  <c r="Q87" i="29"/>
  <c r="R13" i="29" s="1"/>
  <c r="C176" i="29"/>
  <c r="F8" i="29" s="1"/>
  <c r="C304" i="29"/>
  <c r="Q16" i="30"/>
  <c r="R2" i="30" s="1"/>
  <c r="C48" i="30"/>
  <c r="F4" i="30" s="1"/>
  <c r="C144" i="30"/>
  <c r="F7" i="30" s="1"/>
  <c r="C272" i="30"/>
  <c r="F11" i="30" s="1"/>
  <c r="C16" i="31"/>
  <c r="Q43" i="31"/>
  <c r="Q119" i="31"/>
  <c r="C240" i="31"/>
  <c r="C368" i="31"/>
  <c r="Q70" i="32"/>
  <c r="Q70" i="25"/>
  <c r="R10" i="25" s="1"/>
  <c r="Q70" i="29"/>
  <c r="Q70" i="34"/>
  <c r="R10" i="34" s="1"/>
  <c r="Q78" i="39"/>
  <c r="Q16" i="32"/>
  <c r="R2" i="32" s="1"/>
  <c r="C48" i="32"/>
  <c r="C144" i="32"/>
  <c r="F7" i="32" s="1"/>
  <c r="C272" i="32"/>
  <c r="C16" i="33"/>
  <c r="Q43" i="33"/>
  <c r="Q119" i="33"/>
  <c r="C240" i="33"/>
  <c r="F10" i="33" s="1"/>
  <c r="C368" i="33"/>
  <c r="F14" i="33" s="1"/>
  <c r="Q34" i="34"/>
  <c r="Q62" i="34"/>
  <c r="C80" i="34"/>
  <c r="C112" i="34"/>
  <c r="C208" i="34"/>
  <c r="C336" i="34"/>
  <c r="Q25" i="35"/>
  <c r="Q52" i="35"/>
  <c r="Q87" i="35"/>
  <c r="C176" i="35"/>
  <c r="C304" i="35"/>
  <c r="F12" i="35" s="1"/>
  <c r="Q16" i="36"/>
  <c r="C48" i="36"/>
  <c r="C144" i="36"/>
  <c r="F7" i="36" s="1"/>
  <c r="C272" i="36"/>
  <c r="C16" i="37"/>
  <c r="Q43" i="37"/>
  <c r="R5" i="37" s="1"/>
  <c r="Q119" i="37"/>
  <c r="C240" i="37"/>
  <c r="C368" i="37"/>
  <c r="F14" i="37" s="1"/>
  <c r="Q34" i="38"/>
  <c r="Q62" i="38"/>
  <c r="C80" i="38"/>
  <c r="F5" i="38" s="1"/>
  <c r="C112" i="38"/>
  <c r="F6" i="38" s="1"/>
  <c r="C208" i="38"/>
  <c r="C336" i="38"/>
  <c r="F13" i="38" s="1"/>
  <c r="Q25" i="39"/>
  <c r="R3" i="39" s="1"/>
  <c r="Q52" i="39"/>
  <c r="R6" i="39" s="1"/>
  <c r="Q87" i="39"/>
  <c r="R13" i="39" s="1"/>
  <c r="C176" i="39"/>
  <c r="C304" i="39"/>
  <c r="F12" i="39" s="1"/>
  <c r="Q70" i="35"/>
  <c r="Q70" i="39"/>
  <c r="Q78" i="32"/>
  <c r="Q78" i="36"/>
  <c r="Q25" i="32"/>
  <c r="R3" i="32" s="1"/>
  <c r="Q52" i="32"/>
  <c r="Q87" i="32"/>
  <c r="R13" i="32" s="1"/>
  <c r="C176" i="32"/>
  <c r="F8" i="32" s="1"/>
  <c r="C304" i="32"/>
  <c r="F12" i="32" s="1"/>
  <c r="Q16" i="33"/>
  <c r="R2" i="33" s="1"/>
  <c r="C48" i="33"/>
  <c r="F4" i="33" s="1"/>
  <c r="C144" i="33"/>
  <c r="C272" i="33"/>
  <c r="C16" i="34"/>
  <c r="Q43" i="34"/>
  <c r="Q119" i="34"/>
  <c r="R14" i="34" s="1"/>
  <c r="C240" i="34"/>
  <c r="C368" i="34"/>
  <c r="F14" i="34" s="1"/>
  <c r="Q34" i="35"/>
  <c r="Q62" i="35"/>
  <c r="C80" i="35"/>
  <c r="F5" i="35" s="1"/>
  <c r="C112" i="35"/>
  <c r="F6" i="35" s="1"/>
  <c r="C208" i="35"/>
  <c r="F9" i="35" s="1"/>
  <c r="C336" i="35"/>
  <c r="Q25" i="36"/>
  <c r="Q52" i="36"/>
  <c r="Q87" i="36"/>
  <c r="C176" i="36"/>
  <c r="C304" i="36"/>
  <c r="Q16" i="37"/>
  <c r="R2" i="37" s="1"/>
  <c r="C48" i="37"/>
  <c r="C144" i="37"/>
  <c r="C272" i="37"/>
  <c r="C16" i="38"/>
  <c r="Q43" i="38"/>
  <c r="R5" i="38" s="1"/>
  <c r="Q119" i="38"/>
  <c r="C240" i="38"/>
  <c r="C368" i="38"/>
  <c r="Q34" i="39"/>
  <c r="Q62" i="39"/>
  <c r="C80" i="39"/>
  <c r="F5" i="39" s="1"/>
  <c r="C112" i="39"/>
  <c r="F6" i="39" s="1"/>
  <c r="C208" i="39"/>
  <c r="F9" i="39" s="1"/>
  <c r="C336" i="39"/>
  <c r="F13" i="39" s="1"/>
  <c r="Q70" i="36"/>
  <c r="Q78" i="33"/>
  <c r="R11" i="33" s="1"/>
  <c r="Q78" i="37"/>
  <c r="R11" i="37" s="1"/>
  <c r="Q34" i="32"/>
  <c r="R4" i="32" s="1"/>
  <c r="Q62" i="32"/>
  <c r="C80" i="32"/>
  <c r="C112" i="32"/>
  <c r="C208" i="32"/>
  <c r="F9" i="32" s="1"/>
  <c r="C336" i="32"/>
  <c r="Q25" i="33"/>
  <c r="R3" i="33" s="1"/>
  <c r="Q52" i="33"/>
  <c r="R6" i="33" s="1"/>
  <c r="Q87" i="33"/>
  <c r="R13" i="33" s="1"/>
  <c r="C176" i="33"/>
  <c r="C304" i="33"/>
  <c r="F12" i="33" s="1"/>
  <c r="Q16" i="34"/>
  <c r="C48" i="34"/>
  <c r="C144" i="34"/>
  <c r="C272" i="34"/>
  <c r="C16" i="35"/>
  <c r="F3" i="35" s="1"/>
  <c r="Q43" i="35"/>
  <c r="R5" i="35" s="1"/>
  <c r="Q119" i="35"/>
  <c r="R14" i="35" s="1"/>
  <c r="C240" i="35"/>
  <c r="F10" i="35" s="1"/>
  <c r="C368" i="35"/>
  <c r="F14" i="35" s="1"/>
  <c r="Q34" i="36"/>
  <c r="Q62" i="36"/>
  <c r="C80" i="36"/>
  <c r="F5" i="36" s="1"/>
  <c r="C112" i="36"/>
  <c r="C208" i="36"/>
  <c r="C336" i="36"/>
  <c r="Q25" i="37"/>
  <c r="Q52" i="37"/>
  <c r="R6" i="37" s="1"/>
  <c r="Q87" i="37"/>
  <c r="R13" i="37" s="1"/>
  <c r="C176" i="37"/>
  <c r="F8" i="37" s="1"/>
  <c r="C304" i="37"/>
  <c r="Q16" i="38"/>
  <c r="C48" i="38"/>
  <c r="C144" i="38"/>
  <c r="C272" i="38"/>
  <c r="F11" i="38" s="1"/>
  <c r="C16" i="39"/>
  <c r="F3" i="39" s="1"/>
  <c r="Q43" i="39"/>
  <c r="Q119" i="39"/>
  <c r="R14" i="39" s="1"/>
  <c r="C240" i="39"/>
  <c r="F10" i="39" s="1"/>
  <c r="C368" i="39"/>
  <c r="Q70" i="37"/>
  <c r="Q78" i="34"/>
  <c r="Q78" i="38"/>
  <c r="R11" i="38" s="1"/>
  <c r="C16" i="32"/>
  <c r="F3" i="32" s="1"/>
  <c r="Q43" i="32"/>
  <c r="R5" i="32" s="1"/>
  <c r="Q119" i="32"/>
  <c r="R14" i="32" s="1"/>
  <c r="C240" i="32"/>
  <c r="F10" i="32" s="1"/>
  <c r="C368" i="32"/>
  <c r="F14" i="32" s="1"/>
  <c r="Q34" i="33"/>
  <c r="Q62" i="33"/>
  <c r="C80" i="33"/>
  <c r="C112" i="33"/>
  <c r="C208" i="33"/>
  <c r="F9" i="33" s="1"/>
  <c r="C336" i="33"/>
  <c r="F13" i="33" s="1"/>
  <c r="Q25" i="34"/>
  <c r="Q52" i="34"/>
  <c r="Q87" i="34"/>
  <c r="C176" i="34"/>
  <c r="F8" i="34" s="1"/>
  <c r="C304" i="34"/>
  <c r="Q16" i="35"/>
  <c r="C48" i="35"/>
  <c r="C144" i="35"/>
  <c r="F7" i="35" s="1"/>
  <c r="C272" i="35"/>
  <c r="C16" i="36"/>
  <c r="Q43" i="36"/>
  <c r="Q119" i="36"/>
  <c r="C240" i="36"/>
  <c r="C368" i="36"/>
  <c r="Q34" i="37"/>
  <c r="R4" i="37" s="1"/>
  <c r="Q62" i="37"/>
  <c r="R9" i="37" s="1"/>
  <c r="C80" i="37"/>
  <c r="C112" i="37"/>
  <c r="F6" i="37" s="1"/>
  <c r="C208" i="37"/>
  <c r="C336" i="37"/>
  <c r="Q25" i="38"/>
  <c r="Q52" i="38"/>
  <c r="Q87" i="38"/>
  <c r="R13" i="38" s="1"/>
  <c r="C176" i="38"/>
  <c r="F8" i="38" s="1"/>
  <c r="C304" i="38"/>
  <c r="Q16" i="39"/>
  <c r="R2" i="39" s="1"/>
  <c r="C48" i="39"/>
  <c r="F4" i="39" s="1"/>
  <c r="C144" i="39"/>
  <c r="F7" i="39" s="1"/>
  <c r="C272" i="39"/>
  <c r="F11" i="39" s="1"/>
  <c r="Q70" i="38"/>
  <c r="F10" i="26"/>
  <c r="R2" i="28"/>
  <c r="R14" i="26"/>
  <c r="R11" i="28"/>
  <c r="F13" i="30"/>
  <c r="R2" i="25"/>
  <c r="F7" i="25"/>
  <c r="R14" i="25"/>
  <c r="R6" i="26"/>
  <c r="R5" i="26"/>
  <c r="F3" i="27"/>
  <c r="S4" i="27"/>
  <c r="R4" i="27" s="1"/>
  <c r="F6" i="27"/>
  <c r="G8" i="27"/>
  <c r="F8" i="27" s="1"/>
  <c r="F10" i="27"/>
  <c r="S11" i="27"/>
  <c r="R11" i="27" s="1"/>
  <c r="R13" i="27"/>
  <c r="F3" i="28"/>
  <c r="F7" i="28"/>
  <c r="F12" i="28"/>
  <c r="F5" i="31"/>
  <c r="F8" i="31"/>
  <c r="F10" i="31"/>
  <c r="F13" i="31"/>
  <c r="R14" i="31"/>
  <c r="F4" i="35"/>
  <c r="F11" i="35"/>
  <c r="F8" i="25"/>
  <c r="R10" i="29"/>
  <c r="F12" i="29"/>
  <c r="F4" i="32"/>
  <c r="R5" i="33"/>
  <c r="R9" i="33"/>
  <c r="F6" i="25"/>
  <c r="F5" i="29"/>
  <c r="F14" i="29"/>
  <c r="R9" i="26"/>
  <c r="F14" i="26"/>
  <c r="F6" i="28"/>
  <c r="F11" i="28"/>
  <c r="R3" i="30"/>
  <c r="F5" i="30"/>
  <c r="R2" i="31"/>
  <c r="F4" i="31"/>
  <c r="F9" i="31"/>
  <c r="R11" i="31"/>
  <c r="R13" i="31"/>
  <c r="R9" i="32"/>
  <c r="F11" i="32"/>
  <c r="F10" i="25"/>
  <c r="R3" i="27"/>
  <c r="F5" i="27"/>
  <c r="R6" i="27"/>
  <c r="F12" i="27"/>
  <c r="R6" i="30"/>
  <c r="R11" i="30"/>
  <c r="R13" i="35"/>
  <c r="R6" i="29"/>
  <c r="R3" i="25"/>
  <c r="G5" i="25"/>
  <c r="F5" i="25" s="1"/>
  <c r="R6" i="25"/>
  <c r="G9" i="25"/>
  <c r="F9" i="25" s="1"/>
  <c r="G12" i="25"/>
  <c r="F12" i="25" s="1"/>
  <c r="F14" i="25"/>
  <c r="R5" i="29"/>
  <c r="F13" i="29"/>
  <c r="F8" i="26"/>
  <c r="F13" i="26"/>
  <c r="F5" i="28"/>
  <c r="R14" i="28"/>
  <c r="F4" i="29"/>
  <c r="F7" i="29"/>
  <c r="F11" i="29"/>
  <c r="F3" i="31"/>
  <c r="R5" i="31"/>
  <c r="R10" i="31"/>
  <c r="F12" i="31"/>
  <c r="F6" i="32"/>
  <c r="R4" i="33"/>
  <c r="F8" i="33"/>
  <c r="R3" i="37"/>
  <c r="R10" i="37"/>
  <c r="R4" i="25"/>
  <c r="R3" i="26"/>
  <c r="F10" i="28"/>
  <c r="R10" i="30"/>
  <c r="S2" i="27"/>
  <c r="R2" i="27" s="1"/>
  <c r="F4" i="27"/>
  <c r="S5" i="27"/>
  <c r="F7" i="27"/>
  <c r="S9" i="27"/>
  <c r="R9" i="27" s="1"/>
  <c r="F11" i="27"/>
  <c r="G13" i="27"/>
  <c r="F13" i="27" s="1"/>
  <c r="R14" i="29"/>
  <c r="R3" i="29"/>
  <c r="F11" i="25"/>
  <c r="R2" i="26"/>
  <c r="R11" i="26"/>
  <c r="F9" i="28"/>
  <c r="R13" i="28"/>
  <c r="F3" i="29"/>
  <c r="R4" i="29"/>
  <c r="R4" i="31"/>
  <c r="F6" i="31"/>
  <c r="F14" i="31"/>
  <c r="F3" i="25"/>
  <c r="R9" i="25"/>
  <c r="F6" i="29"/>
  <c r="F10" i="29"/>
  <c r="R9" i="30"/>
  <c r="F14" i="30"/>
  <c r="F13" i="37"/>
  <c r="R13" i="25"/>
  <c r="F8" i="30"/>
  <c r="R5" i="25"/>
  <c r="F13" i="25"/>
  <c r="F3" i="30"/>
  <c r="R4" i="30"/>
  <c r="F5" i="32"/>
  <c r="F9" i="37"/>
  <c r="R4" i="38"/>
  <c r="F5" i="33"/>
  <c r="R14" i="33"/>
  <c r="F3" i="34"/>
  <c r="R4" i="34"/>
  <c r="G6" i="34"/>
  <c r="F6" i="34" s="1"/>
  <c r="G10" i="34"/>
  <c r="F10" i="34" s="1"/>
  <c r="R11" i="34"/>
  <c r="S13" i="34"/>
  <c r="R13" i="34" s="1"/>
  <c r="R2" i="35"/>
  <c r="R4" i="39"/>
  <c r="R9" i="39"/>
  <c r="F14" i="39"/>
  <c r="R6" i="35"/>
  <c r="F4" i="37"/>
  <c r="F3" i="38"/>
  <c r="F10" i="38"/>
  <c r="G13" i="32"/>
  <c r="F13" i="32" s="1"/>
  <c r="R10" i="35"/>
  <c r="F3" i="36"/>
  <c r="S4" i="36"/>
  <c r="F6" i="36"/>
  <c r="G8" i="36"/>
  <c r="F8" i="36" s="1"/>
  <c r="F10" i="36"/>
  <c r="S11" i="36"/>
  <c r="R11" i="36" s="1"/>
  <c r="R13" i="36"/>
  <c r="F3" i="37"/>
  <c r="F7" i="37"/>
  <c r="F12" i="37"/>
  <c r="R3" i="38"/>
  <c r="R6" i="38"/>
  <c r="F9" i="38"/>
  <c r="R10" i="38"/>
  <c r="F12" i="38"/>
  <c r="F14" i="38"/>
  <c r="S11" i="32"/>
  <c r="R11" i="32" s="1"/>
  <c r="R3" i="34"/>
  <c r="F5" i="34"/>
  <c r="R6" i="34"/>
  <c r="G9" i="34"/>
  <c r="F9" i="34" s="1"/>
  <c r="G12" i="34"/>
  <c r="F8" i="39"/>
  <c r="R4" i="35"/>
  <c r="R9" i="35"/>
  <c r="F11" i="37"/>
  <c r="S10" i="32"/>
  <c r="R10" i="32" s="1"/>
  <c r="F3" i="33"/>
  <c r="F7" i="33"/>
  <c r="S3" i="36"/>
  <c r="R3" i="36" s="1"/>
  <c r="S6" i="36"/>
  <c r="R6" i="36" s="1"/>
  <c r="F9" i="36"/>
  <c r="S10" i="36"/>
  <c r="R10" i="36" s="1"/>
  <c r="F12" i="36"/>
  <c r="G14" i="36"/>
  <c r="R2" i="38"/>
  <c r="G4" i="38"/>
  <c r="F4" i="38" s="1"/>
  <c r="G7" i="38"/>
  <c r="F7" i="38" s="1"/>
  <c r="R9" i="38"/>
  <c r="R14" i="38"/>
  <c r="R11" i="39"/>
  <c r="R2" i="34"/>
  <c r="F4" i="34"/>
  <c r="R5" i="34"/>
  <c r="F7" i="34"/>
  <c r="R9" i="34"/>
  <c r="F11" i="34"/>
  <c r="F13" i="34"/>
  <c r="R3" i="35"/>
  <c r="F8" i="35"/>
  <c r="F13" i="35"/>
  <c r="F5" i="37"/>
  <c r="F10" i="37"/>
  <c r="R14" i="37"/>
  <c r="F6" i="33"/>
  <c r="F11" i="33"/>
  <c r="R11" i="35"/>
  <c r="S6" i="32"/>
  <c r="R6" i="32" s="1"/>
  <c r="S2" i="36"/>
  <c r="F4" i="36"/>
  <c r="S5" i="36"/>
  <c r="S9" i="36"/>
  <c r="F11" i="36"/>
  <c r="G13" i="36"/>
  <c r="F13" i="36" s="1"/>
  <c r="R14" i="36"/>
  <c r="R5" i="39"/>
  <c r="R10" i="39"/>
  <c r="Q52" i="23"/>
  <c r="R6" i="23" s="1"/>
  <c r="Q78" i="19"/>
  <c r="R11" i="19" s="1"/>
  <c r="Q78" i="23"/>
  <c r="Q119" i="17"/>
  <c r="C208" i="18"/>
  <c r="F9" i="18" s="1"/>
  <c r="C272" i="20"/>
  <c r="F11" i="20" s="1"/>
  <c r="Q119" i="21"/>
  <c r="Q34" i="22"/>
  <c r="R4" i="22" s="1"/>
  <c r="Q62" i="22"/>
  <c r="R9" i="22" s="1"/>
  <c r="C80" i="22"/>
  <c r="C112" i="22"/>
  <c r="F6" i="22" s="1"/>
  <c r="C208" i="22"/>
  <c r="F9" i="22" s="1"/>
  <c r="C336" i="22"/>
  <c r="F13" i="22" s="1"/>
  <c r="C304" i="23"/>
  <c r="Q16" i="24"/>
  <c r="C48" i="24"/>
  <c r="C144" i="24"/>
  <c r="C272" i="24"/>
  <c r="F11" i="24" s="1"/>
  <c r="Q70" i="19"/>
  <c r="R10" i="19" s="1"/>
  <c r="Q70" i="23"/>
  <c r="Q87" i="19"/>
  <c r="R13" i="19" s="1"/>
  <c r="Q16" i="20"/>
  <c r="R2" i="20" s="1"/>
  <c r="Q78" i="20"/>
  <c r="R11" i="20" s="1"/>
  <c r="Q78" i="24"/>
  <c r="R11" i="24" s="1"/>
  <c r="C80" i="18"/>
  <c r="F5" i="18" s="1"/>
  <c r="Q25" i="19"/>
  <c r="R3" i="19" s="1"/>
  <c r="Q25" i="23"/>
  <c r="Q16" i="17"/>
  <c r="C48" i="17"/>
  <c r="C144" i="17"/>
  <c r="C272" i="17"/>
  <c r="C16" i="18"/>
  <c r="F3" i="18" s="1"/>
  <c r="Q43" i="18"/>
  <c r="R5" i="18" s="1"/>
  <c r="Q119" i="18"/>
  <c r="C240" i="18"/>
  <c r="F10" i="18" s="1"/>
  <c r="C368" i="18"/>
  <c r="Q34" i="19"/>
  <c r="R4" i="19" s="1"/>
  <c r="Q62" i="19"/>
  <c r="R9" i="19" s="1"/>
  <c r="C80" i="19"/>
  <c r="C112" i="19"/>
  <c r="F6" i="19" s="1"/>
  <c r="C208" i="19"/>
  <c r="C336" i="19"/>
  <c r="F13" i="19" s="1"/>
  <c r="Q25" i="20"/>
  <c r="Q52" i="20"/>
  <c r="Q87" i="20"/>
  <c r="C176" i="20"/>
  <c r="F8" i="20" s="1"/>
  <c r="C304" i="20"/>
  <c r="F12" i="20" s="1"/>
  <c r="Q16" i="21"/>
  <c r="C48" i="21"/>
  <c r="F4" i="21" s="1"/>
  <c r="C144" i="21"/>
  <c r="F7" i="21" s="1"/>
  <c r="C272" i="21"/>
  <c r="C16" i="22"/>
  <c r="Q43" i="22"/>
  <c r="Q119" i="22"/>
  <c r="R14" i="22" s="1"/>
  <c r="C240" i="22"/>
  <c r="C368" i="22"/>
  <c r="F14" i="22" s="1"/>
  <c r="Q34" i="23"/>
  <c r="R4" i="23" s="1"/>
  <c r="Q62" i="23"/>
  <c r="C80" i="23"/>
  <c r="F5" i="23" s="1"/>
  <c r="C112" i="23"/>
  <c r="C208" i="23"/>
  <c r="F9" i="23" s="1"/>
  <c r="C336" i="23"/>
  <c r="F13" i="23" s="1"/>
  <c r="Q25" i="24"/>
  <c r="Q52" i="24"/>
  <c r="Q87" i="24"/>
  <c r="R13" i="24" s="1"/>
  <c r="C176" i="24"/>
  <c r="C304" i="24"/>
  <c r="C368" i="17"/>
  <c r="F14" i="17" s="1"/>
  <c r="C336" i="18"/>
  <c r="C304" i="19"/>
  <c r="F12" i="19" s="1"/>
  <c r="C48" i="20"/>
  <c r="F4" i="20" s="1"/>
  <c r="Q43" i="21"/>
  <c r="Q70" i="20"/>
  <c r="R10" i="20" s="1"/>
  <c r="Q70" i="24"/>
  <c r="R10" i="24" s="1"/>
  <c r="Q78" i="17"/>
  <c r="R11" i="17" s="1"/>
  <c r="Q78" i="21"/>
  <c r="R11" i="21" s="1"/>
  <c r="Q25" i="17"/>
  <c r="Q52" i="17"/>
  <c r="R6" i="17" s="1"/>
  <c r="Q87" i="17"/>
  <c r="C176" i="17"/>
  <c r="C304" i="17"/>
  <c r="F12" i="17" s="1"/>
  <c r="Q16" i="18"/>
  <c r="R2" i="18" s="1"/>
  <c r="C48" i="18"/>
  <c r="F4" i="18" s="1"/>
  <c r="C144" i="18"/>
  <c r="F7" i="18" s="1"/>
  <c r="C272" i="18"/>
  <c r="F11" i="18" s="1"/>
  <c r="C16" i="19"/>
  <c r="F3" i="19" s="1"/>
  <c r="Q43" i="19"/>
  <c r="R5" i="19" s="1"/>
  <c r="Q119" i="19"/>
  <c r="C240" i="19"/>
  <c r="C368" i="19"/>
  <c r="Q34" i="20"/>
  <c r="Q62" i="20"/>
  <c r="R9" i="20" s="1"/>
  <c r="C80" i="20"/>
  <c r="F5" i="20" s="1"/>
  <c r="C112" i="20"/>
  <c r="F6" i="20" s="1"/>
  <c r="C208" i="20"/>
  <c r="C336" i="20"/>
  <c r="F13" i="20" s="1"/>
  <c r="Q25" i="21"/>
  <c r="R3" i="21" s="1"/>
  <c r="Q52" i="21"/>
  <c r="R6" i="21" s="1"/>
  <c r="Q87" i="21"/>
  <c r="C176" i="21"/>
  <c r="C304" i="21"/>
  <c r="F12" i="21" s="1"/>
  <c r="Q16" i="22"/>
  <c r="R2" i="22" s="1"/>
  <c r="C48" i="22"/>
  <c r="C144" i="22"/>
  <c r="C272" i="22"/>
  <c r="F11" i="22" s="1"/>
  <c r="C16" i="23"/>
  <c r="Q43" i="23"/>
  <c r="R5" i="23" s="1"/>
  <c r="Q119" i="23"/>
  <c r="R14" i="23" s="1"/>
  <c r="C240" i="23"/>
  <c r="F10" i="23" s="1"/>
  <c r="C368" i="23"/>
  <c r="F14" i="23" s="1"/>
  <c r="Q34" i="24"/>
  <c r="R4" i="24" s="1"/>
  <c r="Q62" i="24"/>
  <c r="C80" i="24"/>
  <c r="F5" i="24" s="1"/>
  <c r="C112" i="24"/>
  <c r="F6" i="24" s="1"/>
  <c r="C208" i="24"/>
  <c r="C336" i="24"/>
  <c r="Q43" i="17"/>
  <c r="R5" i="17" s="1"/>
  <c r="C368" i="21"/>
  <c r="Q70" i="17"/>
  <c r="R10" i="17" s="1"/>
  <c r="Q70" i="21"/>
  <c r="C16" i="17"/>
  <c r="F3" i="17" s="1"/>
  <c r="Q34" i="18"/>
  <c r="R4" i="18" s="1"/>
  <c r="C176" i="19"/>
  <c r="F8" i="19" s="1"/>
  <c r="C144" i="20"/>
  <c r="C16" i="21"/>
  <c r="Q87" i="23"/>
  <c r="R13" i="23" s="1"/>
  <c r="Q78" i="18"/>
  <c r="Q78" i="22"/>
  <c r="R11" i="22" s="1"/>
  <c r="C240" i="17"/>
  <c r="C112" i="18"/>
  <c r="F6" i="18" s="1"/>
  <c r="Q52" i="19"/>
  <c r="R6" i="19" s="1"/>
  <c r="C240" i="21"/>
  <c r="Q34" i="17"/>
  <c r="R4" i="17" s="1"/>
  <c r="Q62" i="17"/>
  <c r="R9" i="17" s="1"/>
  <c r="C80" i="17"/>
  <c r="F5" i="17" s="1"/>
  <c r="C112" i="17"/>
  <c r="C208" i="17"/>
  <c r="F9" i="17" s="1"/>
  <c r="C336" i="17"/>
  <c r="F13" i="17" s="1"/>
  <c r="Q25" i="18"/>
  <c r="R3" i="18" s="1"/>
  <c r="Q52" i="18"/>
  <c r="Q87" i="18"/>
  <c r="R13" i="18" s="1"/>
  <c r="C176" i="18"/>
  <c r="F8" i="18" s="1"/>
  <c r="C304" i="18"/>
  <c r="F12" i="18" s="1"/>
  <c r="Q16" i="19"/>
  <c r="R2" i="19" s="1"/>
  <c r="C48" i="19"/>
  <c r="F4" i="19" s="1"/>
  <c r="C144" i="19"/>
  <c r="F7" i="19" s="1"/>
  <c r="C272" i="19"/>
  <c r="C16" i="20"/>
  <c r="Q43" i="20"/>
  <c r="Q119" i="20"/>
  <c r="R14" i="20" s="1"/>
  <c r="C240" i="20"/>
  <c r="C368" i="20"/>
  <c r="F14" i="20" s="1"/>
  <c r="Q34" i="21"/>
  <c r="Q62" i="21"/>
  <c r="R9" i="21" s="1"/>
  <c r="C80" i="21"/>
  <c r="F5" i="21" s="1"/>
  <c r="C112" i="21"/>
  <c r="F6" i="21" s="1"/>
  <c r="C208" i="21"/>
  <c r="F9" i="21" s="1"/>
  <c r="C336" i="21"/>
  <c r="F13" i="21" s="1"/>
  <c r="Q25" i="22"/>
  <c r="R3" i="22" s="1"/>
  <c r="Q52" i="22"/>
  <c r="R6" i="22" s="1"/>
  <c r="Q87" i="22"/>
  <c r="R13" i="22" s="1"/>
  <c r="C176" i="22"/>
  <c r="F8" i="22" s="1"/>
  <c r="C304" i="22"/>
  <c r="Q16" i="23"/>
  <c r="R2" i="23" s="1"/>
  <c r="C48" i="23"/>
  <c r="F4" i="23" s="1"/>
  <c r="C144" i="23"/>
  <c r="C272" i="23"/>
  <c r="F11" i="23" s="1"/>
  <c r="C16" i="24"/>
  <c r="F3" i="24" s="1"/>
  <c r="Q43" i="24"/>
  <c r="R5" i="24" s="1"/>
  <c r="Q119" i="24"/>
  <c r="R14" i="24" s="1"/>
  <c r="C240" i="24"/>
  <c r="F10" i="24" s="1"/>
  <c r="C368" i="24"/>
  <c r="Q62" i="18"/>
  <c r="C176" i="23"/>
  <c r="F8" i="23" s="1"/>
  <c r="Q70" i="18"/>
  <c r="Q70" i="22"/>
  <c r="R10" i="22" s="1"/>
  <c r="R4" i="21"/>
  <c r="F14" i="21"/>
  <c r="F5" i="22"/>
  <c r="F12" i="22"/>
  <c r="R3" i="23"/>
  <c r="R2" i="17"/>
  <c r="R2" i="24"/>
  <c r="F4" i="24"/>
  <c r="F7" i="24"/>
  <c r="R9" i="24"/>
  <c r="F13" i="24"/>
  <c r="F4" i="17"/>
  <c r="R13" i="17"/>
  <c r="R11" i="18"/>
  <c r="F11" i="21"/>
  <c r="F14" i="19"/>
  <c r="R6" i="20"/>
  <c r="F9" i="20"/>
  <c r="F8" i="21"/>
  <c r="R11" i="23"/>
  <c r="F11" i="19"/>
  <c r="F4" i="22"/>
  <c r="R5" i="22"/>
  <c r="F7" i="22"/>
  <c r="R3" i="20"/>
  <c r="F7" i="17"/>
  <c r="F10" i="21"/>
  <c r="R14" i="21"/>
  <c r="F8" i="24"/>
  <c r="R6" i="18"/>
  <c r="R10" i="18"/>
  <c r="F14" i="18"/>
  <c r="R2" i="21"/>
  <c r="R10" i="23"/>
  <c r="F5" i="19"/>
  <c r="F10" i="19"/>
  <c r="R14" i="19"/>
  <c r="R5" i="20"/>
  <c r="F7" i="20"/>
  <c r="F3" i="23"/>
  <c r="F7" i="23"/>
  <c r="F12" i="23"/>
  <c r="F6" i="17"/>
  <c r="F11" i="17"/>
  <c r="R13" i="21"/>
  <c r="F3" i="22"/>
  <c r="F10" i="22"/>
  <c r="R3" i="17"/>
  <c r="F8" i="17"/>
  <c r="R5" i="21"/>
  <c r="R10" i="21"/>
  <c r="R9" i="23"/>
  <c r="R3" i="24"/>
  <c r="R6" i="24"/>
  <c r="F9" i="24"/>
  <c r="F12" i="24"/>
  <c r="F14" i="24"/>
  <c r="R9" i="18"/>
  <c r="F13" i="18"/>
  <c r="R14" i="18"/>
  <c r="F9" i="19"/>
  <c r="F6" i="23"/>
  <c r="F10" i="17"/>
  <c r="R14" i="17"/>
  <c r="F3" i="20"/>
  <c r="R4" i="20"/>
  <c r="F10" i="20"/>
  <c r="R13" i="20"/>
  <c r="F3" i="21"/>
  <c r="Q62" i="14"/>
  <c r="Q78" i="15"/>
  <c r="R11" i="15" s="1"/>
  <c r="Q70" i="15"/>
  <c r="R10" i="15" s="1"/>
  <c r="Q78" i="16"/>
  <c r="R11" i="16" s="1"/>
  <c r="C240" i="13"/>
  <c r="F10" i="13" s="1"/>
  <c r="C80" i="14"/>
  <c r="C304" i="15"/>
  <c r="F12" i="15" s="1"/>
  <c r="C272" i="16"/>
  <c r="F11" i="16" s="1"/>
  <c r="Q16" i="13"/>
  <c r="R2" i="13" s="1"/>
  <c r="C48" i="13"/>
  <c r="F4" i="13" s="1"/>
  <c r="C144" i="13"/>
  <c r="F7" i="13" s="1"/>
  <c r="C272" i="13"/>
  <c r="F11" i="13" s="1"/>
  <c r="C16" i="14"/>
  <c r="F3" i="14" s="1"/>
  <c r="Q43" i="14"/>
  <c r="R5" i="14" s="1"/>
  <c r="Q119" i="14"/>
  <c r="R14" i="14" s="1"/>
  <c r="C240" i="14"/>
  <c r="F10" i="14" s="1"/>
  <c r="C368" i="14"/>
  <c r="F14" i="14" s="1"/>
  <c r="Q34" i="15"/>
  <c r="Q62" i="15"/>
  <c r="R9" i="15" s="1"/>
  <c r="C80" i="15"/>
  <c r="F5" i="15" s="1"/>
  <c r="C112" i="15"/>
  <c r="F6" i="15" s="1"/>
  <c r="C208" i="15"/>
  <c r="F9" i="15" s="1"/>
  <c r="C336" i="15"/>
  <c r="F13" i="15" s="1"/>
  <c r="Q25" i="16"/>
  <c r="R3" i="16" s="1"/>
  <c r="Q52" i="16"/>
  <c r="R6" i="16" s="1"/>
  <c r="Q87" i="16"/>
  <c r="R13" i="16" s="1"/>
  <c r="C176" i="16"/>
  <c r="F8" i="16" s="1"/>
  <c r="C304" i="16"/>
  <c r="F12" i="16" s="1"/>
  <c r="Q70" i="16"/>
  <c r="R10" i="16" s="1"/>
  <c r="C368" i="13"/>
  <c r="C336" i="14"/>
  <c r="F13" i="14" s="1"/>
  <c r="Q52" i="15"/>
  <c r="R6" i="15" s="1"/>
  <c r="Q87" i="15"/>
  <c r="R13" i="15" s="1"/>
  <c r="C144" i="16"/>
  <c r="F7" i="16" s="1"/>
  <c r="Q78" i="13"/>
  <c r="R11" i="13" s="1"/>
  <c r="C16" i="13"/>
  <c r="F3" i="13" s="1"/>
  <c r="Q119" i="13"/>
  <c r="R14" i="13" s="1"/>
  <c r="C48" i="16"/>
  <c r="F4" i="16" s="1"/>
  <c r="Q25" i="13"/>
  <c r="R3" i="13" s="1"/>
  <c r="Q52" i="13"/>
  <c r="R6" i="13" s="1"/>
  <c r="Q87" i="13"/>
  <c r="R13" i="13" s="1"/>
  <c r="C176" i="13"/>
  <c r="C304" i="13"/>
  <c r="F12" i="13" s="1"/>
  <c r="Q16" i="14"/>
  <c r="R2" i="14" s="1"/>
  <c r="C48" i="14"/>
  <c r="F4" i="14" s="1"/>
  <c r="C144" i="14"/>
  <c r="F7" i="14" s="1"/>
  <c r="C272" i="14"/>
  <c r="F11" i="14" s="1"/>
  <c r="C16" i="15"/>
  <c r="F3" i="15" s="1"/>
  <c r="Q43" i="15"/>
  <c r="R5" i="15" s="1"/>
  <c r="Q119" i="15"/>
  <c r="R14" i="15" s="1"/>
  <c r="C240" i="15"/>
  <c r="F10" i="15" s="1"/>
  <c r="C368" i="15"/>
  <c r="Q34" i="16"/>
  <c r="R4" i="16" s="1"/>
  <c r="Q62" i="16"/>
  <c r="R9" i="16" s="1"/>
  <c r="C80" i="16"/>
  <c r="F5" i="16" s="1"/>
  <c r="C112" i="16"/>
  <c r="F6" i="16" s="1"/>
  <c r="C208" i="16"/>
  <c r="F9" i="16" s="1"/>
  <c r="C336" i="16"/>
  <c r="F13" i="16" s="1"/>
  <c r="Q70" i="13"/>
  <c r="R10" i="13" s="1"/>
  <c r="Q34" i="14"/>
  <c r="R4" i="14" s="1"/>
  <c r="C208" i="14"/>
  <c r="F9" i="14" s="1"/>
  <c r="Q25" i="15"/>
  <c r="R3" i="15" s="1"/>
  <c r="Q78" i="14"/>
  <c r="R11" i="14" s="1"/>
  <c r="Q43" i="13"/>
  <c r="R5" i="13" s="1"/>
  <c r="C112" i="14"/>
  <c r="F6" i="14" s="1"/>
  <c r="C176" i="15"/>
  <c r="Q16" i="16"/>
  <c r="Q34" i="13"/>
  <c r="R4" i="13" s="1"/>
  <c r="Q62" i="13"/>
  <c r="R9" i="13" s="1"/>
  <c r="C80" i="13"/>
  <c r="F5" i="13" s="1"/>
  <c r="C112" i="13"/>
  <c r="F6" i="13" s="1"/>
  <c r="C208" i="13"/>
  <c r="F9" i="13" s="1"/>
  <c r="C336" i="13"/>
  <c r="F13" i="13" s="1"/>
  <c r="Q25" i="14"/>
  <c r="R3" i="14" s="1"/>
  <c r="Q52" i="14"/>
  <c r="R6" i="14" s="1"/>
  <c r="Q87" i="14"/>
  <c r="R13" i="14" s="1"/>
  <c r="C176" i="14"/>
  <c r="C304" i="14"/>
  <c r="Q16" i="15"/>
  <c r="R2" i="15" s="1"/>
  <c r="C48" i="15"/>
  <c r="C144" i="15"/>
  <c r="F7" i="15" s="1"/>
  <c r="C272" i="15"/>
  <c r="F11" i="15" s="1"/>
  <c r="C16" i="16"/>
  <c r="F3" i="16" s="1"/>
  <c r="Q43" i="16"/>
  <c r="R5" i="16" s="1"/>
  <c r="Q119" i="16"/>
  <c r="R14" i="16" s="1"/>
  <c r="C240" i="16"/>
  <c r="F10" i="16" s="1"/>
  <c r="C368" i="16"/>
  <c r="F14" i="16" s="1"/>
  <c r="Q70" i="14"/>
  <c r="R10" i="14" s="1"/>
  <c r="F14" i="13"/>
  <c r="F12" i="14"/>
  <c r="F8" i="15"/>
  <c r="R2" i="16"/>
  <c r="F8" i="13"/>
  <c r="F4" i="15"/>
  <c r="R9" i="14"/>
  <c r="F5" i="14"/>
  <c r="R4" i="15"/>
  <c r="F14" i="15"/>
  <c r="F8" i="14"/>
  <c r="Q25" i="11"/>
  <c r="R3" i="11" s="1"/>
  <c r="Q78" i="11"/>
  <c r="R11" i="11" s="1"/>
  <c r="Q70" i="11"/>
  <c r="R10" i="11" s="1"/>
  <c r="Q78" i="12"/>
  <c r="R11" i="12" s="1"/>
  <c r="C272" i="12"/>
  <c r="Q34" i="11"/>
  <c r="R4" i="11" s="1"/>
  <c r="Q62" i="11"/>
  <c r="R9" i="11" s="1"/>
  <c r="C80" i="11"/>
  <c r="F5" i="11" s="1"/>
  <c r="C112" i="11"/>
  <c r="F6" i="11" s="1"/>
  <c r="C208" i="11"/>
  <c r="F9" i="11" s="1"/>
  <c r="C336" i="11"/>
  <c r="F13" i="11" s="1"/>
  <c r="Q25" i="12"/>
  <c r="R3" i="12" s="1"/>
  <c r="Q52" i="12"/>
  <c r="R6" i="12" s="1"/>
  <c r="Q87" i="12"/>
  <c r="R13" i="12" s="1"/>
  <c r="C176" i="12"/>
  <c r="F8" i="12" s="1"/>
  <c r="C304" i="12"/>
  <c r="F12" i="12" s="1"/>
  <c r="C176" i="11"/>
  <c r="F8" i="11" s="1"/>
  <c r="C144" i="12"/>
  <c r="F7" i="12" s="1"/>
  <c r="Q70" i="12"/>
  <c r="R10" i="12" s="1"/>
  <c r="C304" i="11"/>
  <c r="C16" i="11"/>
  <c r="F3" i="11" s="1"/>
  <c r="Q43" i="11"/>
  <c r="R5" i="11" s="1"/>
  <c r="Q119" i="11"/>
  <c r="R14" i="11" s="1"/>
  <c r="C240" i="11"/>
  <c r="F10" i="11" s="1"/>
  <c r="C368" i="11"/>
  <c r="F14" i="11" s="1"/>
  <c r="Q34" i="12"/>
  <c r="R4" i="12" s="1"/>
  <c r="Q62" i="12"/>
  <c r="R9" i="12" s="1"/>
  <c r="C80" i="12"/>
  <c r="F5" i="12" s="1"/>
  <c r="C112" i="12"/>
  <c r="F6" i="12" s="1"/>
  <c r="C208" i="12"/>
  <c r="F9" i="12" s="1"/>
  <c r="C336" i="12"/>
  <c r="F13" i="12" s="1"/>
  <c r="Q52" i="11"/>
  <c r="R6" i="11" s="1"/>
  <c r="C48" i="12"/>
  <c r="F4" i="12" s="1"/>
  <c r="Q16" i="12"/>
  <c r="R2" i="12" s="1"/>
  <c r="Q16" i="11"/>
  <c r="R2" i="11" s="1"/>
  <c r="C48" i="11"/>
  <c r="C144" i="11"/>
  <c r="F7" i="11" s="1"/>
  <c r="C272" i="11"/>
  <c r="F11" i="11" s="1"/>
  <c r="C16" i="12"/>
  <c r="F3" i="12" s="1"/>
  <c r="Q43" i="12"/>
  <c r="R5" i="12" s="1"/>
  <c r="Q119" i="12"/>
  <c r="R14" i="12" s="1"/>
  <c r="C240" i="12"/>
  <c r="F10" i="12" s="1"/>
  <c r="C368" i="12"/>
  <c r="F14" i="12" s="1"/>
  <c r="Q87" i="11"/>
  <c r="R13" i="11" s="1"/>
  <c r="F11" i="12"/>
  <c r="F4" i="11"/>
  <c r="F12" i="11"/>
  <c r="C16" i="10"/>
  <c r="F3" i="10" s="1"/>
  <c r="C144" i="10"/>
  <c r="F7" i="10" s="1"/>
  <c r="C272" i="10"/>
  <c r="F11" i="10" s="1"/>
  <c r="Q16" i="10"/>
  <c r="R2" i="10" s="1"/>
  <c r="C48" i="10"/>
  <c r="F4" i="10" s="1"/>
  <c r="Q78" i="10"/>
  <c r="R11" i="10" s="1"/>
  <c r="Q25" i="10"/>
  <c r="R3" i="10" s="1"/>
  <c r="Q52" i="10"/>
  <c r="R6" i="10" s="1"/>
  <c r="Q87" i="10"/>
  <c r="R13" i="10" s="1"/>
  <c r="C176" i="10"/>
  <c r="F8" i="10" s="1"/>
  <c r="C304" i="10"/>
  <c r="F12" i="10" s="1"/>
  <c r="Q43" i="10"/>
  <c r="R5" i="10" s="1"/>
  <c r="Q70" i="10"/>
  <c r="R10" i="10" s="1"/>
  <c r="Q34" i="10"/>
  <c r="R4" i="10" s="1"/>
  <c r="Q62" i="10"/>
  <c r="R9" i="10" s="1"/>
  <c r="C80" i="10"/>
  <c r="F5" i="10" s="1"/>
  <c r="C112" i="10"/>
  <c r="F6" i="10" s="1"/>
  <c r="C208" i="10"/>
  <c r="F9" i="10" s="1"/>
  <c r="C336" i="10"/>
  <c r="F13" i="10" s="1"/>
  <c r="Q119" i="10"/>
  <c r="R14" i="10" s="1"/>
  <c r="C240" i="10"/>
  <c r="F10" i="10" s="1"/>
  <c r="C368" i="10"/>
  <c r="F14" i="10" s="1"/>
  <c r="Q119" i="8"/>
  <c r="C368" i="8"/>
  <c r="Q62" i="8"/>
  <c r="Q34" i="8"/>
  <c r="Q25" i="8"/>
  <c r="Q70" i="8"/>
  <c r="Q43" i="8"/>
  <c r="Q87" i="8"/>
  <c r="Q78" i="8"/>
  <c r="Q52" i="8"/>
  <c r="S13" i="8"/>
  <c r="S14" i="8"/>
  <c r="C336" i="8"/>
  <c r="C304" i="8"/>
  <c r="C272" i="8"/>
  <c r="C240" i="8"/>
  <c r="C208" i="8"/>
  <c r="C144" i="8"/>
  <c r="C112" i="8"/>
  <c r="C80" i="8"/>
  <c r="C48" i="8"/>
  <c r="S6" i="8"/>
  <c r="R6" i="8" s="1"/>
  <c r="O69" i="8"/>
  <c r="O68" i="8"/>
  <c r="O67" i="8"/>
  <c r="O66" i="8"/>
  <c r="O65" i="8"/>
  <c r="O64" i="8"/>
  <c r="O63" i="8"/>
  <c r="O62" i="8"/>
  <c r="O77" i="8"/>
  <c r="O76" i="8"/>
  <c r="O75" i="8"/>
  <c r="O74" i="8"/>
  <c r="O73" i="8"/>
  <c r="O72" i="8"/>
  <c r="O71" i="8"/>
  <c r="O70" i="8"/>
  <c r="O85" i="8"/>
  <c r="O84" i="8"/>
  <c r="O83" i="8"/>
  <c r="O82" i="8"/>
  <c r="O81" i="8"/>
  <c r="O80" i="8"/>
  <c r="O79" i="8"/>
  <c r="O78" i="8"/>
  <c r="A368" i="8"/>
  <c r="L3" i="8"/>
  <c r="M3" i="8"/>
  <c r="L4" i="8"/>
  <c r="M4" i="8"/>
  <c r="L5" i="8"/>
  <c r="M5" i="8"/>
  <c r="L6" i="8"/>
  <c r="M6" i="8"/>
  <c r="L7" i="8"/>
  <c r="M7" i="8"/>
  <c r="M9" i="8"/>
  <c r="M10" i="8"/>
  <c r="M11" i="8"/>
  <c r="M12" i="8"/>
  <c r="M13" i="8"/>
  <c r="M14" i="8"/>
  <c r="L9" i="8"/>
  <c r="L10" i="8"/>
  <c r="L11" i="8"/>
  <c r="L12" i="8"/>
  <c r="L13" i="8"/>
  <c r="L14" i="8"/>
  <c r="M8" i="8"/>
  <c r="L8" i="8"/>
  <c r="C16" i="8" a="1"/>
  <c r="C176" i="8" a="1"/>
  <c r="R9" i="36" l="1"/>
  <c r="R4" i="36"/>
  <c r="R5" i="36"/>
  <c r="F12" i="34"/>
  <c r="R2" i="36"/>
  <c r="F14" i="36"/>
  <c r="R5" i="27"/>
  <c r="R14" i="8"/>
  <c r="C16" i="8"/>
  <c r="R13" i="8"/>
  <c r="C176" i="8"/>
  <c r="W10" i="8"/>
  <c r="X10" i="8"/>
  <c r="W11" i="8"/>
  <c r="X11" i="8"/>
  <c r="X9" i="8"/>
  <c r="W9" i="8"/>
  <c r="X13" i="8"/>
  <c r="W13" i="8"/>
  <c r="W3" i="8"/>
  <c r="X3" i="8"/>
  <c r="W4" i="8"/>
  <c r="X4" i="8"/>
  <c r="W5" i="8"/>
  <c r="X5" i="8"/>
  <c r="W6" i="8"/>
  <c r="X6" i="8"/>
  <c r="X2" i="8"/>
  <c r="W2" i="8"/>
  <c r="Q16" i="8" a="1"/>
  <c r="Q16" i="8" l="1"/>
  <c r="G14" i="8"/>
  <c r="F14" i="8" s="1"/>
  <c r="A336" i="8"/>
  <c r="A304" i="8"/>
  <c r="A272" i="8"/>
  <c r="A240" i="8"/>
  <c r="A208" i="8"/>
  <c r="A176" i="8"/>
  <c r="O87" i="8"/>
  <c r="A144" i="8"/>
  <c r="A112" i="8"/>
  <c r="O52" i="8"/>
  <c r="A80" i="8"/>
  <c r="O43" i="8"/>
  <c r="O34" i="8"/>
  <c r="A48" i="8"/>
  <c r="O25" i="8"/>
  <c r="O16" i="8"/>
  <c r="A16" i="8"/>
  <c r="G4" i="8" l="1"/>
  <c r="F4" i="8" s="1"/>
  <c r="G7" i="8"/>
  <c r="F7" i="8" s="1"/>
  <c r="G10" i="8"/>
  <c r="F10" i="8" s="1"/>
  <c r="G13" i="8"/>
  <c r="F13" i="8" s="1"/>
  <c r="G5" i="8"/>
  <c r="F5" i="8" s="1"/>
  <c r="G6" i="8"/>
  <c r="F6" i="8" s="1"/>
  <c r="G9" i="8"/>
  <c r="F9" i="8" s="1"/>
  <c r="G8" i="8"/>
  <c r="F8" i="8" s="1"/>
  <c r="G11" i="8"/>
  <c r="F11" i="8" s="1"/>
  <c r="G12" i="8"/>
  <c r="F12" i="8" s="1"/>
  <c r="S11" i="8"/>
  <c r="R11" i="8" s="1"/>
  <c r="S3" i="8"/>
  <c r="R3" i="8" s="1"/>
  <c r="S2" i="8"/>
  <c r="R2" i="8" s="1"/>
  <c r="S9" i="8"/>
  <c r="R9" i="8" s="1"/>
  <c r="S4" i="8"/>
  <c r="R4" i="8" s="1"/>
  <c r="S10" i="8"/>
  <c r="R10" i="8" s="1"/>
  <c r="S5" i="8"/>
  <c r="R5" i="8" s="1"/>
  <c r="G3" i="8"/>
  <c r="F3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<sst xmlns="http://schemas.openxmlformats.org/spreadsheetml/2006/main" count="1911" uniqueCount="68">
  <si>
    <t>1a. Vez</t>
  </si>
  <si>
    <t>subsecuente</t>
  </si>
  <si>
    <t>1a vez/Sub</t>
  </si>
  <si>
    <t>consulta externa</t>
  </si>
  <si>
    <t>NUTRICIÓN</t>
  </si>
  <si>
    <t>salud bucal</t>
  </si>
  <si>
    <t>salud mental</t>
  </si>
  <si>
    <t>Ficha</t>
  </si>
  <si>
    <t>Horario</t>
  </si>
  <si>
    <t>Consulta</t>
  </si>
  <si>
    <t>Paciente</t>
  </si>
  <si>
    <t>Expediente</t>
  </si>
  <si>
    <t>Tarjeta crónico</t>
  </si>
  <si>
    <t>Hora Final:</t>
  </si>
  <si>
    <t>Hora Inicial:</t>
  </si>
  <si>
    <t>Notas:</t>
  </si>
  <si>
    <t>Total</t>
  </si>
  <si>
    <t>Subsecuente</t>
  </si>
  <si>
    <t>Módulo:</t>
  </si>
  <si>
    <t>Médico:</t>
  </si>
  <si>
    <t>Observaciones</t>
  </si>
  <si>
    <t>Medico Pasante</t>
  </si>
  <si>
    <t>Presencial</t>
  </si>
  <si>
    <t>Programada</t>
  </si>
  <si>
    <t>Telefónica</t>
  </si>
  <si>
    <t>Modulo:</t>
  </si>
  <si>
    <t>Dental</t>
  </si>
  <si>
    <t>Mental</t>
  </si>
  <si>
    <t>Porcentaje de ocupación:</t>
  </si>
  <si>
    <t>Nutrición</t>
  </si>
  <si>
    <t>entrada</t>
  </si>
  <si>
    <t>salida</t>
  </si>
  <si>
    <t>Abrego Cruz Omar</t>
  </si>
  <si>
    <t>Blancas Jimenez Karina</t>
  </si>
  <si>
    <t>Cervantes Beristain Jessica</t>
  </si>
  <si>
    <t>Cruz Herrera Luz Maria</t>
  </si>
  <si>
    <t>Enriquez Villeda Chantal Alejandra</t>
  </si>
  <si>
    <t>Franco Soto Maria</t>
  </si>
  <si>
    <t>Garcia Elizalde Cassiel Alejandro</t>
  </si>
  <si>
    <t>Gomez Hernandez Guadalupe</t>
  </si>
  <si>
    <t>Lacayo Linares Edith</t>
  </si>
  <si>
    <t>Martinez Soria Juio Cesar</t>
  </si>
  <si>
    <t>Mulsa Juarez Esteban Augusto</t>
  </si>
  <si>
    <t>Nicanor Milarte Carlos</t>
  </si>
  <si>
    <t>Ortiz Arredondo Griselda</t>
  </si>
  <si>
    <t>Patiño Gallegos Jesus</t>
  </si>
  <si>
    <t>Romero Huerta Karina Angeles</t>
  </si>
  <si>
    <t>Ruiz Pichardo Antonio</t>
  </si>
  <si>
    <t>Nombre del paciente</t>
  </si>
  <si>
    <t>Colposcopia</t>
  </si>
  <si>
    <t>Alarcon Torres Carmen Esther</t>
  </si>
  <si>
    <t>Cadena Juarez Francisco</t>
  </si>
  <si>
    <t>Diaz Franco Diana Michell</t>
  </si>
  <si>
    <t>Alvarez Lopez Veronica</t>
  </si>
  <si>
    <t>Castro Hernandez Gabriela</t>
  </si>
  <si>
    <t>Gonzalez Bolaños Blanca Estela</t>
  </si>
  <si>
    <t xml:space="preserve">Rodea Monroy Maria Patricia </t>
  </si>
  <si>
    <t xml:space="preserve">Torres Lopez Yolanda </t>
  </si>
  <si>
    <t>Guzman Lerma Moises</t>
  </si>
  <si>
    <t xml:space="preserve">Leon Manriquez Esperanza </t>
  </si>
  <si>
    <t>Pineda Nuñez Leslie Miriam</t>
  </si>
  <si>
    <t>Rodriguez Diaz Lizeth</t>
  </si>
  <si>
    <t>Mondragon Colin Maria</t>
  </si>
  <si>
    <t>Serrano Navarrete Ana Maria</t>
  </si>
  <si>
    <t>Cortes Garcia Dolores Jazmin</t>
  </si>
  <si>
    <t>Esquivel Pineda Luz Amalia</t>
  </si>
  <si>
    <t>Reyes Hernadez Ignacio Roberto</t>
  </si>
  <si>
    <t>Centro de Salud T-III MIXCOAC Matutino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</si>
</sst>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8"/>
      <color theme="1" tint="0.249977111117893"/>
      <name val="Arial"/>
      <family val="2"/>
    </font>
    <font>
      <sz val="8"/>
      <color theme="0" tint="-0.499984740745262"/>
      <name val="Arial"/>
      <family val="2"/>
    </font>
    <font>
      <sz val="8"/>
      <color rgb="FFC00000"/>
      <name val="Arial"/>
      <family val="2"/>
    </font>
    <font>
      <b/>
      <sz val="12"/>
      <color theme="1"/>
      <name val="Arial"/>
      <family val="2"/>
    </font>
    <font>
      <sz val="8"/>
      <color theme="1"/>
      <name val="Calibri"/>
      <family val="2"/>
      <scheme val="minor"/>
    </font>
    <font>
      <sz val="24"/>
      <color theme="1"/>
      <name val="Arial"/>
      <family val="2"/>
    </font>
    <font>
      <sz val="24"/>
      <color theme="1"/>
      <name val="Calibri"/>
      <family val="2"/>
      <scheme val="minor"/>
    </font>
    <font>
      <sz val="20"/>
      <color theme="1" tint="0.34998626667073579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22"/>
      <color theme="4" tint="-0.499984740745262"/>
      <name val="Arial"/>
      <family val="2"/>
    </font>
    <font>
      <sz val="18"/>
      <color rgb="FF7030A0"/>
      <name val="Arial"/>
      <family val="2"/>
    </font>
    <font>
      <sz val="9"/>
      <color theme="9" tint="-0.499984740745262"/>
      <name val="Arial"/>
      <family val="2"/>
    </font>
    <font>
      <b/>
      <sz val="12"/>
      <color theme="0"/>
      <name val="Arial"/>
      <family val="2"/>
    </font>
    <font>
      <sz val="8"/>
      <color theme="0" tint="-0.34998626667073579"/>
      <name val="Arial"/>
      <family val="2"/>
    </font>
    <font>
      <sz val="22"/>
      <color theme="1" tint="0.34998626667073579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 tint="0.14999847407452621"/>
      <name val="Franklin Gothic Book"/>
      <family val="2"/>
    </font>
    <font>
      <b/>
      <sz val="10"/>
      <color theme="1" tint="0.34998626667073579"/>
      <name val="Montserrat"/>
    </font>
    <font>
      <b/>
      <sz val="28"/>
      <color theme="9" tint="-0.499984740745262"/>
      <name val="Arial"/>
      <family val="2"/>
    </font>
    <font>
      <b/>
      <sz val="8"/>
      <color theme="4"/>
      <name val="Arial"/>
      <family val="2"/>
    </font>
    <font>
      <b/>
      <sz val="10"/>
      <color theme="4"/>
      <name val="Arial"/>
      <family val="2"/>
    </font>
    <font>
      <b/>
      <sz val="14"/>
      <color theme="1" tint="0.14999847407452621"/>
      <name val="Franklin Gothic Book"/>
      <family val="2"/>
    </font>
    <font>
      <b/>
      <sz val="12"/>
      <color theme="0" tint="-0.499984740745262"/>
      <name val="Arial"/>
      <family val="2"/>
    </font>
    <font>
      <b/>
      <sz val="11"/>
      <name val="Arial"/>
      <family val="2"/>
    </font>
    <font>
      <b/>
      <sz val="22"/>
      <color theme="9" tint="0.79998168889431442"/>
      <name val="Roboto"/>
    </font>
    <font>
      <b/>
      <sz val="22"/>
      <color theme="9" tint="-0.249977111117893"/>
      <name val="Roboto"/>
    </font>
    <font>
      <b/>
      <sz val="18"/>
      <color theme="9" tint="-0.499984740745262"/>
      <name val="Roboto"/>
    </font>
    <font>
      <b/>
      <sz val="12"/>
      <name val="Roboto"/>
    </font>
    <font>
      <b/>
      <sz val="10"/>
      <color theme="1" tint="0.14999847407452621"/>
      <name val="Montserrat"/>
    </font>
    <font>
      <b/>
      <sz val="12"/>
      <color theme="1"/>
      <name val="Roboto"/>
    </font>
    <font>
      <b/>
      <sz val="8"/>
      <color theme="1"/>
      <name val="Roboto"/>
    </font>
    <font>
      <b/>
      <sz val="22"/>
      <color theme="0"/>
      <name val="Roboto"/>
    </font>
    <font>
      <b/>
      <sz val="22"/>
      <color rgb="FF9933FF"/>
      <name val="Roboto"/>
    </font>
    <font>
      <b/>
      <sz val="22"/>
      <color theme="1"/>
      <name val="Roboto"/>
    </font>
    <font>
      <b/>
      <sz val="10"/>
      <color theme="1"/>
      <name val="Roboto"/>
    </font>
    <font>
      <b/>
      <sz val="11"/>
      <color theme="1"/>
      <name val="Roboto"/>
    </font>
    <font>
      <sz val="28"/>
      <name val="Arial"/>
      <family val="2"/>
    </font>
    <font>
      <b/>
      <sz val="10"/>
      <color theme="1"/>
      <name val="Montserrat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1D1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auto="1"/>
      </left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221">
    <xf numFmtId="0" fontId="0" fillId="0" borderId="0" xfId="0"/>
    <xf numFmtId="0" fontId="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8" fillId="0" borderId="0" xfId="0" applyFont="1"/>
    <xf numFmtId="0" fontId="22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9" fontId="16" fillId="9" borderId="18" xfId="1" applyFont="1" applyFill="1" applyBorder="1" applyAlignment="1" applyProtection="1">
      <alignment horizontal="center" vertical="center"/>
    </xf>
    <xf numFmtId="9" fontId="16" fillId="9" borderId="19" xfId="1" applyFont="1" applyFill="1" applyBorder="1" applyAlignment="1" applyProtection="1">
      <alignment horizontal="center" vertical="center"/>
    </xf>
    <xf numFmtId="9" fontId="16" fillId="10" borderId="19" xfId="1" applyFont="1" applyFill="1" applyBorder="1" applyAlignment="1" applyProtection="1">
      <alignment horizontal="center" vertical="center"/>
    </xf>
    <xf numFmtId="0" fontId="27" fillId="0" borderId="0" xfId="0" applyFont="1" applyAlignment="1">
      <alignment horizontal="center" vertical="center"/>
    </xf>
    <xf numFmtId="20" fontId="27" fillId="0" borderId="0" xfId="0" applyNumberFormat="1" applyFont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20" fontId="27" fillId="0" borderId="7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20" fontId="27" fillId="0" borderId="2" xfId="0" applyNumberFormat="1" applyFont="1" applyBorder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0" fillId="11" borderId="0" xfId="0" applyFill="1"/>
    <xf numFmtId="0" fontId="4" fillId="0" borderId="0" xfId="0" applyFont="1" applyAlignment="1" applyProtection="1">
      <alignment horizontal="center" vertical="center"/>
      <protection locked="0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9" fontId="16" fillId="10" borderId="18" xfId="1" applyFont="1" applyFill="1" applyBorder="1" applyAlignment="1" applyProtection="1">
      <alignment horizontal="center" vertical="center"/>
    </xf>
    <xf numFmtId="9" fontId="16" fillId="9" borderId="20" xfId="1" applyFont="1" applyFill="1" applyBorder="1" applyAlignment="1" applyProtection="1">
      <alignment horizontal="center" vertical="center"/>
    </xf>
    <xf numFmtId="9" fontId="16" fillId="13" borderId="19" xfId="1" applyFont="1" applyFill="1" applyBorder="1" applyAlignment="1" applyProtection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8" fillId="11" borderId="0" xfId="0" applyFont="1" applyFill="1"/>
    <xf numFmtId="0" fontId="5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0" fontId="25" fillId="10" borderId="9" xfId="0" applyFont="1" applyFill="1" applyBorder="1" applyAlignment="1" applyProtection="1">
      <alignment horizontal="left" vertical="center" wrapText="1"/>
      <protection locked="0"/>
    </xf>
    <xf numFmtId="0" fontId="25" fillId="9" borderId="12" xfId="0" applyFont="1" applyFill="1" applyBorder="1" applyAlignment="1" applyProtection="1">
      <alignment horizontal="left" vertical="center" wrapText="1"/>
      <protection locked="0"/>
    </xf>
    <xf numFmtId="0" fontId="25" fillId="9" borderId="21" xfId="0" applyFont="1" applyFill="1" applyBorder="1" applyAlignment="1" applyProtection="1">
      <alignment horizontal="center" vertical="center"/>
      <protection locked="0"/>
    </xf>
    <xf numFmtId="0" fontId="25" fillId="10" borderId="23" xfId="0" applyFont="1" applyFill="1" applyBorder="1" applyAlignment="1" applyProtection="1">
      <alignment horizontal="center" vertical="center"/>
      <protection locked="0"/>
    </xf>
    <xf numFmtId="0" fontId="25" fillId="9" borderId="22" xfId="0" applyFont="1" applyFill="1" applyBorder="1" applyAlignment="1" applyProtection="1">
      <alignment horizontal="center" vertical="center"/>
      <protection locked="0"/>
    </xf>
    <xf numFmtId="0" fontId="25" fillId="13" borderId="23" xfId="0" applyFont="1" applyFill="1" applyBorder="1" applyAlignment="1" applyProtection="1">
      <alignment horizontal="center" vertical="center"/>
      <protection locked="0"/>
    </xf>
    <xf numFmtId="0" fontId="25" fillId="13" borderId="9" xfId="0" applyFont="1" applyFill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26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 shrinkToFit="1"/>
    </xf>
    <xf numFmtId="0" fontId="1" fillId="4" borderId="25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49" fontId="34" fillId="0" borderId="2" xfId="0" applyNumberFormat="1" applyFont="1" applyBorder="1" applyAlignment="1" applyProtection="1">
      <alignment horizontal="center" vertical="center"/>
      <protection locked="0"/>
    </xf>
    <xf numFmtId="49" fontId="35" fillId="0" borderId="7" xfId="0" applyNumberFormat="1" applyFont="1" applyBorder="1" applyAlignment="1" applyProtection="1">
      <alignment horizontal="center" vertical="center"/>
      <protection locked="0"/>
    </xf>
    <xf numFmtId="0" fontId="25" fillId="10" borderId="9" xfId="0" applyFont="1" applyFill="1" applyBorder="1" applyAlignment="1">
      <alignment horizontal="center" vertical="center"/>
    </xf>
    <xf numFmtId="0" fontId="25" fillId="9" borderId="9" xfId="0" applyFont="1" applyFill="1" applyBorder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41" fillId="11" borderId="29" xfId="0" applyFont="1" applyFill="1" applyBorder="1" applyAlignment="1">
      <alignment vertical="center" textRotation="90"/>
    </xf>
    <xf numFmtId="0" fontId="20" fillId="11" borderId="0" xfId="0" applyFont="1" applyFill="1"/>
    <xf numFmtId="0" fontId="10" fillId="11" borderId="0" xfId="0" applyFont="1" applyFill="1" applyAlignment="1">
      <alignment horizontal="left"/>
    </xf>
    <xf numFmtId="20" fontId="8" fillId="11" borderId="0" xfId="0" applyNumberFormat="1" applyFont="1" applyFill="1"/>
    <xf numFmtId="0" fontId="11" fillId="11" borderId="0" xfId="0" applyFont="1" applyFill="1" applyAlignment="1">
      <alignment vertical="center"/>
    </xf>
    <xf numFmtId="0" fontId="0" fillId="11" borderId="0" xfId="0" applyFill="1" applyProtection="1">
      <protection locked="0"/>
    </xf>
    <xf numFmtId="22" fontId="2" fillId="0" borderId="0" xfId="0" applyNumberFormat="1" applyFont="1" applyAlignment="1">
      <alignment horizontal="left" vertical="center"/>
    </xf>
    <xf numFmtId="0" fontId="31" fillId="3" borderId="4" xfId="0" applyFont="1" applyFill="1" applyBorder="1" applyAlignment="1">
      <alignment horizontal="center" vertical="center" textRotation="90" wrapText="1"/>
    </xf>
    <xf numFmtId="0" fontId="4" fillId="0" borderId="0" xfId="0" applyFont="1" applyAlignment="1" applyProtection="1">
      <alignment vertical="center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3" fillId="2" borderId="2" xfId="0" applyFont="1" applyFill="1" applyBorder="1" applyAlignment="1">
      <alignment horizontal="center" vertical="center" shrinkToFit="1"/>
    </xf>
    <xf numFmtId="49" fontId="34" fillId="0" borderId="0" xfId="0" applyNumberFormat="1" applyFont="1" applyAlignment="1" applyProtection="1">
      <alignment horizontal="center" vertical="center"/>
      <protection locked="0"/>
    </xf>
    <xf numFmtId="20" fontId="2" fillId="0" borderId="0" xfId="0" applyNumberFormat="1" applyFont="1" applyAlignment="1">
      <alignment horizontal="left" vertical="center"/>
    </xf>
    <xf numFmtId="21" fontId="2" fillId="0" borderId="0" xfId="0" applyNumberFormat="1" applyFont="1" applyAlignment="1">
      <alignment horizontal="left" vertical="center"/>
    </xf>
    <xf numFmtId="20" fontId="25" fillId="10" borderId="16" xfId="0" applyNumberFormat="1" applyFont="1" applyFill="1" applyBorder="1" applyAlignment="1">
      <alignment horizontal="left" vertical="center"/>
    </xf>
    <xf numFmtId="20" fontId="25" fillId="9" borderId="11" xfId="0" applyNumberFormat="1" applyFont="1" applyFill="1" applyBorder="1" applyAlignment="1">
      <alignment horizontal="left" vertical="center"/>
    </xf>
    <xf numFmtId="20" fontId="25" fillId="10" borderId="11" xfId="0" applyNumberFormat="1" applyFont="1" applyFill="1" applyBorder="1" applyAlignment="1">
      <alignment horizontal="left" vertical="center"/>
    </xf>
    <xf numFmtId="20" fontId="25" fillId="9" borderId="13" xfId="0" applyNumberFormat="1" applyFont="1" applyFill="1" applyBorder="1" applyAlignment="1">
      <alignment horizontal="left" vertical="center"/>
    </xf>
    <xf numFmtId="20" fontId="0" fillId="11" borderId="0" xfId="0" applyNumberFormat="1" applyFill="1" applyProtection="1">
      <protection locked="0"/>
    </xf>
    <xf numFmtId="20" fontId="25" fillId="9" borderId="16" xfId="0" applyNumberFormat="1" applyFont="1" applyFill="1" applyBorder="1" applyAlignment="1">
      <alignment horizontal="left" vertical="center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21" fontId="2" fillId="0" borderId="0" xfId="0" applyNumberFormat="1" applyFon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5" fillId="10" borderId="16" xfId="0" applyFont="1" applyFill="1" applyBorder="1" applyAlignment="1" applyProtection="1">
      <alignment horizontal="left" vertical="center" wrapText="1"/>
      <protection locked="0"/>
    </xf>
    <xf numFmtId="0" fontId="25" fillId="9" borderId="11" xfId="0" applyFont="1" applyFill="1" applyBorder="1" applyAlignment="1" applyProtection="1">
      <alignment horizontal="left" vertical="center" wrapText="1"/>
      <protection locked="0"/>
    </xf>
    <xf numFmtId="0" fontId="25" fillId="10" borderId="11" xfId="0" applyFont="1" applyFill="1" applyBorder="1" applyAlignment="1" applyProtection="1">
      <alignment horizontal="left" vertical="center" wrapText="1"/>
      <protection locked="0"/>
    </xf>
    <xf numFmtId="0" fontId="25" fillId="10" borderId="13" xfId="0" applyFont="1" applyFill="1" applyBorder="1" applyAlignment="1" applyProtection="1">
      <alignment horizontal="left" vertical="center" wrapText="1"/>
      <protection locked="0"/>
    </xf>
    <xf numFmtId="0" fontId="25" fillId="10" borderId="30" xfId="0" applyFont="1" applyFill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 applyProtection="1">
      <alignment horizontal="center" vertical="center"/>
      <protection locked="0"/>
    </xf>
    <xf numFmtId="20" fontId="25" fillId="10" borderId="30" xfId="0" applyNumberFormat="1" applyFont="1" applyFill="1" applyBorder="1" applyAlignment="1">
      <alignment horizontal="left" vertical="center"/>
    </xf>
    <xf numFmtId="20" fontId="25" fillId="9" borderId="14" xfId="0" applyNumberFormat="1" applyFont="1" applyFill="1" applyBorder="1" applyAlignment="1">
      <alignment horizontal="left" vertical="center"/>
    </xf>
    <xf numFmtId="20" fontId="25" fillId="10" borderId="14" xfId="0" applyNumberFormat="1" applyFont="1" applyFill="1" applyBorder="1" applyAlignment="1">
      <alignment horizontal="left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25" fillId="9" borderId="23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20" fontId="25" fillId="9" borderId="30" xfId="0" applyNumberFormat="1" applyFont="1" applyFill="1" applyBorder="1" applyAlignment="1">
      <alignment horizontal="left" vertical="center"/>
    </xf>
    <xf numFmtId="20" fontId="25" fillId="9" borderId="35" xfId="0" applyNumberFormat="1" applyFont="1" applyFill="1" applyBorder="1" applyAlignment="1">
      <alignment horizontal="left" vertical="center"/>
    </xf>
    <xf numFmtId="0" fontId="25" fillId="9" borderId="21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5" fillId="9" borderId="12" xfId="0" applyFont="1" applyFill="1" applyBorder="1" applyAlignment="1">
      <alignment horizontal="center" vertical="center"/>
    </xf>
    <xf numFmtId="0" fontId="25" fillId="13" borderId="21" xfId="0" applyFont="1" applyFill="1" applyBorder="1" applyAlignment="1">
      <alignment horizontal="center" vertical="center"/>
    </xf>
    <xf numFmtId="0" fontId="25" fillId="13" borderId="10" xfId="0" applyFont="1" applyFill="1" applyBorder="1" applyAlignment="1">
      <alignment horizontal="center" vertical="center"/>
    </xf>
    <xf numFmtId="20" fontId="25" fillId="10" borderId="13" xfId="0" applyNumberFormat="1" applyFont="1" applyFill="1" applyBorder="1" applyAlignment="1">
      <alignment horizontal="left" vertical="center"/>
    </xf>
    <xf numFmtId="20" fontId="25" fillId="13" borderId="16" xfId="0" applyNumberFormat="1" applyFont="1" applyFill="1" applyBorder="1" applyAlignment="1">
      <alignment horizontal="left" vertical="center"/>
    </xf>
    <xf numFmtId="0" fontId="25" fillId="10" borderId="17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10" borderId="15" xfId="0" applyFont="1" applyFill="1" applyBorder="1" applyAlignment="1">
      <alignment horizontal="center" vertical="center"/>
    </xf>
    <xf numFmtId="0" fontId="25" fillId="10" borderId="39" xfId="0" applyFont="1" applyFill="1" applyBorder="1" applyAlignment="1">
      <alignment horizontal="center" vertical="center"/>
    </xf>
    <xf numFmtId="0" fontId="25" fillId="10" borderId="18" xfId="0" applyFont="1" applyFill="1" applyBorder="1" applyAlignment="1" applyProtection="1">
      <alignment horizontal="center" vertical="center"/>
      <protection locked="0"/>
    </xf>
    <xf numFmtId="0" fontId="25" fillId="9" borderId="19" xfId="0" applyFont="1" applyFill="1" applyBorder="1" applyAlignment="1" applyProtection="1">
      <alignment horizontal="center" vertical="center"/>
      <protection locked="0"/>
    </xf>
    <xf numFmtId="0" fontId="25" fillId="10" borderId="19" xfId="0" applyFont="1" applyFill="1" applyBorder="1" applyAlignment="1" applyProtection="1">
      <alignment horizontal="center" vertical="center"/>
      <protection locked="0"/>
    </xf>
    <xf numFmtId="0" fontId="25" fillId="10" borderId="20" xfId="0" applyFont="1" applyFill="1" applyBorder="1" applyAlignment="1" applyProtection="1">
      <alignment horizontal="center" vertical="center"/>
      <protection locked="0"/>
    </xf>
    <xf numFmtId="0" fontId="25" fillId="9" borderId="17" xfId="0" applyFont="1" applyFill="1" applyBorder="1" applyAlignment="1">
      <alignment horizontal="center" vertical="center"/>
    </xf>
    <xf numFmtId="0" fontId="25" fillId="9" borderId="39" xfId="0" applyFont="1" applyFill="1" applyBorder="1" applyAlignment="1">
      <alignment horizontal="center" vertical="center"/>
    </xf>
    <xf numFmtId="0" fontId="25" fillId="13" borderId="17" xfId="0" applyFont="1" applyFill="1" applyBorder="1" applyAlignment="1">
      <alignment horizontal="center" vertical="center"/>
    </xf>
    <xf numFmtId="20" fontId="25" fillId="10" borderId="35" xfId="0" applyNumberFormat="1" applyFont="1" applyFill="1" applyBorder="1" applyAlignment="1">
      <alignment horizontal="left" vertical="center"/>
    </xf>
    <xf numFmtId="20" fontId="25" fillId="13" borderId="30" xfId="0" applyNumberFormat="1" applyFont="1" applyFill="1" applyBorder="1" applyAlignment="1">
      <alignment horizontal="left" vertical="center"/>
    </xf>
    <xf numFmtId="0" fontId="25" fillId="9" borderId="18" xfId="0" applyFont="1" applyFill="1" applyBorder="1" applyAlignment="1" applyProtection="1">
      <alignment horizontal="center" vertical="center"/>
      <protection locked="0"/>
    </xf>
    <xf numFmtId="0" fontId="0" fillId="11" borderId="37" xfId="0" applyFill="1" applyBorder="1"/>
    <xf numFmtId="0" fontId="25" fillId="11" borderId="37" xfId="0" applyFont="1" applyFill="1" applyBorder="1" applyAlignment="1" applyProtection="1">
      <alignment horizontal="center" vertical="center"/>
      <protection locked="0"/>
    </xf>
    <xf numFmtId="0" fontId="25" fillId="9" borderId="20" xfId="0" applyFont="1" applyFill="1" applyBorder="1" applyAlignment="1" applyProtection="1">
      <alignment horizontal="center" vertical="center"/>
      <protection locked="0"/>
    </xf>
    <xf numFmtId="0" fontId="25" fillId="11" borderId="37" xfId="0" applyFont="1" applyFill="1" applyBorder="1" applyAlignment="1" applyProtection="1">
      <alignment horizontal="center" vertical="center" wrapText="1"/>
      <protection locked="0"/>
    </xf>
    <xf numFmtId="0" fontId="25" fillId="13" borderId="18" xfId="0" applyFont="1" applyFill="1" applyBorder="1" applyAlignment="1" applyProtection="1">
      <alignment horizontal="center" vertical="center"/>
      <protection locked="0"/>
    </xf>
    <xf numFmtId="0" fontId="33" fillId="2" borderId="27" xfId="0" applyFont="1" applyFill="1" applyBorder="1" applyAlignment="1">
      <alignment horizontal="center" vertical="center"/>
    </xf>
    <xf numFmtId="20" fontId="0" fillId="11" borderId="0" xfId="0" applyNumberFormat="1" applyFill="1"/>
    <xf numFmtId="0" fontId="39" fillId="11" borderId="0" xfId="0" applyFont="1" applyFill="1"/>
    <xf numFmtId="0" fontId="40" fillId="11" borderId="0" xfId="0" applyFont="1" applyFill="1"/>
    <xf numFmtId="0" fontId="24" fillId="9" borderId="21" xfId="0" applyFont="1" applyFill="1" applyBorder="1" applyAlignment="1">
      <alignment horizontal="center" vertical="center"/>
    </xf>
    <xf numFmtId="0" fontId="24" fillId="9" borderId="10" xfId="0" applyFont="1" applyFill="1" applyBorder="1" applyAlignment="1">
      <alignment horizontal="center" vertical="center"/>
    </xf>
    <xf numFmtId="0" fontId="24" fillId="9" borderId="17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15" xfId="0" applyFont="1" applyFill="1" applyBorder="1" applyAlignment="1">
      <alignment horizontal="center" vertical="center"/>
    </xf>
    <xf numFmtId="0" fontId="24" fillId="9" borderId="23" xfId="0" applyFont="1" applyFill="1" applyBorder="1" applyAlignment="1">
      <alignment horizontal="center" vertical="center"/>
    </xf>
    <xf numFmtId="0" fontId="24" fillId="9" borderId="9" xfId="0" applyFont="1" applyFill="1" applyBorder="1" applyAlignment="1">
      <alignment horizontal="center" vertical="center"/>
    </xf>
    <xf numFmtId="0" fontId="24" fillId="9" borderId="15" xfId="0" applyFont="1" applyFill="1" applyBorder="1" applyAlignment="1">
      <alignment horizontal="center" vertical="center"/>
    </xf>
    <xf numFmtId="22" fontId="25" fillId="9" borderId="30" xfId="0" applyNumberFormat="1" applyFont="1" applyFill="1" applyBorder="1" applyAlignment="1">
      <alignment horizontal="left" vertical="center" shrinkToFit="1"/>
    </xf>
    <xf numFmtId="22" fontId="25" fillId="9" borderId="17" xfId="0" applyNumberFormat="1" applyFont="1" applyFill="1" applyBorder="1" applyAlignment="1">
      <alignment horizontal="left" vertical="center" shrinkToFit="1"/>
    </xf>
    <xf numFmtId="22" fontId="25" fillId="10" borderId="14" xfId="0" applyNumberFormat="1" applyFont="1" applyFill="1" applyBorder="1" applyAlignment="1">
      <alignment horizontal="left" vertical="center" shrinkToFit="1"/>
    </xf>
    <xf numFmtId="22" fontId="25" fillId="10" borderId="15" xfId="0" applyNumberFormat="1" applyFont="1" applyFill="1" applyBorder="1" applyAlignment="1">
      <alignment horizontal="left" vertical="center" shrinkToFit="1"/>
    </xf>
    <xf numFmtId="22" fontId="25" fillId="9" borderId="14" xfId="0" applyNumberFormat="1" applyFont="1" applyFill="1" applyBorder="1" applyAlignment="1">
      <alignment horizontal="left" vertical="center" shrinkToFit="1"/>
    </xf>
    <xf numFmtId="22" fontId="25" fillId="9" borderId="15" xfId="0" applyNumberFormat="1" applyFont="1" applyFill="1" applyBorder="1" applyAlignment="1">
      <alignment horizontal="left" vertical="center" shrinkToFit="1"/>
    </xf>
    <xf numFmtId="20" fontId="25" fillId="10" borderId="14" xfId="0" applyNumberFormat="1" applyFont="1" applyFill="1" applyBorder="1" applyAlignment="1">
      <alignment horizontal="left" vertical="center" shrinkToFit="1"/>
    </xf>
    <xf numFmtId="20" fontId="25" fillId="10" borderId="15" xfId="0" applyNumberFormat="1" applyFont="1" applyFill="1" applyBorder="1" applyAlignment="1">
      <alignment horizontal="left" vertical="center" shrinkToFit="1"/>
    </xf>
    <xf numFmtId="0" fontId="39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0" fillId="3" borderId="1" xfId="0" applyFont="1" applyFill="1" applyBorder="1" applyAlignment="1">
      <alignment horizontal="center" vertical="center" textRotation="90" wrapText="1" shrinkToFit="1"/>
    </xf>
    <xf numFmtId="0" fontId="30" fillId="3" borderId="4" xfId="0" applyFont="1" applyFill="1" applyBorder="1" applyAlignment="1">
      <alignment horizontal="center" vertical="center" textRotation="90" wrapText="1" shrinkToFit="1"/>
    </xf>
    <xf numFmtId="0" fontId="29" fillId="5" borderId="1" xfId="0" applyFont="1" applyFill="1" applyBorder="1" applyAlignment="1">
      <alignment horizontal="center" vertical="center" textRotation="90" wrapText="1" shrinkToFit="1"/>
    </xf>
    <xf numFmtId="0" fontId="29" fillId="5" borderId="4" xfId="0" applyFont="1" applyFill="1" applyBorder="1" applyAlignment="1">
      <alignment horizontal="center" vertical="center" textRotation="90" wrapText="1" shrinkToFit="1"/>
    </xf>
    <xf numFmtId="0" fontId="32" fillId="0" borderId="0" xfId="0" applyFont="1" applyAlignment="1" applyProtection="1">
      <alignment horizontal="center" vertical="center"/>
      <protection locked="0"/>
    </xf>
    <xf numFmtId="0" fontId="32" fillId="0" borderId="2" xfId="0" applyFont="1" applyBorder="1" applyAlignment="1" applyProtection="1">
      <alignment horizontal="center" vertical="center"/>
      <protection locked="0"/>
    </xf>
    <xf numFmtId="0" fontId="30" fillId="3" borderId="6" xfId="0" applyFont="1" applyFill="1" applyBorder="1" applyAlignment="1">
      <alignment horizontal="center" vertical="center" textRotation="90" wrapText="1" shrinkToFit="1"/>
    </xf>
    <xf numFmtId="0" fontId="29" fillId="5" borderId="6" xfId="0" applyFont="1" applyFill="1" applyBorder="1" applyAlignment="1">
      <alignment horizontal="center" vertical="center" textRotation="90" wrapText="1" shrinkToFit="1"/>
    </xf>
    <xf numFmtId="0" fontId="32" fillId="0" borderId="7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37" fillId="6" borderId="1" xfId="0" applyFont="1" applyFill="1" applyBorder="1" applyAlignment="1">
      <alignment horizontal="center" vertical="center" textRotation="90" wrapText="1" shrinkToFit="1"/>
    </xf>
    <xf numFmtId="0" fontId="37" fillId="6" borderId="4" xfId="0" applyFont="1" applyFill="1" applyBorder="1" applyAlignment="1">
      <alignment horizontal="center" vertical="center" textRotation="90" wrapText="1" shrinkToFit="1"/>
    </xf>
    <xf numFmtId="0" fontId="37" fillId="6" borderId="6" xfId="0" applyFont="1" applyFill="1" applyBorder="1" applyAlignment="1">
      <alignment horizontal="center" vertical="center" textRotation="90" wrapText="1" shrinkToFit="1"/>
    </xf>
    <xf numFmtId="0" fontId="37" fillId="6" borderId="0" xfId="0" applyFont="1" applyFill="1" applyAlignment="1">
      <alignment horizontal="center" vertical="center" textRotation="90" wrapText="1" shrinkToFit="1"/>
    </xf>
    <xf numFmtId="0" fontId="39" fillId="0" borderId="2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19" fillId="4" borderId="0" xfId="0" applyFont="1" applyFill="1" applyAlignment="1">
      <alignment horizontal="center" vertical="center"/>
    </xf>
    <xf numFmtId="0" fontId="23" fillId="3" borderId="0" xfId="0" applyFont="1" applyFill="1" applyAlignment="1" applyProtection="1">
      <alignment horizontal="center" vertical="center" wrapText="1"/>
      <protection locked="0"/>
    </xf>
    <xf numFmtId="0" fontId="22" fillId="4" borderId="24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25" fillId="9" borderId="10" xfId="0" applyFont="1" applyFill="1" applyBorder="1" applyAlignment="1" applyProtection="1">
      <alignment horizontal="center" vertical="center"/>
      <protection locked="0"/>
    </xf>
    <xf numFmtId="0" fontId="25" fillId="9" borderId="10" xfId="0" applyFont="1" applyFill="1" applyBorder="1" applyAlignment="1" applyProtection="1">
      <alignment horizontal="left" vertical="center" wrapText="1"/>
      <protection locked="0"/>
    </xf>
    <xf numFmtId="0" fontId="25" fillId="9" borderId="9" xfId="0" applyFont="1" applyFill="1" applyBorder="1" applyAlignment="1" applyProtection="1">
      <alignment horizontal="center" vertical="center"/>
      <protection locked="0"/>
    </xf>
    <xf numFmtId="0" fontId="25" fillId="10" borderId="15" xfId="0" applyFont="1" applyFill="1" applyBorder="1" applyAlignment="1" applyProtection="1">
      <alignment horizontal="center" vertical="center"/>
      <protection locked="0"/>
    </xf>
    <xf numFmtId="0" fontId="25" fillId="10" borderId="14" xfId="0" applyFont="1" applyFill="1" applyBorder="1" applyAlignment="1" applyProtection="1">
      <alignment horizontal="center" vertical="center"/>
      <protection locked="0"/>
    </xf>
    <xf numFmtId="0" fontId="25" fillId="10" borderId="15" xfId="0" applyFont="1" applyFill="1" applyBorder="1" applyAlignment="1" applyProtection="1">
      <alignment horizontal="left" vertical="center" wrapText="1"/>
      <protection locked="0"/>
    </xf>
    <xf numFmtId="0" fontId="25" fillId="10" borderId="14" xfId="0" applyFont="1" applyFill="1" applyBorder="1" applyAlignment="1" applyProtection="1">
      <alignment horizontal="left" vertical="center" wrapText="1"/>
      <protection locked="0"/>
    </xf>
    <xf numFmtId="0" fontId="25" fillId="9" borderId="15" xfId="0" applyFont="1" applyFill="1" applyBorder="1" applyAlignment="1" applyProtection="1">
      <alignment horizontal="left" vertical="center" wrapText="1"/>
      <protection locked="0"/>
    </xf>
    <xf numFmtId="0" fontId="25" fillId="9" borderId="14" xfId="0" applyFont="1" applyFill="1" applyBorder="1" applyAlignment="1" applyProtection="1">
      <alignment horizontal="left" vertical="center" wrapText="1"/>
      <protection locked="0"/>
    </xf>
    <xf numFmtId="0" fontId="25" fillId="10" borderId="9" xfId="0" applyFont="1" applyFill="1" applyBorder="1" applyAlignment="1" applyProtection="1">
      <alignment horizontal="center" vertical="center"/>
      <protection locked="0"/>
    </xf>
    <xf numFmtId="0" fontId="25" fillId="9" borderId="15" xfId="0" applyFont="1" applyFill="1" applyBorder="1" applyAlignment="1" applyProtection="1">
      <alignment horizontal="center" vertical="center"/>
      <protection locked="0"/>
    </xf>
    <xf numFmtId="0" fontId="25" fillId="9" borderId="14" xfId="0" applyFont="1" applyFill="1" applyBorder="1" applyAlignment="1" applyProtection="1">
      <alignment horizontal="center" vertical="center"/>
      <protection locked="0"/>
    </xf>
    <xf numFmtId="0" fontId="33" fillId="2" borderId="2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42" fillId="2" borderId="27" xfId="0" applyFont="1" applyFill="1" applyBorder="1" applyAlignment="1">
      <alignment horizontal="center" vertical="center" wrapText="1"/>
    </xf>
    <xf numFmtId="0" fontId="42" fillId="2" borderId="28" xfId="0" applyFont="1" applyFill="1" applyBorder="1" applyAlignment="1">
      <alignment horizontal="center" vertical="center" wrapText="1"/>
    </xf>
    <xf numFmtId="0" fontId="33" fillId="2" borderId="27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 textRotation="90" wrapText="1" shrinkToFit="1"/>
    </xf>
    <xf numFmtId="0" fontId="36" fillId="7" borderId="4" xfId="0" applyFont="1" applyFill="1" applyBorder="1" applyAlignment="1">
      <alignment horizontal="center" vertical="center" textRotation="90" wrapText="1" shrinkToFit="1"/>
    </xf>
    <xf numFmtId="0" fontId="36" fillId="7" borderId="6" xfId="0" applyFont="1" applyFill="1" applyBorder="1" applyAlignment="1">
      <alignment horizontal="center" vertical="center" textRotation="90" wrapText="1" shrinkToFit="1"/>
    </xf>
    <xf numFmtId="0" fontId="33" fillId="2" borderId="2" xfId="0" applyFont="1" applyFill="1" applyBorder="1" applyAlignment="1">
      <alignment horizontal="center" vertical="center"/>
    </xf>
    <xf numFmtId="0" fontId="38" fillId="12" borderId="1" xfId="0" applyFont="1" applyFill="1" applyBorder="1" applyAlignment="1">
      <alignment horizontal="center" vertical="center" textRotation="90" wrapText="1" shrinkToFit="1"/>
    </xf>
    <xf numFmtId="0" fontId="38" fillId="12" borderId="4" xfId="0" applyFont="1" applyFill="1" applyBorder="1" applyAlignment="1">
      <alignment horizontal="center" vertical="center" textRotation="90" wrapText="1" shrinkToFit="1"/>
    </xf>
    <xf numFmtId="0" fontId="38" fillId="12" borderId="6" xfId="0" applyFont="1" applyFill="1" applyBorder="1" applyAlignment="1">
      <alignment horizontal="center" vertical="center" textRotation="90" wrapText="1" shrinkToFit="1"/>
    </xf>
    <xf numFmtId="0" fontId="26" fillId="4" borderId="0" xfId="0" applyFont="1" applyFill="1" applyAlignment="1">
      <alignment horizontal="center" vertical="center" wrapText="1"/>
    </xf>
    <xf numFmtId="0" fontId="20" fillId="9" borderId="33" xfId="0" applyFont="1" applyFill="1" applyBorder="1" applyAlignment="1" applyProtection="1">
      <alignment horizontal="center"/>
      <protection locked="0"/>
    </xf>
    <xf numFmtId="0" fontId="20" fillId="9" borderId="31" xfId="0" applyFont="1" applyFill="1" applyBorder="1" applyAlignment="1" applyProtection="1">
      <alignment horizontal="center"/>
      <protection locked="0"/>
    </xf>
    <xf numFmtId="0" fontId="20" fillId="10" borderId="34" xfId="0" applyFont="1" applyFill="1" applyBorder="1" applyAlignment="1" applyProtection="1">
      <alignment horizontal="center"/>
      <protection locked="0"/>
    </xf>
    <xf numFmtId="0" fontId="20" fillId="10" borderId="32" xfId="0" applyFont="1" applyFill="1" applyBorder="1" applyAlignment="1" applyProtection="1">
      <alignment horizontal="center"/>
      <protection locked="0"/>
    </xf>
    <xf numFmtId="0" fontId="20" fillId="9" borderId="34" xfId="0" applyFont="1" applyFill="1" applyBorder="1" applyAlignment="1" applyProtection="1">
      <alignment horizontal="center"/>
      <protection locked="0"/>
    </xf>
    <xf numFmtId="0" fontId="20" fillId="9" borderId="32" xfId="0" applyFont="1" applyFill="1" applyBorder="1" applyAlignment="1" applyProtection="1">
      <alignment horizontal="center"/>
      <protection locked="0"/>
    </xf>
    <xf numFmtId="0" fontId="14" fillId="8" borderId="36" xfId="0" applyFont="1" applyFill="1" applyBorder="1" applyAlignment="1">
      <alignment horizontal="center" vertical="center" wrapText="1"/>
    </xf>
    <xf numFmtId="0" fontId="14" fillId="8" borderId="37" xfId="0" applyFont="1" applyFill="1" applyBorder="1" applyAlignment="1">
      <alignment horizontal="center" vertical="center" wrapText="1"/>
    </xf>
    <xf numFmtId="0" fontId="14" fillId="8" borderId="38" xfId="0" applyFont="1" applyFill="1" applyBorder="1" applyAlignment="1">
      <alignment horizontal="center" vertical="center" wrapText="1"/>
    </xf>
    <xf numFmtId="0" fontId="28" fillId="12" borderId="5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 textRotation="90" wrapText="1"/>
    </xf>
    <xf numFmtId="0" fontId="31" fillId="3" borderId="4" xfId="0" applyFont="1" applyFill="1" applyBorder="1" applyAlignment="1">
      <alignment horizontal="center" vertical="center" textRotation="90" wrapText="1"/>
    </xf>
    <xf numFmtId="0" fontId="36" fillId="7" borderId="2" xfId="0" applyFont="1" applyFill="1" applyBorder="1" applyAlignment="1">
      <alignment horizontal="center" vertical="center" textRotation="90" wrapText="1" shrinkToFit="1"/>
    </xf>
    <xf numFmtId="0" fontId="36" fillId="7" borderId="0" xfId="0" applyFont="1" applyFill="1" applyAlignment="1">
      <alignment horizontal="center" vertical="center" textRotation="90" wrapText="1" shrinkToFit="1"/>
    </xf>
  </cellXfs>
  <cellStyles count="2">
    <cellStyle name="Normal" xfId="0" builtinId="0"/>
    <cellStyle name="Porcentaje" xfId="1" builtinId="5"/>
  </cellStyles>
  <dxfs count="6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9933FF"/>
      <color rgb="FFD1D1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AC5B57-463A-4A27-9872-03E81CC41CAB}" name="Tabla1" displayName="Tabla1" ref="A1:C37" totalsRowShown="0" headerRowDxfId="19" dataDxfId="18">
  <autoFilter ref="A1:C37" xr:uid="{B1AC5B57-463A-4A27-9872-03E81CC41CAB}"/>
  <tableColumns count="3">
    <tableColumn id="1" xr3:uid="{FA1E747F-A30E-4D24-B8BA-B0012EADAA55}" name="consulta externa" dataDxfId="17"/>
    <tableColumn id="2" xr3:uid="{518A87F9-4E6A-4F5E-993B-F665FC7E32F0}" name="entrada" dataDxfId="16"/>
    <tableColumn id="3" xr3:uid="{6039BFBA-A8FB-436C-8C12-75242B3E9A2F}" name="salida" dataDxfId="1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E30383-A73B-43E9-AE8C-C83C840C30BA}" name="Tabla2" displayName="Tabla2" ref="E1:G13" totalsRowShown="0" headerRowDxfId="14" dataDxfId="13">
  <autoFilter ref="E1:G13" xr:uid="{57E30383-A73B-43E9-AE8C-C83C840C30BA}"/>
  <sortState xmlns:xlrd2="http://schemas.microsoft.com/office/spreadsheetml/2017/richdata2" ref="E2:E13">
    <sortCondition ref="E1:E13"/>
  </sortState>
  <tableColumns count="3">
    <tableColumn id="1" xr3:uid="{0C80876C-AF0E-4313-ADB8-9252F6169262}" name="salud bucal" dataDxfId="12"/>
    <tableColumn id="2" xr3:uid="{BD0AFC09-1AAD-41FB-98E7-7BC03C50348D}" name="entrada" dataDxfId="11"/>
    <tableColumn id="3" xr3:uid="{827D2997-BEF9-4C8B-A189-CC85218072C4}" name="salida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3DC2CF-2F8B-400A-92A1-59C9F5F088C3}" name="Tabla3" displayName="Tabla3" ref="I1:K3" totalsRowShown="0" headerRowDxfId="9" dataDxfId="8">
  <autoFilter ref="I1:K3" xr:uid="{DC3DC2CF-2F8B-400A-92A1-59C9F5F088C3}"/>
  <tableColumns count="3">
    <tableColumn id="1" xr3:uid="{FAAD3FAE-F385-4465-AB53-E7AD26EAF2DB}" name="NUTRICIÓN" dataDxfId="7"/>
    <tableColumn id="2" xr3:uid="{E7F7F71B-DFAF-4DA2-9CA7-D21256F98F37}" name="entrada" dataDxfId="6"/>
    <tableColumn id="3" xr3:uid="{433193D2-94D6-47C1-AE36-89E08F57FB97}" name="salida" dataDxf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A7DC19-C8CA-459D-A83B-25757A2757CB}" name="Tabla5" displayName="Tabla5" ref="M1:O7" totalsRowShown="0" headerRowDxfId="4" dataDxfId="3">
  <autoFilter ref="M1:O7" xr:uid="{E1A7DC19-C8CA-459D-A83B-25757A2757CB}"/>
  <sortState xmlns:xlrd2="http://schemas.microsoft.com/office/spreadsheetml/2017/richdata2" ref="M2:M7">
    <sortCondition ref="M1:M7"/>
  </sortState>
  <tableColumns count="3">
    <tableColumn id="1" xr3:uid="{24B48C5B-6A18-428B-BEA1-9BD821B5EBCA}" name="salud mental" dataDxfId="2"/>
    <tableColumn id="2" xr3:uid="{7651E55A-0F87-4818-808C-9EBAE8E5767F}" name="entrada" dataDxfId="1"/>
    <tableColumn id="3" xr3:uid="{4B4F3C56-A699-41E6-AD07-CAC2392E10A1}" name="salid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12642-FCE4-4972-A2B3-0DE898936967}">
  <sheetPr codeName="Hoja8">
    <tabColor theme="9" tint="0.59999389629810485"/>
  </sheetPr>
  <dimension ref="A1:X380"/>
  <sheetViews>
    <sheetView showZeros="0" tabSelected="1" zoomScale="90" zoomScaleNormal="90" workbookViewId="0">
      <pane ySplit="15" topLeftCell="A16" activePane="bottomLeft" state="frozen"/>
      <selection activeCell="C17" sqref="C17"/>
      <selection pane="bottomLeft" activeCell="J22" sqref="J2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1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3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ref="G14" si="2">SUM(H14:I14)</f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3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3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3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3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3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3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3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3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4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4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4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4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4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4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4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4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5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5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5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5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5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5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5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5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W72:X72"/>
    <mergeCell ref="W73:X73"/>
    <mergeCell ref="W74:X74"/>
    <mergeCell ref="W75:X75"/>
    <mergeCell ref="T66:U66"/>
    <mergeCell ref="T67:U67"/>
    <mergeCell ref="W66:X66"/>
    <mergeCell ref="W67:X67"/>
    <mergeCell ref="T59:U59"/>
    <mergeCell ref="T60:U60"/>
    <mergeCell ref="W59:X59"/>
    <mergeCell ref="W60:X60"/>
    <mergeCell ref="W63:X63"/>
    <mergeCell ref="T78:U78"/>
    <mergeCell ref="T79:U79"/>
    <mergeCell ref="T80:U80"/>
    <mergeCell ref="T81:U81"/>
    <mergeCell ref="W121:X121"/>
    <mergeCell ref="W122:X122"/>
    <mergeCell ref="W123:X123"/>
    <mergeCell ref="W125:X125"/>
    <mergeCell ref="W126:X126"/>
    <mergeCell ref="W127:X127"/>
    <mergeCell ref="W128:X128"/>
    <mergeCell ref="W129:X129"/>
    <mergeCell ref="W130:X130"/>
    <mergeCell ref="W131:X131"/>
    <mergeCell ref="W132:X132"/>
    <mergeCell ref="W133:X133"/>
    <mergeCell ref="W134:X134"/>
    <mergeCell ref="W135:X135"/>
    <mergeCell ref="T82:U82"/>
    <mergeCell ref="W82:X82"/>
    <mergeCell ref="W83:X83"/>
    <mergeCell ref="T121:U121"/>
    <mergeCell ref="T122:U122"/>
    <mergeCell ref="T123:U123"/>
    <mergeCell ref="T125:U125"/>
    <mergeCell ref="T126:U126"/>
    <mergeCell ref="T117:U117"/>
    <mergeCell ref="T118:U118"/>
    <mergeCell ref="T120:U120"/>
    <mergeCell ref="T127:U127"/>
    <mergeCell ref="T128:U128"/>
    <mergeCell ref="T129:U129"/>
    <mergeCell ref="T130:U130"/>
    <mergeCell ref="T131:U131"/>
    <mergeCell ref="T132:U132"/>
    <mergeCell ref="T133:U133"/>
    <mergeCell ref="T134:U134"/>
    <mergeCell ref="T135:U135"/>
    <mergeCell ref="T141:U141"/>
    <mergeCell ref="W141:X141"/>
    <mergeCell ref="T142:U142"/>
    <mergeCell ref="W142:X142"/>
    <mergeCell ref="T143:U143"/>
    <mergeCell ref="W143:X143"/>
    <mergeCell ref="W144:X144"/>
    <mergeCell ref="W145:X145"/>
    <mergeCell ref="W146:X146"/>
    <mergeCell ref="T149:U149"/>
    <mergeCell ref="W149:X149"/>
    <mergeCell ref="T150:U150"/>
    <mergeCell ref="W150:X150"/>
    <mergeCell ref="T89:U89"/>
    <mergeCell ref="T90:U90"/>
    <mergeCell ref="T91:U91"/>
    <mergeCell ref="T92:U92"/>
    <mergeCell ref="T93:U93"/>
    <mergeCell ref="T94:U94"/>
    <mergeCell ref="T95:U95"/>
    <mergeCell ref="T96:U96"/>
    <mergeCell ref="T97:U97"/>
    <mergeCell ref="T98:U98"/>
    <mergeCell ref="T99:U99"/>
    <mergeCell ref="T100:U100"/>
    <mergeCell ref="T101:U101"/>
    <mergeCell ref="T102:U102"/>
    <mergeCell ref="T103:U103"/>
    <mergeCell ref="W89:X89"/>
    <mergeCell ref="W90:X90"/>
    <mergeCell ref="O43:O51"/>
    <mergeCell ref="O2:O6"/>
    <mergeCell ref="O13:O14"/>
    <mergeCell ref="K372:M372"/>
    <mergeCell ref="K373:M373"/>
    <mergeCell ref="K374:M374"/>
    <mergeCell ref="K375:M375"/>
    <mergeCell ref="K376:M376"/>
    <mergeCell ref="K377:M377"/>
    <mergeCell ref="K378:M378"/>
    <mergeCell ref="A3:A13"/>
    <mergeCell ref="K370:M370"/>
    <mergeCell ref="K353:M353"/>
    <mergeCell ref="K354:M354"/>
    <mergeCell ref="K355:M355"/>
    <mergeCell ref="K356:M356"/>
    <mergeCell ref="K357:M357"/>
    <mergeCell ref="K358:M358"/>
    <mergeCell ref="K359:M359"/>
    <mergeCell ref="K360:M360"/>
    <mergeCell ref="K361:M361"/>
    <mergeCell ref="K362:M362"/>
    <mergeCell ref="K363:M363"/>
    <mergeCell ref="K364:M364"/>
    <mergeCell ref="K365:M365"/>
    <mergeCell ref="K366:M366"/>
    <mergeCell ref="K367:M367"/>
    <mergeCell ref="K371:M371"/>
    <mergeCell ref="O52:O60"/>
    <mergeCell ref="O119:O150"/>
    <mergeCell ref="K338:M338"/>
    <mergeCell ref="K339:M339"/>
    <mergeCell ref="K340:M340"/>
    <mergeCell ref="K341:M341"/>
    <mergeCell ref="K342:M342"/>
    <mergeCell ref="K343:M343"/>
    <mergeCell ref="K344:M344"/>
    <mergeCell ref="K345:M345"/>
    <mergeCell ref="K346:M346"/>
    <mergeCell ref="K347:M347"/>
    <mergeCell ref="K348:M348"/>
    <mergeCell ref="K349:M349"/>
    <mergeCell ref="K350:M350"/>
    <mergeCell ref="K351:M351"/>
    <mergeCell ref="K352:M352"/>
    <mergeCell ref="K368:M368"/>
    <mergeCell ref="K369:M369"/>
    <mergeCell ref="K308:M308"/>
    <mergeCell ref="K309:M309"/>
    <mergeCell ref="K310:M310"/>
    <mergeCell ref="K311:M311"/>
    <mergeCell ref="K312:M312"/>
    <mergeCell ref="K313:M313"/>
    <mergeCell ref="K314:M314"/>
    <mergeCell ref="K336:M336"/>
    <mergeCell ref="K337:M337"/>
    <mergeCell ref="K321:M321"/>
    <mergeCell ref="K322:M322"/>
    <mergeCell ref="K323:M323"/>
    <mergeCell ref="K324:M324"/>
    <mergeCell ref="K325:M325"/>
    <mergeCell ref="K326:M326"/>
    <mergeCell ref="K327:M327"/>
    <mergeCell ref="K328:M328"/>
    <mergeCell ref="K329:M329"/>
    <mergeCell ref="K330:M330"/>
    <mergeCell ref="K331:M331"/>
    <mergeCell ref="K332:M332"/>
    <mergeCell ref="K333:M333"/>
    <mergeCell ref="K334:M334"/>
    <mergeCell ref="K335:M335"/>
    <mergeCell ref="K315:M315"/>
    <mergeCell ref="K316:M316"/>
    <mergeCell ref="K317:M317"/>
    <mergeCell ref="K318:M318"/>
    <mergeCell ref="K319:M319"/>
    <mergeCell ref="K320:M320"/>
    <mergeCell ref="K276:M276"/>
    <mergeCell ref="K277:M277"/>
    <mergeCell ref="K278:M278"/>
    <mergeCell ref="K279:M279"/>
    <mergeCell ref="K280:M280"/>
    <mergeCell ref="K281:M281"/>
    <mergeCell ref="K282:M282"/>
    <mergeCell ref="K283:M283"/>
    <mergeCell ref="K284:M284"/>
    <mergeCell ref="K285:M285"/>
    <mergeCell ref="K286:M286"/>
    <mergeCell ref="K287:M287"/>
    <mergeCell ref="K288:M288"/>
    <mergeCell ref="K304:M304"/>
    <mergeCell ref="K305:M305"/>
    <mergeCell ref="K306:M306"/>
    <mergeCell ref="K307:M307"/>
    <mergeCell ref="K289:M289"/>
    <mergeCell ref="K290:M290"/>
    <mergeCell ref="K291:M291"/>
    <mergeCell ref="K292:M292"/>
    <mergeCell ref="K293:M293"/>
    <mergeCell ref="K294:M294"/>
    <mergeCell ref="K295:M295"/>
    <mergeCell ref="K296:M296"/>
    <mergeCell ref="K297:M297"/>
    <mergeCell ref="K298:M298"/>
    <mergeCell ref="K299:M299"/>
    <mergeCell ref="K300:M300"/>
    <mergeCell ref="K301:M301"/>
    <mergeCell ref="K302:M302"/>
    <mergeCell ref="K303:M303"/>
    <mergeCell ref="K274:M274"/>
    <mergeCell ref="K257:M257"/>
    <mergeCell ref="K258:M258"/>
    <mergeCell ref="K259:M259"/>
    <mergeCell ref="K260:M260"/>
    <mergeCell ref="K261:M261"/>
    <mergeCell ref="K262:M262"/>
    <mergeCell ref="K263:M263"/>
    <mergeCell ref="K264:M264"/>
    <mergeCell ref="K265:M265"/>
    <mergeCell ref="K266:M266"/>
    <mergeCell ref="K267:M267"/>
    <mergeCell ref="K268:M268"/>
    <mergeCell ref="K269:M269"/>
    <mergeCell ref="K270:M270"/>
    <mergeCell ref="K271:M271"/>
    <mergeCell ref="K275:M275"/>
    <mergeCell ref="K242:M242"/>
    <mergeCell ref="K243:M243"/>
    <mergeCell ref="K244:M244"/>
    <mergeCell ref="K245:M245"/>
    <mergeCell ref="K246:M246"/>
    <mergeCell ref="K247:M247"/>
    <mergeCell ref="K248:M248"/>
    <mergeCell ref="K249:M249"/>
    <mergeCell ref="K250:M250"/>
    <mergeCell ref="K251:M251"/>
    <mergeCell ref="K252:M252"/>
    <mergeCell ref="K253:M253"/>
    <mergeCell ref="K254:M254"/>
    <mergeCell ref="K255:M255"/>
    <mergeCell ref="K256:M256"/>
    <mergeCell ref="K272:M272"/>
    <mergeCell ref="K273:M273"/>
    <mergeCell ref="K215:M215"/>
    <mergeCell ref="K216:M216"/>
    <mergeCell ref="K217:M217"/>
    <mergeCell ref="K218:M218"/>
    <mergeCell ref="K219:M219"/>
    <mergeCell ref="K220:M220"/>
    <mergeCell ref="K221:M221"/>
    <mergeCell ref="K240:M240"/>
    <mergeCell ref="K241:M241"/>
    <mergeCell ref="K225:M225"/>
    <mergeCell ref="K226:M226"/>
    <mergeCell ref="K227:M227"/>
    <mergeCell ref="K228:M228"/>
    <mergeCell ref="K229:M229"/>
    <mergeCell ref="K230:M230"/>
    <mergeCell ref="K231:M231"/>
    <mergeCell ref="K232:M232"/>
    <mergeCell ref="K233:M233"/>
    <mergeCell ref="K234:M234"/>
    <mergeCell ref="K235:M235"/>
    <mergeCell ref="K236:M236"/>
    <mergeCell ref="K237:M237"/>
    <mergeCell ref="K238:M238"/>
    <mergeCell ref="K239:M239"/>
    <mergeCell ref="K176:M176"/>
    <mergeCell ref="K177:M177"/>
    <mergeCell ref="K208:M208"/>
    <mergeCell ref="K209:M209"/>
    <mergeCell ref="K210:M210"/>
    <mergeCell ref="K211:M211"/>
    <mergeCell ref="K212:M212"/>
    <mergeCell ref="K213:M213"/>
    <mergeCell ref="K214:M214"/>
    <mergeCell ref="K185:M185"/>
    <mergeCell ref="K186:M186"/>
    <mergeCell ref="K187:M187"/>
    <mergeCell ref="K188:M188"/>
    <mergeCell ref="K189:M189"/>
    <mergeCell ref="K190:M190"/>
    <mergeCell ref="K191:M191"/>
    <mergeCell ref="K192:M192"/>
    <mergeCell ref="K178:M178"/>
    <mergeCell ref="K179:M179"/>
    <mergeCell ref="K180:M180"/>
    <mergeCell ref="K181:M181"/>
    <mergeCell ref="K182:M182"/>
    <mergeCell ref="K183:M183"/>
    <mergeCell ref="K184:M184"/>
    <mergeCell ref="K193:M193"/>
    <mergeCell ref="K194:M194"/>
    <mergeCell ref="K195:M195"/>
    <mergeCell ref="K196:M196"/>
    <mergeCell ref="K197:M197"/>
    <mergeCell ref="K198:M198"/>
    <mergeCell ref="K199:M199"/>
    <mergeCell ref="K200:M200"/>
    <mergeCell ref="K159:M159"/>
    <mergeCell ref="K125:M125"/>
    <mergeCell ref="K126:M126"/>
    <mergeCell ref="K127:M127"/>
    <mergeCell ref="K128:M128"/>
    <mergeCell ref="K144:M144"/>
    <mergeCell ref="K145:M145"/>
    <mergeCell ref="K146:M146"/>
    <mergeCell ref="K147:M147"/>
    <mergeCell ref="K148:M148"/>
    <mergeCell ref="K133:M133"/>
    <mergeCell ref="K134:M134"/>
    <mergeCell ref="K135:M135"/>
    <mergeCell ref="K136:M136"/>
    <mergeCell ref="K137:M137"/>
    <mergeCell ref="K138:M138"/>
    <mergeCell ref="K139:M139"/>
    <mergeCell ref="K140:M140"/>
    <mergeCell ref="K141:M141"/>
    <mergeCell ref="K142:M142"/>
    <mergeCell ref="K143:M143"/>
    <mergeCell ref="K157:M157"/>
    <mergeCell ref="K156:M156"/>
    <mergeCell ref="K112:M112"/>
    <mergeCell ref="K97:M97"/>
    <mergeCell ref="K98:M98"/>
    <mergeCell ref="K99:M99"/>
    <mergeCell ref="K100:M100"/>
    <mergeCell ref="K101:M101"/>
    <mergeCell ref="K102:M102"/>
    <mergeCell ref="K103:M103"/>
    <mergeCell ref="K104:M104"/>
    <mergeCell ref="K105:M105"/>
    <mergeCell ref="K106:M106"/>
    <mergeCell ref="K107:M107"/>
    <mergeCell ref="K108:M108"/>
    <mergeCell ref="K109:M109"/>
    <mergeCell ref="K110:M110"/>
    <mergeCell ref="K158:M158"/>
    <mergeCell ref="K86:M86"/>
    <mergeCell ref="K87:M87"/>
    <mergeCell ref="K88:M88"/>
    <mergeCell ref="K89:M89"/>
    <mergeCell ref="K90:M90"/>
    <mergeCell ref="K91:M91"/>
    <mergeCell ref="K92:M92"/>
    <mergeCell ref="K93:M93"/>
    <mergeCell ref="K94:M94"/>
    <mergeCell ref="K95:M95"/>
    <mergeCell ref="K96:M96"/>
    <mergeCell ref="K113:M113"/>
    <mergeCell ref="K114:M114"/>
    <mergeCell ref="K115:M115"/>
    <mergeCell ref="K154:M154"/>
    <mergeCell ref="K155:M155"/>
    <mergeCell ref="K47:M47"/>
    <mergeCell ref="K54:M54"/>
    <mergeCell ref="K55:M55"/>
    <mergeCell ref="K56:M56"/>
    <mergeCell ref="K57:M57"/>
    <mergeCell ref="K58:M58"/>
    <mergeCell ref="K59:M59"/>
    <mergeCell ref="K60:M60"/>
    <mergeCell ref="K61:M61"/>
    <mergeCell ref="K85:M85"/>
    <mergeCell ref="K65:M65"/>
    <mergeCell ref="K66:M66"/>
    <mergeCell ref="K67:M67"/>
    <mergeCell ref="K68:M68"/>
    <mergeCell ref="K69:M69"/>
    <mergeCell ref="K70:M70"/>
    <mergeCell ref="K71:M71"/>
    <mergeCell ref="K72:M72"/>
    <mergeCell ref="K73:M73"/>
    <mergeCell ref="K74:M74"/>
    <mergeCell ref="K75:M75"/>
    <mergeCell ref="K76:M76"/>
    <mergeCell ref="K77:M77"/>
    <mergeCell ref="K78:M78"/>
    <mergeCell ref="K79:M79"/>
    <mergeCell ref="F370:H370"/>
    <mergeCell ref="F371:H371"/>
    <mergeCell ref="F372:H372"/>
    <mergeCell ref="F373:H373"/>
    <mergeCell ref="F374:H374"/>
    <mergeCell ref="F375:H375"/>
    <mergeCell ref="F376:H376"/>
    <mergeCell ref="F377:H377"/>
    <mergeCell ref="F378:H378"/>
    <mergeCell ref="J2:K2"/>
    <mergeCell ref="J3:K3"/>
    <mergeCell ref="J4:K4"/>
    <mergeCell ref="J5:K5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K30:M30"/>
    <mergeCell ref="K31:M31"/>
    <mergeCell ref="K32:M32"/>
    <mergeCell ref="K48:M48"/>
    <mergeCell ref="K49:M49"/>
    <mergeCell ref="K50:M50"/>
    <mergeCell ref="K51:M51"/>
    <mergeCell ref="K52:M52"/>
    <mergeCell ref="K53:M53"/>
    <mergeCell ref="K33:M33"/>
    <mergeCell ref="F276:H276"/>
    <mergeCell ref="F277:H277"/>
    <mergeCell ref="F278:H278"/>
    <mergeCell ref="F279:H279"/>
    <mergeCell ref="F280:H280"/>
    <mergeCell ref="F281:H281"/>
    <mergeCell ref="F282:H282"/>
    <mergeCell ref="F283:H283"/>
    <mergeCell ref="F284:H284"/>
    <mergeCell ref="F285:H285"/>
    <mergeCell ref="F286:H286"/>
    <mergeCell ref="F287:H287"/>
    <mergeCell ref="F288:H288"/>
    <mergeCell ref="F304:H304"/>
    <mergeCell ref="F305:H305"/>
    <mergeCell ref="F336:H336"/>
    <mergeCell ref="F337:H337"/>
    <mergeCell ref="F306:H306"/>
    <mergeCell ref="F307:H307"/>
    <mergeCell ref="F308:H308"/>
    <mergeCell ref="F309:H309"/>
    <mergeCell ref="F310:H310"/>
    <mergeCell ref="F311:H311"/>
    <mergeCell ref="F312:H312"/>
    <mergeCell ref="F313:H313"/>
    <mergeCell ref="F314:H314"/>
    <mergeCell ref="F315:H315"/>
    <mergeCell ref="F316:H316"/>
    <mergeCell ref="F317:H317"/>
    <mergeCell ref="F318:H318"/>
    <mergeCell ref="F319:H319"/>
    <mergeCell ref="F320:H320"/>
    <mergeCell ref="F246:H246"/>
    <mergeCell ref="F247:H247"/>
    <mergeCell ref="F248:H248"/>
    <mergeCell ref="F249:H249"/>
    <mergeCell ref="F250:H250"/>
    <mergeCell ref="F251:H251"/>
    <mergeCell ref="F252:H252"/>
    <mergeCell ref="F253:H253"/>
    <mergeCell ref="F254:H254"/>
    <mergeCell ref="F255:H255"/>
    <mergeCell ref="F256:H256"/>
    <mergeCell ref="F272:H272"/>
    <mergeCell ref="F273:H273"/>
    <mergeCell ref="F274:H274"/>
    <mergeCell ref="F275:H275"/>
    <mergeCell ref="F217:H217"/>
    <mergeCell ref="F266:H266"/>
    <mergeCell ref="F267:H267"/>
    <mergeCell ref="F268:H268"/>
    <mergeCell ref="F269:H269"/>
    <mergeCell ref="F270:H270"/>
    <mergeCell ref="F271:H271"/>
    <mergeCell ref="F106:H106"/>
    <mergeCell ref="F107:H107"/>
    <mergeCell ref="F108:H108"/>
    <mergeCell ref="F109:H109"/>
    <mergeCell ref="F110:H110"/>
    <mergeCell ref="F111:H111"/>
    <mergeCell ref="F218:H218"/>
    <mergeCell ref="F219:H219"/>
    <mergeCell ref="F220:H220"/>
    <mergeCell ref="F190:H190"/>
    <mergeCell ref="F191:H191"/>
    <mergeCell ref="F192:H192"/>
    <mergeCell ref="F182:H182"/>
    <mergeCell ref="F183:H183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112:H112"/>
    <mergeCell ref="F113:H113"/>
    <mergeCell ref="F97:H97"/>
    <mergeCell ref="F98:H98"/>
    <mergeCell ref="K161:M161"/>
    <mergeCell ref="K162:M162"/>
    <mergeCell ref="K163:M163"/>
    <mergeCell ref="F144:H144"/>
    <mergeCell ref="F145:H145"/>
    <mergeCell ref="F152:H152"/>
    <mergeCell ref="F153:H153"/>
    <mergeCell ref="F154:H154"/>
    <mergeCell ref="F80:H80"/>
    <mergeCell ref="F81:H81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2:H82"/>
    <mergeCell ref="F83:H83"/>
    <mergeCell ref="F84:H84"/>
    <mergeCell ref="F85:H85"/>
    <mergeCell ref="F86:H86"/>
    <mergeCell ref="F87:H87"/>
    <mergeCell ref="F99:H99"/>
    <mergeCell ref="F100:H100"/>
    <mergeCell ref="F103:H103"/>
    <mergeCell ref="F104:H104"/>
    <mergeCell ref="F105:H105"/>
    <mergeCell ref="F221:H221"/>
    <mergeCell ref="F222:H222"/>
    <mergeCell ref="F223:H223"/>
    <mergeCell ref="F224:H224"/>
    <mergeCell ref="F240:H240"/>
    <mergeCell ref="F241:H241"/>
    <mergeCell ref="F242:H242"/>
    <mergeCell ref="F243:H243"/>
    <mergeCell ref="F244:H244"/>
    <mergeCell ref="F245:H245"/>
    <mergeCell ref="F155:H155"/>
    <mergeCell ref="F146:H146"/>
    <mergeCell ref="F147:H147"/>
    <mergeCell ref="F148:H148"/>
    <mergeCell ref="F156:H156"/>
    <mergeCell ref="F157:H157"/>
    <mergeCell ref="F158:H158"/>
    <mergeCell ref="F159:H159"/>
    <mergeCell ref="F160:H160"/>
    <mergeCell ref="F176:H176"/>
    <mergeCell ref="F206:H206"/>
    <mergeCell ref="F207:H207"/>
    <mergeCell ref="F233:H233"/>
    <mergeCell ref="F234:H234"/>
    <mergeCell ref="F235:H235"/>
    <mergeCell ref="F236:H236"/>
    <mergeCell ref="F237:H237"/>
    <mergeCell ref="F149:H149"/>
    <mergeCell ref="F150:H150"/>
    <mergeCell ref="F151:H151"/>
    <mergeCell ref="F209:H209"/>
    <mergeCell ref="F210:H210"/>
    <mergeCell ref="F211:H211"/>
    <mergeCell ref="F212:H212"/>
    <mergeCell ref="F213:H213"/>
    <mergeCell ref="F214:H214"/>
    <mergeCell ref="F215:H215"/>
    <mergeCell ref="F184:H184"/>
    <mergeCell ref="F185:H185"/>
    <mergeCell ref="F186:H186"/>
    <mergeCell ref="F187:H187"/>
    <mergeCell ref="F188:H188"/>
    <mergeCell ref="F177:H177"/>
    <mergeCell ref="F178:H178"/>
    <mergeCell ref="F162:H162"/>
    <mergeCell ref="F163:H163"/>
    <mergeCell ref="F164:H164"/>
    <mergeCell ref="F165:H165"/>
    <mergeCell ref="F166:H166"/>
    <mergeCell ref="F167:H167"/>
    <mergeCell ref="F168:H168"/>
    <mergeCell ref="F169:H169"/>
    <mergeCell ref="F170:H170"/>
    <mergeCell ref="O34:O42"/>
    <mergeCell ref="F48:H48"/>
    <mergeCell ref="F49:H49"/>
    <mergeCell ref="F50:H50"/>
    <mergeCell ref="F51:H51"/>
    <mergeCell ref="F56:H56"/>
    <mergeCell ref="F58:H58"/>
    <mergeCell ref="F59:H59"/>
    <mergeCell ref="F60:H60"/>
    <mergeCell ref="F61:H61"/>
    <mergeCell ref="K111:M111"/>
    <mergeCell ref="F128:H128"/>
    <mergeCell ref="K160:M160"/>
    <mergeCell ref="F125:H125"/>
    <mergeCell ref="F126:H126"/>
    <mergeCell ref="K118:M118"/>
    <mergeCell ref="K119:M119"/>
    <mergeCell ref="K120:M120"/>
    <mergeCell ref="K121:M121"/>
    <mergeCell ref="K122:M122"/>
    <mergeCell ref="K123:M123"/>
    <mergeCell ref="K124:M124"/>
    <mergeCell ref="K116:M116"/>
    <mergeCell ref="K117:M117"/>
    <mergeCell ref="O87:O118"/>
    <mergeCell ref="K149:M149"/>
    <mergeCell ref="K150:M150"/>
    <mergeCell ref="K151:M151"/>
    <mergeCell ref="K152:M152"/>
    <mergeCell ref="K153:M153"/>
    <mergeCell ref="F88:H88"/>
    <mergeCell ref="F89:H89"/>
    <mergeCell ref="K23:M23"/>
    <mergeCell ref="K24:M24"/>
    <mergeCell ref="K25:M25"/>
    <mergeCell ref="K26:M26"/>
    <mergeCell ref="K27:M27"/>
    <mergeCell ref="K28:M28"/>
    <mergeCell ref="K29:M29"/>
    <mergeCell ref="K82:M82"/>
    <mergeCell ref="K83:M83"/>
    <mergeCell ref="K84:M84"/>
    <mergeCell ref="F52:H52"/>
    <mergeCell ref="F53:H53"/>
    <mergeCell ref="F54:H54"/>
    <mergeCell ref="F55:H55"/>
    <mergeCell ref="K62:M62"/>
    <mergeCell ref="K63:M63"/>
    <mergeCell ref="K64:M64"/>
    <mergeCell ref="K80:M80"/>
    <mergeCell ref="K81:M81"/>
    <mergeCell ref="K34:M34"/>
    <mergeCell ref="K35:M35"/>
    <mergeCell ref="K36:M36"/>
    <mergeCell ref="K37:M37"/>
    <mergeCell ref="K38:M38"/>
    <mergeCell ref="K39:M39"/>
    <mergeCell ref="K40:M40"/>
    <mergeCell ref="K41:M41"/>
    <mergeCell ref="K42:M42"/>
    <mergeCell ref="K43:M43"/>
    <mergeCell ref="K44:M44"/>
    <mergeCell ref="K45:M45"/>
    <mergeCell ref="K46:M46"/>
    <mergeCell ref="D12:E12"/>
    <mergeCell ref="F24:H24"/>
    <mergeCell ref="F25:H25"/>
    <mergeCell ref="F26:H26"/>
    <mergeCell ref="F27:H27"/>
    <mergeCell ref="F28:H28"/>
    <mergeCell ref="F15:H15"/>
    <mergeCell ref="F16:H16"/>
    <mergeCell ref="F17:H17"/>
    <mergeCell ref="B13:C13"/>
    <mergeCell ref="D13:E13"/>
    <mergeCell ref="B14:C14"/>
    <mergeCell ref="D14:E14"/>
    <mergeCell ref="B5:C5"/>
    <mergeCell ref="D5:E5"/>
    <mergeCell ref="B6:C6"/>
    <mergeCell ref="D6:E6"/>
    <mergeCell ref="F23:H23"/>
    <mergeCell ref="O9:O11"/>
    <mergeCell ref="W15:X15"/>
    <mergeCell ref="W16:X16"/>
    <mergeCell ref="W17:X17"/>
    <mergeCell ref="W18:X18"/>
    <mergeCell ref="W19:X19"/>
    <mergeCell ref="W20:X20"/>
    <mergeCell ref="W21:X21"/>
    <mergeCell ref="T15:U15"/>
    <mergeCell ref="T16:U16"/>
    <mergeCell ref="T17:U17"/>
    <mergeCell ref="T18:U18"/>
    <mergeCell ref="T19:U19"/>
    <mergeCell ref="T20:U20"/>
    <mergeCell ref="T21:U21"/>
    <mergeCell ref="W32:X32"/>
    <mergeCell ref="W25:X25"/>
    <mergeCell ref="W26:X26"/>
    <mergeCell ref="W27:X27"/>
    <mergeCell ref="W28:X28"/>
    <mergeCell ref="W29:X29"/>
    <mergeCell ref="W30:X30"/>
    <mergeCell ref="O16:O24"/>
    <mergeCell ref="W31:X31"/>
    <mergeCell ref="W24:X24"/>
    <mergeCell ref="O25:O33"/>
    <mergeCell ref="T33:U33"/>
    <mergeCell ref="W33:X33"/>
    <mergeCell ref="B1:H1"/>
    <mergeCell ref="J1:M1"/>
    <mergeCell ref="B2:C2"/>
    <mergeCell ref="D2:E2"/>
    <mergeCell ref="F18:H18"/>
    <mergeCell ref="F19:H19"/>
    <mergeCell ref="F20:H20"/>
    <mergeCell ref="F21:H21"/>
    <mergeCell ref="F22:H22"/>
    <mergeCell ref="B3:C3"/>
    <mergeCell ref="D3:E3"/>
    <mergeCell ref="B7:C7"/>
    <mergeCell ref="B10:C10"/>
    <mergeCell ref="D10:E10"/>
    <mergeCell ref="D7:E7"/>
    <mergeCell ref="B8:C8"/>
    <mergeCell ref="D8:E8"/>
    <mergeCell ref="B9:C9"/>
    <mergeCell ref="D9:E9"/>
    <mergeCell ref="B4:C4"/>
    <mergeCell ref="D4:E4"/>
    <mergeCell ref="K15:M15"/>
    <mergeCell ref="K16:M16"/>
    <mergeCell ref="K17:M17"/>
    <mergeCell ref="K18:M18"/>
    <mergeCell ref="K19:M19"/>
    <mergeCell ref="K20:M20"/>
    <mergeCell ref="K21:M21"/>
    <mergeCell ref="K22:M22"/>
    <mergeCell ref="B11:C11"/>
    <mergeCell ref="D11:E11"/>
    <mergeCell ref="B12:C12"/>
    <mergeCell ref="W38:X38"/>
    <mergeCell ref="W39:X39"/>
    <mergeCell ref="W40:X40"/>
    <mergeCell ref="W41:X41"/>
    <mergeCell ref="W42:X42"/>
    <mergeCell ref="W43:X43"/>
    <mergeCell ref="W44:X44"/>
    <mergeCell ref="W45:X45"/>
    <mergeCell ref="W46:X46"/>
    <mergeCell ref="W36:X36"/>
    <mergeCell ref="W37:X37"/>
    <mergeCell ref="T22:U22"/>
    <mergeCell ref="T23:U23"/>
    <mergeCell ref="T24:U24"/>
    <mergeCell ref="T26:U26"/>
    <mergeCell ref="T27:U27"/>
    <mergeCell ref="T28:U28"/>
    <mergeCell ref="T29:U29"/>
    <mergeCell ref="T30:U30"/>
    <mergeCell ref="T31:U31"/>
    <mergeCell ref="T32:U32"/>
    <mergeCell ref="T25:U25"/>
    <mergeCell ref="T34:U34"/>
    <mergeCell ref="T35:U35"/>
    <mergeCell ref="T36:U36"/>
    <mergeCell ref="T37:U37"/>
    <mergeCell ref="W34:X34"/>
    <mergeCell ref="W35:X35"/>
    <mergeCell ref="W22:X22"/>
    <mergeCell ref="W23:X23"/>
    <mergeCell ref="T38:U38"/>
    <mergeCell ref="T39:U39"/>
    <mergeCell ref="W56:X56"/>
    <mergeCell ref="W57:X57"/>
    <mergeCell ref="W58:X58"/>
    <mergeCell ref="W47:X47"/>
    <mergeCell ref="W48:X48"/>
    <mergeCell ref="W49:X49"/>
    <mergeCell ref="W52:X52"/>
    <mergeCell ref="W53:X53"/>
    <mergeCell ref="W54:X54"/>
    <mergeCell ref="W55:X55"/>
    <mergeCell ref="W64:X64"/>
    <mergeCell ref="W65:X65"/>
    <mergeCell ref="W68:X68"/>
    <mergeCell ref="W69:X69"/>
    <mergeCell ref="W50:X50"/>
    <mergeCell ref="W51:X51"/>
    <mergeCell ref="W147:X147"/>
    <mergeCell ref="W117:X117"/>
    <mergeCell ref="W118:X118"/>
    <mergeCell ref="W113:X113"/>
    <mergeCell ref="W114:X114"/>
    <mergeCell ref="W115:X115"/>
    <mergeCell ref="W110:X110"/>
    <mergeCell ref="W105:X105"/>
    <mergeCell ref="W106:X106"/>
    <mergeCell ref="W107:X107"/>
    <mergeCell ref="W120:X120"/>
    <mergeCell ref="W140:X140"/>
    <mergeCell ref="W93:X93"/>
    <mergeCell ref="W94:X94"/>
    <mergeCell ref="W95:X95"/>
    <mergeCell ref="W96:X96"/>
    <mergeCell ref="W148:X148"/>
    <mergeCell ref="W76:X76"/>
    <mergeCell ref="W77:X77"/>
    <mergeCell ref="W108:X108"/>
    <mergeCell ref="W109:X109"/>
    <mergeCell ref="W78:X78"/>
    <mergeCell ref="W79:X79"/>
    <mergeCell ref="W80:X80"/>
    <mergeCell ref="W81:X81"/>
    <mergeCell ref="W87:X87"/>
    <mergeCell ref="W88:X88"/>
    <mergeCell ref="W104:X104"/>
    <mergeCell ref="T47:U47"/>
    <mergeCell ref="T48:U48"/>
    <mergeCell ref="T49:U49"/>
    <mergeCell ref="T52:U52"/>
    <mergeCell ref="T53:U53"/>
    <mergeCell ref="T54:U54"/>
    <mergeCell ref="T55:U55"/>
    <mergeCell ref="T144:U144"/>
    <mergeCell ref="T145:U145"/>
    <mergeCell ref="T146:U146"/>
    <mergeCell ref="T147:U147"/>
    <mergeCell ref="T148:U148"/>
    <mergeCell ref="T69:U69"/>
    <mergeCell ref="T124:U124"/>
    <mergeCell ref="W124:X124"/>
    <mergeCell ref="W70:X70"/>
    <mergeCell ref="W71:X71"/>
    <mergeCell ref="W62:X62"/>
    <mergeCell ref="T116:U116"/>
    <mergeCell ref="W116:X116"/>
    <mergeCell ref="T40:U40"/>
    <mergeCell ref="T41:U41"/>
    <mergeCell ref="T42:U42"/>
    <mergeCell ref="T43:U43"/>
    <mergeCell ref="T44:U44"/>
    <mergeCell ref="T45:U45"/>
    <mergeCell ref="T46:U46"/>
    <mergeCell ref="T62:U62"/>
    <mergeCell ref="T63:U63"/>
    <mergeCell ref="T56:U56"/>
    <mergeCell ref="T57:U57"/>
    <mergeCell ref="T58:U58"/>
    <mergeCell ref="T76:U76"/>
    <mergeCell ref="T77:U77"/>
    <mergeCell ref="T64:U64"/>
    <mergeCell ref="T65:U65"/>
    <mergeCell ref="T68:U68"/>
    <mergeCell ref="T50:U50"/>
    <mergeCell ref="T51:U51"/>
    <mergeCell ref="T70:U70"/>
    <mergeCell ref="T71:U71"/>
    <mergeCell ref="T72:U72"/>
    <mergeCell ref="T73:U73"/>
    <mergeCell ref="T74:U74"/>
    <mergeCell ref="T75:U75"/>
    <mergeCell ref="T87:U87"/>
    <mergeCell ref="T88:U88"/>
    <mergeCell ref="T104:U104"/>
    <mergeCell ref="T105:U105"/>
    <mergeCell ref="T106:U106"/>
    <mergeCell ref="T107:U107"/>
    <mergeCell ref="T108:U108"/>
    <mergeCell ref="T109:U109"/>
    <mergeCell ref="T110:U110"/>
    <mergeCell ref="T111:U111"/>
    <mergeCell ref="W111:X111"/>
    <mergeCell ref="T112:U112"/>
    <mergeCell ref="W112:X112"/>
    <mergeCell ref="T113:U113"/>
    <mergeCell ref="T114:U114"/>
    <mergeCell ref="T115:U115"/>
    <mergeCell ref="T119:U119"/>
    <mergeCell ref="W119:X119"/>
    <mergeCell ref="W97:X97"/>
    <mergeCell ref="W98:X98"/>
    <mergeCell ref="W99:X99"/>
    <mergeCell ref="W100:X100"/>
    <mergeCell ref="W101:X101"/>
    <mergeCell ref="W102:X102"/>
    <mergeCell ref="W103:X103"/>
    <mergeCell ref="W91:X91"/>
    <mergeCell ref="W92:X92"/>
    <mergeCell ref="T136:U136"/>
    <mergeCell ref="W136:X136"/>
    <mergeCell ref="T137:U137"/>
    <mergeCell ref="W137:X137"/>
    <mergeCell ref="T138:U138"/>
    <mergeCell ref="W138:X138"/>
    <mergeCell ref="T139:U139"/>
    <mergeCell ref="W139:X139"/>
    <mergeCell ref="T140:U140"/>
    <mergeCell ref="F70:H70"/>
    <mergeCell ref="F57:H57"/>
    <mergeCell ref="F29:H29"/>
    <mergeCell ref="F30:H30"/>
    <mergeCell ref="F31:H31"/>
    <mergeCell ref="F32:H32"/>
    <mergeCell ref="F62:H62"/>
    <mergeCell ref="F63:H63"/>
    <mergeCell ref="F64:H64"/>
    <mergeCell ref="F117:H117"/>
    <mergeCell ref="F118:H118"/>
    <mergeCell ref="F119:H119"/>
    <mergeCell ref="F120:H120"/>
    <mergeCell ref="F121:H121"/>
    <mergeCell ref="F122:H122"/>
    <mergeCell ref="F123:H123"/>
    <mergeCell ref="F124:H124"/>
    <mergeCell ref="F127:H127"/>
    <mergeCell ref="O78:O85"/>
    <mergeCell ref="O70:O77"/>
    <mergeCell ref="O62:O69"/>
    <mergeCell ref="T84:U84"/>
    <mergeCell ref="W84:X84"/>
    <mergeCell ref="A16:A47"/>
    <mergeCell ref="A48:A79"/>
    <mergeCell ref="A80:A111"/>
    <mergeCell ref="F33:H33"/>
    <mergeCell ref="F34:H34"/>
    <mergeCell ref="F35:H35"/>
    <mergeCell ref="F36:H36"/>
    <mergeCell ref="F37:H37"/>
    <mergeCell ref="F38:H38"/>
    <mergeCell ref="F39:H39"/>
    <mergeCell ref="F40:H40"/>
    <mergeCell ref="F41:H41"/>
    <mergeCell ref="F42:H42"/>
    <mergeCell ref="F43:H43"/>
    <mergeCell ref="F44:H44"/>
    <mergeCell ref="F45:H45"/>
    <mergeCell ref="F46:H46"/>
    <mergeCell ref="F47:H47"/>
    <mergeCell ref="F65:H65"/>
    <mergeCell ref="F66:H66"/>
    <mergeCell ref="F67:H67"/>
    <mergeCell ref="F68:H68"/>
    <mergeCell ref="F69:H69"/>
    <mergeCell ref="F90:H90"/>
    <mergeCell ref="F91:H91"/>
    <mergeCell ref="F92:H92"/>
    <mergeCell ref="F93:H93"/>
    <mergeCell ref="F94:H94"/>
    <mergeCell ref="F95:H95"/>
    <mergeCell ref="F96:H96"/>
    <mergeCell ref="F101:H101"/>
    <mergeCell ref="F102:H102"/>
    <mergeCell ref="K201:M201"/>
    <mergeCell ref="A112:A143"/>
    <mergeCell ref="F129:H129"/>
    <mergeCell ref="F130:H130"/>
    <mergeCell ref="F131:H131"/>
    <mergeCell ref="F132:H132"/>
    <mergeCell ref="F133:H133"/>
    <mergeCell ref="F134:H134"/>
    <mergeCell ref="F135:H135"/>
    <mergeCell ref="F136:H136"/>
    <mergeCell ref="F137:H137"/>
    <mergeCell ref="F138:H138"/>
    <mergeCell ref="F139:H139"/>
    <mergeCell ref="F140:H140"/>
    <mergeCell ref="F141:H141"/>
    <mergeCell ref="F142:H142"/>
    <mergeCell ref="F143:H143"/>
    <mergeCell ref="K129:M129"/>
    <mergeCell ref="K130:M130"/>
    <mergeCell ref="K131:M131"/>
    <mergeCell ref="K132:M132"/>
    <mergeCell ref="F115:H115"/>
    <mergeCell ref="F116:H116"/>
    <mergeCell ref="K166:M166"/>
    <mergeCell ref="K167:M167"/>
    <mergeCell ref="K168:M168"/>
    <mergeCell ref="A144:A175"/>
    <mergeCell ref="A176:A207"/>
    <mergeCell ref="F161:H161"/>
    <mergeCell ref="K164:M164"/>
    <mergeCell ref="K165:M165"/>
    <mergeCell ref="F114:H114"/>
    <mergeCell ref="A208:A239"/>
    <mergeCell ref="F225:H225"/>
    <mergeCell ref="F226:H226"/>
    <mergeCell ref="F227:H227"/>
    <mergeCell ref="F228:H228"/>
    <mergeCell ref="F229:H229"/>
    <mergeCell ref="F230:H230"/>
    <mergeCell ref="F231:H231"/>
    <mergeCell ref="F232:H232"/>
    <mergeCell ref="K169:M169"/>
    <mergeCell ref="K170:M170"/>
    <mergeCell ref="K171:M171"/>
    <mergeCell ref="K172:M172"/>
    <mergeCell ref="K173:M173"/>
    <mergeCell ref="K174:M174"/>
    <mergeCell ref="K175:M175"/>
    <mergeCell ref="F189:H189"/>
    <mergeCell ref="F171:H171"/>
    <mergeCell ref="F172:H172"/>
    <mergeCell ref="F173:H173"/>
    <mergeCell ref="F174:H174"/>
    <mergeCell ref="F175:H175"/>
    <mergeCell ref="F238:H238"/>
    <mergeCell ref="F239:H239"/>
    <mergeCell ref="F179:H179"/>
    <mergeCell ref="F216:H216"/>
    <mergeCell ref="K222:M222"/>
    <mergeCell ref="K223:M223"/>
    <mergeCell ref="K224:M224"/>
    <mergeCell ref="F180:H180"/>
    <mergeCell ref="F181:H181"/>
    <mergeCell ref="F208:H208"/>
    <mergeCell ref="A272:A303"/>
    <mergeCell ref="F289:H289"/>
    <mergeCell ref="F290:H290"/>
    <mergeCell ref="F291:H291"/>
    <mergeCell ref="F292:H292"/>
    <mergeCell ref="F293:H293"/>
    <mergeCell ref="F294:H294"/>
    <mergeCell ref="F295:H295"/>
    <mergeCell ref="F296:H296"/>
    <mergeCell ref="F297:H297"/>
    <mergeCell ref="F298:H298"/>
    <mergeCell ref="F299:H299"/>
    <mergeCell ref="F300:H300"/>
    <mergeCell ref="F301:H301"/>
    <mergeCell ref="F302:H302"/>
    <mergeCell ref="F303:H303"/>
    <mergeCell ref="K202:M202"/>
    <mergeCell ref="K203:M203"/>
    <mergeCell ref="K204:M204"/>
    <mergeCell ref="K205:M205"/>
    <mergeCell ref="K206:M206"/>
    <mergeCell ref="K207:M207"/>
    <mergeCell ref="A240:A271"/>
    <mergeCell ref="F257:H257"/>
    <mergeCell ref="F258:H258"/>
    <mergeCell ref="F259:H259"/>
    <mergeCell ref="F260:H260"/>
    <mergeCell ref="F261:H261"/>
    <mergeCell ref="F262:H262"/>
    <mergeCell ref="F263:H263"/>
    <mergeCell ref="F264:H264"/>
    <mergeCell ref="F265:H265"/>
    <mergeCell ref="F368:H368"/>
    <mergeCell ref="F369:H369"/>
    <mergeCell ref="A304:A335"/>
    <mergeCell ref="F321:H321"/>
    <mergeCell ref="F322:H322"/>
    <mergeCell ref="F323:H323"/>
    <mergeCell ref="F324:H324"/>
    <mergeCell ref="F325:H325"/>
    <mergeCell ref="F326:H326"/>
    <mergeCell ref="F327:H327"/>
    <mergeCell ref="F328:H328"/>
    <mergeCell ref="F329:H329"/>
    <mergeCell ref="F330:H330"/>
    <mergeCell ref="F331:H331"/>
    <mergeCell ref="F332:H332"/>
    <mergeCell ref="F333:H333"/>
    <mergeCell ref="F334:H334"/>
    <mergeCell ref="F335:H335"/>
    <mergeCell ref="F338:H338"/>
    <mergeCell ref="F339:H339"/>
    <mergeCell ref="T85:U85"/>
    <mergeCell ref="W85:X85"/>
    <mergeCell ref="A368:A378"/>
    <mergeCell ref="A336:A367"/>
    <mergeCell ref="F353:H353"/>
    <mergeCell ref="F354:H354"/>
    <mergeCell ref="F355:H355"/>
    <mergeCell ref="F356:H356"/>
    <mergeCell ref="F357:H357"/>
    <mergeCell ref="F358:H358"/>
    <mergeCell ref="F359:H359"/>
    <mergeCell ref="F360:H360"/>
    <mergeCell ref="F361:H361"/>
    <mergeCell ref="F362:H362"/>
    <mergeCell ref="F363:H363"/>
    <mergeCell ref="F364:H364"/>
    <mergeCell ref="F365:H365"/>
    <mergeCell ref="F366:H366"/>
    <mergeCell ref="F367:H367"/>
    <mergeCell ref="F340:H340"/>
    <mergeCell ref="F341:H341"/>
    <mergeCell ref="F342:H342"/>
    <mergeCell ref="F343:H343"/>
    <mergeCell ref="F344:H344"/>
    <mergeCell ref="F345:H345"/>
    <mergeCell ref="F346:H346"/>
    <mergeCell ref="F347:H347"/>
    <mergeCell ref="F348:H348"/>
    <mergeCell ref="F349:H349"/>
    <mergeCell ref="F350:H350"/>
    <mergeCell ref="F351:H351"/>
    <mergeCell ref="F352:H352"/>
  </mergeCells>
  <conditionalFormatting sqref="D16:D378">
    <cfRule type="cellIs" dxfId="639" priority="80" operator="equal">
      <formula>"subsecuente"</formula>
    </cfRule>
    <cfRule type="cellIs" dxfId="638" priority="81" operator="equal">
      <formula>"1a. Vez"</formula>
    </cfRule>
  </conditionalFormatting>
  <conditionalFormatting sqref="F3:F14">
    <cfRule type="dataBar" priority="8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{6E8FF40D-D76D-4AC9-8F38-BD2A67AE99A7}</x14:id>
        </ext>
      </extLst>
    </cfRule>
  </conditionalFormatting>
  <conditionalFormatting sqref="B272 B289">
    <cfRule type="expression" dxfId="637" priority="74">
      <formula>$D272:$D287&lt;&gt;0</formula>
    </cfRule>
  </conditionalFormatting>
  <conditionalFormatting sqref="B304">
    <cfRule type="expression" dxfId="636" priority="72">
      <formula>$D304:$D319&lt;&gt;0</formula>
    </cfRule>
  </conditionalFormatting>
  <conditionalFormatting sqref="B336">
    <cfRule type="expression" dxfId="635" priority="70">
      <formula>$D336:$D351&lt;&gt;0</formula>
    </cfRule>
  </conditionalFormatting>
  <conditionalFormatting sqref="C16:M378">
    <cfRule type="expression" dxfId="634" priority="1">
      <formula>$C16=0</formula>
    </cfRule>
  </conditionalFormatting>
  <conditionalFormatting sqref="R2:R6">
    <cfRule type="dataBar" priority="5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{22FA833B-36F9-46F2-9C0B-77B1886C4803}</x14:id>
        </ext>
      </extLst>
    </cfRule>
  </conditionalFormatting>
  <conditionalFormatting sqref="R9:R11">
    <cfRule type="dataBar" priority="52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{39765C31-7B8F-45A2-B879-9273C415C361}</x14:id>
        </ext>
      </extLst>
    </cfRule>
  </conditionalFormatting>
  <conditionalFormatting sqref="R13">
    <cfRule type="dataBar" priority="5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{63D3DEDA-CE26-42CA-B352-D2239F5973C7}</x14:id>
        </ext>
      </extLst>
    </cfRule>
  </conditionalFormatting>
  <conditionalFormatting sqref="Q16:X60 Q87:X150 Q62:X85">
    <cfRule type="expression" dxfId="633" priority="8">
      <formula>$Q16=0</formula>
    </cfRule>
  </conditionalFormatting>
  <conditionalFormatting sqref="B273:B288 B305:B321 B337:B347">
    <cfRule type="expression" dxfId="632" priority="105">
      <formula>$D273:$D304&lt;&gt;0</formula>
    </cfRule>
  </conditionalFormatting>
  <conditionalFormatting sqref="B290:B303 B322:B332">
    <cfRule type="expression" dxfId="631" priority="149">
      <formula>$D290:$D336&lt;&gt;0</formula>
    </cfRule>
  </conditionalFormatting>
  <conditionalFormatting sqref="B348:B353">
    <cfRule type="expression" dxfId="630" priority="193">
      <formula>$D348:$D378&lt;&gt;0</formula>
    </cfRule>
  </conditionalFormatting>
  <conditionalFormatting sqref="B369:B378">
    <cfRule type="expression" dxfId="629" priority="197">
      <formula>$D369:$D378&lt;&gt;0</formula>
    </cfRule>
  </conditionalFormatting>
  <conditionalFormatting sqref="B368">
    <cfRule type="expression" dxfId="628" priority="198">
      <formula>$D368:$D378&lt;&gt;0</formula>
    </cfRule>
  </conditionalFormatting>
  <conditionalFormatting sqref="B333:B335">
    <cfRule type="expression" dxfId="627" priority="205">
      <formula>$D333:$D378&lt;&gt;0</formula>
    </cfRule>
  </conditionalFormatting>
  <conditionalFormatting sqref="B354:B367">
    <cfRule type="expression" dxfId="626" priority="206">
      <formula>$D354:$D379&lt;&gt;0</formula>
    </cfRule>
  </conditionalFormatting>
  <conditionalFormatting sqref="R14">
    <cfRule type="dataBar" priority="13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{FC111C44-723B-4ABB-AFBE-A4CAAD332493}</x14:id>
        </ext>
      </extLst>
    </cfRule>
  </conditionalFormatting>
  <conditionalFormatting sqref="R16:R60 R87:R150 R62:R85">
    <cfRule type="cellIs" dxfId="625" priority="10" operator="equal">
      <formula>"1a. Vez"</formula>
    </cfRule>
    <cfRule type="cellIs" dxfId="624" priority="9" operator="equal">
      <formula>"subsecuente"</formula>
    </cfRule>
  </conditionalFormatting>
  <conditionalFormatting sqref="S16:S60 S62:S85 S87:S150">
    <cfRule type="cellIs" dxfId="623" priority="11" operator="equal">
      <formula>"telefónica"</formula>
    </cfRule>
    <cfRule type="cellIs" dxfId="622" priority="37" operator="equal">
      <formula>"programada"</formula>
    </cfRule>
  </conditionalFormatting>
  <conditionalFormatting sqref="E16:E378">
    <cfRule type="cellIs" dxfId="621" priority="60" operator="equal">
      <formula>"telefónica"</formula>
    </cfRule>
    <cfRule type="cellIs" dxfId="620" priority="2" operator="equal">
      <formula>"programada"</formula>
    </cfRule>
  </conditionalFormatting>
  <dataValidations count="2">
    <dataValidation type="list" allowBlank="1" showInputMessage="1" showErrorMessage="1" sqref="I1" xr:uid="{D45B1716-6F36-4481-8022-73034EC54B24}">
      <formula1>"1,2,3,4,5,6,7,8,9,10,11,12,13,14,15,16,17,18,19,20,21,22,23,24,25,26,27,28,29,30,31"</formula1>
    </dataValidation>
    <dataValidation type="list" allowBlank="1" showInputMessage="1" showErrorMessage="1" sqref="J1" xr:uid="{6E99B2B4-35F0-456B-8BB8-3461955EDD0C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8FF40D-D76D-4AC9-8F38-BD2A67AE99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2FA833B-36F9-46F2-9C0B-77B1886C480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9765C31-7B8F-45A2-B879-9273C415C3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63D3DEDA-CE26-42CA-B352-D2239F5973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C111C44-723B-4ABB-AFBE-A4CAAD3324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546D7D6-2006-4961-A669-93F6213761CE}">
          <x14:formula1>
            <xm:f>listas!$P$1:$P$2</xm:f>
          </x14:formula1>
          <xm:sqref>R68:R73 R87:R150 D16:D378 R52:R60 R76:R81 R62:R65 R16:R51</xm:sqref>
        </x14:dataValidation>
        <x14:dataValidation type="list" allowBlank="1" showInputMessage="1" showErrorMessage="1" xr:uid="{D648AD0A-596D-4E29-839E-79B0D6AB541E}">
          <x14:formula1>
            <xm:f>listas!$Q$1:$Q$3</xm:f>
          </x14:formula1>
          <xm:sqref>E16:E378 S68:S73 S87:S150 S52:S60 S16:S51 S62:S65 S76:S77 S78:S85</xm:sqref>
        </x14:dataValidation>
        <x14:dataValidation type="list" allowBlank="1" showInputMessage="1" showErrorMessage="1" xr:uid="{3ED8B6AC-8B47-4B22-8555-52D9DBA5770E}">
          <x14:formula1>
            <xm:f>listas!$R$1:$R$5</xm:f>
          </x14:formula1>
          <xm:sqref>W16:W42</xm:sqref>
        </x14:dataValidation>
        <x14:dataValidation type="list" allowBlank="1" showInputMessage="1" showErrorMessage="1" xr:uid="{3CC29062-1EB9-442C-A8BF-10708CF93B7C}">
          <x14:formula1>
            <xm:f>listas!$E$2:$E$15</xm:f>
          </x14:formula1>
          <xm:sqref>Q2:Q6</xm:sqref>
        </x14:dataValidation>
        <x14:dataValidation type="list" allowBlank="1" showInputMessage="1" showErrorMessage="1" xr:uid="{E4628CB5-2B8F-4B6F-A836-21829399F65B}">
          <x14:formula1>
            <xm:f>listas!$M$2:$M$7</xm:f>
          </x14:formula1>
          <xm:sqref>Q9:Q11</xm:sqref>
        </x14:dataValidation>
        <x14:dataValidation type="list" allowBlank="1" showInputMessage="1" showErrorMessage="1" xr:uid="{F5BB626E-1C77-4FA0-97CE-C01484C3916C}">
          <x14:formula1>
            <xm:f>listas!$I$2:$I$3</xm:f>
          </x14:formula1>
          <xm:sqref>Q13:Q14</xm:sqref>
        </x14:dataValidation>
        <x14:dataValidation type="list" allowBlank="1" showInputMessage="1" showErrorMessage="1" xr:uid="{525D52D7-FCB8-408E-BC29-FD211E685470}">
          <x14:formula1>
            <xm:f>listas!$A$2:$A$50</xm:f>
          </x14:formula1>
          <xm:sqref>D3:E14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DA9A3-2CC3-44BD-B140-625133D5840C}">
  <sheetPr codeName="Hoja9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K25" sqref="K25:M25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2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619" priority="16" operator="equal">
      <formula>"subsecuente"</formula>
    </cfRule>
    <cfRule type="cellIs" dxfId="6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{2435A522-DB55-44A4-9F4B-CB664DCA4AD0}</x14:id>
        </ext>
      </extLst>
    </cfRule>
  </conditionalFormatting>
  <conditionalFormatting sqref="B272 B289">
    <cfRule type="expression" dxfId="617" priority="15">
      <formula>$D272:$D287&lt;&gt;0</formula>
    </cfRule>
  </conditionalFormatting>
  <conditionalFormatting sqref="B304">
    <cfRule type="expression" dxfId="616" priority="14">
      <formula>$D304:$D319&lt;&gt;0</formula>
    </cfRule>
  </conditionalFormatting>
  <conditionalFormatting sqref="B336">
    <cfRule type="expression" dxfId="615" priority="13">
      <formula>$D336:$D351&lt;&gt;0</formula>
    </cfRule>
  </conditionalFormatting>
  <conditionalFormatting sqref="C16:M378">
    <cfRule type="expression" dxfId="6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{A1FA5BA1-838B-4945-9250-B14FC152AF37}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{9A2FA02F-AB14-45E9-8FF4-14406CA6A3EB}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{B4AF066C-FE81-40E1-939E-3DE65007E766}</x14:id>
        </ext>
      </extLst>
    </cfRule>
  </conditionalFormatting>
  <conditionalFormatting sqref="Q16:X60 Q87:X150 Q62:X85">
    <cfRule type="expression" dxfId="613" priority="3">
      <formula>$Q16=0</formula>
    </cfRule>
  </conditionalFormatting>
  <conditionalFormatting sqref="B273:B288 B305:B321 B337:B347">
    <cfRule type="expression" dxfId="612" priority="19">
      <formula>$D273:$D304&lt;&gt;0</formula>
    </cfRule>
  </conditionalFormatting>
  <conditionalFormatting sqref="B290:B303 B322:B332">
    <cfRule type="expression" dxfId="611" priority="20">
      <formula>$D290:$D336&lt;&gt;0</formula>
    </cfRule>
  </conditionalFormatting>
  <conditionalFormatting sqref="B348:B353">
    <cfRule type="expression" dxfId="610" priority="21">
      <formula>$D348:$D378&lt;&gt;0</formula>
    </cfRule>
  </conditionalFormatting>
  <conditionalFormatting sqref="B369:B378">
    <cfRule type="expression" dxfId="609" priority="22">
      <formula>$D369:$D378&lt;&gt;0</formula>
    </cfRule>
  </conditionalFormatting>
  <conditionalFormatting sqref="B368">
    <cfRule type="expression" dxfId="608" priority="23">
      <formula>$D368:$D378&lt;&gt;0</formula>
    </cfRule>
  </conditionalFormatting>
  <conditionalFormatting sqref="B333:B335">
    <cfRule type="expression" dxfId="607" priority="24">
      <formula>$D333:$D378&lt;&gt;0</formula>
    </cfRule>
  </conditionalFormatting>
  <conditionalFormatting sqref="B354:B367">
    <cfRule type="expression" dxfId="6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{2C9585A5-89E8-4112-BCDB-7D9E6F33C9ED}</x14:id>
        </ext>
      </extLst>
    </cfRule>
  </conditionalFormatting>
  <conditionalFormatting sqref="R16:R60 R87:R150 R62:R85">
    <cfRule type="cellIs" dxfId="605" priority="4" operator="equal">
      <formula>"subsecuente"</formula>
    </cfRule>
    <cfRule type="cellIs" dxfId="604" priority="5" operator="equal">
      <formula>"1a. Vez"</formula>
    </cfRule>
  </conditionalFormatting>
  <conditionalFormatting sqref="S16:S60 S62:S85 S87:S150">
    <cfRule type="cellIs" dxfId="603" priority="6" operator="equal">
      <formula>"telefónica"</formula>
    </cfRule>
    <cfRule type="cellIs" dxfId="602" priority="8" operator="equal">
      <formula>"programada"</formula>
    </cfRule>
  </conditionalFormatting>
  <conditionalFormatting sqref="E16:E378">
    <cfRule type="cellIs" dxfId="601" priority="2" operator="equal">
      <formula>"programada"</formula>
    </cfRule>
    <cfRule type="cellIs" dxfId="600" priority="12" operator="equal">
      <formula>"telefónica"</formula>
    </cfRule>
  </conditionalFormatting>
  <dataValidations count="2">
    <dataValidation type="list" allowBlank="1" showInputMessage="1" showErrorMessage="1" sqref="J1" xr:uid="{B039E840-6F2E-4F4B-9B10-A5B17A6E7D2F}">
      <formula1>"ENERO,FEBRERO,MARZO,ABRIL,MAYO,JUNIO,JULIO,AGOSTO,SEPTIEMBRE,OCTUBRE,NOVIEMBRE,DICIEMBRE"</formula1>
    </dataValidation>
    <dataValidation type="list" allowBlank="1" showInputMessage="1" showErrorMessage="1" sqref="I1" xr:uid="{B6199AEC-BABB-423B-922E-A6E7575726A0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35A522-DB55-44A4-9F4B-CB664DCA4A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A1FA5BA1-838B-4945-9250-B14FC152AF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9A2FA02F-AB14-45E9-8FF4-14406CA6A3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4AF066C-FE81-40E1-939E-3DE65007E7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C9585A5-89E8-4112-BCDB-7D9E6F33C9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A097A77-E23F-4A2C-8BA3-33D95642499A}">
          <x14:formula1>
            <xm:f>listas!$A$2:$A$50</xm:f>
          </x14:formula1>
          <xm:sqref>D3:E14</xm:sqref>
        </x14:dataValidation>
        <x14:dataValidation type="list" allowBlank="1" showInputMessage="1" showErrorMessage="1" xr:uid="{57CDDE0E-31B4-45B8-BBC3-5A7254246DF4}">
          <x14:formula1>
            <xm:f>listas!$I$2:$I$3</xm:f>
          </x14:formula1>
          <xm:sqref>Q13:Q14</xm:sqref>
        </x14:dataValidation>
        <x14:dataValidation type="list" allowBlank="1" showInputMessage="1" showErrorMessage="1" xr:uid="{F03B7E95-1F01-4696-96B9-ADC8D9CB7FE7}">
          <x14:formula1>
            <xm:f>listas!$M$2:$M$7</xm:f>
          </x14:formula1>
          <xm:sqref>Q9:Q11</xm:sqref>
        </x14:dataValidation>
        <x14:dataValidation type="list" allowBlank="1" showInputMessage="1" showErrorMessage="1" xr:uid="{C9B7328F-A5EB-4224-A5DB-DCE0638A8E29}">
          <x14:formula1>
            <xm:f>listas!$E$2:$E$15</xm:f>
          </x14:formula1>
          <xm:sqref>Q2:Q6</xm:sqref>
        </x14:dataValidation>
        <x14:dataValidation type="list" allowBlank="1" showInputMessage="1" showErrorMessage="1" xr:uid="{DC9BFE3E-5C9C-491A-A3EB-90EE4E5D1069}">
          <x14:formula1>
            <xm:f>listas!$R$1:$R$5</xm:f>
          </x14:formula1>
          <xm:sqref>W16:W42</xm:sqref>
        </x14:dataValidation>
        <x14:dataValidation type="list" allowBlank="1" showInputMessage="1" showErrorMessage="1" xr:uid="{A06D983F-CC64-40D5-B73B-2890BDA86243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6AD67E1E-08DF-4EEC-B818-380EBDC6497B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D375C-BE5B-4B01-8F56-48B417622FEC}">
  <sheetPr codeName="Hoja10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2" sqref="I2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3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599" priority="16" operator="equal">
      <formula>"subsecuente"</formula>
    </cfRule>
    <cfRule type="cellIs" dxfId="5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{9FD985A8-5EA3-478D-9273-C062FCB97368}</x14:id>
        </ext>
      </extLst>
    </cfRule>
  </conditionalFormatting>
  <conditionalFormatting sqref="B272 B289">
    <cfRule type="expression" dxfId="597" priority="15">
      <formula>$D272:$D287&lt;&gt;0</formula>
    </cfRule>
  </conditionalFormatting>
  <conditionalFormatting sqref="B304">
    <cfRule type="expression" dxfId="596" priority="14">
      <formula>$D304:$D319&lt;&gt;0</formula>
    </cfRule>
  </conditionalFormatting>
  <conditionalFormatting sqref="B336">
    <cfRule type="expression" dxfId="595" priority="13">
      <formula>$D336:$D351&lt;&gt;0</formula>
    </cfRule>
  </conditionalFormatting>
  <conditionalFormatting sqref="C16:M378">
    <cfRule type="expression" dxfId="5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{E41134AC-8B32-4590-AC63-A2DE0EFFA712}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{82AD1BAC-0798-44DC-A72C-E762558CCA1B}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{6D985424-2889-430B-847C-F970CC7BF66C}</x14:id>
        </ext>
      </extLst>
    </cfRule>
  </conditionalFormatting>
  <conditionalFormatting sqref="Q16:X60 Q87:X150 Q62:X85">
    <cfRule type="expression" dxfId="593" priority="3">
      <formula>$Q16=0</formula>
    </cfRule>
  </conditionalFormatting>
  <conditionalFormatting sqref="B273:B288 B305:B321 B337:B347">
    <cfRule type="expression" dxfId="592" priority="19">
      <formula>$D273:$D304&lt;&gt;0</formula>
    </cfRule>
  </conditionalFormatting>
  <conditionalFormatting sqref="B290:B303 B322:B332">
    <cfRule type="expression" dxfId="591" priority="20">
      <formula>$D290:$D336&lt;&gt;0</formula>
    </cfRule>
  </conditionalFormatting>
  <conditionalFormatting sqref="B348:B353">
    <cfRule type="expression" dxfId="590" priority="21">
      <formula>$D348:$D378&lt;&gt;0</formula>
    </cfRule>
  </conditionalFormatting>
  <conditionalFormatting sqref="B369:B378">
    <cfRule type="expression" dxfId="589" priority="22">
      <formula>$D369:$D378&lt;&gt;0</formula>
    </cfRule>
  </conditionalFormatting>
  <conditionalFormatting sqref="B368">
    <cfRule type="expression" dxfId="588" priority="23">
      <formula>$D368:$D378&lt;&gt;0</formula>
    </cfRule>
  </conditionalFormatting>
  <conditionalFormatting sqref="B333:B335">
    <cfRule type="expression" dxfId="587" priority="24">
      <formula>$D333:$D378&lt;&gt;0</formula>
    </cfRule>
  </conditionalFormatting>
  <conditionalFormatting sqref="B354:B367">
    <cfRule type="expression" dxfId="5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{6DF0A4F4-928A-4898-BEA9-B0F83330BF59}</x14:id>
        </ext>
      </extLst>
    </cfRule>
  </conditionalFormatting>
  <conditionalFormatting sqref="R16:R60 R87:R150 R62:R85">
    <cfRule type="cellIs" dxfId="585" priority="4" operator="equal">
      <formula>"subsecuente"</formula>
    </cfRule>
    <cfRule type="cellIs" dxfId="584" priority="5" operator="equal">
      <formula>"1a. Vez"</formula>
    </cfRule>
  </conditionalFormatting>
  <conditionalFormatting sqref="S16:S60 S62:S85 S87:S150">
    <cfRule type="cellIs" dxfId="583" priority="6" operator="equal">
      <formula>"telefónica"</formula>
    </cfRule>
    <cfRule type="cellIs" dxfId="582" priority="8" operator="equal">
      <formula>"programada"</formula>
    </cfRule>
  </conditionalFormatting>
  <conditionalFormatting sqref="E16:E378">
    <cfRule type="cellIs" dxfId="581" priority="2" operator="equal">
      <formula>"programada"</formula>
    </cfRule>
    <cfRule type="cellIs" dxfId="580" priority="12" operator="equal">
      <formula>"telefónica"</formula>
    </cfRule>
  </conditionalFormatting>
  <dataValidations count="2">
    <dataValidation type="list" allowBlank="1" showInputMessage="1" showErrorMessage="1" sqref="J1" xr:uid="{43C2F6DA-756C-45D3-ACA9-BED526CE8533}">
      <formula1>"ENERO,FEBRERO,MARZO,ABRIL,MAYO,JUNIO,JULIO,AGOSTO,SEPTIEMBRE,OCTUBRE,NOVIEMBRE,DICIEMBRE"</formula1>
    </dataValidation>
    <dataValidation type="list" allowBlank="1" showInputMessage="1" showErrorMessage="1" sqref="I1" xr:uid="{B3D8EEED-28A5-4AFF-BA96-FB54C535E0F7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D985A8-5EA3-478D-9273-C062FCB973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E41134AC-8B32-4590-AC63-A2DE0EFFA7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2AD1BAC-0798-44DC-A72C-E762558CCA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6D985424-2889-430B-847C-F970CC7BF6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6DF0A4F4-928A-4898-BEA9-B0F83330BF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0E6C254-8E04-49CE-B82A-2DDEF8C1EA73}">
          <x14:formula1>
            <xm:f>listas!$A$2:$A$50</xm:f>
          </x14:formula1>
          <xm:sqref>D3:E14</xm:sqref>
        </x14:dataValidation>
        <x14:dataValidation type="list" allowBlank="1" showInputMessage="1" showErrorMessage="1" xr:uid="{3EF2F115-8301-4297-B54F-6BB01284407E}">
          <x14:formula1>
            <xm:f>listas!$I$2:$I$3</xm:f>
          </x14:formula1>
          <xm:sqref>Q13:Q14</xm:sqref>
        </x14:dataValidation>
        <x14:dataValidation type="list" allowBlank="1" showInputMessage="1" showErrorMessage="1" xr:uid="{32D5BC5F-633F-4991-B783-34FCA2FEA7EE}">
          <x14:formula1>
            <xm:f>listas!$M$2:$M$7</xm:f>
          </x14:formula1>
          <xm:sqref>Q9:Q11</xm:sqref>
        </x14:dataValidation>
        <x14:dataValidation type="list" allowBlank="1" showInputMessage="1" showErrorMessage="1" xr:uid="{09853176-EEAF-4DB0-B567-699B94416849}">
          <x14:formula1>
            <xm:f>listas!$E$2:$E$15</xm:f>
          </x14:formula1>
          <xm:sqref>Q2:Q6</xm:sqref>
        </x14:dataValidation>
        <x14:dataValidation type="list" allowBlank="1" showInputMessage="1" showErrorMessage="1" xr:uid="{49FF50CF-B560-4210-8E93-8F71ABF99CD6}">
          <x14:formula1>
            <xm:f>listas!$R$1:$R$5</xm:f>
          </x14:formula1>
          <xm:sqref>W16:W42</xm:sqref>
        </x14:dataValidation>
        <x14:dataValidation type="list" allowBlank="1" showInputMessage="1" showErrorMessage="1" xr:uid="{E3F79D3C-38F7-4BBE-AABB-FD8C135CC80A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B37BE24-F485-4899-920F-36F28A488F04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7D50A-6B00-486E-A861-EBB4F571E386}">
  <sheetPr codeName="Hoja11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F30" sqref="F30:H30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4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579" priority="16" operator="equal">
      <formula>"subsecuente"</formula>
    </cfRule>
    <cfRule type="cellIs" dxfId="5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{DCAFD223-F8EA-4CC1-874E-EAF76D4CDDEE}</x14:id>
        </ext>
      </extLst>
    </cfRule>
  </conditionalFormatting>
  <conditionalFormatting sqref="B272 B289">
    <cfRule type="expression" dxfId="577" priority="15">
      <formula>$D272:$D287&lt;&gt;0</formula>
    </cfRule>
  </conditionalFormatting>
  <conditionalFormatting sqref="B304">
    <cfRule type="expression" dxfId="576" priority="14">
      <formula>$D304:$D319&lt;&gt;0</formula>
    </cfRule>
  </conditionalFormatting>
  <conditionalFormatting sqref="B336">
    <cfRule type="expression" dxfId="575" priority="13">
      <formula>$D336:$D351&lt;&gt;0</formula>
    </cfRule>
  </conditionalFormatting>
  <conditionalFormatting sqref="C16:M378">
    <cfRule type="expression" dxfId="5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{4EFD74FD-3E71-4347-AC65-795380089143}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{D2AD3A9D-D194-406F-90AA-1435420F04E1}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{FDC57E80-EA7F-4BFD-B688-246F0419EB92}</x14:id>
        </ext>
      </extLst>
    </cfRule>
  </conditionalFormatting>
  <conditionalFormatting sqref="Q16:X60 Q87:X150 Q62:X85">
    <cfRule type="expression" dxfId="573" priority="3">
      <formula>$Q16=0</formula>
    </cfRule>
  </conditionalFormatting>
  <conditionalFormatting sqref="B273:B288 B305:B321 B337:B347">
    <cfRule type="expression" dxfId="572" priority="19">
      <formula>$D273:$D304&lt;&gt;0</formula>
    </cfRule>
  </conditionalFormatting>
  <conditionalFormatting sqref="B290:B303 B322:B332">
    <cfRule type="expression" dxfId="571" priority="20">
      <formula>$D290:$D336&lt;&gt;0</formula>
    </cfRule>
  </conditionalFormatting>
  <conditionalFormatting sqref="B348:B353">
    <cfRule type="expression" dxfId="570" priority="21">
      <formula>$D348:$D378&lt;&gt;0</formula>
    </cfRule>
  </conditionalFormatting>
  <conditionalFormatting sqref="B369:B378">
    <cfRule type="expression" dxfId="569" priority="22">
      <formula>$D369:$D378&lt;&gt;0</formula>
    </cfRule>
  </conditionalFormatting>
  <conditionalFormatting sqref="B368">
    <cfRule type="expression" dxfId="568" priority="23">
      <formula>$D368:$D378&lt;&gt;0</formula>
    </cfRule>
  </conditionalFormatting>
  <conditionalFormatting sqref="B333:B335">
    <cfRule type="expression" dxfId="567" priority="24">
      <formula>$D333:$D378&lt;&gt;0</formula>
    </cfRule>
  </conditionalFormatting>
  <conditionalFormatting sqref="B354:B367">
    <cfRule type="expression" dxfId="5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{39F9402D-2E6C-41EC-AB6B-6F2F33521234}</x14:id>
        </ext>
      </extLst>
    </cfRule>
  </conditionalFormatting>
  <conditionalFormatting sqref="R16:R60 R87:R150 R62:R85">
    <cfRule type="cellIs" dxfId="565" priority="4" operator="equal">
      <formula>"subsecuente"</formula>
    </cfRule>
    <cfRule type="cellIs" dxfId="564" priority="5" operator="equal">
      <formula>"1a. Vez"</formula>
    </cfRule>
  </conditionalFormatting>
  <conditionalFormatting sqref="S16:S60 S62:S85 S87:S150">
    <cfRule type="cellIs" dxfId="563" priority="6" operator="equal">
      <formula>"telefónica"</formula>
    </cfRule>
    <cfRule type="cellIs" dxfId="562" priority="8" operator="equal">
      <formula>"programada"</formula>
    </cfRule>
  </conditionalFormatting>
  <conditionalFormatting sqref="E16:E378">
    <cfRule type="cellIs" dxfId="561" priority="2" operator="equal">
      <formula>"programada"</formula>
    </cfRule>
    <cfRule type="cellIs" dxfId="560" priority="12" operator="equal">
      <formula>"telefónica"</formula>
    </cfRule>
  </conditionalFormatting>
  <dataValidations count="2">
    <dataValidation type="list" allowBlank="1" showInputMessage="1" showErrorMessage="1" sqref="I1" xr:uid="{6690D6AB-F52E-4244-90E6-65C5F08D7CAA}">
      <formula1>"1,2,3,4,5,6,7,8,9,10,11,12,13,14,15,16,17,18,19,20,21,22,23,24,25,26,27,28,29,30,31"</formula1>
    </dataValidation>
    <dataValidation type="list" allowBlank="1" showInputMessage="1" showErrorMessage="1" sqref="J1" xr:uid="{4D297425-0B14-4D52-86C0-A8383485C8F7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AFD223-F8EA-4CC1-874E-EAF76D4CDDE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EFD74FD-3E71-4347-AC65-79538008914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2AD3A9D-D194-406F-90AA-1435420F04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FDC57E80-EA7F-4BFD-B688-246F0419EB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39F9402D-2E6C-41EC-AB6B-6F2F335212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F3FCB1F-B447-476C-AB2B-C3BA8D3264B4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FA307982-AF71-4DE5-AA6A-D5CC9DB18589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B290068-728E-4838-8FFC-9A012BB19DF1}">
          <x14:formula1>
            <xm:f>listas!$R$1:$R$5</xm:f>
          </x14:formula1>
          <xm:sqref>W16:W42</xm:sqref>
        </x14:dataValidation>
        <x14:dataValidation type="list" allowBlank="1" showInputMessage="1" showErrorMessage="1" xr:uid="{1F7BBB6C-7721-49DF-AD19-928B283BD301}">
          <x14:formula1>
            <xm:f>listas!$E$2:$E$15</xm:f>
          </x14:formula1>
          <xm:sqref>Q2:Q6</xm:sqref>
        </x14:dataValidation>
        <x14:dataValidation type="list" allowBlank="1" showInputMessage="1" showErrorMessage="1" xr:uid="{4AD8C4F5-8DC5-41F0-9770-BCA1EF0377AB}">
          <x14:formula1>
            <xm:f>listas!$M$2:$M$7</xm:f>
          </x14:formula1>
          <xm:sqref>Q9:Q11</xm:sqref>
        </x14:dataValidation>
        <x14:dataValidation type="list" allowBlank="1" showInputMessage="1" showErrorMessage="1" xr:uid="{CF939710-D9F2-4859-9F32-15C57099C066}">
          <x14:formula1>
            <xm:f>listas!$I$2:$I$3</xm:f>
          </x14:formula1>
          <xm:sqref>Q13:Q14</xm:sqref>
        </x14:dataValidation>
        <x14:dataValidation type="list" allowBlank="1" showInputMessage="1" showErrorMessage="1" xr:uid="{82E24B6A-4750-4072-A5EA-C3D1C17B251C}">
          <x14:formula1>
            <xm:f>listas!$A$2:$A$50</xm:f>
          </x14:formula1>
          <xm:sqref>D3:E14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49D28-FBA1-4FED-B24A-534B683E70AB}">
  <sheetPr codeName="Hoja12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5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559" priority="16" operator="equal">
      <formula>"subsecuente"</formula>
    </cfRule>
    <cfRule type="cellIs" dxfId="5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{BD2C40F2-ED16-4D58-9922-75925482CA8B}</x14:id>
        </ext>
      </extLst>
    </cfRule>
  </conditionalFormatting>
  <conditionalFormatting sqref="B272 B289">
    <cfRule type="expression" dxfId="557" priority="15">
      <formula>$D272:$D287&lt;&gt;0</formula>
    </cfRule>
  </conditionalFormatting>
  <conditionalFormatting sqref="B304">
    <cfRule type="expression" dxfId="556" priority="14">
      <formula>$D304:$D319&lt;&gt;0</formula>
    </cfRule>
  </conditionalFormatting>
  <conditionalFormatting sqref="B336">
    <cfRule type="expression" dxfId="555" priority="13">
      <formula>$D336:$D351&lt;&gt;0</formula>
    </cfRule>
  </conditionalFormatting>
  <conditionalFormatting sqref="C16:M378">
    <cfRule type="expression" dxfId="5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{C83E0024-86DD-45EF-A0C7-290936383A46}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{150798FE-2D54-4270-9B83-61D547EE68AB}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{969BC2E1-A470-4D52-A00D-A823291BA328}</x14:id>
        </ext>
      </extLst>
    </cfRule>
  </conditionalFormatting>
  <conditionalFormatting sqref="Q16:X60 Q87:X150 Q62:X85">
    <cfRule type="expression" dxfId="553" priority="3">
      <formula>$Q16=0</formula>
    </cfRule>
  </conditionalFormatting>
  <conditionalFormatting sqref="B273:B288 B305:B321 B337:B347">
    <cfRule type="expression" dxfId="552" priority="19">
      <formula>$D273:$D304&lt;&gt;0</formula>
    </cfRule>
  </conditionalFormatting>
  <conditionalFormatting sqref="B290:B303 B322:B332">
    <cfRule type="expression" dxfId="551" priority="20">
      <formula>$D290:$D336&lt;&gt;0</formula>
    </cfRule>
  </conditionalFormatting>
  <conditionalFormatting sqref="B348:B353">
    <cfRule type="expression" dxfId="550" priority="21">
      <formula>$D348:$D378&lt;&gt;0</formula>
    </cfRule>
  </conditionalFormatting>
  <conditionalFormatting sqref="B369:B378">
    <cfRule type="expression" dxfId="549" priority="22">
      <formula>$D369:$D378&lt;&gt;0</formula>
    </cfRule>
  </conditionalFormatting>
  <conditionalFormatting sqref="B368">
    <cfRule type="expression" dxfId="548" priority="23">
      <formula>$D368:$D378&lt;&gt;0</formula>
    </cfRule>
  </conditionalFormatting>
  <conditionalFormatting sqref="B333:B335">
    <cfRule type="expression" dxfId="547" priority="24">
      <formula>$D333:$D378&lt;&gt;0</formula>
    </cfRule>
  </conditionalFormatting>
  <conditionalFormatting sqref="B354:B367">
    <cfRule type="expression" dxfId="5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{799EE3F5-2CC1-416C-861C-D8EE8C2F573E}</x14:id>
        </ext>
      </extLst>
    </cfRule>
  </conditionalFormatting>
  <conditionalFormatting sqref="R16:R60 R87:R150 R62:R85">
    <cfRule type="cellIs" dxfId="545" priority="4" operator="equal">
      <formula>"subsecuente"</formula>
    </cfRule>
    <cfRule type="cellIs" dxfId="544" priority="5" operator="equal">
      <formula>"1a. Vez"</formula>
    </cfRule>
  </conditionalFormatting>
  <conditionalFormatting sqref="S16:S60 S62:S85 S87:S150">
    <cfRule type="cellIs" dxfId="543" priority="6" operator="equal">
      <formula>"telefónica"</formula>
    </cfRule>
    <cfRule type="cellIs" dxfId="542" priority="8" operator="equal">
      <formula>"programada"</formula>
    </cfRule>
  </conditionalFormatting>
  <conditionalFormatting sqref="E16:E378">
    <cfRule type="cellIs" dxfId="541" priority="2" operator="equal">
      <formula>"programada"</formula>
    </cfRule>
    <cfRule type="cellIs" dxfId="540" priority="12" operator="equal">
      <formula>"telefónica"</formula>
    </cfRule>
  </conditionalFormatting>
  <dataValidations count="2">
    <dataValidation type="list" allowBlank="1" showInputMessage="1" showErrorMessage="1" sqref="J1" xr:uid="{FFB303F6-3674-47F8-BFD4-746DB687A3DC}">
      <formula1>"ENERO,FEBRERO,MARZO,ABRIL,MAYO,JUNIO,JULIO,AGOSTO,SEPTIEMBRE,OCTUBRE,NOVIEMBRE,DICIEMBRE"</formula1>
    </dataValidation>
    <dataValidation type="list" allowBlank="1" showInputMessage="1" showErrorMessage="1" sqref="I1" xr:uid="{364F82EF-06BB-4D27-B033-29165CF49136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2C40F2-ED16-4D58-9922-75925482CA8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83E0024-86DD-45EF-A0C7-290936383A4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150798FE-2D54-4270-9B83-61D547EE68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969BC2E1-A470-4D52-A00D-A823291BA3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99EE3F5-2CC1-416C-861C-D8EE8C2F57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E1BF133-3E8C-425D-B1FB-6449E525900C}">
          <x14:formula1>
            <xm:f>listas!$A$2:$A$50</xm:f>
          </x14:formula1>
          <xm:sqref>D3:E14</xm:sqref>
        </x14:dataValidation>
        <x14:dataValidation type="list" allowBlank="1" showInputMessage="1" showErrorMessage="1" xr:uid="{5B13A8F2-18F0-4730-A1BC-92F56AB382A0}">
          <x14:formula1>
            <xm:f>listas!$I$2:$I$3</xm:f>
          </x14:formula1>
          <xm:sqref>Q13:Q14</xm:sqref>
        </x14:dataValidation>
        <x14:dataValidation type="list" allowBlank="1" showInputMessage="1" showErrorMessage="1" xr:uid="{F3D18B35-F31E-470A-A404-001DF0368629}">
          <x14:formula1>
            <xm:f>listas!$M$2:$M$7</xm:f>
          </x14:formula1>
          <xm:sqref>Q9:Q11</xm:sqref>
        </x14:dataValidation>
        <x14:dataValidation type="list" allowBlank="1" showInputMessage="1" showErrorMessage="1" xr:uid="{27ADC601-D137-43B8-8C65-2D9BBEF303AD}">
          <x14:formula1>
            <xm:f>listas!$E$2:$E$15</xm:f>
          </x14:formula1>
          <xm:sqref>Q2:Q6</xm:sqref>
        </x14:dataValidation>
        <x14:dataValidation type="list" allowBlank="1" showInputMessage="1" showErrorMessage="1" xr:uid="{89A5EBB5-8BB3-4345-B5A9-9C8AF70E2593}">
          <x14:formula1>
            <xm:f>listas!$R$1:$R$5</xm:f>
          </x14:formula1>
          <xm:sqref>W16:W42</xm:sqref>
        </x14:dataValidation>
        <x14:dataValidation type="list" allowBlank="1" showInputMessage="1" showErrorMessage="1" xr:uid="{6D4B9042-4ED0-4344-B627-CBC23591E5B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88087694-87B1-4473-BB8F-324BA6F85680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E7E53-CC9C-402B-81F4-C80507D6A443}">
  <sheetPr codeName="Hoja13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6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539" priority="16" operator="equal">
      <formula>"subsecuente"</formula>
    </cfRule>
    <cfRule type="cellIs" dxfId="5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{36131370-6690-4543-B6F4-DE4F957C63DE}</x14:id>
        </ext>
      </extLst>
    </cfRule>
  </conditionalFormatting>
  <conditionalFormatting sqref="B272 B289">
    <cfRule type="expression" dxfId="537" priority="15">
      <formula>$D272:$D287&lt;&gt;0</formula>
    </cfRule>
  </conditionalFormatting>
  <conditionalFormatting sqref="B304">
    <cfRule type="expression" dxfId="536" priority="14">
      <formula>$D304:$D319&lt;&gt;0</formula>
    </cfRule>
  </conditionalFormatting>
  <conditionalFormatting sqref="B336">
    <cfRule type="expression" dxfId="535" priority="13">
      <formula>$D336:$D351&lt;&gt;0</formula>
    </cfRule>
  </conditionalFormatting>
  <conditionalFormatting sqref="C16:M378">
    <cfRule type="expression" dxfId="5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{D0E114CD-B37B-4164-B8A1-DB1C22A6A5FC}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{E92EE0BB-F5FF-44A6-9E80-370AA7EAA671}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{54F89ED0-4B02-43BE-A7A9-8D6AED20EEA1}</x14:id>
        </ext>
      </extLst>
    </cfRule>
  </conditionalFormatting>
  <conditionalFormatting sqref="Q16:X60 Q87:X150 Q62:X85">
    <cfRule type="expression" dxfId="533" priority="3">
      <formula>$Q16=0</formula>
    </cfRule>
  </conditionalFormatting>
  <conditionalFormatting sqref="B273:B288 B305:B321 B337:B347">
    <cfRule type="expression" dxfId="532" priority="19">
      <formula>$D273:$D304&lt;&gt;0</formula>
    </cfRule>
  </conditionalFormatting>
  <conditionalFormatting sqref="B290:B303 B322:B332">
    <cfRule type="expression" dxfId="531" priority="20">
      <formula>$D290:$D336&lt;&gt;0</formula>
    </cfRule>
  </conditionalFormatting>
  <conditionalFormatting sqref="B348:B353">
    <cfRule type="expression" dxfId="530" priority="21">
      <formula>$D348:$D378&lt;&gt;0</formula>
    </cfRule>
  </conditionalFormatting>
  <conditionalFormatting sqref="B369:B378">
    <cfRule type="expression" dxfId="529" priority="22">
      <formula>$D369:$D378&lt;&gt;0</formula>
    </cfRule>
  </conditionalFormatting>
  <conditionalFormatting sqref="B368">
    <cfRule type="expression" dxfId="528" priority="23">
      <formula>$D368:$D378&lt;&gt;0</formula>
    </cfRule>
  </conditionalFormatting>
  <conditionalFormatting sqref="B333:B335">
    <cfRule type="expression" dxfId="527" priority="24">
      <formula>$D333:$D378&lt;&gt;0</formula>
    </cfRule>
  </conditionalFormatting>
  <conditionalFormatting sqref="B354:B367">
    <cfRule type="expression" dxfId="5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{7547B67C-B209-4EDD-B516-7DB00A8FE89B}</x14:id>
        </ext>
      </extLst>
    </cfRule>
  </conditionalFormatting>
  <conditionalFormatting sqref="R16:R60 R87:R150 R62:R85">
    <cfRule type="cellIs" dxfId="525" priority="4" operator="equal">
      <formula>"subsecuente"</formula>
    </cfRule>
    <cfRule type="cellIs" dxfId="524" priority="5" operator="equal">
      <formula>"1a. Vez"</formula>
    </cfRule>
  </conditionalFormatting>
  <conditionalFormatting sqref="S16:S60 S62:S85 S87:S150">
    <cfRule type="cellIs" dxfId="523" priority="6" operator="equal">
      <formula>"telefónica"</formula>
    </cfRule>
    <cfRule type="cellIs" dxfId="522" priority="8" operator="equal">
      <formula>"programada"</formula>
    </cfRule>
  </conditionalFormatting>
  <conditionalFormatting sqref="E16:E378">
    <cfRule type="cellIs" dxfId="521" priority="2" operator="equal">
      <formula>"programada"</formula>
    </cfRule>
    <cfRule type="cellIs" dxfId="520" priority="12" operator="equal">
      <formula>"telefónica"</formula>
    </cfRule>
  </conditionalFormatting>
  <dataValidations count="2">
    <dataValidation type="list" allowBlank="1" showInputMessage="1" showErrorMessage="1" sqref="I1" xr:uid="{D0CD67BA-CE5D-4897-8B2C-1B2ED3C35FCA}">
      <formula1>"1,2,3,4,5,6,7,8,9,10,11,12,13,14,15,16,17,18,19,20,21,22,23,24,25,26,27,28,29,30,31"</formula1>
    </dataValidation>
    <dataValidation type="list" allowBlank="1" showInputMessage="1" showErrorMessage="1" sqref="J1" xr:uid="{A2376942-D9DF-4E72-812F-BE3D2B371B8E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131370-6690-4543-B6F4-DE4F957C63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D0E114CD-B37B-4164-B8A1-DB1C22A6A5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E92EE0BB-F5FF-44A6-9E80-370AA7EAA6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54F89ED0-4B02-43BE-A7A9-8D6AED20EE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7547B67C-B209-4EDD-B516-7DB00A8FE8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3B735EB-17F9-4E34-96FA-8DC5E5A58DA7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3DCC68E8-E471-47E2-8B74-BF4AECF5E4B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4F8153D5-BEDC-4DE8-833E-3FB752E884D2}">
          <x14:formula1>
            <xm:f>listas!$R$1:$R$5</xm:f>
          </x14:formula1>
          <xm:sqref>W16:W42</xm:sqref>
        </x14:dataValidation>
        <x14:dataValidation type="list" allowBlank="1" showInputMessage="1" showErrorMessage="1" xr:uid="{03A5F8F2-06B6-4422-A7D2-8F3F26ABE07D}">
          <x14:formula1>
            <xm:f>listas!$E$2:$E$15</xm:f>
          </x14:formula1>
          <xm:sqref>Q2:Q6</xm:sqref>
        </x14:dataValidation>
        <x14:dataValidation type="list" allowBlank="1" showInputMessage="1" showErrorMessage="1" xr:uid="{2FCDCB76-D3C1-4FEB-A054-C8F1D1C66FAE}">
          <x14:formula1>
            <xm:f>listas!$M$2:$M$7</xm:f>
          </x14:formula1>
          <xm:sqref>Q9:Q11</xm:sqref>
        </x14:dataValidation>
        <x14:dataValidation type="list" allowBlank="1" showInputMessage="1" showErrorMessage="1" xr:uid="{9C65EEEB-68BF-43A5-A22F-4397D24461BD}">
          <x14:formula1>
            <xm:f>listas!$I$2:$I$3</xm:f>
          </x14:formula1>
          <xm:sqref>Q13:Q14</xm:sqref>
        </x14:dataValidation>
        <x14:dataValidation type="list" allowBlank="1" showInputMessage="1" showErrorMessage="1" xr:uid="{C133533F-9A38-4A2B-969E-2BA1BDA2557E}">
          <x14:formula1>
            <xm:f>listas!$A$2:$A$50</xm:f>
          </x14:formula1>
          <xm:sqref>D3:E14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D4B2-9376-4CD9-94F3-E71BE3987B29}">
  <sheetPr codeName="Hoja14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7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519" priority="16" operator="equal">
      <formula>"subsecuente"</formula>
    </cfRule>
    <cfRule type="cellIs" dxfId="5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{BDBE27F1-BB4F-4F96-B397-4A452F442CF9}</x14:id>
        </ext>
      </extLst>
    </cfRule>
  </conditionalFormatting>
  <conditionalFormatting sqref="B272 B289">
    <cfRule type="expression" dxfId="517" priority="15">
      <formula>$D272:$D287&lt;&gt;0</formula>
    </cfRule>
  </conditionalFormatting>
  <conditionalFormatting sqref="B304">
    <cfRule type="expression" dxfId="516" priority="14">
      <formula>$D304:$D319&lt;&gt;0</formula>
    </cfRule>
  </conditionalFormatting>
  <conditionalFormatting sqref="B336">
    <cfRule type="expression" dxfId="515" priority="13">
      <formula>$D336:$D351&lt;&gt;0</formula>
    </cfRule>
  </conditionalFormatting>
  <conditionalFormatting sqref="C16:M378">
    <cfRule type="expression" dxfId="5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{CFC0D3D1-63DD-4A41-B078-E2E3B0EB9192}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{EE9328B6-5907-4218-9A37-537D349AA6AC}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{7C5CC59D-2A59-491A-85E5-303A7FD6C55E}</x14:id>
        </ext>
      </extLst>
    </cfRule>
  </conditionalFormatting>
  <conditionalFormatting sqref="Q16:X60 Q87:X150 Q62:X85">
    <cfRule type="expression" dxfId="513" priority="3">
      <formula>$Q16=0</formula>
    </cfRule>
  </conditionalFormatting>
  <conditionalFormatting sqref="B273:B288 B305:B321 B337:B347">
    <cfRule type="expression" dxfId="512" priority="19">
      <formula>$D273:$D304&lt;&gt;0</formula>
    </cfRule>
  </conditionalFormatting>
  <conditionalFormatting sqref="B290:B303 B322:B332">
    <cfRule type="expression" dxfId="511" priority="20">
      <formula>$D290:$D336&lt;&gt;0</formula>
    </cfRule>
  </conditionalFormatting>
  <conditionalFormatting sqref="B348:B353">
    <cfRule type="expression" dxfId="510" priority="21">
      <formula>$D348:$D378&lt;&gt;0</formula>
    </cfRule>
  </conditionalFormatting>
  <conditionalFormatting sqref="B369:B378">
    <cfRule type="expression" dxfId="509" priority="22">
      <formula>$D369:$D378&lt;&gt;0</formula>
    </cfRule>
  </conditionalFormatting>
  <conditionalFormatting sqref="B368">
    <cfRule type="expression" dxfId="508" priority="23">
      <formula>$D368:$D378&lt;&gt;0</formula>
    </cfRule>
  </conditionalFormatting>
  <conditionalFormatting sqref="B333:B335">
    <cfRule type="expression" dxfId="507" priority="24">
      <formula>$D333:$D378&lt;&gt;0</formula>
    </cfRule>
  </conditionalFormatting>
  <conditionalFormatting sqref="B354:B367">
    <cfRule type="expression" dxfId="5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{88ADC92C-FAC3-4E4F-8490-0D6EE70918E9}</x14:id>
        </ext>
      </extLst>
    </cfRule>
  </conditionalFormatting>
  <conditionalFormatting sqref="R16:R60 R87:R150 R62:R85">
    <cfRule type="cellIs" dxfId="505" priority="4" operator="equal">
      <formula>"subsecuente"</formula>
    </cfRule>
    <cfRule type="cellIs" dxfId="504" priority="5" operator="equal">
      <formula>"1a. Vez"</formula>
    </cfRule>
  </conditionalFormatting>
  <conditionalFormatting sqref="S16:S60 S62:S85 S87:S150">
    <cfRule type="cellIs" dxfId="503" priority="6" operator="equal">
      <formula>"telefónica"</formula>
    </cfRule>
    <cfRule type="cellIs" dxfId="502" priority="8" operator="equal">
      <formula>"programada"</formula>
    </cfRule>
  </conditionalFormatting>
  <conditionalFormatting sqref="E16:E378">
    <cfRule type="cellIs" dxfId="501" priority="2" operator="equal">
      <formula>"programada"</formula>
    </cfRule>
    <cfRule type="cellIs" dxfId="500" priority="12" operator="equal">
      <formula>"telefónica"</formula>
    </cfRule>
  </conditionalFormatting>
  <dataValidations count="2">
    <dataValidation type="list" allowBlank="1" showInputMessage="1" showErrorMessage="1" sqref="I1" xr:uid="{1104AD80-091E-4539-B612-61218FA200C3}">
      <formula1>"1,2,3,4,5,6,7,8,9,10,11,12,13,14,15,16,17,18,19,20,21,22,23,24,25,26,27,28,29,30,31"</formula1>
    </dataValidation>
    <dataValidation type="list" allowBlank="1" showInputMessage="1" showErrorMessage="1" sqref="J1" xr:uid="{563E03EB-B3E4-4BEF-8AF0-92D373AF4746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BE27F1-BB4F-4F96-B397-4A452F442CF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FC0D3D1-63DD-4A41-B078-E2E3B0EB91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EE9328B6-5907-4218-9A37-537D349AA6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7C5CC59D-2A59-491A-85E5-303A7FD6C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88ADC92C-FAC3-4E4F-8490-0D6EE70918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7F43362-B0D9-4EDE-9BA3-32FCFF93927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0BE62001-0B73-43E2-A3A7-26C3D71192C6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95CFAB9-554D-451E-BE40-C2B6B206F381}">
          <x14:formula1>
            <xm:f>listas!$R$1:$R$5</xm:f>
          </x14:formula1>
          <xm:sqref>W16:W42</xm:sqref>
        </x14:dataValidation>
        <x14:dataValidation type="list" allowBlank="1" showInputMessage="1" showErrorMessage="1" xr:uid="{B2673D1A-8D63-44DA-8911-0F41A5EE9F1C}">
          <x14:formula1>
            <xm:f>listas!$E$2:$E$15</xm:f>
          </x14:formula1>
          <xm:sqref>Q2:Q6</xm:sqref>
        </x14:dataValidation>
        <x14:dataValidation type="list" allowBlank="1" showInputMessage="1" showErrorMessage="1" xr:uid="{629AE4A3-A191-43DB-AA36-D5397B8707CF}">
          <x14:formula1>
            <xm:f>listas!$M$2:$M$7</xm:f>
          </x14:formula1>
          <xm:sqref>Q9:Q11</xm:sqref>
        </x14:dataValidation>
        <x14:dataValidation type="list" allowBlank="1" showInputMessage="1" showErrorMessage="1" xr:uid="{1C8B9B06-E314-450B-9B67-9051B52B1C26}">
          <x14:formula1>
            <xm:f>listas!$I$2:$I$3</xm:f>
          </x14:formula1>
          <xm:sqref>Q13:Q14</xm:sqref>
        </x14:dataValidation>
        <x14:dataValidation type="list" allowBlank="1" showInputMessage="1" showErrorMessage="1" xr:uid="{2A5510A4-FDA2-40FB-A0BE-FA6CDA04CAD4}">
          <x14:formula1>
            <xm:f>listas!$A$2:$A$50</xm:f>
          </x14:formula1>
          <xm:sqref>D3:E14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A9955-D5C2-4FDE-A059-A0E22864947B}">
  <sheetPr codeName="Hoja15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8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499" priority="16" operator="equal">
      <formula>"subsecuente"</formula>
    </cfRule>
    <cfRule type="cellIs" dxfId="4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{ED40AF8E-2F83-4A6B-9398-A8CC7AD73C1C}</x14:id>
        </ext>
      </extLst>
    </cfRule>
  </conditionalFormatting>
  <conditionalFormatting sqref="B272 B289">
    <cfRule type="expression" dxfId="497" priority="15">
      <formula>$D272:$D287&lt;&gt;0</formula>
    </cfRule>
  </conditionalFormatting>
  <conditionalFormatting sqref="B304">
    <cfRule type="expression" dxfId="496" priority="14">
      <formula>$D304:$D319&lt;&gt;0</formula>
    </cfRule>
  </conditionalFormatting>
  <conditionalFormatting sqref="B336">
    <cfRule type="expression" dxfId="495" priority="13">
      <formula>$D336:$D351&lt;&gt;0</formula>
    </cfRule>
  </conditionalFormatting>
  <conditionalFormatting sqref="C16:M378">
    <cfRule type="expression" dxfId="4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{6ED5DF9E-FA62-4C77-B571-DDA10D0F2D33}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{A9AC96FC-DFA7-4E13-96D0-079C36904379}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{47273E58-3714-41DB-B15F-5A6596407419}</x14:id>
        </ext>
      </extLst>
    </cfRule>
  </conditionalFormatting>
  <conditionalFormatting sqref="Q16:X60 Q87:X150 Q62:X85">
    <cfRule type="expression" dxfId="493" priority="3">
      <formula>$Q16=0</formula>
    </cfRule>
  </conditionalFormatting>
  <conditionalFormatting sqref="B273:B288 B305:B321 B337:B347">
    <cfRule type="expression" dxfId="492" priority="19">
      <formula>$D273:$D304&lt;&gt;0</formula>
    </cfRule>
  </conditionalFormatting>
  <conditionalFormatting sqref="B290:B303 B322:B332">
    <cfRule type="expression" dxfId="491" priority="20">
      <formula>$D290:$D336&lt;&gt;0</formula>
    </cfRule>
  </conditionalFormatting>
  <conditionalFormatting sqref="B348:B353">
    <cfRule type="expression" dxfId="490" priority="21">
      <formula>$D348:$D378&lt;&gt;0</formula>
    </cfRule>
  </conditionalFormatting>
  <conditionalFormatting sqref="B369:B378">
    <cfRule type="expression" dxfId="489" priority="22">
      <formula>$D369:$D378&lt;&gt;0</formula>
    </cfRule>
  </conditionalFormatting>
  <conditionalFormatting sqref="B368">
    <cfRule type="expression" dxfId="488" priority="23">
      <formula>$D368:$D378&lt;&gt;0</formula>
    </cfRule>
  </conditionalFormatting>
  <conditionalFormatting sqref="B333:B335">
    <cfRule type="expression" dxfId="487" priority="24">
      <formula>$D333:$D378&lt;&gt;0</formula>
    </cfRule>
  </conditionalFormatting>
  <conditionalFormatting sqref="B354:B367">
    <cfRule type="expression" dxfId="4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{5EC7ED9D-61B7-4196-9A3E-828F57A7EB73}</x14:id>
        </ext>
      </extLst>
    </cfRule>
  </conditionalFormatting>
  <conditionalFormatting sqref="R16:R60 R87:R150 R62:R85">
    <cfRule type="cellIs" dxfId="485" priority="4" operator="equal">
      <formula>"subsecuente"</formula>
    </cfRule>
    <cfRule type="cellIs" dxfId="484" priority="5" operator="equal">
      <formula>"1a. Vez"</formula>
    </cfRule>
  </conditionalFormatting>
  <conditionalFormatting sqref="S16:S60 S62:S85 S87:S150">
    <cfRule type="cellIs" dxfId="483" priority="6" operator="equal">
      <formula>"telefónica"</formula>
    </cfRule>
    <cfRule type="cellIs" dxfId="482" priority="8" operator="equal">
      <formula>"programada"</formula>
    </cfRule>
  </conditionalFormatting>
  <conditionalFormatting sqref="E16:E378">
    <cfRule type="cellIs" dxfId="481" priority="2" operator="equal">
      <formula>"programada"</formula>
    </cfRule>
    <cfRule type="cellIs" dxfId="480" priority="12" operator="equal">
      <formula>"telefónica"</formula>
    </cfRule>
  </conditionalFormatting>
  <dataValidations count="2">
    <dataValidation type="list" allowBlank="1" showInputMessage="1" showErrorMessage="1" sqref="J1" xr:uid="{B7189058-F8C7-4BB3-A600-36B4AA115BBE}">
      <formula1>"ENERO,FEBRERO,MARZO,ABRIL,MAYO,JUNIO,JULIO,AGOSTO,SEPTIEMBRE,OCTUBRE,NOVIEMBRE,DICIEMBRE"</formula1>
    </dataValidation>
    <dataValidation type="list" allowBlank="1" showInputMessage="1" showErrorMessage="1" sqref="I1" xr:uid="{094DECBC-3DE7-4A1E-B1C5-90AB96A2DCDE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D40AF8E-2F83-4A6B-9398-A8CC7AD73C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ED5DF9E-FA62-4C77-B571-DDA10D0F2D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A9AC96FC-DFA7-4E13-96D0-079C369043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7273E58-3714-41DB-B15F-5A65964074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EC7ED9D-61B7-4196-9A3E-828F57A7EB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D61C4AB-8397-47E4-9042-221531D5C33D}">
          <x14:formula1>
            <xm:f>listas!$A$2:$A$50</xm:f>
          </x14:formula1>
          <xm:sqref>D3:E14</xm:sqref>
        </x14:dataValidation>
        <x14:dataValidation type="list" allowBlank="1" showInputMessage="1" showErrorMessage="1" xr:uid="{3E88226F-2471-428F-BDF1-8086358EBA38}">
          <x14:formula1>
            <xm:f>listas!$I$2:$I$3</xm:f>
          </x14:formula1>
          <xm:sqref>Q13:Q14</xm:sqref>
        </x14:dataValidation>
        <x14:dataValidation type="list" allowBlank="1" showInputMessage="1" showErrorMessage="1" xr:uid="{96C2694C-A1BC-409D-AD4D-BE13BA81865A}">
          <x14:formula1>
            <xm:f>listas!$M$2:$M$7</xm:f>
          </x14:formula1>
          <xm:sqref>Q9:Q11</xm:sqref>
        </x14:dataValidation>
        <x14:dataValidation type="list" allowBlank="1" showInputMessage="1" showErrorMessage="1" xr:uid="{F6D0C534-A68A-4471-8690-780DEF7C5718}">
          <x14:formula1>
            <xm:f>listas!$E$2:$E$15</xm:f>
          </x14:formula1>
          <xm:sqref>Q2:Q6</xm:sqref>
        </x14:dataValidation>
        <x14:dataValidation type="list" allowBlank="1" showInputMessage="1" showErrorMessage="1" xr:uid="{79092AB4-B01B-450E-8EE4-9EC551449304}">
          <x14:formula1>
            <xm:f>listas!$R$1:$R$5</xm:f>
          </x14:formula1>
          <xm:sqref>W16:W42</xm:sqref>
        </x14:dataValidation>
        <x14:dataValidation type="list" allowBlank="1" showInputMessage="1" showErrorMessage="1" xr:uid="{DC0091AA-4A5D-4DA9-A0C3-E0F8E936FC7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590A8E41-4F48-47B3-93B8-7D5F92F8CF71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19730-8B4A-41EC-B219-130CF1B78F62}">
  <sheetPr codeName="Hoja16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9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479" priority="16" operator="equal">
      <formula>"subsecuente"</formula>
    </cfRule>
    <cfRule type="cellIs" dxfId="4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{8C196EDE-641B-43FC-A4B4-9205E7E4A58F}</x14:id>
        </ext>
      </extLst>
    </cfRule>
  </conditionalFormatting>
  <conditionalFormatting sqref="B272 B289">
    <cfRule type="expression" dxfId="477" priority="15">
      <formula>$D272:$D287&lt;&gt;0</formula>
    </cfRule>
  </conditionalFormatting>
  <conditionalFormatting sqref="B304">
    <cfRule type="expression" dxfId="476" priority="14">
      <formula>$D304:$D319&lt;&gt;0</formula>
    </cfRule>
  </conditionalFormatting>
  <conditionalFormatting sqref="B336">
    <cfRule type="expression" dxfId="475" priority="13">
      <formula>$D336:$D351&lt;&gt;0</formula>
    </cfRule>
  </conditionalFormatting>
  <conditionalFormatting sqref="C16:M378">
    <cfRule type="expression" dxfId="4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{4DDC0505-A9A4-464C-8A81-C88BE5174387}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{818E1E25-B3CF-41E8-9DFE-66EC26D09CC5}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{E5833832-33E5-45D2-AB28-17E6B065D947}</x14:id>
        </ext>
      </extLst>
    </cfRule>
  </conditionalFormatting>
  <conditionalFormatting sqref="Q16:X60 Q87:X150 Q62:X85">
    <cfRule type="expression" dxfId="473" priority="3">
      <formula>$Q16=0</formula>
    </cfRule>
  </conditionalFormatting>
  <conditionalFormatting sqref="B273:B288 B305:B321 B337:B347">
    <cfRule type="expression" dxfId="472" priority="19">
      <formula>$D273:$D304&lt;&gt;0</formula>
    </cfRule>
  </conditionalFormatting>
  <conditionalFormatting sqref="B290:B303 B322:B332">
    <cfRule type="expression" dxfId="471" priority="20">
      <formula>$D290:$D336&lt;&gt;0</formula>
    </cfRule>
  </conditionalFormatting>
  <conditionalFormatting sqref="B348:B353">
    <cfRule type="expression" dxfId="470" priority="21">
      <formula>$D348:$D378&lt;&gt;0</formula>
    </cfRule>
  </conditionalFormatting>
  <conditionalFormatting sqref="B369:B378">
    <cfRule type="expression" dxfId="469" priority="22">
      <formula>$D369:$D378&lt;&gt;0</formula>
    </cfRule>
  </conditionalFormatting>
  <conditionalFormatting sqref="B368">
    <cfRule type="expression" dxfId="468" priority="23">
      <formula>$D368:$D378&lt;&gt;0</formula>
    </cfRule>
  </conditionalFormatting>
  <conditionalFormatting sqref="B333:B335">
    <cfRule type="expression" dxfId="467" priority="24">
      <formula>$D333:$D378&lt;&gt;0</formula>
    </cfRule>
  </conditionalFormatting>
  <conditionalFormatting sqref="B354:B367">
    <cfRule type="expression" dxfId="4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{EC11E507-0262-46DB-B363-6BB61E3BA989}</x14:id>
        </ext>
      </extLst>
    </cfRule>
  </conditionalFormatting>
  <conditionalFormatting sqref="R16:R60 R87:R150 R62:R85">
    <cfRule type="cellIs" dxfId="465" priority="4" operator="equal">
      <formula>"subsecuente"</formula>
    </cfRule>
    <cfRule type="cellIs" dxfId="464" priority="5" operator="equal">
      <formula>"1a. Vez"</formula>
    </cfRule>
  </conditionalFormatting>
  <conditionalFormatting sqref="S16:S60 S62:S85 S87:S150">
    <cfRule type="cellIs" dxfId="463" priority="6" operator="equal">
      <formula>"telefónica"</formula>
    </cfRule>
    <cfRule type="cellIs" dxfId="462" priority="8" operator="equal">
      <formula>"programada"</formula>
    </cfRule>
  </conditionalFormatting>
  <conditionalFormatting sqref="E16:E378">
    <cfRule type="cellIs" dxfId="461" priority="2" operator="equal">
      <formula>"programada"</formula>
    </cfRule>
    <cfRule type="cellIs" dxfId="460" priority="12" operator="equal">
      <formula>"telefónica"</formula>
    </cfRule>
  </conditionalFormatting>
  <dataValidations count="2">
    <dataValidation type="list" allowBlank="1" showInputMessage="1" showErrorMessage="1" sqref="J1" xr:uid="{2D5F66D0-DA0E-4749-8A97-D70F036D1C6D}">
      <formula1>"ENERO,FEBRERO,MARZO,ABRIL,MAYO,JUNIO,JULIO,AGOSTO,SEPTIEMBRE,OCTUBRE,NOVIEMBRE,DICIEMBRE"</formula1>
    </dataValidation>
    <dataValidation type="list" allowBlank="1" showInputMessage="1" showErrorMessage="1" sqref="I1" xr:uid="{9E882136-DD31-4B73-92C7-E9869F6C0C93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196EDE-641B-43FC-A4B4-9205E7E4A58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DDC0505-A9A4-464C-8A81-C88BE517438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18E1E25-B3CF-41E8-9DFE-66EC26D09C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5833832-33E5-45D2-AB28-17E6B065D9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EC11E507-0262-46DB-B363-6BB61E3BA9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8AC9C0A2-3534-471D-985D-DE5715297971}">
          <x14:formula1>
            <xm:f>listas!$A$2:$A$50</xm:f>
          </x14:formula1>
          <xm:sqref>D3:E14</xm:sqref>
        </x14:dataValidation>
        <x14:dataValidation type="list" allowBlank="1" showInputMessage="1" showErrorMessage="1" xr:uid="{DF5BFD53-C961-4FBF-AE58-902C5E8CEE10}">
          <x14:formula1>
            <xm:f>listas!$I$2:$I$3</xm:f>
          </x14:formula1>
          <xm:sqref>Q13:Q14</xm:sqref>
        </x14:dataValidation>
        <x14:dataValidation type="list" allowBlank="1" showInputMessage="1" showErrorMessage="1" xr:uid="{1F166D83-77FC-48BD-93D6-F2D3412CCF4B}">
          <x14:formula1>
            <xm:f>listas!$M$2:$M$7</xm:f>
          </x14:formula1>
          <xm:sqref>Q9:Q11</xm:sqref>
        </x14:dataValidation>
        <x14:dataValidation type="list" allowBlank="1" showInputMessage="1" showErrorMessage="1" xr:uid="{FDEBE83C-E727-4A0B-932E-56F4CE7189E4}">
          <x14:formula1>
            <xm:f>listas!$E$2:$E$15</xm:f>
          </x14:formula1>
          <xm:sqref>Q2:Q6</xm:sqref>
        </x14:dataValidation>
        <x14:dataValidation type="list" allowBlank="1" showInputMessage="1" showErrorMessage="1" xr:uid="{129FC795-73F5-4D2E-ABF7-A6BC7BFD3FE2}">
          <x14:formula1>
            <xm:f>listas!$R$1:$R$5</xm:f>
          </x14:formula1>
          <xm:sqref>W16:W42</xm:sqref>
        </x14:dataValidation>
        <x14:dataValidation type="list" allowBlank="1" showInputMessage="1" showErrorMessage="1" xr:uid="{155D9C31-D899-4209-BB58-46D4051EBA4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0288B8C-CCFA-4E2B-AA99-E1659684A510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6638B-18FC-4B36-AF6B-7926F4C410E3}">
  <sheetPr codeName="Hoja17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10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459" priority="16" operator="equal">
      <formula>"subsecuente"</formula>
    </cfRule>
    <cfRule type="cellIs" dxfId="4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{F4A7A75B-F875-4A01-90D0-90689A6B6D2D}</x14:id>
        </ext>
      </extLst>
    </cfRule>
  </conditionalFormatting>
  <conditionalFormatting sqref="B272 B289">
    <cfRule type="expression" dxfId="457" priority="15">
      <formula>$D272:$D287&lt;&gt;0</formula>
    </cfRule>
  </conditionalFormatting>
  <conditionalFormatting sqref="B304">
    <cfRule type="expression" dxfId="456" priority="14">
      <formula>$D304:$D319&lt;&gt;0</formula>
    </cfRule>
  </conditionalFormatting>
  <conditionalFormatting sqref="B336">
    <cfRule type="expression" dxfId="455" priority="13">
      <formula>$D336:$D351&lt;&gt;0</formula>
    </cfRule>
  </conditionalFormatting>
  <conditionalFormatting sqref="C16:M378">
    <cfRule type="expression" dxfId="4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{CDA8DCA5-B940-4478-80CD-401FBAAA5CA8}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{175E11EF-C90C-4116-BDDA-912A35238E0E}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{BF45DDFA-B9CC-492A-9334-060C339E9463}</x14:id>
        </ext>
      </extLst>
    </cfRule>
  </conditionalFormatting>
  <conditionalFormatting sqref="Q16:X60 Q87:X150 Q62:X85">
    <cfRule type="expression" dxfId="453" priority="3">
      <formula>$Q16=0</formula>
    </cfRule>
  </conditionalFormatting>
  <conditionalFormatting sqref="B273:B288 B305:B321 B337:B347">
    <cfRule type="expression" dxfId="452" priority="19">
      <formula>$D273:$D304&lt;&gt;0</formula>
    </cfRule>
  </conditionalFormatting>
  <conditionalFormatting sqref="B290:B303 B322:B332">
    <cfRule type="expression" dxfId="451" priority="20">
      <formula>$D290:$D336&lt;&gt;0</formula>
    </cfRule>
  </conditionalFormatting>
  <conditionalFormatting sqref="B348:B353">
    <cfRule type="expression" dxfId="450" priority="21">
      <formula>$D348:$D378&lt;&gt;0</formula>
    </cfRule>
  </conditionalFormatting>
  <conditionalFormatting sqref="B369:B378">
    <cfRule type="expression" dxfId="449" priority="22">
      <formula>$D369:$D378&lt;&gt;0</formula>
    </cfRule>
  </conditionalFormatting>
  <conditionalFormatting sqref="B368">
    <cfRule type="expression" dxfId="448" priority="23">
      <formula>$D368:$D378&lt;&gt;0</formula>
    </cfRule>
  </conditionalFormatting>
  <conditionalFormatting sqref="B333:B335">
    <cfRule type="expression" dxfId="447" priority="24">
      <formula>$D333:$D378&lt;&gt;0</formula>
    </cfRule>
  </conditionalFormatting>
  <conditionalFormatting sqref="B354:B367">
    <cfRule type="expression" dxfId="4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{A8D40023-3ED0-4A5B-9564-152912B95C54}</x14:id>
        </ext>
      </extLst>
    </cfRule>
  </conditionalFormatting>
  <conditionalFormatting sqref="R16:R60 R87:R150 R62:R85">
    <cfRule type="cellIs" dxfId="445" priority="4" operator="equal">
      <formula>"subsecuente"</formula>
    </cfRule>
    <cfRule type="cellIs" dxfId="444" priority="5" operator="equal">
      <formula>"1a. Vez"</formula>
    </cfRule>
  </conditionalFormatting>
  <conditionalFormatting sqref="S16:S60 S62:S85 S87:S150">
    <cfRule type="cellIs" dxfId="443" priority="6" operator="equal">
      <formula>"telefónica"</formula>
    </cfRule>
    <cfRule type="cellIs" dxfId="442" priority="8" operator="equal">
      <formula>"programada"</formula>
    </cfRule>
  </conditionalFormatting>
  <conditionalFormatting sqref="E16:E378">
    <cfRule type="cellIs" dxfId="441" priority="2" operator="equal">
      <formula>"programada"</formula>
    </cfRule>
    <cfRule type="cellIs" dxfId="440" priority="12" operator="equal">
      <formula>"telefónica"</formula>
    </cfRule>
  </conditionalFormatting>
  <dataValidations count="2">
    <dataValidation type="list" allowBlank="1" showInputMessage="1" showErrorMessage="1" sqref="I1" xr:uid="{695941A6-EECB-4F00-AB8C-6C06B0387C4C}">
      <formula1>"1,2,3,4,5,6,7,8,9,10,11,12,13,14,15,16,17,18,19,20,21,22,23,24,25,26,27,28,29,30,31"</formula1>
    </dataValidation>
    <dataValidation type="list" allowBlank="1" showInputMessage="1" showErrorMessage="1" sqref="J1" xr:uid="{43133C5F-0F6C-41DE-9DD4-86C25F902FF9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A7A75B-F875-4A01-90D0-90689A6B6D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CDA8DCA5-B940-4478-80CD-401FBAAA5C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175E11EF-C90C-4116-BDDA-912A35238E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F45DDFA-B9CC-492A-9334-060C339E94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A8D40023-3ED0-4A5B-9564-152912B95C5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218B60D-A44D-4872-8922-CAEDAD0012C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ED210037-AA65-4307-8B7C-0201DD4895E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6266811-D04C-4172-9528-41D14BE9701E}">
          <x14:formula1>
            <xm:f>listas!$R$1:$R$5</xm:f>
          </x14:formula1>
          <xm:sqref>W16:W42</xm:sqref>
        </x14:dataValidation>
        <x14:dataValidation type="list" allowBlank="1" showInputMessage="1" showErrorMessage="1" xr:uid="{F0186FA5-8C8B-4F5F-B0A4-F26D731C0E7E}">
          <x14:formula1>
            <xm:f>listas!$E$2:$E$15</xm:f>
          </x14:formula1>
          <xm:sqref>Q2:Q6</xm:sqref>
        </x14:dataValidation>
        <x14:dataValidation type="list" allowBlank="1" showInputMessage="1" showErrorMessage="1" xr:uid="{080E491C-F1C7-4441-B037-B56567E1FC44}">
          <x14:formula1>
            <xm:f>listas!$M$2:$M$7</xm:f>
          </x14:formula1>
          <xm:sqref>Q9:Q11</xm:sqref>
        </x14:dataValidation>
        <x14:dataValidation type="list" allowBlank="1" showInputMessage="1" showErrorMessage="1" xr:uid="{378AFCBF-5FAB-427C-9CF9-AA62079C7E98}">
          <x14:formula1>
            <xm:f>listas!$I$2:$I$3</xm:f>
          </x14:formula1>
          <xm:sqref>Q13:Q14</xm:sqref>
        </x14:dataValidation>
        <x14:dataValidation type="list" allowBlank="1" showInputMessage="1" showErrorMessage="1" xr:uid="{D1058A81-C453-418D-A3BD-1314A19C4DE8}">
          <x14:formula1>
            <xm:f>listas!$A$2:$A$50</xm:f>
          </x14:formula1>
          <xm:sqref>D3:E14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6DF4B-2A0A-4191-9F6E-91DDC3A909FD}">
  <sheetPr codeName="Hoja18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11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439" priority="16" operator="equal">
      <formula>"subsecuente"</formula>
    </cfRule>
    <cfRule type="cellIs" dxfId="4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{3C0E9757-9140-4FAD-A46A-3B733546DE2B}</x14:id>
        </ext>
      </extLst>
    </cfRule>
  </conditionalFormatting>
  <conditionalFormatting sqref="B272 B289">
    <cfRule type="expression" dxfId="437" priority="15">
      <formula>$D272:$D287&lt;&gt;0</formula>
    </cfRule>
  </conditionalFormatting>
  <conditionalFormatting sqref="B304">
    <cfRule type="expression" dxfId="436" priority="14">
      <formula>$D304:$D319&lt;&gt;0</formula>
    </cfRule>
  </conditionalFormatting>
  <conditionalFormatting sqref="B336">
    <cfRule type="expression" dxfId="435" priority="13">
      <formula>$D336:$D351&lt;&gt;0</formula>
    </cfRule>
  </conditionalFormatting>
  <conditionalFormatting sqref="C16:M378">
    <cfRule type="expression" dxfId="4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{42BAF0BF-6C5C-44AA-9C8C-28335F97F74C}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{C9492A11-9E8D-4321-9B0A-12086ACFDD23}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{418E2349-35BA-40D4-98A0-DE46F8634501}</x14:id>
        </ext>
      </extLst>
    </cfRule>
  </conditionalFormatting>
  <conditionalFormatting sqref="Q16:X60 Q87:X150 Q62:X85">
    <cfRule type="expression" dxfId="433" priority="3">
      <formula>$Q16=0</formula>
    </cfRule>
  </conditionalFormatting>
  <conditionalFormatting sqref="B273:B288 B305:B321 B337:B347">
    <cfRule type="expression" dxfId="432" priority="19">
      <formula>$D273:$D304&lt;&gt;0</formula>
    </cfRule>
  </conditionalFormatting>
  <conditionalFormatting sqref="B290:B303 B322:B332">
    <cfRule type="expression" dxfId="431" priority="20">
      <formula>$D290:$D336&lt;&gt;0</formula>
    </cfRule>
  </conditionalFormatting>
  <conditionalFormatting sqref="B348:B353">
    <cfRule type="expression" dxfId="430" priority="21">
      <formula>$D348:$D378&lt;&gt;0</formula>
    </cfRule>
  </conditionalFormatting>
  <conditionalFormatting sqref="B369:B378">
    <cfRule type="expression" dxfId="429" priority="22">
      <formula>$D369:$D378&lt;&gt;0</formula>
    </cfRule>
  </conditionalFormatting>
  <conditionalFormatting sqref="B368">
    <cfRule type="expression" dxfId="428" priority="23">
      <formula>$D368:$D378&lt;&gt;0</formula>
    </cfRule>
  </conditionalFormatting>
  <conditionalFormatting sqref="B333:B335">
    <cfRule type="expression" dxfId="427" priority="24">
      <formula>$D333:$D378&lt;&gt;0</formula>
    </cfRule>
  </conditionalFormatting>
  <conditionalFormatting sqref="B354:B367">
    <cfRule type="expression" dxfId="4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{52F51355-F082-49DA-B42C-E9E51F23CF72}</x14:id>
        </ext>
      </extLst>
    </cfRule>
  </conditionalFormatting>
  <conditionalFormatting sqref="R16:R60 R87:R150 R62:R85">
    <cfRule type="cellIs" dxfId="425" priority="4" operator="equal">
      <formula>"subsecuente"</formula>
    </cfRule>
    <cfRule type="cellIs" dxfId="424" priority="5" operator="equal">
      <formula>"1a. Vez"</formula>
    </cfRule>
  </conditionalFormatting>
  <conditionalFormatting sqref="S16:S60 S62:S85 S87:S150">
    <cfRule type="cellIs" dxfId="423" priority="6" operator="equal">
      <formula>"telefónica"</formula>
    </cfRule>
    <cfRule type="cellIs" dxfId="422" priority="8" operator="equal">
      <formula>"programada"</formula>
    </cfRule>
  </conditionalFormatting>
  <conditionalFormatting sqref="E16:E378">
    <cfRule type="cellIs" dxfId="421" priority="2" operator="equal">
      <formula>"programada"</formula>
    </cfRule>
    <cfRule type="cellIs" dxfId="420" priority="12" operator="equal">
      <formula>"telefónica"</formula>
    </cfRule>
  </conditionalFormatting>
  <dataValidations count="2">
    <dataValidation type="list" allowBlank="1" showInputMessage="1" showErrorMessage="1" sqref="I1" xr:uid="{CAC98DAC-AAD2-49E8-AE24-7F753408D98E}">
      <formula1>"1,2,3,4,5,6,7,8,9,10,11,12,13,14,15,16,17,18,19,20,21,22,23,24,25,26,27,28,29,30,31"</formula1>
    </dataValidation>
    <dataValidation type="list" allowBlank="1" showInputMessage="1" showErrorMessage="1" sqref="J1" xr:uid="{11A215B3-61AE-4BC0-B824-45D78FC80B24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0E9757-9140-4FAD-A46A-3B733546DE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2BAF0BF-6C5C-44AA-9C8C-28335F97F7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9492A11-9E8D-4321-9B0A-12086ACFDD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18E2349-35BA-40D4-98A0-DE46F86345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2F51355-F082-49DA-B42C-E9E51F23C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2CA3409-4657-4043-9FF6-67D72F66A62A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C187FDFD-52C1-49D7-B5FD-482FE335D9BF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6C8C710-87EC-4BD5-A715-776052AD1F0E}">
          <x14:formula1>
            <xm:f>listas!$R$1:$R$5</xm:f>
          </x14:formula1>
          <xm:sqref>W16:W42</xm:sqref>
        </x14:dataValidation>
        <x14:dataValidation type="list" allowBlank="1" showInputMessage="1" showErrorMessage="1" xr:uid="{AFFB728D-DFD2-4032-85E4-66655942882D}">
          <x14:formula1>
            <xm:f>listas!$E$2:$E$15</xm:f>
          </x14:formula1>
          <xm:sqref>Q2:Q6</xm:sqref>
        </x14:dataValidation>
        <x14:dataValidation type="list" allowBlank="1" showInputMessage="1" showErrorMessage="1" xr:uid="{23E2071E-45A6-4F44-82D5-A9FAFB990719}">
          <x14:formula1>
            <xm:f>listas!$M$2:$M$7</xm:f>
          </x14:formula1>
          <xm:sqref>Q9:Q11</xm:sqref>
        </x14:dataValidation>
        <x14:dataValidation type="list" allowBlank="1" showInputMessage="1" showErrorMessage="1" xr:uid="{5B0EBFD8-28D1-4025-BF73-F66B0A2C9709}">
          <x14:formula1>
            <xm:f>listas!$I$2:$I$3</xm:f>
          </x14:formula1>
          <xm:sqref>Q13:Q14</xm:sqref>
        </x14:dataValidation>
        <x14:dataValidation type="list" allowBlank="1" showInputMessage="1" showErrorMessage="1" xr:uid="{48D6754F-1E29-42D1-B0D3-9B793436A575}">
          <x14:formula1>
            <xm:f>listas!$A$2:$A$50</xm:f>
          </x14:formula1>
          <xm:sqref>D3:E14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0A0A2-47EA-4D98-8384-ECD6DF9EAEE1}">
  <sheetPr codeName="Hoja19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12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419" priority="16" operator="equal">
      <formula>"subsecuente"</formula>
    </cfRule>
    <cfRule type="cellIs" dxfId="4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{167DC272-6892-4906-9457-35ED9227D6D7}</x14:id>
        </ext>
      </extLst>
    </cfRule>
  </conditionalFormatting>
  <conditionalFormatting sqref="B272 B289">
    <cfRule type="expression" dxfId="417" priority="15">
      <formula>$D272:$D287&lt;&gt;0</formula>
    </cfRule>
  </conditionalFormatting>
  <conditionalFormatting sqref="B304">
    <cfRule type="expression" dxfId="416" priority="14">
      <formula>$D304:$D319&lt;&gt;0</formula>
    </cfRule>
  </conditionalFormatting>
  <conditionalFormatting sqref="B336">
    <cfRule type="expression" dxfId="415" priority="13">
      <formula>$D336:$D351&lt;&gt;0</formula>
    </cfRule>
  </conditionalFormatting>
  <conditionalFormatting sqref="C16:M378">
    <cfRule type="expression" dxfId="4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{655B9EA4-A9CA-4718-9FE6-7BEE0AD59309}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{7743BCA1-A384-4BD7-82E2-9A662C011BAB}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{A95F3187-8DC7-4D9A-ACDF-76D7A984A690}</x14:id>
        </ext>
      </extLst>
    </cfRule>
  </conditionalFormatting>
  <conditionalFormatting sqref="Q16:X60 Q87:X150 Q62:X85">
    <cfRule type="expression" dxfId="413" priority="3">
      <formula>$Q16=0</formula>
    </cfRule>
  </conditionalFormatting>
  <conditionalFormatting sqref="B273:B288 B305:B321 B337:B347">
    <cfRule type="expression" dxfId="412" priority="19">
      <formula>$D273:$D304&lt;&gt;0</formula>
    </cfRule>
  </conditionalFormatting>
  <conditionalFormatting sqref="B290:B303 B322:B332">
    <cfRule type="expression" dxfId="411" priority="20">
      <formula>$D290:$D336&lt;&gt;0</formula>
    </cfRule>
  </conditionalFormatting>
  <conditionalFormatting sqref="B348:B353">
    <cfRule type="expression" dxfId="410" priority="21">
      <formula>$D348:$D378&lt;&gt;0</formula>
    </cfRule>
  </conditionalFormatting>
  <conditionalFormatting sqref="B369:B378">
    <cfRule type="expression" dxfId="409" priority="22">
      <formula>$D369:$D378&lt;&gt;0</formula>
    </cfRule>
  </conditionalFormatting>
  <conditionalFormatting sqref="B368">
    <cfRule type="expression" dxfId="408" priority="23">
      <formula>$D368:$D378&lt;&gt;0</formula>
    </cfRule>
  </conditionalFormatting>
  <conditionalFormatting sqref="B333:B335">
    <cfRule type="expression" dxfId="407" priority="24">
      <formula>$D333:$D378&lt;&gt;0</formula>
    </cfRule>
  </conditionalFormatting>
  <conditionalFormatting sqref="B354:B367">
    <cfRule type="expression" dxfId="4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{5EC998DE-6C91-4992-915E-D348E4586452}</x14:id>
        </ext>
      </extLst>
    </cfRule>
  </conditionalFormatting>
  <conditionalFormatting sqref="R16:R60 R87:R150 R62:R85">
    <cfRule type="cellIs" dxfId="405" priority="4" operator="equal">
      <formula>"subsecuente"</formula>
    </cfRule>
    <cfRule type="cellIs" dxfId="404" priority="5" operator="equal">
      <formula>"1a. Vez"</formula>
    </cfRule>
  </conditionalFormatting>
  <conditionalFormatting sqref="S16:S60 S62:S85 S87:S150">
    <cfRule type="cellIs" dxfId="403" priority="6" operator="equal">
      <formula>"telefónica"</formula>
    </cfRule>
    <cfRule type="cellIs" dxfId="402" priority="8" operator="equal">
      <formula>"programada"</formula>
    </cfRule>
  </conditionalFormatting>
  <conditionalFormatting sqref="E16:E378">
    <cfRule type="cellIs" dxfId="401" priority="2" operator="equal">
      <formula>"programada"</formula>
    </cfRule>
    <cfRule type="cellIs" dxfId="400" priority="12" operator="equal">
      <formula>"telefónica"</formula>
    </cfRule>
  </conditionalFormatting>
  <dataValidations count="2">
    <dataValidation type="list" allowBlank="1" showInputMessage="1" showErrorMessage="1" sqref="J1" xr:uid="{D799C3D2-4DF9-4A29-B282-FC8E2DDB400F}">
      <formula1>"ENERO,FEBRERO,MARZO,ABRIL,MAYO,JUNIO,JULIO,AGOSTO,SEPTIEMBRE,OCTUBRE,NOVIEMBRE,DICIEMBRE"</formula1>
    </dataValidation>
    <dataValidation type="list" allowBlank="1" showInputMessage="1" showErrorMessage="1" sqref="I1" xr:uid="{9B49ABEF-D51B-4743-AB18-CAFBA0B1CEDA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7DC272-6892-4906-9457-35ED9227D6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55B9EA4-A9CA-4718-9FE6-7BEE0AD593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7743BCA1-A384-4BD7-82E2-9A662C011B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95F3187-8DC7-4D9A-ACDF-76D7A984A6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EC998DE-6C91-4992-915E-D348E45864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102BF74-6A9B-41D9-8D55-E9556D5F2DF2}">
          <x14:formula1>
            <xm:f>listas!$A$2:$A$50</xm:f>
          </x14:formula1>
          <xm:sqref>D3:E14</xm:sqref>
        </x14:dataValidation>
        <x14:dataValidation type="list" allowBlank="1" showInputMessage="1" showErrorMessage="1" xr:uid="{5FD70F7E-9C82-41FC-BDFE-237A744A12E7}">
          <x14:formula1>
            <xm:f>listas!$I$2:$I$3</xm:f>
          </x14:formula1>
          <xm:sqref>Q13:Q14</xm:sqref>
        </x14:dataValidation>
        <x14:dataValidation type="list" allowBlank="1" showInputMessage="1" showErrorMessage="1" xr:uid="{D8965E73-4999-4997-8205-56563E21AAD9}">
          <x14:formula1>
            <xm:f>listas!$M$2:$M$7</xm:f>
          </x14:formula1>
          <xm:sqref>Q9:Q11</xm:sqref>
        </x14:dataValidation>
        <x14:dataValidation type="list" allowBlank="1" showInputMessage="1" showErrorMessage="1" xr:uid="{35C6242C-2410-4E79-8A90-FE162B69F253}">
          <x14:formula1>
            <xm:f>listas!$E$2:$E$15</xm:f>
          </x14:formula1>
          <xm:sqref>Q2:Q6</xm:sqref>
        </x14:dataValidation>
        <x14:dataValidation type="list" allowBlank="1" showInputMessage="1" showErrorMessage="1" xr:uid="{B6B484BE-20E8-4E5A-85A0-5D7452358351}">
          <x14:formula1>
            <xm:f>listas!$R$1:$R$5</xm:f>
          </x14:formula1>
          <xm:sqref>W16:W42</xm:sqref>
        </x14:dataValidation>
        <x14:dataValidation type="list" allowBlank="1" showInputMessage="1" showErrorMessage="1" xr:uid="{4150E187-35EB-47BE-A5AF-685D9EC9F4F0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75DDE3A1-1ED0-45EE-AF41-565FA5359F9A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031C-62CD-4F1E-B08A-D4838F1552FA}">
  <sheetPr codeName="Hoja20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13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399" priority="16" operator="equal">
      <formula>"subsecuente"</formula>
    </cfRule>
    <cfRule type="cellIs" dxfId="3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{BC3B2405-2E13-4669-98B7-10B9D5BD421D}</x14:id>
        </ext>
      </extLst>
    </cfRule>
  </conditionalFormatting>
  <conditionalFormatting sqref="B272 B289">
    <cfRule type="expression" dxfId="397" priority="15">
      <formula>$D272:$D287&lt;&gt;0</formula>
    </cfRule>
  </conditionalFormatting>
  <conditionalFormatting sqref="B304">
    <cfRule type="expression" dxfId="396" priority="14">
      <formula>$D304:$D319&lt;&gt;0</formula>
    </cfRule>
  </conditionalFormatting>
  <conditionalFormatting sqref="B336">
    <cfRule type="expression" dxfId="395" priority="13">
      <formula>$D336:$D351&lt;&gt;0</formula>
    </cfRule>
  </conditionalFormatting>
  <conditionalFormatting sqref="C16:M378">
    <cfRule type="expression" dxfId="3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{B9C41D52-E200-4D57-ACB6-BAB4C781875F}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{45846C40-D4FA-4E70-AE2A-43A0B8D7DDCD}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{CD2F3BF0-A794-4E38-AC92-7227BABCB4D0}</x14:id>
        </ext>
      </extLst>
    </cfRule>
  </conditionalFormatting>
  <conditionalFormatting sqref="Q16:X60 Q87:X150 Q62:X85">
    <cfRule type="expression" dxfId="393" priority="3">
      <formula>$Q16=0</formula>
    </cfRule>
  </conditionalFormatting>
  <conditionalFormatting sqref="B273:B288 B305:B321 B337:B347">
    <cfRule type="expression" dxfId="392" priority="19">
      <formula>$D273:$D304&lt;&gt;0</formula>
    </cfRule>
  </conditionalFormatting>
  <conditionalFormatting sqref="B290:B303 B322:B332">
    <cfRule type="expression" dxfId="391" priority="20">
      <formula>$D290:$D336&lt;&gt;0</formula>
    </cfRule>
  </conditionalFormatting>
  <conditionalFormatting sqref="B348:B353">
    <cfRule type="expression" dxfId="390" priority="21">
      <formula>$D348:$D378&lt;&gt;0</formula>
    </cfRule>
  </conditionalFormatting>
  <conditionalFormatting sqref="B369:B378">
    <cfRule type="expression" dxfId="389" priority="22">
      <formula>$D369:$D378&lt;&gt;0</formula>
    </cfRule>
  </conditionalFormatting>
  <conditionalFormatting sqref="B368">
    <cfRule type="expression" dxfId="388" priority="23">
      <formula>$D368:$D378&lt;&gt;0</formula>
    </cfRule>
  </conditionalFormatting>
  <conditionalFormatting sqref="B333:B335">
    <cfRule type="expression" dxfId="387" priority="24">
      <formula>$D333:$D378&lt;&gt;0</formula>
    </cfRule>
  </conditionalFormatting>
  <conditionalFormatting sqref="B354:B367">
    <cfRule type="expression" dxfId="3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{24F95880-A8A2-4BB3-8243-23B7CDC22070}</x14:id>
        </ext>
      </extLst>
    </cfRule>
  </conditionalFormatting>
  <conditionalFormatting sqref="R16:R60 R87:R150 R62:R85">
    <cfRule type="cellIs" dxfId="385" priority="4" operator="equal">
      <formula>"subsecuente"</formula>
    </cfRule>
    <cfRule type="cellIs" dxfId="384" priority="5" operator="equal">
      <formula>"1a. Vez"</formula>
    </cfRule>
  </conditionalFormatting>
  <conditionalFormatting sqref="S16:S60 S62:S85 S87:S150">
    <cfRule type="cellIs" dxfId="383" priority="6" operator="equal">
      <formula>"telefónica"</formula>
    </cfRule>
    <cfRule type="cellIs" dxfId="382" priority="8" operator="equal">
      <formula>"programada"</formula>
    </cfRule>
  </conditionalFormatting>
  <conditionalFormatting sqref="E16:E378">
    <cfRule type="cellIs" dxfId="381" priority="2" operator="equal">
      <formula>"programada"</formula>
    </cfRule>
    <cfRule type="cellIs" dxfId="380" priority="12" operator="equal">
      <formula>"telefónica"</formula>
    </cfRule>
  </conditionalFormatting>
  <dataValidations count="2">
    <dataValidation type="list" allowBlank="1" showInputMessage="1" showErrorMessage="1" sqref="I1" xr:uid="{5524076B-C56B-478D-9B0E-619C64159A9A}">
      <formula1>"1,2,3,4,5,6,7,8,9,10,11,12,13,14,15,16,17,18,19,20,21,22,23,24,25,26,27,28,29,30,31"</formula1>
    </dataValidation>
    <dataValidation type="list" allowBlank="1" showInputMessage="1" showErrorMessage="1" sqref="J1" xr:uid="{C2658D4F-AF4E-4A0C-A896-B4699A0A4165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3B2405-2E13-4669-98B7-10B9D5BD42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9C41D52-E200-4D57-ACB6-BAB4C78187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45846C40-D4FA-4E70-AE2A-43A0B8D7DD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CD2F3BF0-A794-4E38-AC92-7227BABCB4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4F95880-A8A2-4BB3-8243-23B7CDC220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A7FB65E-6C5D-4FAF-BB6A-E4CB81604A93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9F9AD84A-3E58-4A5A-942A-C1F5CEAC835E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31CB29F6-9C4D-4423-8139-73E5E713AF8F}">
          <x14:formula1>
            <xm:f>listas!$R$1:$R$5</xm:f>
          </x14:formula1>
          <xm:sqref>W16:W42</xm:sqref>
        </x14:dataValidation>
        <x14:dataValidation type="list" allowBlank="1" showInputMessage="1" showErrorMessage="1" xr:uid="{C8B0674E-F034-4DB3-844B-04FFE1C3E432}">
          <x14:formula1>
            <xm:f>listas!$E$2:$E$15</xm:f>
          </x14:formula1>
          <xm:sqref>Q2:Q6</xm:sqref>
        </x14:dataValidation>
        <x14:dataValidation type="list" allowBlank="1" showInputMessage="1" showErrorMessage="1" xr:uid="{524271D2-9FEF-437E-8192-BE06995A863B}">
          <x14:formula1>
            <xm:f>listas!$M$2:$M$7</xm:f>
          </x14:formula1>
          <xm:sqref>Q9:Q11</xm:sqref>
        </x14:dataValidation>
        <x14:dataValidation type="list" allowBlank="1" showInputMessage="1" showErrorMessage="1" xr:uid="{0B021FA9-DE0E-442E-A65E-B13D5B207E93}">
          <x14:formula1>
            <xm:f>listas!$I$2:$I$3</xm:f>
          </x14:formula1>
          <xm:sqref>Q13:Q14</xm:sqref>
        </x14:dataValidation>
        <x14:dataValidation type="list" allowBlank="1" showInputMessage="1" showErrorMessage="1" xr:uid="{540463AF-5DB3-4894-98CF-730FB3977F15}">
          <x14:formula1>
            <xm:f>listas!$A$2:$A$50</xm:f>
          </x14:formula1>
          <xm:sqref>D3:E14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553F4-7F36-4E2D-88BB-0399EED02C0D}">
  <sheetPr codeName="Hoja21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14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379" priority="16" operator="equal">
      <formula>"subsecuente"</formula>
    </cfRule>
    <cfRule type="cellIs" dxfId="3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{94947F57-C1A9-4B56-863C-11BAF664B59C}</x14:id>
        </ext>
      </extLst>
    </cfRule>
  </conditionalFormatting>
  <conditionalFormatting sqref="B272 B289">
    <cfRule type="expression" dxfId="377" priority="15">
      <formula>$D272:$D287&lt;&gt;0</formula>
    </cfRule>
  </conditionalFormatting>
  <conditionalFormatting sqref="B304">
    <cfRule type="expression" dxfId="376" priority="14">
      <formula>$D304:$D319&lt;&gt;0</formula>
    </cfRule>
  </conditionalFormatting>
  <conditionalFormatting sqref="B336">
    <cfRule type="expression" dxfId="375" priority="13">
      <formula>$D336:$D351&lt;&gt;0</formula>
    </cfRule>
  </conditionalFormatting>
  <conditionalFormatting sqref="C16:M378">
    <cfRule type="expression" dxfId="3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{239BB671-264A-4BF4-B1D1-5CDCF77076E6}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{526E05B8-B1CE-4509-B421-3C5A66ED1C9D}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{51F9E21D-3B54-461A-8DB6-C87EFFB93F45}</x14:id>
        </ext>
      </extLst>
    </cfRule>
  </conditionalFormatting>
  <conditionalFormatting sqref="Q16:X60 Q87:X150 Q62:X85">
    <cfRule type="expression" dxfId="373" priority="3">
      <formula>$Q16=0</formula>
    </cfRule>
  </conditionalFormatting>
  <conditionalFormatting sqref="B273:B288 B305:B321 B337:B347">
    <cfRule type="expression" dxfId="372" priority="19">
      <formula>$D273:$D304&lt;&gt;0</formula>
    </cfRule>
  </conditionalFormatting>
  <conditionalFormatting sqref="B290:B303 B322:B332">
    <cfRule type="expression" dxfId="371" priority="20">
      <formula>$D290:$D336&lt;&gt;0</formula>
    </cfRule>
  </conditionalFormatting>
  <conditionalFormatting sqref="B348:B353">
    <cfRule type="expression" dxfId="370" priority="21">
      <formula>$D348:$D378&lt;&gt;0</formula>
    </cfRule>
  </conditionalFormatting>
  <conditionalFormatting sqref="B369:B378">
    <cfRule type="expression" dxfId="369" priority="22">
      <formula>$D369:$D378&lt;&gt;0</formula>
    </cfRule>
  </conditionalFormatting>
  <conditionalFormatting sqref="B368">
    <cfRule type="expression" dxfId="368" priority="23">
      <formula>$D368:$D378&lt;&gt;0</formula>
    </cfRule>
  </conditionalFormatting>
  <conditionalFormatting sqref="B333:B335">
    <cfRule type="expression" dxfId="367" priority="24">
      <formula>$D333:$D378&lt;&gt;0</formula>
    </cfRule>
  </conditionalFormatting>
  <conditionalFormatting sqref="B354:B367">
    <cfRule type="expression" dxfId="3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{061DFD11-907B-4324-8F08-B33322CEC7A4}</x14:id>
        </ext>
      </extLst>
    </cfRule>
  </conditionalFormatting>
  <conditionalFormatting sqref="R16:R60 R87:R150 R62:R85">
    <cfRule type="cellIs" dxfId="365" priority="4" operator="equal">
      <formula>"subsecuente"</formula>
    </cfRule>
    <cfRule type="cellIs" dxfId="364" priority="5" operator="equal">
      <formula>"1a. Vez"</formula>
    </cfRule>
  </conditionalFormatting>
  <conditionalFormatting sqref="S16:S60 S62:S85 S87:S150">
    <cfRule type="cellIs" dxfId="363" priority="6" operator="equal">
      <formula>"telefónica"</formula>
    </cfRule>
    <cfRule type="cellIs" dxfId="362" priority="8" operator="equal">
      <formula>"programada"</formula>
    </cfRule>
  </conditionalFormatting>
  <conditionalFormatting sqref="E16:E378">
    <cfRule type="cellIs" dxfId="361" priority="2" operator="equal">
      <formula>"programada"</formula>
    </cfRule>
    <cfRule type="cellIs" dxfId="360" priority="12" operator="equal">
      <formula>"telefónica"</formula>
    </cfRule>
  </conditionalFormatting>
  <dataValidations count="2">
    <dataValidation type="list" allowBlank="1" showInputMessage="1" showErrorMessage="1" sqref="J1" xr:uid="{7CD3167F-D692-4124-A7C2-996C42BC6D65}">
      <formula1>"ENERO,FEBRERO,MARZO,ABRIL,MAYO,JUNIO,JULIO,AGOSTO,SEPTIEMBRE,OCTUBRE,NOVIEMBRE,DICIEMBRE"</formula1>
    </dataValidation>
    <dataValidation type="list" allowBlank="1" showInputMessage="1" showErrorMessage="1" sqref="I1" xr:uid="{DF3D96A7-686E-4505-9592-F4C0CFDA342A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947F57-C1A9-4B56-863C-11BAF664B5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39BB671-264A-4BF4-B1D1-5CDCF77076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526E05B8-B1CE-4509-B421-3C5A66ED1C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51F9E21D-3B54-461A-8DB6-C87EFFB93F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061DFD11-907B-4324-8F08-B33322CEC7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95CE533-FF89-459B-BA4B-9ECFDB44FC18}">
          <x14:formula1>
            <xm:f>listas!$A$2:$A$50</xm:f>
          </x14:formula1>
          <xm:sqref>D3:E14</xm:sqref>
        </x14:dataValidation>
        <x14:dataValidation type="list" allowBlank="1" showInputMessage="1" showErrorMessage="1" xr:uid="{B019A290-3ACE-4747-A20F-D57654F0834D}">
          <x14:formula1>
            <xm:f>listas!$I$2:$I$3</xm:f>
          </x14:formula1>
          <xm:sqref>Q13:Q14</xm:sqref>
        </x14:dataValidation>
        <x14:dataValidation type="list" allowBlank="1" showInputMessage="1" showErrorMessage="1" xr:uid="{5167D734-711D-438E-9598-DCE77AC05A63}">
          <x14:formula1>
            <xm:f>listas!$M$2:$M$7</xm:f>
          </x14:formula1>
          <xm:sqref>Q9:Q11</xm:sqref>
        </x14:dataValidation>
        <x14:dataValidation type="list" allowBlank="1" showInputMessage="1" showErrorMessage="1" xr:uid="{42BD7603-57CD-4F2E-A005-902AE3C3D867}">
          <x14:formula1>
            <xm:f>listas!$E$2:$E$15</xm:f>
          </x14:formula1>
          <xm:sqref>Q2:Q6</xm:sqref>
        </x14:dataValidation>
        <x14:dataValidation type="list" allowBlank="1" showInputMessage="1" showErrorMessage="1" xr:uid="{407326B0-33D6-4ECF-B6D3-5A8F908C8154}">
          <x14:formula1>
            <xm:f>listas!$R$1:$R$5</xm:f>
          </x14:formula1>
          <xm:sqref>W16:W42</xm:sqref>
        </x14:dataValidation>
        <x14:dataValidation type="list" allowBlank="1" showInputMessage="1" showErrorMessage="1" xr:uid="{8047E79B-A869-4C48-A9DD-8306BB9092A6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4D8E98E-BD3D-4BE3-8340-7FA0A3D39E16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86587-809C-49CE-9E9C-59D72066D7B4}">
  <sheetPr codeName="Hoja22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15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359" priority="16" operator="equal">
      <formula>"subsecuente"</formula>
    </cfRule>
    <cfRule type="cellIs" dxfId="3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{B3DBF70C-101C-4A64-8B8E-26C0B40E8ACF}</x14:id>
        </ext>
      </extLst>
    </cfRule>
  </conditionalFormatting>
  <conditionalFormatting sqref="B272 B289">
    <cfRule type="expression" dxfId="357" priority="15">
      <formula>$D272:$D287&lt;&gt;0</formula>
    </cfRule>
  </conditionalFormatting>
  <conditionalFormatting sqref="B304">
    <cfRule type="expression" dxfId="356" priority="14">
      <formula>$D304:$D319&lt;&gt;0</formula>
    </cfRule>
  </conditionalFormatting>
  <conditionalFormatting sqref="B336">
    <cfRule type="expression" dxfId="355" priority="13">
      <formula>$D336:$D351&lt;&gt;0</formula>
    </cfRule>
  </conditionalFormatting>
  <conditionalFormatting sqref="C16:M378">
    <cfRule type="expression" dxfId="3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{BA239BA8-532F-4195-BEEA-80A371AEFCA7}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{00F32B53-1756-4CBC-B783-9A25B50F5628}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{BE8CF2AE-0F6E-42D9-816E-B7F7FB9EEC4F}</x14:id>
        </ext>
      </extLst>
    </cfRule>
  </conditionalFormatting>
  <conditionalFormatting sqref="Q16:X60 Q87:X150 Q62:X85">
    <cfRule type="expression" dxfId="353" priority="3">
      <formula>$Q16=0</formula>
    </cfRule>
  </conditionalFormatting>
  <conditionalFormatting sqref="B273:B288 B305:B321 B337:B347">
    <cfRule type="expression" dxfId="352" priority="19">
      <formula>$D273:$D304&lt;&gt;0</formula>
    </cfRule>
  </conditionalFormatting>
  <conditionalFormatting sqref="B290:B303 B322:B332">
    <cfRule type="expression" dxfId="351" priority="20">
      <formula>$D290:$D336&lt;&gt;0</formula>
    </cfRule>
  </conditionalFormatting>
  <conditionalFormatting sqref="B348:B353">
    <cfRule type="expression" dxfId="350" priority="21">
      <formula>$D348:$D378&lt;&gt;0</formula>
    </cfRule>
  </conditionalFormatting>
  <conditionalFormatting sqref="B369:B378">
    <cfRule type="expression" dxfId="349" priority="22">
      <formula>$D369:$D378&lt;&gt;0</formula>
    </cfRule>
  </conditionalFormatting>
  <conditionalFormatting sqref="B368">
    <cfRule type="expression" dxfId="348" priority="23">
      <formula>$D368:$D378&lt;&gt;0</formula>
    </cfRule>
  </conditionalFormatting>
  <conditionalFormatting sqref="B333:B335">
    <cfRule type="expression" dxfId="347" priority="24">
      <formula>$D333:$D378&lt;&gt;0</formula>
    </cfRule>
  </conditionalFormatting>
  <conditionalFormatting sqref="B354:B367">
    <cfRule type="expression" dxfId="3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{12E11668-C72A-4604-A5DF-D8758A24EA68}</x14:id>
        </ext>
      </extLst>
    </cfRule>
  </conditionalFormatting>
  <conditionalFormatting sqref="R16:R60 R87:R150 R62:R85">
    <cfRule type="cellIs" dxfId="345" priority="4" operator="equal">
      <formula>"subsecuente"</formula>
    </cfRule>
    <cfRule type="cellIs" dxfId="344" priority="5" operator="equal">
      <formula>"1a. Vez"</formula>
    </cfRule>
  </conditionalFormatting>
  <conditionalFormatting sqref="S16:S60 S62:S85 S87:S150">
    <cfRule type="cellIs" dxfId="343" priority="6" operator="equal">
      <formula>"telefónica"</formula>
    </cfRule>
    <cfRule type="cellIs" dxfId="342" priority="8" operator="equal">
      <formula>"programada"</formula>
    </cfRule>
  </conditionalFormatting>
  <conditionalFormatting sqref="E16:E378">
    <cfRule type="cellIs" dxfId="341" priority="2" operator="equal">
      <formula>"programada"</formula>
    </cfRule>
    <cfRule type="cellIs" dxfId="340" priority="12" operator="equal">
      <formula>"telefónica"</formula>
    </cfRule>
  </conditionalFormatting>
  <dataValidations count="2">
    <dataValidation type="list" allowBlank="1" showInputMessage="1" showErrorMessage="1" sqref="J1" xr:uid="{2C4984B1-E35F-4EF4-88EB-7C511983D9EA}">
      <formula1>"ENERO,FEBRERO,MARZO,ABRIL,MAYO,JUNIO,JULIO,AGOSTO,SEPTIEMBRE,OCTUBRE,NOVIEMBRE,DICIEMBRE"</formula1>
    </dataValidation>
    <dataValidation type="list" allowBlank="1" showInputMessage="1" showErrorMessage="1" sqref="I1" xr:uid="{7BA55693-6A01-48FF-A39B-B38861484C50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DBF70C-101C-4A64-8B8E-26C0B40E8A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BA239BA8-532F-4195-BEEA-80A371AEFC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00F32B53-1756-4CBC-B783-9A25B50F56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E8CF2AE-0F6E-42D9-816E-B7F7FB9EEC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12E11668-C72A-4604-A5DF-D8758A24EA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65FD9AD-DA9E-4ABE-A417-24984FEB70CC}">
          <x14:formula1>
            <xm:f>listas!$A$2:$A$50</xm:f>
          </x14:formula1>
          <xm:sqref>D3:E14</xm:sqref>
        </x14:dataValidation>
        <x14:dataValidation type="list" allowBlank="1" showInputMessage="1" showErrorMessage="1" xr:uid="{87854ACD-1844-4C1F-90EF-5B3E4F0F8A7B}">
          <x14:formula1>
            <xm:f>listas!$I$2:$I$3</xm:f>
          </x14:formula1>
          <xm:sqref>Q13:Q14</xm:sqref>
        </x14:dataValidation>
        <x14:dataValidation type="list" allowBlank="1" showInputMessage="1" showErrorMessage="1" xr:uid="{B48D186C-5684-40A1-895A-A3211ED22C06}">
          <x14:formula1>
            <xm:f>listas!$M$2:$M$7</xm:f>
          </x14:formula1>
          <xm:sqref>Q9:Q11</xm:sqref>
        </x14:dataValidation>
        <x14:dataValidation type="list" allowBlank="1" showInputMessage="1" showErrorMessage="1" xr:uid="{63F0DFEB-07D0-4241-A824-B9FB28D2D632}">
          <x14:formula1>
            <xm:f>listas!$E$2:$E$15</xm:f>
          </x14:formula1>
          <xm:sqref>Q2:Q6</xm:sqref>
        </x14:dataValidation>
        <x14:dataValidation type="list" allowBlank="1" showInputMessage="1" showErrorMessage="1" xr:uid="{57424669-6FE2-4FCA-AF6F-6D426EB50A9C}">
          <x14:formula1>
            <xm:f>listas!$R$1:$R$5</xm:f>
          </x14:formula1>
          <xm:sqref>W16:W42</xm:sqref>
        </x14:dataValidation>
        <x14:dataValidation type="list" allowBlank="1" showInputMessage="1" showErrorMessage="1" xr:uid="{8517E94B-31E8-4EE4-A8D3-E7F12FF0BDC4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455E389-702C-49E0-BB46-AD83C8942622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ECF3F-92C6-4311-8C90-476F67A9A55A}">
  <sheetPr codeName="Hoja23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16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339" priority="16" operator="equal">
      <formula>"subsecuente"</formula>
    </cfRule>
    <cfRule type="cellIs" dxfId="3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{8F36C4A8-7DFD-409E-9783-08B12FED7520}</x14:id>
        </ext>
      </extLst>
    </cfRule>
  </conditionalFormatting>
  <conditionalFormatting sqref="B272 B289">
    <cfRule type="expression" dxfId="337" priority="15">
      <formula>$D272:$D287&lt;&gt;0</formula>
    </cfRule>
  </conditionalFormatting>
  <conditionalFormatting sqref="B304">
    <cfRule type="expression" dxfId="336" priority="14">
      <formula>$D304:$D319&lt;&gt;0</formula>
    </cfRule>
  </conditionalFormatting>
  <conditionalFormatting sqref="B336">
    <cfRule type="expression" dxfId="335" priority="13">
      <formula>$D336:$D351&lt;&gt;0</formula>
    </cfRule>
  </conditionalFormatting>
  <conditionalFormatting sqref="C16:M378">
    <cfRule type="expression" dxfId="3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{4797801F-2E7A-44BD-83CE-6FE447ED2481}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{DF641960-E4DB-4503-BC1D-9E6C5BBE484E}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{3A9018B3-64FB-4E19-8A06-B3921D238DCC}</x14:id>
        </ext>
      </extLst>
    </cfRule>
  </conditionalFormatting>
  <conditionalFormatting sqref="Q16:X60 Q87:X150 Q62:X85">
    <cfRule type="expression" dxfId="333" priority="3">
      <formula>$Q16=0</formula>
    </cfRule>
  </conditionalFormatting>
  <conditionalFormatting sqref="B273:B288 B305:B321 B337:B347">
    <cfRule type="expression" dxfId="332" priority="19">
      <formula>$D273:$D304&lt;&gt;0</formula>
    </cfRule>
  </conditionalFormatting>
  <conditionalFormatting sqref="B290:B303 B322:B332">
    <cfRule type="expression" dxfId="331" priority="20">
      <formula>$D290:$D336&lt;&gt;0</formula>
    </cfRule>
  </conditionalFormatting>
  <conditionalFormatting sqref="B348:B353">
    <cfRule type="expression" dxfId="330" priority="21">
      <formula>$D348:$D378&lt;&gt;0</formula>
    </cfRule>
  </conditionalFormatting>
  <conditionalFormatting sqref="B369:B378">
    <cfRule type="expression" dxfId="329" priority="22">
      <formula>$D369:$D378&lt;&gt;0</formula>
    </cfRule>
  </conditionalFormatting>
  <conditionalFormatting sqref="B368">
    <cfRule type="expression" dxfId="328" priority="23">
      <formula>$D368:$D378&lt;&gt;0</formula>
    </cfRule>
  </conditionalFormatting>
  <conditionalFormatting sqref="B333:B335">
    <cfRule type="expression" dxfId="327" priority="24">
      <formula>$D333:$D378&lt;&gt;0</formula>
    </cfRule>
  </conditionalFormatting>
  <conditionalFormatting sqref="B354:B367">
    <cfRule type="expression" dxfId="3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{8B60AA97-6276-4E89-B22C-503A2E897FF4}</x14:id>
        </ext>
      </extLst>
    </cfRule>
  </conditionalFormatting>
  <conditionalFormatting sqref="R16:R60 R87:R150 R62:R85">
    <cfRule type="cellIs" dxfId="325" priority="4" operator="equal">
      <formula>"subsecuente"</formula>
    </cfRule>
    <cfRule type="cellIs" dxfId="324" priority="5" operator="equal">
      <formula>"1a. Vez"</formula>
    </cfRule>
  </conditionalFormatting>
  <conditionalFormatting sqref="S16:S60 S62:S85 S87:S150">
    <cfRule type="cellIs" dxfId="323" priority="6" operator="equal">
      <formula>"telefónica"</formula>
    </cfRule>
    <cfRule type="cellIs" dxfId="322" priority="8" operator="equal">
      <formula>"programada"</formula>
    </cfRule>
  </conditionalFormatting>
  <conditionalFormatting sqref="E16:E378">
    <cfRule type="cellIs" dxfId="321" priority="2" operator="equal">
      <formula>"programada"</formula>
    </cfRule>
    <cfRule type="cellIs" dxfId="320" priority="12" operator="equal">
      <formula>"telefónica"</formula>
    </cfRule>
  </conditionalFormatting>
  <dataValidations count="2">
    <dataValidation type="list" allowBlank="1" showInputMessage="1" showErrorMessage="1" sqref="I1" xr:uid="{B183D7F3-3D24-41E0-9039-B2B5100E346D}">
      <formula1>"1,2,3,4,5,6,7,8,9,10,11,12,13,14,15,16,17,18,19,20,21,22,23,24,25,26,27,28,29,30,31"</formula1>
    </dataValidation>
    <dataValidation type="list" allowBlank="1" showInputMessage="1" showErrorMessage="1" sqref="J1" xr:uid="{13D90DDE-2A4A-49D6-80C6-6456AAAF5D7B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36C4A8-7DFD-409E-9783-08B12FED75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797801F-2E7A-44BD-83CE-6FE447ED24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F641960-E4DB-4503-BC1D-9E6C5BBE484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3A9018B3-64FB-4E19-8A06-B3921D238D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8B60AA97-6276-4E89-B22C-503A2E897F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D749721-6B77-4A49-8803-32CB2A59E5DC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9FE47DA9-3387-4BE1-81A4-7C3FA23CA7F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76404B6F-4924-4276-9AFF-5482B5D1D8FA}">
          <x14:formula1>
            <xm:f>listas!$R$1:$R$5</xm:f>
          </x14:formula1>
          <xm:sqref>W16:W42</xm:sqref>
        </x14:dataValidation>
        <x14:dataValidation type="list" allowBlank="1" showInputMessage="1" showErrorMessage="1" xr:uid="{160C8744-EA7E-4014-8D2C-53D6FB83EE37}">
          <x14:formula1>
            <xm:f>listas!$E$2:$E$15</xm:f>
          </x14:formula1>
          <xm:sqref>Q2:Q6</xm:sqref>
        </x14:dataValidation>
        <x14:dataValidation type="list" allowBlank="1" showInputMessage="1" showErrorMessage="1" xr:uid="{3E21DE57-6833-4CA1-92FF-4ABCCC5FDCEB}">
          <x14:formula1>
            <xm:f>listas!$M$2:$M$7</xm:f>
          </x14:formula1>
          <xm:sqref>Q9:Q11</xm:sqref>
        </x14:dataValidation>
        <x14:dataValidation type="list" allowBlank="1" showInputMessage="1" showErrorMessage="1" xr:uid="{63DAC6B1-FEED-442E-8A45-0D0BE5C20690}">
          <x14:formula1>
            <xm:f>listas!$I$2:$I$3</xm:f>
          </x14:formula1>
          <xm:sqref>Q13:Q14</xm:sqref>
        </x14:dataValidation>
        <x14:dataValidation type="list" allowBlank="1" showInputMessage="1" showErrorMessage="1" xr:uid="{39BD610C-4488-4AE5-882C-20903F247A3F}">
          <x14:formula1>
            <xm:f>listas!$A$2:$A$50</xm:f>
          </x14:formula1>
          <xm:sqref>D3:E14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86503-98FA-439D-8A5C-2648C1EE4B02}">
  <sheetPr codeName="Hoja24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17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319" priority="16" operator="equal">
      <formula>"subsecuente"</formula>
    </cfRule>
    <cfRule type="cellIs" dxfId="3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{C91F00D7-04B8-44D1-9BBB-9FF3A85BFDF4}</x14:id>
        </ext>
      </extLst>
    </cfRule>
  </conditionalFormatting>
  <conditionalFormatting sqref="B272 B289">
    <cfRule type="expression" dxfId="317" priority="15">
      <formula>$D272:$D287&lt;&gt;0</formula>
    </cfRule>
  </conditionalFormatting>
  <conditionalFormatting sqref="B304">
    <cfRule type="expression" dxfId="316" priority="14">
      <formula>$D304:$D319&lt;&gt;0</formula>
    </cfRule>
  </conditionalFormatting>
  <conditionalFormatting sqref="B336">
    <cfRule type="expression" dxfId="315" priority="13">
      <formula>$D336:$D351&lt;&gt;0</formula>
    </cfRule>
  </conditionalFormatting>
  <conditionalFormatting sqref="C16:M378">
    <cfRule type="expression" dxfId="3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{4845708C-474F-4505-8542-5E35C311870D}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{787E7A8D-EA00-4F3D-9723-7E8DC54E787F}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{885C3651-052E-4DB6-AE3C-4E64497ED13E}</x14:id>
        </ext>
      </extLst>
    </cfRule>
  </conditionalFormatting>
  <conditionalFormatting sqref="Q16:X60 Q87:X150 Q62:X85">
    <cfRule type="expression" dxfId="313" priority="3">
      <formula>$Q16=0</formula>
    </cfRule>
  </conditionalFormatting>
  <conditionalFormatting sqref="B273:B288 B305:B321 B337:B347">
    <cfRule type="expression" dxfId="312" priority="19">
      <formula>$D273:$D304&lt;&gt;0</formula>
    </cfRule>
  </conditionalFormatting>
  <conditionalFormatting sqref="B290:B303 B322:B332">
    <cfRule type="expression" dxfId="311" priority="20">
      <formula>$D290:$D336&lt;&gt;0</formula>
    </cfRule>
  </conditionalFormatting>
  <conditionalFormatting sqref="B348:B353">
    <cfRule type="expression" dxfId="310" priority="21">
      <formula>$D348:$D378&lt;&gt;0</formula>
    </cfRule>
  </conditionalFormatting>
  <conditionalFormatting sqref="B369:B378">
    <cfRule type="expression" dxfId="309" priority="22">
      <formula>$D369:$D378&lt;&gt;0</formula>
    </cfRule>
  </conditionalFormatting>
  <conditionalFormatting sqref="B368">
    <cfRule type="expression" dxfId="308" priority="23">
      <formula>$D368:$D378&lt;&gt;0</formula>
    </cfRule>
  </conditionalFormatting>
  <conditionalFormatting sqref="B333:B335">
    <cfRule type="expression" dxfId="307" priority="24">
      <formula>$D333:$D378&lt;&gt;0</formula>
    </cfRule>
  </conditionalFormatting>
  <conditionalFormatting sqref="B354:B367">
    <cfRule type="expression" dxfId="3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{045308BF-190E-4D4C-8645-068C7E6C292D}</x14:id>
        </ext>
      </extLst>
    </cfRule>
  </conditionalFormatting>
  <conditionalFormatting sqref="R16:R60 R87:R150 R62:R85">
    <cfRule type="cellIs" dxfId="305" priority="4" operator="equal">
      <formula>"subsecuente"</formula>
    </cfRule>
    <cfRule type="cellIs" dxfId="304" priority="5" operator="equal">
      <formula>"1a. Vez"</formula>
    </cfRule>
  </conditionalFormatting>
  <conditionalFormatting sqref="S16:S60 S62:S85 S87:S150">
    <cfRule type="cellIs" dxfId="303" priority="6" operator="equal">
      <formula>"telefónica"</formula>
    </cfRule>
    <cfRule type="cellIs" dxfId="302" priority="8" operator="equal">
      <formula>"programada"</formula>
    </cfRule>
  </conditionalFormatting>
  <conditionalFormatting sqref="E16:E378">
    <cfRule type="cellIs" dxfId="301" priority="2" operator="equal">
      <formula>"programada"</formula>
    </cfRule>
    <cfRule type="cellIs" dxfId="300" priority="12" operator="equal">
      <formula>"telefónica"</formula>
    </cfRule>
  </conditionalFormatting>
  <dataValidations count="2">
    <dataValidation type="list" allowBlank="1" showInputMessage="1" showErrorMessage="1" sqref="J1" xr:uid="{B177E43C-0CC0-4B76-AC6F-3B6578391F99}">
      <formula1>"ENERO,FEBRERO,MARZO,ABRIL,MAYO,JUNIO,JULIO,AGOSTO,SEPTIEMBRE,OCTUBRE,NOVIEMBRE,DICIEMBRE"</formula1>
    </dataValidation>
    <dataValidation type="list" allowBlank="1" showInputMessage="1" showErrorMessage="1" sqref="I1" xr:uid="{687E46F3-5130-4B61-90F1-C938A25B9F66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1F00D7-04B8-44D1-9BBB-9FF3A85BFD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4845708C-474F-4505-8542-5E35C311870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787E7A8D-EA00-4F3D-9723-7E8DC54E78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885C3651-052E-4DB6-AE3C-4E64497ED1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045308BF-190E-4D4C-8645-068C7E6C29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3C49729-23CC-4616-9ECD-B01EDABE437C}">
          <x14:formula1>
            <xm:f>listas!$A$2:$A$50</xm:f>
          </x14:formula1>
          <xm:sqref>D3:E14</xm:sqref>
        </x14:dataValidation>
        <x14:dataValidation type="list" allowBlank="1" showInputMessage="1" showErrorMessage="1" xr:uid="{A43C3AE0-74B9-43C1-BC11-286912A838DB}">
          <x14:formula1>
            <xm:f>listas!$I$2:$I$3</xm:f>
          </x14:formula1>
          <xm:sqref>Q13:Q14</xm:sqref>
        </x14:dataValidation>
        <x14:dataValidation type="list" allowBlank="1" showInputMessage="1" showErrorMessage="1" xr:uid="{4657ED0A-548C-4D55-B77B-C7C7EE12E971}">
          <x14:formula1>
            <xm:f>listas!$M$2:$M$7</xm:f>
          </x14:formula1>
          <xm:sqref>Q9:Q11</xm:sqref>
        </x14:dataValidation>
        <x14:dataValidation type="list" allowBlank="1" showInputMessage="1" showErrorMessage="1" xr:uid="{D99E7DD3-1640-423F-8A49-F460993828A5}">
          <x14:formula1>
            <xm:f>listas!$E$2:$E$15</xm:f>
          </x14:formula1>
          <xm:sqref>Q2:Q6</xm:sqref>
        </x14:dataValidation>
        <x14:dataValidation type="list" allowBlank="1" showInputMessage="1" showErrorMessage="1" xr:uid="{8793EBB7-73F6-4EC6-B7AF-EF376BA7F886}">
          <x14:formula1>
            <xm:f>listas!$R$1:$R$5</xm:f>
          </x14:formula1>
          <xm:sqref>W16:W42</xm:sqref>
        </x14:dataValidation>
        <x14:dataValidation type="list" allowBlank="1" showInputMessage="1" showErrorMessage="1" xr:uid="{94CE7392-1ACD-4BE1-ACEE-1F9D2F1E705C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1EEE522E-61A2-477D-BDA4-D4800583E6DC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B703D-5D57-48D7-81D4-C2BD7F76A422}">
  <sheetPr codeName="Hoja25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18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299" priority="16" operator="equal">
      <formula>"subsecuente"</formula>
    </cfRule>
    <cfRule type="cellIs" dxfId="2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{28EE2A2F-98C0-42BD-9925-46EBC30A00B7}</x14:id>
        </ext>
      </extLst>
    </cfRule>
  </conditionalFormatting>
  <conditionalFormatting sqref="B272 B289">
    <cfRule type="expression" dxfId="297" priority="15">
      <formula>$D272:$D287&lt;&gt;0</formula>
    </cfRule>
  </conditionalFormatting>
  <conditionalFormatting sqref="B304">
    <cfRule type="expression" dxfId="296" priority="14">
      <formula>$D304:$D319&lt;&gt;0</formula>
    </cfRule>
  </conditionalFormatting>
  <conditionalFormatting sqref="B336">
    <cfRule type="expression" dxfId="295" priority="13">
      <formula>$D336:$D351&lt;&gt;0</formula>
    </cfRule>
  </conditionalFormatting>
  <conditionalFormatting sqref="C16:M378">
    <cfRule type="expression" dxfId="2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{51FD07F8-7163-4508-BF6B-37A07C1423D5}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{0542F989-D3BB-4B07-B09B-4E535E58889A}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{414209DB-A9D3-4857-A681-4BD08F70827F}</x14:id>
        </ext>
      </extLst>
    </cfRule>
  </conditionalFormatting>
  <conditionalFormatting sqref="Q16:X60 Q87:X150 Q62:X85">
    <cfRule type="expression" dxfId="293" priority="3">
      <formula>$Q16=0</formula>
    </cfRule>
  </conditionalFormatting>
  <conditionalFormatting sqref="B273:B288 B305:B321 B337:B347">
    <cfRule type="expression" dxfId="292" priority="19">
      <formula>$D273:$D304&lt;&gt;0</formula>
    </cfRule>
  </conditionalFormatting>
  <conditionalFormatting sqref="B290:B303 B322:B332">
    <cfRule type="expression" dxfId="291" priority="20">
      <formula>$D290:$D336&lt;&gt;0</formula>
    </cfRule>
  </conditionalFormatting>
  <conditionalFormatting sqref="B348:B353">
    <cfRule type="expression" dxfId="290" priority="21">
      <formula>$D348:$D378&lt;&gt;0</formula>
    </cfRule>
  </conditionalFormatting>
  <conditionalFormatting sqref="B369:B378">
    <cfRule type="expression" dxfId="289" priority="22">
      <formula>$D369:$D378&lt;&gt;0</formula>
    </cfRule>
  </conditionalFormatting>
  <conditionalFormatting sqref="B368">
    <cfRule type="expression" dxfId="288" priority="23">
      <formula>$D368:$D378&lt;&gt;0</formula>
    </cfRule>
  </conditionalFormatting>
  <conditionalFormatting sqref="B333:B335">
    <cfRule type="expression" dxfId="287" priority="24">
      <formula>$D333:$D378&lt;&gt;0</formula>
    </cfRule>
  </conditionalFormatting>
  <conditionalFormatting sqref="B354:B367">
    <cfRule type="expression" dxfId="2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{523EA8FA-E239-4272-90C4-0D06D6FB42CC}</x14:id>
        </ext>
      </extLst>
    </cfRule>
  </conditionalFormatting>
  <conditionalFormatting sqref="R16:R60 R87:R150 R62:R85">
    <cfRule type="cellIs" dxfId="285" priority="4" operator="equal">
      <formula>"subsecuente"</formula>
    </cfRule>
    <cfRule type="cellIs" dxfId="284" priority="5" operator="equal">
      <formula>"1a. Vez"</formula>
    </cfRule>
  </conditionalFormatting>
  <conditionalFormatting sqref="S16:S60 S62:S85 S87:S150">
    <cfRule type="cellIs" dxfId="283" priority="6" operator="equal">
      <formula>"telefónica"</formula>
    </cfRule>
    <cfRule type="cellIs" dxfId="282" priority="8" operator="equal">
      <formula>"programada"</formula>
    </cfRule>
  </conditionalFormatting>
  <conditionalFormatting sqref="E16:E378">
    <cfRule type="cellIs" dxfId="281" priority="2" operator="equal">
      <formula>"programada"</formula>
    </cfRule>
    <cfRule type="cellIs" dxfId="280" priority="12" operator="equal">
      <formula>"telefónica"</formula>
    </cfRule>
  </conditionalFormatting>
  <dataValidations count="2">
    <dataValidation type="list" allowBlank="1" showInputMessage="1" showErrorMessage="1" sqref="I1" xr:uid="{C403721F-50E6-4DC1-93FB-F609B868CF49}">
      <formula1>"1,2,3,4,5,6,7,8,9,10,11,12,13,14,15,16,17,18,19,20,21,22,23,24,25,26,27,28,29,30,31"</formula1>
    </dataValidation>
    <dataValidation type="list" allowBlank="1" showInputMessage="1" showErrorMessage="1" sqref="J1" xr:uid="{25B5B3EE-B22E-4BD4-A05B-28E3949577F0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8EE2A2F-98C0-42BD-9925-46EBC30A00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51FD07F8-7163-4508-BF6B-37A07C1423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0542F989-D3BB-4B07-B09B-4E535E5888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14209DB-A9D3-4857-A681-4BD08F70827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23EA8FA-E239-4272-90C4-0D06D6FB42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D2E585D-83D8-42EF-AEC0-D91EE404BE8C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3F58D441-1CC1-479B-80C4-A5FECD446F77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21CCF8F-DA89-426E-985E-2791E3DA9EBB}">
          <x14:formula1>
            <xm:f>listas!$R$1:$R$5</xm:f>
          </x14:formula1>
          <xm:sqref>W16:W42</xm:sqref>
        </x14:dataValidation>
        <x14:dataValidation type="list" allowBlank="1" showInputMessage="1" showErrorMessage="1" xr:uid="{370A5B41-83AE-4DD4-85A0-19AFFAAE4805}">
          <x14:formula1>
            <xm:f>listas!$E$2:$E$15</xm:f>
          </x14:formula1>
          <xm:sqref>Q2:Q6</xm:sqref>
        </x14:dataValidation>
        <x14:dataValidation type="list" allowBlank="1" showInputMessage="1" showErrorMessage="1" xr:uid="{DA5EA634-4CAB-4ED0-ACB0-2C3239F8254B}">
          <x14:formula1>
            <xm:f>listas!$M$2:$M$7</xm:f>
          </x14:formula1>
          <xm:sqref>Q9:Q11</xm:sqref>
        </x14:dataValidation>
        <x14:dataValidation type="list" allowBlank="1" showInputMessage="1" showErrorMessage="1" xr:uid="{2DA298C6-5F2E-466D-9C3D-C6B1AFAB63DA}">
          <x14:formula1>
            <xm:f>listas!$I$2:$I$3</xm:f>
          </x14:formula1>
          <xm:sqref>Q13:Q14</xm:sqref>
        </x14:dataValidation>
        <x14:dataValidation type="list" allowBlank="1" showInputMessage="1" showErrorMessage="1" xr:uid="{25FD897B-A6C0-4194-AFCA-8F058EA2DC54}">
          <x14:formula1>
            <xm:f>listas!$A$2:$A$50</xm:f>
          </x14:formula1>
          <xm:sqref>D3:E14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37B5E-FB82-47BB-BD1D-9DB46E282269}">
  <sheetPr codeName="Hoja26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19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279" priority="16" operator="equal">
      <formula>"subsecuente"</formula>
    </cfRule>
    <cfRule type="cellIs" dxfId="2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{83D4DA3B-B507-478A-AF18-F924EFC28BE0}</x14:id>
        </ext>
      </extLst>
    </cfRule>
  </conditionalFormatting>
  <conditionalFormatting sqref="B272 B289">
    <cfRule type="expression" dxfId="277" priority="15">
      <formula>$D272:$D287&lt;&gt;0</formula>
    </cfRule>
  </conditionalFormatting>
  <conditionalFormatting sqref="B304">
    <cfRule type="expression" dxfId="276" priority="14">
      <formula>$D304:$D319&lt;&gt;0</formula>
    </cfRule>
  </conditionalFormatting>
  <conditionalFormatting sqref="B336">
    <cfRule type="expression" dxfId="275" priority="13">
      <formula>$D336:$D351&lt;&gt;0</formula>
    </cfRule>
  </conditionalFormatting>
  <conditionalFormatting sqref="C16:M378">
    <cfRule type="expression" dxfId="2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{96CA7563-3F88-4C61-A684-3189B8F329E5}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{CF267028-C7D5-4AD7-AB8F-F0012ED1C855}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{B81FAF34-8F52-4497-B7C0-18B80078CF7B}</x14:id>
        </ext>
      </extLst>
    </cfRule>
  </conditionalFormatting>
  <conditionalFormatting sqref="Q16:X60 Q87:X150 Q62:X85">
    <cfRule type="expression" dxfId="273" priority="3">
      <formula>$Q16=0</formula>
    </cfRule>
  </conditionalFormatting>
  <conditionalFormatting sqref="B273:B288 B305:B321 B337:B347">
    <cfRule type="expression" dxfId="272" priority="19">
      <formula>$D273:$D304&lt;&gt;0</formula>
    </cfRule>
  </conditionalFormatting>
  <conditionalFormatting sqref="B290:B303 B322:B332">
    <cfRule type="expression" dxfId="271" priority="20">
      <formula>$D290:$D336&lt;&gt;0</formula>
    </cfRule>
  </conditionalFormatting>
  <conditionalFormatting sqref="B348:B353">
    <cfRule type="expression" dxfId="270" priority="21">
      <formula>$D348:$D378&lt;&gt;0</formula>
    </cfRule>
  </conditionalFormatting>
  <conditionalFormatting sqref="B369:B378">
    <cfRule type="expression" dxfId="269" priority="22">
      <formula>$D369:$D378&lt;&gt;0</formula>
    </cfRule>
  </conditionalFormatting>
  <conditionalFormatting sqref="B368">
    <cfRule type="expression" dxfId="268" priority="23">
      <formula>$D368:$D378&lt;&gt;0</formula>
    </cfRule>
  </conditionalFormatting>
  <conditionalFormatting sqref="B333:B335">
    <cfRule type="expression" dxfId="267" priority="24">
      <formula>$D333:$D378&lt;&gt;0</formula>
    </cfRule>
  </conditionalFormatting>
  <conditionalFormatting sqref="B354:B367">
    <cfRule type="expression" dxfId="2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{94BF7A3E-E71E-4BF8-9DF4-93E9F1C86DE1}</x14:id>
        </ext>
      </extLst>
    </cfRule>
  </conditionalFormatting>
  <conditionalFormatting sqref="R16:R60 R87:R150 R62:R85">
    <cfRule type="cellIs" dxfId="265" priority="4" operator="equal">
      <formula>"subsecuente"</formula>
    </cfRule>
    <cfRule type="cellIs" dxfId="264" priority="5" operator="equal">
      <formula>"1a. Vez"</formula>
    </cfRule>
  </conditionalFormatting>
  <conditionalFormatting sqref="S16:S60 S62:S85 S87:S150">
    <cfRule type="cellIs" dxfId="263" priority="6" operator="equal">
      <formula>"telefónica"</formula>
    </cfRule>
    <cfRule type="cellIs" dxfId="262" priority="8" operator="equal">
      <formula>"programada"</formula>
    </cfRule>
  </conditionalFormatting>
  <conditionalFormatting sqref="E16:E378">
    <cfRule type="cellIs" dxfId="261" priority="2" operator="equal">
      <formula>"programada"</formula>
    </cfRule>
    <cfRule type="cellIs" dxfId="260" priority="12" operator="equal">
      <formula>"telefónica"</formula>
    </cfRule>
  </conditionalFormatting>
  <dataValidations count="2">
    <dataValidation type="list" allowBlank="1" showInputMessage="1" showErrorMessage="1" sqref="I1" xr:uid="{5E852EA9-4F26-41E7-ACB6-0AB3DC0A4E70}">
      <formula1>"1,2,3,4,5,6,7,8,9,10,11,12,13,14,15,16,17,18,19,20,21,22,23,24,25,26,27,28,29,30,31"</formula1>
    </dataValidation>
    <dataValidation type="list" allowBlank="1" showInputMessage="1" showErrorMessage="1" sqref="J1" xr:uid="{19EDB4F8-712D-4558-B93D-3117889BE481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3D4DA3B-B507-478A-AF18-F924EFC28B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96CA7563-3F88-4C61-A684-3189B8F329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F267028-C7D5-4AD7-AB8F-F0012ED1C8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81FAF34-8F52-4497-B7C0-18B80078CF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94BF7A3E-E71E-4BF8-9DF4-93E9F1C86D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2152491-4366-481A-B50B-59E846F717BD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A8942662-ADCC-4C45-A9B3-FEF12BAF90B6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55F9D745-B602-4A49-8E6A-4F6EDE99CDD4}">
          <x14:formula1>
            <xm:f>listas!$R$1:$R$5</xm:f>
          </x14:formula1>
          <xm:sqref>W16:W42</xm:sqref>
        </x14:dataValidation>
        <x14:dataValidation type="list" allowBlank="1" showInputMessage="1" showErrorMessage="1" xr:uid="{414D419C-AF08-484A-AA07-45CC67A97F09}">
          <x14:formula1>
            <xm:f>listas!$E$2:$E$15</xm:f>
          </x14:formula1>
          <xm:sqref>Q2:Q6</xm:sqref>
        </x14:dataValidation>
        <x14:dataValidation type="list" allowBlank="1" showInputMessage="1" showErrorMessage="1" xr:uid="{AABA5B97-C3FB-4F0F-AAE0-5E192944873C}">
          <x14:formula1>
            <xm:f>listas!$M$2:$M$7</xm:f>
          </x14:formula1>
          <xm:sqref>Q9:Q11</xm:sqref>
        </x14:dataValidation>
        <x14:dataValidation type="list" allowBlank="1" showInputMessage="1" showErrorMessage="1" xr:uid="{2B9ED3EF-6521-4F56-A26A-70362EB90646}">
          <x14:formula1>
            <xm:f>listas!$I$2:$I$3</xm:f>
          </x14:formula1>
          <xm:sqref>Q13:Q14</xm:sqref>
        </x14:dataValidation>
        <x14:dataValidation type="list" allowBlank="1" showInputMessage="1" showErrorMessage="1" xr:uid="{3775A9D3-0B77-4D1F-B2E4-A8E82DDC54FF}">
          <x14:formula1>
            <xm:f>listas!$A$2:$A$50</xm:f>
          </x14:formula1>
          <xm:sqref>D3:E14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D8395-9049-4A39-A2C3-70D23F7E456C}">
  <sheetPr codeName="Hoja27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20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259" priority="16" operator="equal">
      <formula>"subsecuente"</formula>
    </cfRule>
    <cfRule type="cellIs" dxfId="2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{BC677145-4AD3-48D0-A1A8-2116314C323B}</x14:id>
        </ext>
      </extLst>
    </cfRule>
  </conditionalFormatting>
  <conditionalFormatting sqref="B272 B289">
    <cfRule type="expression" dxfId="257" priority="15">
      <formula>$D272:$D287&lt;&gt;0</formula>
    </cfRule>
  </conditionalFormatting>
  <conditionalFormatting sqref="B304">
    <cfRule type="expression" dxfId="256" priority="14">
      <formula>$D304:$D319&lt;&gt;0</formula>
    </cfRule>
  </conditionalFormatting>
  <conditionalFormatting sqref="B336">
    <cfRule type="expression" dxfId="255" priority="13">
      <formula>$D336:$D351&lt;&gt;0</formula>
    </cfRule>
  </conditionalFormatting>
  <conditionalFormatting sqref="C16:M378">
    <cfRule type="expression" dxfId="2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{D10F9A5B-E0C6-4291-A8A8-EEDE2F5F8288}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{22AA1364-2B8D-44DB-B6CA-8E12A363E351}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{EC66059C-2864-466B-8B34-4C769ADDE07B}</x14:id>
        </ext>
      </extLst>
    </cfRule>
  </conditionalFormatting>
  <conditionalFormatting sqref="Q16:X60 Q87:X150 Q62:X85">
    <cfRule type="expression" dxfId="253" priority="3">
      <formula>$Q16=0</formula>
    </cfRule>
  </conditionalFormatting>
  <conditionalFormatting sqref="B273:B288 B305:B321 B337:B347">
    <cfRule type="expression" dxfId="252" priority="19">
      <formula>$D273:$D304&lt;&gt;0</formula>
    </cfRule>
  </conditionalFormatting>
  <conditionalFormatting sqref="B290:B303 B322:B332">
    <cfRule type="expression" dxfId="251" priority="20">
      <formula>$D290:$D336&lt;&gt;0</formula>
    </cfRule>
  </conditionalFormatting>
  <conditionalFormatting sqref="B348:B353">
    <cfRule type="expression" dxfId="250" priority="21">
      <formula>$D348:$D378&lt;&gt;0</formula>
    </cfRule>
  </conditionalFormatting>
  <conditionalFormatting sqref="B369:B378">
    <cfRule type="expression" dxfId="249" priority="22">
      <formula>$D369:$D378&lt;&gt;0</formula>
    </cfRule>
  </conditionalFormatting>
  <conditionalFormatting sqref="B368">
    <cfRule type="expression" dxfId="248" priority="23">
      <formula>$D368:$D378&lt;&gt;0</formula>
    </cfRule>
  </conditionalFormatting>
  <conditionalFormatting sqref="B333:B335">
    <cfRule type="expression" dxfId="247" priority="24">
      <formula>$D333:$D378&lt;&gt;0</formula>
    </cfRule>
  </conditionalFormatting>
  <conditionalFormatting sqref="B354:B367">
    <cfRule type="expression" dxfId="2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{2199B428-BF03-45F7-8BAC-B059AD34CAB6}</x14:id>
        </ext>
      </extLst>
    </cfRule>
  </conditionalFormatting>
  <conditionalFormatting sqref="R16:R60 R87:R150 R62:R85">
    <cfRule type="cellIs" dxfId="245" priority="4" operator="equal">
      <formula>"subsecuente"</formula>
    </cfRule>
    <cfRule type="cellIs" dxfId="244" priority="5" operator="equal">
      <formula>"1a. Vez"</formula>
    </cfRule>
  </conditionalFormatting>
  <conditionalFormatting sqref="S16:S60 S62:S85 S87:S150">
    <cfRule type="cellIs" dxfId="243" priority="6" operator="equal">
      <formula>"telefónica"</formula>
    </cfRule>
    <cfRule type="cellIs" dxfId="242" priority="8" operator="equal">
      <formula>"programada"</formula>
    </cfRule>
  </conditionalFormatting>
  <conditionalFormatting sqref="E16:E378">
    <cfRule type="cellIs" dxfId="241" priority="2" operator="equal">
      <formula>"programada"</formula>
    </cfRule>
    <cfRule type="cellIs" dxfId="240" priority="12" operator="equal">
      <formula>"telefónica"</formula>
    </cfRule>
  </conditionalFormatting>
  <dataValidations count="2">
    <dataValidation type="list" allowBlank="1" showInputMessage="1" showErrorMessage="1" sqref="J1" xr:uid="{6DDD98B2-019B-463F-B4E3-53542505270C}">
      <formula1>"ENERO,FEBRERO,MARZO,ABRIL,MAYO,JUNIO,JULIO,AGOSTO,SEPTIEMBRE,OCTUBRE,NOVIEMBRE,DICIEMBRE"</formula1>
    </dataValidation>
    <dataValidation type="list" allowBlank="1" showInputMessage="1" showErrorMessage="1" sqref="I1" xr:uid="{8A10C0EE-CD6E-43DB-B0C3-12696684ADC5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677145-4AD3-48D0-A1A8-2116314C32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D10F9A5B-E0C6-4291-A8A8-EEDE2F5F82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22AA1364-2B8D-44DB-B6CA-8E12A363E3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C66059C-2864-466B-8B34-4C769ADDE0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2199B428-BF03-45F7-8BAC-B059AD34CA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B62AFC7-15B9-41D0-8DCC-9E33AF610E5B}">
          <x14:formula1>
            <xm:f>listas!$A$2:$A$50</xm:f>
          </x14:formula1>
          <xm:sqref>D3:E14</xm:sqref>
        </x14:dataValidation>
        <x14:dataValidation type="list" allowBlank="1" showInputMessage="1" showErrorMessage="1" xr:uid="{D122E955-B1BD-43AA-9477-FF7A1C6CE59C}">
          <x14:formula1>
            <xm:f>listas!$I$2:$I$3</xm:f>
          </x14:formula1>
          <xm:sqref>Q13:Q14</xm:sqref>
        </x14:dataValidation>
        <x14:dataValidation type="list" allowBlank="1" showInputMessage="1" showErrorMessage="1" xr:uid="{0FF45865-E3B3-47C4-92F1-F4C231F19AF6}">
          <x14:formula1>
            <xm:f>listas!$M$2:$M$7</xm:f>
          </x14:formula1>
          <xm:sqref>Q9:Q11</xm:sqref>
        </x14:dataValidation>
        <x14:dataValidation type="list" allowBlank="1" showInputMessage="1" showErrorMessage="1" xr:uid="{76ED9A5F-9030-4AE6-AE4F-D13751BF4BF6}">
          <x14:formula1>
            <xm:f>listas!$E$2:$E$15</xm:f>
          </x14:formula1>
          <xm:sqref>Q2:Q6</xm:sqref>
        </x14:dataValidation>
        <x14:dataValidation type="list" allowBlank="1" showInputMessage="1" showErrorMessage="1" xr:uid="{8A0BBD61-1A15-439B-A5D0-6B705307FE3F}">
          <x14:formula1>
            <xm:f>listas!$R$1:$R$5</xm:f>
          </x14:formula1>
          <xm:sqref>W16:W42</xm:sqref>
        </x14:dataValidation>
        <x14:dataValidation type="list" allowBlank="1" showInputMessage="1" showErrorMessage="1" xr:uid="{7AC11484-9346-4767-9E97-D3AA2E4C4A21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3BE39D5-D9A6-42C6-8014-8534B0BADB15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94049-A5D0-4A48-8AE0-D163E42352B7}">
  <sheetPr codeName="Hoja28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21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239" priority="16" operator="equal">
      <formula>"subsecuente"</formula>
    </cfRule>
    <cfRule type="cellIs" dxfId="2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{2F642F10-08F9-49FD-8098-737E61FC1D0A}</x14:id>
        </ext>
      </extLst>
    </cfRule>
  </conditionalFormatting>
  <conditionalFormatting sqref="B272 B289">
    <cfRule type="expression" dxfId="237" priority="15">
      <formula>$D272:$D287&lt;&gt;0</formula>
    </cfRule>
  </conditionalFormatting>
  <conditionalFormatting sqref="B304">
    <cfRule type="expression" dxfId="236" priority="14">
      <formula>$D304:$D319&lt;&gt;0</formula>
    </cfRule>
  </conditionalFormatting>
  <conditionalFormatting sqref="B336">
    <cfRule type="expression" dxfId="235" priority="13">
      <formula>$D336:$D351&lt;&gt;0</formula>
    </cfRule>
  </conditionalFormatting>
  <conditionalFormatting sqref="C16:M378">
    <cfRule type="expression" dxfId="2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{880175F7-4088-4FE3-8E44-E0D3B85B9BFA}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{77A40380-240F-4DF5-ABAC-2AA0882BA78D}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{A5C7257E-3867-48B5-8970-96D85A5B803F}</x14:id>
        </ext>
      </extLst>
    </cfRule>
  </conditionalFormatting>
  <conditionalFormatting sqref="Q16:X60 Q87:X150 Q62:X85">
    <cfRule type="expression" dxfId="233" priority="3">
      <formula>$Q16=0</formula>
    </cfRule>
  </conditionalFormatting>
  <conditionalFormatting sqref="B273:B288 B305:B321 B337:B347">
    <cfRule type="expression" dxfId="232" priority="19">
      <formula>$D273:$D304&lt;&gt;0</formula>
    </cfRule>
  </conditionalFormatting>
  <conditionalFormatting sqref="B290:B303 B322:B332">
    <cfRule type="expression" dxfId="231" priority="20">
      <formula>$D290:$D336&lt;&gt;0</formula>
    </cfRule>
  </conditionalFormatting>
  <conditionalFormatting sqref="B348:B353">
    <cfRule type="expression" dxfId="230" priority="21">
      <formula>$D348:$D378&lt;&gt;0</formula>
    </cfRule>
  </conditionalFormatting>
  <conditionalFormatting sqref="B369:B378">
    <cfRule type="expression" dxfId="229" priority="22">
      <formula>$D369:$D378&lt;&gt;0</formula>
    </cfRule>
  </conditionalFormatting>
  <conditionalFormatting sqref="B368">
    <cfRule type="expression" dxfId="228" priority="23">
      <formula>$D368:$D378&lt;&gt;0</formula>
    </cfRule>
  </conditionalFormatting>
  <conditionalFormatting sqref="B333:B335">
    <cfRule type="expression" dxfId="227" priority="24">
      <formula>$D333:$D378&lt;&gt;0</formula>
    </cfRule>
  </conditionalFormatting>
  <conditionalFormatting sqref="B354:B367">
    <cfRule type="expression" dxfId="2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{B6A0BD21-2B80-4098-AEEB-C23D63D78A66}</x14:id>
        </ext>
      </extLst>
    </cfRule>
  </conditionalFormatting>
  <conditionalFormatting sqref="R16:R60 R87:R150 R62:R85">
    <cfRule type="cellIs" dxfId="225" priority="4" operator="equal">
      <formula>"subsecuente"</formula>
    </cfRule>
    <cfRule type="cellIs" dxfId="224" priority="5" operator="equal">
      <formula>"1a. Vez"</formula>
    </cfRule>
  </conditionalFormatting>
  <conditionalFormatting sqref="S16:S60 S62:S85 S87:S150">
    <cfRule type="cellIs" dxfId="223" priority="6" operator="equal">
      <formula>"telefónica"</formula>
    </cfRule>
    <cfRule type="cellIs" dxfId="222" priority="8" operator="equal">
      <formula>"programada"</formula>
    </cfRule>
  </conditionalFormatting>
  <conditionalFormatting sqref="E16:E378">
    <cfRule type="cellIs" dxfId="221" priority="2" operator="equal">
      <formula>"programada"</formula>
    </cfRule>
    <cfRule type="cellIs" dxfId="220" priority="12" operator="equal">
      <formula>"telefónica"</formula>
    </cfRule>
  </conditionalFormatting>
  <dataValidations count="2">
    <dataValidation type="list" allowBlank="1" showInputMessage="1" showErrorMessage="1" sqref="I1" xr:uid="{0D8EFCB9-B22B-4C56-957D-BBA01ACFC36F}">
      <formula1>"1,2,3,4,5,6,7,8,9,10,11,12,13,14,15,16,17,18,19,20,21,22,23,24,25,26,27,28,29,30,31"</formula1>
    </dataValidation>
    <dataValidation type="list" allowBlank="1" showInputMessage="1" showErrorMessage="1" sqref="J1" xr:uid="{8D39B902-3D9E-4B75-8A8D-FECC3A05B909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642F10-08F9-49FD-8098-737E61FC1D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880175F7-4088-4FE3-8E44-E0D3B85B9BF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77A40380-240F-4DF5-ABAC-2AA0882BA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5C7257E-3867-48B5-8970-96D85A5B80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B6A0BD21-2B80-4098-AEEB-C23D63D78A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2148354-5D57-4A18-8A34-23BCB7A1F7B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A0F481D4-BB7C-4AC3-9F02-865C23C6C07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C36C44F0-2D53-4566-9916-4172ECFC85C1}">
          <x14:formula1>
            <xm:f>listas!$R$1:$R$5</xm:f>
          </x14:formula1>
          <xm:sqref>W16:W42</xm:sqref>
        </x14:dataValidation>
        <x14:dataValidation type="list" allowBlank="1" showInputMessage="1" showErrorMessage="1" xr:uid="{7D45F20E-1B96-4F0E-AB56-C5E8682185EC}">
          <x14:formula1>
            <xm:f>listas!$E$2:$E$15</xm:f>
          </x14:formula1>
          <xm:sqref>Q2:Q6</xm:sqref>
        </x14:dataValidation>
        <x14:dataValidation type="list" allowBlank="1" showInputMessage="1" showErrorMessage="1" xr:uid="{AAB1429C-6DF9-4843-BA05-A07FE688B4E8}">
          <x14:formula1>
            <xm:f>listas!$M$2:$M$7</xm:f>
          </x14:formula1>
          <xm:sqref>Q9:Q11</xm:sqref>
        </x14:dataValidation>
        <x14:dataValidation type="list" allowBlank="1" showInputMessage="1" showErrorMessage="1" xr:uid="{9502D984-ABC3-44BE-BA15-6CD730F522D3}">
          <x14:formula1>
            <xm:f>listas!$I$2:$I$3</xm:f>
          </x14:formula1>
          <xm:sqref>Q13:Q14</xm:sqref>
        </x14:dataValidation>
        <x14:dataValidation type="list" allowBlank="1" showInputMessage="1" showErrorMessage="1" xr:uid="{C70AB363-B909-4BD1-ADD6-9943EB9C9709}">
          <x14:formula1>
            <xm:f>listas!$A$2:$A$50</xm:f>
          </x14:formula1>
          <xm:sqref>D3:E14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B2D4F-F5D7-4DA6-8565-0F48D51BB567}">
  <sheetPr codeName="Hoja29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22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219" priority="16" operator="equal">
      <formula>"subsecuente"</formula>
    </cfRule>
    <cfRule type="cellIs" dxfId="2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{880C3219-0C57-40D9-9261-F996FB19B136}</x14:id>
        </ext>
      </extLst>
    </cfRule>
  </conditionalFormatting>
  <conditionalFormatting sqref="B272 B289">
    <cfRule type="expression" dxfId="217" priority="15">
      <formula>$D272:$D287&lt;&gt;0</formula>
    </cfRule>
  </conditionalFormatting>
  <conditionalFormatting sqref="B304">
    <cfRule type="expression" dxfId="216" priority="14">
      <formula>$D304:$D319&lt;&gt;0</formula>
    </cfRule>
  </conditionalFormatting>
  <conditionalFormatting sqref="B336">
    <cfRule type="expression" dxfId="215" priority="13">
      <formula>$D336:$D351&lt;&gt;0</formula>
    </cfRule>
  </conditionalFormatting>
  <conditionalFormatting sqref="C16:M378">
    <cfRule type="expression" dxfId="2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{28C73808-BC82-4B2A-B921-2AE8B1E093C8}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{CED3A184-6826-4571-9347-55C701E2103F}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{BBCD077C-D558-40F9-967C-51451FA636D0}</x14:id>
        </ext>
      </extLst>
    </cfRule>
  </conditionalFormatting>
  <conditionalFormatting sqref="Q16:X60 Q87:X150 Q62:X85">
    <cfRule type="expression" dxfId="213" priority="3">
      <formula>$Q16=0</formula>
    </cfRule>
  </conditionalFormatting>
  <conditionalFormatting sqref="B273:B288 B305:B321 B337:B347">
    <cfRule type="expression" dxfId="212" priority="19">
      <formula>$D273:$D304&lt;&gt;0</formula>
    </cfRule>
  </conditionalFormatting>
  <conditionalFormatting sqref="B290:B303 B322:B332">
    <cfRule type="expression" dxfId="211" priority="20">
      <formula>$D290:$D336&lt;&gt;0</formula>
    </cfRule>
  </conditionalFormatting>
  <conditionalFormatting sqref="B348:B353">
    <cfRule type="expression" dxfId="210" priority="21">
      <formula>$D348:$D378&lt;&gt;0</formula>
    </cfRule>
  </conditionalFormatting>
  <conditionalFormatting sqref="B369:B378">
    <cfRule type="expression" dxfId="209" priority="22">
      <formula>$D369:$D378&lt;&gt;0</formula>
    </cfRule>
  </conditionalFormatting>
  <conditionalFormatting sqref="B368">
    <cfRule type="expression" dxfId="208" priority="23">
      <formula>$D368:$D378&lt;&gt;0</formula>
    </cfRule>
  </conditionalFormatting>
  <conditionalFormatting sqref="B333:B335">
    <cfRule type="expression" dxfId="207" priority="24">
      <formula>$D333:$D378&lt;&gt;0</formula>
    </cfRule>
  </conditionalFormatting>
  <conditionalFormatting sqref="B354:B367">
    <cfRule type="expression" dxfId="2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{967278AB-8F83-4B97-AAD3-5E75E016332A}</x14:id>
        </ext>
      </extLst>
    </cfRule>
  </conditionalFormatting>
  <conditionalFormatting sqref="R16:R60 R87:R150 R62:R85">
    <cfRule type="cellIs" dxfId="205" priority="4" operator="equal">
      <formula>"subsecuente"</formula>
    </cfRule>
    <cfRule type="cellIs" dxfId="204" priority="5" operator="equal">
      <formula>"1a. Vez"</formula>
    </cfRule>
  </conditionalFormatting>
  <conditionalFormatting sqref="S16:S60 S62:S85 S87:S150">
    <cfRule type="cellIs" dxfId="203" priority="6" operator="equal">
      <formula>"telefónica"</formula>
    </cfRule>
    <cfRule type="cellIs" dxfId="202" priority="8" operator="equal">
      <formula>"programada"</formula>
    </cfRule>
  </conditionalFormatting>
  <conditionalFormatting sqref="E16:E378">
    <cfRule type="cellIs" dxfId="201" priority="2" operator="equal">
      <formula>"programada"</formula>
    </cfRule>
    <cfRule type="cellIs" dxfId="200" priority="12" operator="equal">
      <formula>"telefónica"</formula>
    </cfRule>
  </conditionalFormatting>
  <dataValidations count="2">
    <dataValidation type="list" allowBlank="1" showInputMessage="1" showErrorMessage="1" sqref="J1" xr:uid="{B6AA9B77-F2E1-4787-8BB0-68A6459EF648}">
      <formula1>"ENERO,FEBRERO,MARZO,ABRIL,MAYO,JUNIO,JULIO,AGOSTO,SEPTIEMBRE,OCTUBRE,NOVIEMBRE,DICIEMBRE"</formula1>
    </dataValidation>
    <dataValidation type="list" allowBlank="1" showInputMessage="1" showErrorMessage="1" sqref="I1" xr:uid="{D3F3F92A-89CD-4151-8904-AFD663A85585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0C3219-0C57-40D9-9261-F996FB19B1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8C73808-BC82-4B2A-B921-2AE8B1E09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CED3A184-6826-4571-9347-55C701E2103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BCD077C-D558-40F9-967C-51451FA636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967278AB-8F83-4B97-AAD3-5E75E016332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58163CF8-49BA-4CDB-B4C5-913B7CF7C941}">
          <x14:formula1>
            <xm:f>listas!$A$2:$A$50</xm:f>
          </x14:formula1>
          <xm:sqref>D3:E14</xm:sqref>
        </x14:dataValidation>
        <x14:dataValidation type="list" allowBlank="1" showInputMessage="1" showErrorMessage="1" xr:uid="{D253ACF9-D384-4A57-A2BA-72466F88F023}">
          <x14:formula1>
            <xm:f>listas!$I$2:$I$3</xm:f>
          </x14:formula1>
          <xm:sqref>Q13:Q14</xm:sqref>
        </x14:dataValidation>
        <x14:dataValidation type="list" allowBlank="1" showInputMessage="1" showErrorMessage="1" xr:uid="{8454A49E-AAFA-40A2-A9DC-808B13C03EAC}">
          <x14:formula1>
            <xm:f>listas!$M$2:$M$7</xm:f>
          </x14:formula1>
          <xm:sqref>Q9:Q11</xm:sqref>
        </x14:dataValidation>
        <x14:dataValidation type="list" allowBlank="1" showInputMessage="1" showErrorMessage="1" xr:uid="{AC89C421-C775-442D-B5FB-94E2C1FAC9EF}">
          <x14:formula1>
            <xm:f>listas!$E$2:$E$15</xm:f>
          </x14:formula1>
          <xm:sqref>Q2:Q6</xm:sqref>
        </x14:dataValidation>
        <x14:dataValidation type="list" allowBlank="1" showInputMessage="1" showErrorMessage="1" xr:uid="{23C646F1-CCF7-40BD-8E21-5133FAA26759}">
          <x14:formula1>
            <xm:f>listas!$R$1:$R$5</xm:f>
          </x14:formula1>
          <xm:sqref>W16:W42</xm:sqref>
        </x14:dataValidation>
        <x14:dataValidation type="list" allowBlank="1" showInputMessage="1" showErrorMessage="1" xr:uid="{F6B9E793-E1C8-4349-A02D-AF1F33307703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7F9C191E-F7DA-4E06-8064-18BE8B8615C5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86207-DAD0-49DD-A66A-84FBED2CB5D3}">
  <sheetPr codeName="Hoja30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23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199" priority="16" operator="equal">
      <formula>"subsecuente"</formula>
    </cfRule>
    <cfRule type="cellIs" dxfId="1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{F8455A1F-906F-4D14-A380-40267885B7CD}</x14:id>
        </ext>
      </extLst>
    </cfRule>
  </conditionalFormatting>
  <conditionalFormatting sqref="B272 B289">
    <cfRule type="expression" dxfId="197" priority="15">
      <formula>$D272:$D287&lt;&gt;0</formula>
    </cfRule>
  </conditionalFormatting>
  <conditionalFormatting sqref="B304">
    <cfRule type="expression" dxfId="196" priority="14">
      <formula>$D304:$D319&lt;&gt;0</formula>
    </cfRule>
  </conditionalFormatting>
  <conditionalFormatting sqref="B336">
    <cfRule type="expression" dxfId="195" priority="13">
      <formula>$D336:$D351&lt;&gt;0</formula>
    </cfRule>
  </conditionalFormatting>
  <conditionalFormatting sqref="C16:M378">
    <cfRule type="expression" dxfId="1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{E57A4EEF-FC72-4408-911D-8DAF95A406B5}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{8E125FAB-BB02-4DCF-BBA7-4368506DCFF8}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{8102FE5A-9671-4200-B0CA-C4A6FA7850BE}</x14:id>
        </ext>
      </extLst>
    </cfRule>
  </conditionalFormatting>
  <conditionalFormatting sqref="Q16:X60 Q87:X150 Q62:X85">
    <cfRule type="expression" dxfId="193" priority="3">
      <formula>$Q16=0</formula>
    </cfRule>
  </conditionalFormatting>
  <conditionalFormatting sqref="B273:B288 B305:B321 B337:B347">
    <cfRule type="expression" dxfId="192" priority="19">
      <formula>$D273:$D304&lt;&gt;0</formula>
    </cfRule>
  </conditionalFormatting>
  <conditionalFormatting sqref="B290:B303 B322:B332">
    <cfRule type="expression" dxfId="191" priority="20">
      <formula>$D290:$D336&lt;&gt;0</formula>
    </cfRule>
  </conditionalFormatting>
  <conditionalFormatting sqref="B348:B353">
    <cfRule type="expression" dxfId="190" priority="21">
      <formula>$D348:$D378&lt;&gt;0</formula>
    </cfRule>
  </conditionalFormatting>
  <conditionalFormatting sqref="B369:B378">
    <cfRule type="expression" dxfId="189" priority="22">
      <formula>$D369:$D378&lt;&gt;0</formula>
    </cfRule>
  </conditionalFormatting>
  <conditionalFormatting sqref="B368">
    <cfRule type="expression" dxfId="188" priority="23">
      <formula>$D368:$D378&lt;&gt;0</formula>
    </cfRule>
  </conditionalFormatting>
  <conditionalFormatting sqref="B333:B335">
    <cfRule type="expression" dxfId="187" priority="24">
      <formula>$D333:$D378&lt;&gt;0</formula>
    </cfRule>
  </conditionalFormatting>
  <conditionalFormatting sqref="B354:B367">
    <cfRule type="expression" dxfId="1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{D1BB8DAC-0EBD-4143-A624-2BC24CE634D9}</x14:id>
        </ext>
      </extLst>
    </cfRule>
  </conditionalFormatting>
  <conditionalFormatting sqref="R16:R60 R87:R150 R62:R85">
    <cfRule type="cellIs" dxfId="185" priority="4" operator="equal">
      <formula>"subsecuente"</formula>
    </cfRule>
    <cfRule type="cellIs" dxfId="184" priority="5" operator="equal">
      <formula>"1a. Vez"</formula>
    </cfRule>
  </conditionalFormatting>
  <conditionalFormatting sqref="S16:S60 S62:S85 S87:S150">
    <cfRule type="cellIs" dxfId="183" priority="6" operator="equal">
      <formula>"telefónica"</formula>
    </cfRule>
    <cfRule type="cellIs" dxfId="182" priority="8" operator="equal">
      <formula>"programada"</formula>
    </cfRule>
  </conditionalFormatting>
  <conditionalFormatting sqref="E16:E378">
    <cfRule type="cellIs" dxfId="181" priority="2" operator="equal">
      <formula>"programada"</formula>
    </cfRule>
    <cfRule type="cellIs" dxfId="180" priority="12" operator="equal">
      <formula>"telefónica"</formula>
    </cfRule>
  </conditionalFormatting>
  <dataValidations count="2">
    <dataValidation type="list" allowBlank="1" showInputMessage="1" showErrorMessage="1" sqref="J1" xr:uid="{1F04D1D9-E192-455F-95CC-4844D94EA037}">
      <formula1>"ENERO,FEBRERO,MARZO,ABRIL,MAYO,JUNIO,JULIO,AGOSTO,SEPTIEMBRE,OCTUBRE,NOVIEMBRE,DICIEMBRE"</formula1>
    </dataValidation>
    <dataValidation type="list" allowBlank="1" showInputMessage="1" showErrorMessage="1" sqref="I1" xr:uid="{E102ACE9-D1F7-49DE-B694-1B4D28D4E53B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455A1F-906F-4D14-A380-40267885B7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E57A4EEF-FC72-4408-911D-8DAF95A406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8E125FAB-BB02-4DCF-BBA7-4368506DCF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8102FE5A-9671-4200-B0CA-C4A6FA7850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D1BB8DAC-0EBD-4143-A624-2BC24CE634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DFB10CA-AF80-4C0F-8CFF-1CA3376E93D2}">
          <x14:formula1>
            <xm:f>listas!$A$2:$A$50</xm:f>
          </x14:formula1>
          <xm:sqref>D3:E14</xm:sqref>
        </x14:dataValidation>
        <x14:dataValidation type="list" allowBlank="1" showInputMessage="1" showErrorMessage="1" xr:uid="{3910608C-F08A-4001-90FE-C7C030F555BA}">
          <x14:formula1>
            <xm:f>listas!$I$2:$I$3</xm:f>
          </x14:formula1>
          <xm:sqref>Q13:Q14</xm:sqref>
        </x14:dataValidation>
        <x14:dataValidation type="list" allowBlank="1" showInputMessage="1" showErrorMessage="1" xr:uid="{7578B844-0D0A-4C9A-9970-00EAB584656E}">
          <x14:formula1>
            <xm:f>listas!$M$2:$M$7</xm:f>
          </x14:formula1>
          <xm:sqref>Q9:Q11</xm:sqref>
        </x14:dataValidation>
        <x14:dataValidation type="list" allowBlank="1" showInputMessage="1" showErrorMessage="1" xr:uid="{A9B28647-62F2-4645-8BAA-723625056CA6}">
          <x14:formula1>
            <xm:f>listas!$E$2:$E$15</xm:f>
          </x14:formula1>
          <xm:sqref>Q2:Q6</xm:sqref>
        </x14:dataValidation>
        <x14:dataValidation type="list" allowBlank="1" showInputMessage="1" showErrorMessage="1" xr:uid="{83D4728D-29D3-420D-B177-99F2D51923A1}">
          <x14:formula1>
            <xm:f>listas!$R$1:$R$5</xm:f>
          </x14:formula1>
          <xm:sqref>W16:W42</xm:sqref>
        </x14:dataValidation>
        <x14:dataValidation type="list" allowBlank="1" showInputMessage="1" showErrorMessage="1" xr:uid="{D3B010C3-9346-4F4D-BA42-7F6043E3398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27A24C3-AC1D-4650-8BD4-4D1D754CEB42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FDCBE-5A5A-42DD-8DBB-BFC5E2716063}">
  <sheetPr codeName="Hoja31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24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179" priority="16" operator="equal">
      <formula>"subsecuente"</formula>
    </cfRule>
    <cfRule type="cellIs" dxfId="1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{046FBA85-1C87-473B-9ACD-96AD96F6287D}</x14:id>
        </ext>
      </extLst>
    </cfRule>
  </conditionalFormatting>
  <conditionalFormatting sqref="B272 B289">
    <cfRule type="expression" dxfId="177" priority="15">
      <formula>$D272:$D287&lt;&gt;0</formula>
    </cfRule>
  </conditionalFormatting>
  <conditionalFormatting sqref="B304">
    <cfRule type="expression" dxfId="176" priority="14">
      <formula>$D304:$D319&lt;&gt;0</formula>
    </cfRule>
  </conditionalFormatting>
  <conditionalFormatting sqref="B336">
    <cfRule type="expression" dxfId="175" priority="13">
      <formula>$D336:$D351&lt;&gt;0</formula>
    </cfRule>
  </conditionalFormatting>
  <conditionalFormatting sqref="C16:M378">
    <cfRule type="expression" dxfId="1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{3E577AB1-86A8-43D2-BE5D-F12008354A2C}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{BBDAA7DB-4ADE-4216-9317-AF77478998C3}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{4554B373-3CDC-4500-AE1A-D3E659EE4F44}</x14:id>
        </ext>
      </extLst>
    </cfRule>
  </conditionalFormatting>
  <conditionalFormatting sqref="Q16:X60 Q87:X150 Q62:X85">
    <cfRule type="expression" dxfId="173" priority="3">
      <formula>$Q16=0</formula>
    </cfRule>
  </conditionalFormatting>
  <conditionalFormatting sqref="B273:B288 B305:B321 B337:B347">
    <cfRule type="expression" dxfId="172" priority="19">
      <formula>$D273:$D304&lt;&gt;0</formula>
    </cfRule>
  </conditionalFormatting>
  <conditionalFormatting sqref="B290:B303 B322:B332">
    <cfRule type="expression" dxfId="171" priority="20">
      <formula>$D290:$D336&lt;&gt;0</formula>
    </cfRule>
  </conditionalFormatting>
  <conditionalFormatting sqref="B348:B353">
    <cfRule type="expression" dxfId="170" priority="21">
      <formula>$D348:$D378&lt;&gt;0</formula>
    </cfRule>
  </conditionalFormatting>
  <conditionalFormatting sqref="B369:B378">
    <cfRule type="expression" dxfId="169" priority="22">
      <formula>$D369:$D378&lt;&gt;0</formula>
    </cfRule>
  </conditionalFormatting>
  <conditionalFormatting sqref="B368">
    <cfRule type="expression" dxfId="168" priority="23">
      <formula>$D368:$D378&lt;&gt;0</formula>
    </cfRule>
  </conditionalFormatting>
  <conditionalFormatting sqref="B333:B335">
    <cfRule type="expression" dxfId="167" priority="24">
      <formula>$D333:$D378&lt;&gt;0</formula>
    </cfRule>
  </conditionalFormatting>
  <conditionalFormatting sqref="B354:B367">
    <cfRule type="expression" dxfId="1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{ACD16F00-CBBD-4B04-B0FC-E7E11272A495}</x14:id>
        </ext>
      </extLst>
    </cfRule>
  </conditionalFormatting>
  <conditionalFormatting sqref="R16:R60 R87:R150 R62:R85">
    <cfRule type="cellIs" dxfId="165" priority="4" operator="equal">
      <formula>"subsecuente"</formula>
    </cfRule>
    <cfRule type="cellIs" dxfId="164" priority="5" operator="equal">
      <formula>"1a. Vez"</formula>
    </cfRule>
  </conditionalFormatting>
  <conditionalFormatting sqref="S16:S60 S62:S85 S87:S150">
    <cfRule type="cellIs" dxfId="163" priority="6" operator="equal">
      <formula>"telefónica"</formula>
    </cfRule>
    <cfRule type="cellIs" dxfId="162" priority="8" operator="equal">
      <formula>"programada"</formula>
    </cfRule>
  </conditionalFormatting>
  <conditionalFormatting sqref="E16:E378">
    <cfRule type="cellIs" dxfId="161" priority="2" operator="equal">
      <formula>"programada"</formula>
    </cfRule>
    <cfRule type="cellIs" dxfId="160" priority="12" operator="equal">
      <formula>"telefónica"</formula>
    </cfRule>
  </conditionalFormatting>
  <dataValidations count="2">
    <dataValidation type="list" allowBlank="1" showInputMessage="1" showErrorMessage="1" sqref="I1" xr:uid="{7EA97866-ACE1-4445-B3EE-1C8E914AA8B9}">
      <formula1>"1,2,3,4,5,6,7,8,9,10,11,12,13,14,15,16,17,18,19,20,21,22,23,24,25,26,27,28,29,30,31"</formula1>
    </dataValidation>
    <dataValidation type="list" allowBlank="1" showInputMessage="1" showErrorMessage="1" sqref="J1" xr:uid="{8F8B1B33-5EF6-42BC-B9D2-139800A4DEDC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6FBA85-1C87-473B-9ACD-96AD96F628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3E577AB1-86A8-43D2-BE5D-F12008354A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BBDAA7DB-4ADE-4216-9317-AF77478998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554B373-3CDC-4500-AE1A-D3E659EE4F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ACD16F00-CBBD-4B04-B0FC-E7E11272A4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B69B380-461A-4F12-B4DF-4166FF994953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29818A18-3ECB-459B-8AF5-3163B03A88A1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36BB504A-3323-4114-9D19-FF2B7AF2FB7D}">
          <x14:formula1>
            <xm:f>listas!$R$1:$R$5</xm:f>
          </x14:formula1>
          <xm:sqref>W16:W42</xm:sqref>
        </x14:dataValidation>
        <x14:dataValidation type="list" allowBlank="1" showInputMessage="1" showErrorMessage="1" xr:uid="{67139FF8-CE6F-4A9D-BDAD-C0F0149A95D0}">
          <x14:formula1>
            <xm:f>listas!$E$2:$E$15</xm:f>
          </x14:formula1>
          <xm:sqref>Q2:Q6</xm:sqref>
        </x14:dataValidation>
        <x14:dataValidation type="list" allowBlank="1" showInputMessage="1" showErrorMessage="1" xr:uid="{B4A0C337-142C-4310-BFDB-C05B8BC71503}">
          <x14:formula1>
            <xm:f>listas!$M$2:$M$7</xm:f>
          </x14:formula1>
          <xm:sqref>Q9:Q11</xm:sqref>
        </x14:dataValidation>
        <x14:dataValidation type="list" allowBlank="1" showInputMessage="1" showErrorMessage="1" xr:uid="{029476F1-F7B2-4323-85F8-4E9C384221C7}">
          <x14:formula1>
            <xm:f>listas!$I$2:$I$3</xm:f>
          </x14:formula1>
          <xm:sqref>Q13:Q14</xm:sqref>
        </x14:dataValidation>
        <x14:dataValidation type="list" allowBlank="1" showInputMessage="1" showErrorMessage="1" xr:uid="{36952589-3B4E-4456-8453-CC9205433860}">
          <x14:formula1>
            <xm:f>listas!$A$2:$A$50</xm:f>
          </x14:formula1>
          <xm:sqref>D3:E14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8D4B4-2551-436E-ABA4-A6F563639674}">
  <sheetPr codeName="Hoja32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25" sqref="I25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25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159" priority="16" operator="equal">
      <formula>"subsecuente"</formula>
    </cfRule>
    <cfRule type="cellIs" dxfId="1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{D3A84EFE-6669-447A-8941-AE7C16882AF4}</x14:id>
        </ext>
      </extLst>
    </cfRule>
  </conditionalFormatting>
  <conditionalFormatting sqref="B272 B289">
    <cfRule type="expression" dxfId="157" priority="15">
      <formula>$D272:$D287&lt;&gt;0</formula>
    </cfRule>
  </conditionalFormatting>
  <conditionalFormatting sqref="B304">
    <cfRule type="expression" dxfId="156" priority="14">
      <formula>$D304:$D319&lt;&gt;0</formula>
    </cfRule>
  </conditionalFormatting>
  <conditionalFormatting sqref="B336">
    <cfRule type="expression" dxfId="155" priority="13">
      <formula>$D336:$D351&lt;&gt;0</formula>
    </cfRule>
  </conditionalFormatting>
  <conditionalFormatting sqref="C16:M378">
    <cfRule type="expression" dxfId="1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{806369CA-B26D-4092-B37F-4A04B0DD586F}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{6AA22CDA-102C-434E-8616-74CE16EF1BB4}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{B90A19C7-530F-447B-B3C5-44AD17635E1F}</x14:id>
        </ext>
      </extLst>
    </cfRule>
  </conditionalFormatting>
  <conditionalFormatting sqref="Q16:X60 Q87:X150 Q62:X85">
    <cfRule type="expression" dxfId="153" priority="3">
      <formula>$Q16=0</formula>
    </cfRule>
  </conditionalFormatting>
  <conditionalFormatting sqref="B273:B288 B305:B321 B337:B347">
    <cfRule type="expression" dxfId="152" priority="19">
      <formula>$D273:$D304&lt;&gt;0</formula>
    </cfRule>
  </conditionalFormatting>
  <conditionalFormatting sqref="B290:B303 B322:B332">
    <cfRule type="expression" dxfId="151" priority="20">
      <formula>$D290:$D336&lt;&gt;0</formula>
    </cfRule>
  </conditionalFormatting>
  <conditionalFormatting sqref="B348:B353">
    <cfRule type="expression" dxfId="150" priority="21">
      <formula>$D348:$D378&lt;&gt;0</formula>
    </cfRule>
  </conditionalFormatting>
  <conditionalFormatting sqref="B369:B378">
    <cfRule type="expression" dxfId="149" priority="22">
      <formula>$D369:$D378&lt;&gt;0</formula>
    </cfRule>
  </conditionalFormatting>
  <conditionalFormatting sqref="B368">
    <cfRule type="expression" dxfId="148" priority="23">
      <formula>$D368:$D378&lt;&gt;0</formula>
    </cfRule>
  </conditionalFormatting>
  <conditionalFormatting sqref="B333:B335">
    <cfRule type="expression" dxfId="147" priority="24">
      <formula>$D333:$D378&lt;&gt;0</formula>
    </cfRule>
  </conditionalFormatting>
  <conditionalFormatting sqref="B354:B367">
    <cfRule type="expression" dxfId="1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{F0E278DE-3A28-490C-B626-0429E41D17C2}</x14:id>
        </ext>
      </extLst>
    </cfRule>
  </conditionalFormatting>
  <conditionalFormatting sqref="R16:R60 R87:R150 R62:R85">
    <cfRule type="cellIs" dxfId="145" priority="4" operator="equal">
      <formula>"subsecuente"</formula>
    </cfRule>
    <cfRule type="cellIs" dxfId="144" priority="5" operator="equal">
      <formula>"1a. Vez"</formula>
    </cfRule>
  </conditionalFormatting>
  <conditionalFormatting sqref="S16:S60 S62:S85 S87:S150">
    <cfRule type="cellIs" dxfId="143" priority="6" operator="equal">
      <formula>"telefónica"</formula>
    </cfRule>
    <cfRule type="cellIs" dxfId="142" priority="8" operator="equal">
      <formula>"programada"</formula>
    </cfRule>
  </conditionalFormatting>
  <conditionalFormatting sqref="E16:E378">
    <cfRule type="cellIs" dxfId="141" priority="2" operator="equal">
      <formula>"programada"</formula>
    </cfRule>
    <cfRule type="cellIs" dxfId="140" priority="12" operator="equal">
      <formula>"telefónica"</formula>
    </cfRule>
  </conditionalFormatting>
  <dataValidations count="2">
    <dataValidation type="list" allowBlank="1" showInputMessage="1" showErrorMessage="1" sqref="I1" xr:uid="{D91E94EA-B6EA-453C-895D-B45F44F450B8}">
      <formula1>"1,2,3,4,5,6,7,8,9,10,11,12,13,14,15,16,17,18,19,20,21,22,23,24,25,26,27,28,29,30,31"</formula1>
    </dataValidation>
    <dataValidation type="list" allowBlank="1" showInputMessage="1" showErrorMessage="1" sqref="J1" xr:uid="{07C93DEA-CB2A-45C5-836E-D8338ACF7EA1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A84EFE-6669-447A-8941-AE7C16882A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806369CA-B26D-4092-B37F-4A04B0DD58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6AA22CDA-102C-434E-8616-74CE16EF1B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B90A19C7-530F-447B-B3C5-44AD17635E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0E278DE-3A28-490C-B626-0429E41D17C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9E5523B-5D29-4A1C-AF1E-01A6BD92E880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8E962B7F-DCBB-4CAA-BEAF-17D281C02472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AAB8A73-B66F-4D89-8D7B-9A6D4913037D}">
          <x14:formula1>
            <xm:f>listas!$R$1:$R$5</xm:f>
          </x14:formula1>
          <xm:sqref>W16:W42</xm:sqref>
        </x14:dataValidation>
        <x14:dataValidation type="list" allowBlank="1" showInputMessage="1" showErrorMessage="1" xr:uid="{F2BDE39B-2C0B-4AB5-941D-D4ECF5B3FBA6}">
          <x14:formula1>
            <xm:f>listas!$E$2:$E$15</xm:f>
          </x14:formula1>
          <xm:sqref>Q2:Q6</xm:sqref>
        </x14:dataValidation>
        <x14:dataValidation type="list" allowBlank="1" showInputMessage="1" showErrorMessage="1" xr:uid="{B434FD74-274C-4A70-9A5D-6FDFE11A965F}">
          <x14:formula1>
            <xm:f>listas!$M$2:$M$7</xm:f>
          </x14:formula1>
          <xm:sqref>Q9:Q11</xm:sqref>
        </x14:dataValidation>
        <x14:dataValidation type="list" allowBlank="1" showInputMessage="1" showErrorMessage="1" xr:uid="{929C9F15-BA99-4454-89CE-6F44BD83AB73}">
          <x14:formula1>
            <xm:f>listas!$I$2:$I$3</xm:f>
          </x14:formula1>
          <xm:sqref>Q13:Q14</xm:sqref>
        </x14:dataValidation>
        <x14:dataValidation type="list" allowBlank="1" showInputMessage="1" showErrorMessage="1" xr:uid="{5540875D-B361-477D-9E7A-CD589EA53788}">
          <x14:formula1>
            <xm:f>listas!$A$2:$A$50</xm:f>
          </x14:formula1>
          <xm:sqref>D3:E14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150B-31F7-41DE-9FE3-DBCADDAC93C5}">
  <sheetPr codeName="Hoja33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26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139" priority="16" operator="equal">
      <formula>"subsecuente"</formula>
    </cfRule>
    <cfRule type="cellIs" dxfId="1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{632AECC4-69F8-4C8A-9566-5507D8A5F158}</x14:id>
        </ext>
      </extLst>
    </cfRule>
  </conditionalFormatting>
  <conditionalFormatting sqref="B272 B289">
    <cfRule type="expression" dxfId="137" priority="15">
      <formula>$D272:$D287&lt;&gt;0</formula>
    </cfRule>
  </conditionalFormatting>
  <conditionalFormatting sqref="B304">
    <cfRule type="expression" dxfId="136" priority="14">
      <formula>$D304:$D319&lt;&gt;0</formula>
    </cfRule>
  </conditionalFormatting>
  <conditionalFormatting sqref="B336">
    <cfRule type="expression" dxfId="135" priority="13">
      <formula>$D336:$D351&lt;&gt;0</formula>
    </cfRule>
  </conditionalFormatting>
  <conditionalFormatting sqref="C16:M378">
    <cfRule type="expression" dxfId="1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{6E985971-F046-47F9-9B3F-C3ABAF273DD2}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{A0D01962-98DC-4DB8-90F6-3BE25AC0B79B}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{425EA637-E7ED-4E38-90E7-9BF5F094295C}</x14:id>
        </ext>
      </extLst>
    </cfRule>
  </conditionalFormatting>
  <conditionalFormatting sqref="Q16:X60 Q87:X150 Q62:X85">
    <cfRule type="expression" dxfId="133" priority="3">
      <formula>$Q16=0</formula>
    </cfRule>
  </conditionalFormatting>
  <conditionalFormatting sqref="B273:B288 B305:B321 B337:B347">
    <cfRule type="expression" dxfId="132" priority="19">
      <formula>$D273:$D304&lt;&gt;0</formula>
    </cfRule>
  </conditionalFormatting>
  <conditionalFormatting sqref="B290:B303 B322:B332">
    <cfRule type="expression" dxfId="131" priority="20">
      <formula>$D290:$D336&lt;&gt;0</formula>
    </cfRule>
  </conditionalFormatting>
  <conditionalFormatting sqref="B348:B353">
    <cfRule type="expression" dxfId="130" priority="21">
      <formula>$D348:$D378&lt;&gt;0</formula>
    </cfRule>
  </conditionalFormatting>
  <conditionalFormatting sqref="B369:B378">
    <cfRule type="expression" dxfId="129" priority="22">
      <formula>$D369:$D378&lt;&gt;0</formula>
    </cfRule>
  </conditionalFormatting>
  <conditionalFormatting sqref="B368">
    <cfRule type="expression" dxfId="128" priority="23">
      <formula>$D368:$D378&lt;&gt;0</formula>
    </cfRule>
  </conditionalFormatting>
  <conditionalFormatting sqref="B333:B335">
    <cfRule type="expression" dxfId="127" priority="24">
      <formula>$D333:$D378&lt;&gt;0</formula>
    </cfRule>
  </conditionalFormatting>
  <conditionalFormatting sqref="B354:B367">
    <cfRule type="expression" dxfId="1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{35041833-C189-4102-A86B-66D204091180}</x14:id>
        </ext>
      </extLst>
    </cfRule>
  </conditionalFormatting>
  <conditionalFormatting sqref="R16:R60 R87:R150 R62:R85">
    <cfRule type="cellIs" dxfId="125" priority="4" operator="equal">
      <formula>"subsecuente"</formula>
    </cfRule>
    <cfRule type="cellIs" dxfId="124" priority="5" operator="equal">
      <formula>"1a. Vez"</formula>
    </cfRule>
  </conditionalFormatting>
  <conditionalFormatting sqref="S16:S60 S62:S85 S87:S150">
    <cfRule type="cellIs" dxfId="123" priority="6" operator="equal">
      <formula>"telefónica"</formula>
    </cfRule>
    <cfRule type="cellIs" dxfId="122" priority="8" operator="equal">
      <formula>"programada"</formula>
    </cfRule>
  </conditionalFormatting>
  <conditionalFormatting sqref="E16:E378">
    <cfRule type="cellIs" dxfId="121" priority="2" operator="equal">
      <formula>"programada"</formula>
    </cfRule>
    <cfRule type="cellIs" dxfId="120" priority="12" operator="equal">
      <formula>"telefónica"</formula>
    </cfRule>
  </conditionalFormatting>
  <dataValidations count="2">
    <dataValidation type="list" allowBlank="1" showInputMessage="1" showErrorMessage="1" sqref="J1" xr:uid="{972B3246-BDC9-4906-833E-30F5198D2EC8}">
      <formula1>"ENERO,FEBRERO,MARZO,ABRIL,MAYO,JUNIO,JULIO,AGOSTO,SEPTIEMBRE,OCTUBRE,NOVIEMBRE,DICIEMBRE"</formula1>
    </dataValidation>
    <dataValidation type="list" allowBlank="1" showInputMessage="1" showErrorMessage="1" sqref="I1" xr:uid="{38E2E051-BBCB-47D0-A431-5F65CCEBF13C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2AECC4-69F8-4C8A-9566-5507D8A5F1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E985971-F046-47F9-9B3F-C3ABAF273D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A0D01962-98DC-4DB8-90F6-3BE25AC0B7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425EA637-E7ED-4E38-90E7-9BF5F09429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35041833-C189-4102-A86B-66D2040911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895FF61-D638-4077-AFE9-F510EAED0920}">
          <x14:formula1>
            <xm:f>listas!$A$2:$A$50</xm:f>
          </x14:formula1>
          <xm:sqref>D3:E14</xm:sqref>
        </x14:dataValidation>
        <x14:dataValidation type="list" allowBlank="1" showInputMessage="1" showErrorMessage="1" xr:uid="{18D9F585-D09C-41AF-AFC2-75303BA69BC8}">
          <x14:formula1>
            <xm:f>listas!$I$2:$I$3</xm:f>
          </x14:formula1>
          <xm:sqref>Q13:Q14</xm:sqref>
        </x14:dataValidation>
        <x14:dataValidation type="list" allowBlank="1" showInputMessage="1" showErrorMessage="1" xr:uid="{6452BA8B-A335-4364-BCEF-91D5195A5362}">
          <x14:formula1>
            <xm:f>listas!$M$2:$M$7</xm:f>
          </x14:formula1>
          <xm:sqref>Q9:Q11</xm:sqref>
        </x14:dataValidation>
        <x14:dataValidation type="list" allowBlank="1" showInputMessage="1" showErrorMessage="1" xr:uid="{F43FD647-9F26-4023-A1E1-FB6DAB28B44B}">
          <x14:formula1>
            <xm:f>listas!$E$2:$E$15</xm:f>
          </x14:formula1>
          <xm:sqref>Q2:Q6</xm:sqref>
        </x14:dataValidation>
        <x14:dataValidation type="list" allowBlank="1" showInputMessage="1" showErrorMessage="1" xr:uid="{ED362D7D-9529-434F-B141-AC81DBE67BF1}">
          <x14:formula1>
            <xm:f>listas!$R$1:$R$5</xm:f>
          </x14:formula1>
          <xm:sqref>W16:W42</xm:sqref>
        </x14:dataValidation>
        <x14:dataValidation type="list" allowBlank="1" showInputMessage="1" showErrorMessage="1" xr:uid="{C49DD715-CD9E-4BDE-B206-091A15547D64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EDCF92F4-BBFB-47D6-AC88-35F40005FA1F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55DF2-946E-4BAC-A5E9-B056474D8120}">
  <sheetPr codeName="Hoja34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27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119" priority="16" operator="equal">
      <formula>"subsecuente"</formula>
    </cfRule>
    <cfRule type="cellIs" dxfId="11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{CB5C1B85-813C-41E0-8544-5FB2F9FF8A6F}</x14:id>
        </ext>
      </extLst>
    </cfRule>
  </conditionalFormatting>
  <conditionalFormatting sqref="B272 B289">
    <cfRule type="expression" dxfId="117" priority="15">
      <formula>$D272:$D287&lt;&gt;0</formula>
    </cfRule>
  </conditionalFormatting>
  <conditionalFormatting sqref="B304">
    <cfRule type="expression" dxfId="116" priority="14">
      <formula>$D304:$D319&lt;&gt;0</formula>
    </cfRule>
  </conditionalFormatting>
  <conditionalFormatting sqref="B336">
    <cfRule type="expression" dxfId="115" priority="13">
      <formula>$D336:$D351&lt;&gt;0</formula>
    </cfRule>
  </conditionalFormatting>
  <conditionalFormatting sqref="C16:M378">
    <cfRule type="expression" dxfId="11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{FF000950-BBA6-4F40-B9CA-89C4ABCAD39D}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{DA4BE78C-2C3D-4762-B36D-AD3C48456F2F}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{C98BB26F-0367-400B-962D-33F866965DBE}</x14:id>
        </ext>
      </extLst>
    </cfRule>
  </conditionalFormatting>
  <conditionalFormatting sqref="Q16:X60 Q87:X150 Q62:X85">
    <cfRule type="expression" dxfId="113" priority="3">
      <formula>$Q16=0</formula>
    </cfRule>
  </conditionalFormatting>
  <conditionalFormatting sqref="B273:B288 B305:B321 B337:B347">
    <cfRule type="expression" dxfId="112" priority="19">
      <formula>$D273:$D304&lt;&gt;0</formula>
    </cfRule>
  </conditionalFormatting>
  <conditionalFormatting sqref="B290:B303 B322:B332">
    <cfRule type="expression" dxfId="111" priority="20">
      <formula>$D290:$D336&lt;&gt;0</formula>
    </cfRule>
  </conditionalFormatting>
  <conditionalFormatting sqref="B348:B353">
    <cfRule type="expression" dxfId="110" priority="21">
      <formula>$D348:$D378&lt;&gt;0</formula>
    </cfRule>
  </conditionalFormatting>
  <conditionalFormatting sqref="B369:B378">
    <cfRule type="expression" dxfId="109" priority="22">
      <formula>$D369:$D378&lt;&gt;0</formula>
    </cfRule>
  </conditionalFormatting>
  <conditionalFormatting sqref="B368">
    <cfRule type="expression" dxfId="108" priority="23">
      <formula>$D368:$D378&lt;&gt;0</formula>
    </cfRule>
  </conditionalFormatting>
  <conditionalFormatting sqref="B333:B335">
    <cfRule type="expression" dxfId="107" priority="24">
      <formula>$D333:$D378&lt;&gt;0</formula>
    </cfRule>
  </conditionalFormatting>
  <conditionalFormatting sqref="B354:B367">
    <cfRule type="expression" dxfId="10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{AB4916E8-A408-4589-AE6C-35AC115ED3FB}</x14:id>
        </ext>
      </extLst>
    </cfRule>
  </conditionalFormatting>
  <conditionalFormatting sqref="R16:R60 R87:R150 R62:R85">
    <cfRule type="cellIs" dxfId="105" priority="4" operator="equal">
      <formula>"subsecuente"</formula>
    </cfRule>
    <cfRule type="cellIs" dxfId="104" priority="5" operator="equal">
      <formula>"1a. Vez"</formula>
    </cfRule>
  </conditionalFormatting>
  <conditionalFormatting sqref="S16:S60 S62:S85 S87:S150">
    <cfRule type="cellIs" dxfId="103" priority="6" operator="equal">
      <formula>"telefónica"</formula>
    </cfRule>
    <cfRule type="cellIs" dxfId="102" priority="8" operator="equal">
      <formula>"programada"</formula>
    </cfRule>
  </conditionalFormatting>
  <conditionalFormatting sqref="E16:E378">
    <cfRule type="cellIs" dxfId="101" priority="2" operator="equal">
      <formula>"programada"</formula>
    </cfRule>
    <cfRule type="cellIs" dxfId="100" priority="12" operator="equal">
      <formula>"telefónica"</formula>
    </cfRule>
  </conditionalFormatting>
  <dataValidations count="2">
    <dataValidation type="list" allowBlank="1" showInputMessage="1" showErrorMessage="1" sqref="J1" xr:uid="{11624F73-C787-4C8F-84D1-8D93AB890B28}">
      <formula1>"ENERO,FEBRERO,MARZO,ABRIL,MAYO,JUNIO,JULIO,AGOSTO,SEPTIEMBRE,OCTUBRE,NOVIEMBRE,DICIEMBRE"</formula1>
    </dataValidation>
    <dataValidation type="list" allowBlank="1" showInputMessage="1" showErrorMessage="1" sqref="I1" xr:uid="{5757021D-5658-47BD-9A76-56F824A417DA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5C1B85-813C-41E0-8544-5FB2F9FF8A6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FF000950-BBA6-4F40-B9CA-89C4ABCAD3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DA4BE78C-2C3D-4762-B36D-AD3C48456F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C98BB26F-0367-400B-962D-33F866965D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AB4916E8-A408-4589-AE6C-35AC115ED3F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78DDCC5-A435-407D-812D-657826C03CD2}">
          <x14:formula1>
            <xm:f>listas!$A$2:$A$50</xm:f>
          </x14:formula1>
          <xm:sqref>D3:E14</xm:sqref>
        </x14:dataValidation>
        <x14:dataValidation type="list" allowBlank="1" showInputMessage="1" showErrorMessage="1" xr:uid="{631350E2-445F-4D3B-BD28-600385997441}">
          <x14:formula1>
            <xm:f>listas!$I$2:$I$3</xm:f>
          </x14:formula1>
          <xm:sqref>Q13:Q14</xm:sqref>
        </x14:dataValidation>
        <x14:dataValidation type="list" allowBlank="1" showInputMessage="1" showErrorMessage="1" xr:uid="{3CC9B822-0356-42BB-8723-7EDD042F379D}">
          <x14:formula1>
            <xm:f>listas!$M$2:$M$7</xm:f>
          </x14:formula1>
          <xm:sqref>Q9:Q11</xm:sqref>
        </x14:dataValidation>
        <x14:dataValidation type="list" allowBlank="1" showInputMessage="1" showErrorMessage="1" xr:uid="{E1262039-D712-47AD-BB19-7CF347156215}">
          <x14:formula1>
            <xm:f>listas!$E$2:$E$15</xm:f>
          </x14:formula1>
          <xm:sqref>Q2:Q6</xm:sqref>
        </x14:dataValidation>
        <x14:dataValidation type="list" allowBlank="1" showInputMessage="1" showErrorMessage="1" xr:uid="{DCBAC063-30BE-427C-A14F-60F221D90BF4}">
          <x14:formula1>
            <xm:f>listas!$R$1:$R$5</xm:f>
          </x14:formula1>
          <xm:sqref>W16:W42</xm:sqref>
        </x14:dataValidation>
        <x14:dataValidation type="list" allowBlank="1" showInputMessage="1" showErrorMessage="1" xr:uid="{5BF40484-BF2A-4796-8173-0CB1C6EB10C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95245C47-3AB8-49A9-83A3-6BC0F92D1BF7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3AA68-7424-446F-8D55-6D76C874C4A1}">
  <sheetPr codeName="Hoja35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28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99" priority="16" operator="equal">
      <formula>"subsecuente"</formula>
    </cfRule>
    <cfRule type="cellIs" dxfId="9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{61ED98B7-89C9-4C33-8035-FBB3D04C5FE4}</x14:id>
        </ext>
      </extLst>
    </cfRule>
  </conditionalFormatting>
  <conditionalFormatting sqref="B272 B289">
    <cfRule type="expression" dxfId="97" priority="15">
      <formula>$D272:$D287&lt;&gt;0</formula>
    </cfRule>
  </conditionalFormatting>
  <conditionalFormatting sqref="B304">
    <cfRule type="expression" dxfId="96" priority="14">
      <formula>$D304:$D319&lt;&gt;0</formula>
    </cfRule>
  </conditionalFormatting>
  <conditionalFormatting sqref="B336">
    <cfRule type="expression" dxfId="95" priority="13">
      <formula>$D336:$D351&lt;&gt;0</formula>
    </cfRule>
  </conditionalFormatting>
  <conditionalFormatting sqref="C16:M378">
    <cfRule type="expression" dxfId="9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{FC7F2BB6-3124-40E7-B12F-E975BC343598}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{47ACBA11-E3E9-4114-A881-DAA01586C0B1}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{E844ADD2-C082-469A-83FE-BDC9FFDF9D83}</x14:id>
        </ext>
      </extLst>
    </cfRule>
  </conditionalFormatting>
  <conditionalFormatting sqref="Q16:X60 Q87:X150 Q62:X85">
    <cfRule type="expression" dxfId="93" priority="3">
      <formula>$Q16=0</formula>
    </cfRule>
  </conditionalFormatting>
  <conditionalFormatting sqref="B273:B288 B305:B321 B337:B347">
    <cfRule type="expression" dxfId="92" priority="19">
      <formula>$D273:$D304&lt;&gt;0</formula>
    </cfRule>
  </conditionalFormatting>
  <conditionalFormatting sqref="B290:B303 B322:B332">
    <cfRule type="expression" dxfId="91" priority="20">
      <formula>$D290:$D336&lt;&gt;0</formula>
    </cfRule>
  </conditionalFormatting>
  <conditionalFormatting sqref="B348:B353">
    <cfRule type="expression" dxfId="90" priority="21">
      <formula>$D348:$D378&lt;&gt;0</formula>
    </cfRule>
  </conditionalFormatting>
  <conditionalFormatting sqref="B369:B378">
    <cfRule type="expression" dxfId="89" priority="22">
      <formula>$D369:$D378&lt;&gt;0</formula>
    </cfRule>
  </conditionalFormatting>
  <conditionalFormatting sqref="B368">
    <cfRule type="expression" dxfId="88" priority="23">
      <formula>$D368:$D378&lt;&gt;0</formula>
    </cfRule>
  </conditionalFormatting>
  <conditionalFormatting sqref="B333:B335">
    <cfRule type="expression" dxfId="87" priority="24">
      <formula>$D333:$D378&lt;&gt;0</formula>
    </cfRule>
  </conditionalFormatting>
  <conditionalFormatting sqref="B354:B367">
    <cfRule type="expression" dxfId="8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{5D16E293-268E-4919-968F-436690A80F8C}</x14:id>
        </ext>
      </extLst>
    </cfRule>
  </conditionalFormatting>
  <conditionalFormatting sqref="R16:R60 R87:R150 R62:R85">
    <cfRule type="cellIs" dxfId="85" priority="4" operator="equal">
      <formula>"subsecuente"</formula>
    </cfRule>
    <cfRule type="cellIs" dxfId="84" priority="5" operator="equal">
      <formula>"1a. Vez"</formula>
    </cfRule>
  </conditionalFormatting>
  <conditionalFormatting sqref="S16:S60 S62:S85 S87:S150">
    <cfRule type="cellIs" dxfId="83" priority="6" operator="equal">
      <formula>"telefónica"</formula>
    </cfRule>
    <cfRule type="cellIs" dxfId="82" priority="8" operator="equal">
      <formula>"programada"</formula>
    </cfRule>
  </conditionalFormatting>
  <conditionalFormatting sqref="E16:E378">
    <cfRule type="cellIs" dxfId="81" priority="2" operator="equal">
      <formula>"programada"</formula>
    </cfRule>
    <cfRule type="cellIs" dxfId="80" priority="12" operator="equal">
      <formula>"telefónica"</formula>
    </cfRule>
  </conditionalFormatting>
  <dataValidations count="2">
    <dataValidation type="list" allowBlank="1" showInputMessage="1" showErrorMessage="1" sqref="I1" xr:uid="{D067963E-6629-41E7-949F-CAE65EB36613}">
      <formula1>"1,2,3,4,5,6,7,8,9,10,11,12,13,14,15,16,17,18,19,20,21,22,23,24,25,26,27,28,29,30,31"</formula1>
    </dataValidation>
    <dataValidation type="list" allowBlank="1" showInputMessage="1" showErrorMessage="1" sqref="J1" xr:uid="{B6585173-7F62-4E5F-BB2B-4AD062E29E34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ED98B7-89C9-4C33-8035-FBB3D04C5F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FC7F2BB6-3124-40E7-B12F-E975BC34359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47ACBA11-E3E9-4114-A881-DAA01586C0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E844ADD2-C082-469A-83FE-BDC9FFDF9D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5D16E293-268E-4919-968F-436690A80F8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454369A-0DDC-4970-93DE-94AE9087DBBA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6D64A506-AA2D-4F4F-83F4-F03291ECFD9D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36736F6-8CC6-422C-8345-ACBF98D8E10C}">
          <x14:formula1>
            <xm:f>listas!$R$1:$R$5</xm:f>
          </x14:formula1>
          <xm:sqref>W16:W42</xm:sqref>
        </x14:dataValidation>
        <x14:dataValidation type="list" allowBlank="1" showInputMessage="1" showErrorMessage="1" xr:uid="{8E754DD9-0F98-4D3C-9957-025C473F2EDE}">
          <x14:formula1>
            <xm:f>listas!$E$2:$E$15</xm:f>
          </x14:formula1>
          <xm:sqref>Q2:Q6</xm:sqref>
        </x14:dataValidation>
        <x14:dataValidation type="list" allowBlank="1" showInputMessage="1" showErrorMessage="1" xr:uid="{13749DDE-071A-4D38-96C9-BA35A6BA0C69}">
          <x14:formula1>
            <xm:f>listas!$M$2:$M$7</xm:f>
          </x14:formula1>
          <xm:sqref>Q9:Q11</xm:sqref>
        </x14:dataValidation>
        <x14:dataValidation type="list" allowBlank="1" showInputMessage="1" showErrorMessage="1" xr:uid="{5C8790C8-7582-40AD-980B-AEEA4A3EB3F7}">
          <x14:formula1>
            <xm:f>listas!$I$2:$I$3</xm:f>
          </x14:formula1>
          <xm:sqref>Q13:Q14</xm:sqref>
        </x14:dataValidation>
        <x14:dataValidation type="list" allowBlank="1" showInputMessage="1" showErrorMessage="1" xr:uid="{66F27C8B-048E-45B3-8F2C-22FE1E893253}">
          <x14:formula1>
            <xm:f>listas!$A$2:$A$50</xm:f>
          </x14:formula1>
          <xm:sqref>D3:E14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9D70F-E41B-4D3A-B2F6-F5C0F3428DFD}">
  <sheetPr codeName="Hoja36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29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79" priority="16" operator="equal">
      <formula>"subsecuente"</formula>
    </cfRule>
    <cfRule type="cellIs" dxfId="7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{41C371E8-5A25-4F9E-A361-7C232B80CF72}</x14:id>
        </ext>
      </extLst>
    </cfRule>
  </conditionalFormatting>
  <conditionalFormatting sqref="B272 B289">
    <cfRule type="expression" dxfId="77" priority="15">
      <formula>$D272:$D287&lt;&gt;0</formula>
    </cfRule>
  </conditionalFormatting>
  <conditionalFormatting sqref="B304">
    <cfRule type="expression" dxfId="76" priority="14">
      <formula>$D304:$D319&lt;&gt;0</formula>
    </cfRule>
  </conditionalFormatting>
  <conditionalFormatting sqref="B336">
    <cfRule type="expression" dxfId="75" priority="13">
      <formula>$D336:$D351&lt;&gt;0</formula>
    </cfRule>
  </conditionalFormatting>
  <conditionalFormatting sqref="C16:M378">
    <cfRule type="expression" dxfId="7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{20D34AB6-10D9-447C-9C87-160BAEE4705E}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{3FCE4272-7239-4A52-B7F2-7B74A48C070A}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{186B3557-13A3-436B-A425-2090A3D72517}</x14:id>
        </ext>
      </extLst>
    </cfRule>
  </conditionalFormatting>
  <conditionalFormatting sqref="Q16:X60 Q87:X150 Q62:X85">
    <cfRule type="expression" dxfId="73" priority="3">
      <formula>$Q16=0</formula>
    </cfRule>
  </conditionalFormatting>
  <conditionalFormatting sqref="B273:B288 B305:B321 B337:B347">
    <cfRule type="expression" dxfId="72" priority="19">
      <formula>$D273:$D304&lt;&gt;0</formula>
    </cfRule>
  </conditionalFormatting>
  <conditionalFormatting sqref="B290:B303 B322:B332">
    <cfRule type="expression" dxfId="71" priority="20">
      <formula>$D290:$D336&lt;&gt;0</formula>
    </cfRule>
  </conditionalFormatting>
  <conditionalFormatting sqref="B348:B353">
    <cfRule type="expression" dxfId="70" priority="21">
      <formula>$D348:$D378&lt;&gt;0</formula>
    </cfRule>
  </conditionalFormatting>
  <conditionalFormatting sqref="B369:B378">
    <cfRule type="expression" dxfId="69" priority="22">
      <formula>$D369:$D378&lt;&gt;0</formula>
    </cfRule>
  </conditionalFormatting>
  <conditionalFormatting sqref="B368">
    <cfRule type="expression" dxfId="68" priority="23">
      <formula>$D368:$D378&lt;&gt;0</formula>
    </cfRule>
  </conditionalFormatting>
  <conditionalFormatting sqref="B333:B335">
    <cfRule type="expression" dxfId="67" priority="24">
      <formula>$D333:$D378&lt;&gt;0</formula>
    </cfRule>
  </conditionalFormatting>
  <conditionalFormatting sqref="B354:B367">
    <cfRule type="expression" dxfId="6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{C063013B-B691-47AA-9C2D-D9F5E2A76F50}</x14:id>
        </ext>
      </extLst>
    </cfRule>
  </conditionalFormatting>
  <conditionalFormatting sqref="R16:R60 R87:R150 R62:R85">
    <cfRule type="cellIs" dxfId="65" priority="4" operator="equal">
      <formula>"subsecuente"</formula>
    </cfRule>
    <cfRule type="cellIs" dxfId="64" priority="5" operator="equal">
      <formula>"1a. Vez"</formula>
    </cfRule>
  </conditionalFormatting>
  <conditionalFormatting sqref="S16:S60 S62:S85 S87:S150">
    <cfRule type="cellIs" dxfId="63" priority="6" operator="equal">
      <formula>"telefónica"</formula>
    </cfRule>
    <cfRule type="cellIs" dxfId="62" priority="8" operator="equal">
      <formula>"programada"</formula>
    </cfRule>
  </conditionalFormatting>
  <conditionalFormatting sqref="E16:E378">
    <cfRule type="cellIs" dxfId="61" priority="2" operator="equal">
      <formula>"programada"</formula>
    </cfRule>
    <cfRule type="cellIs" dxfId="60" priority="12" operator="equal">
      <formula>"telefónica"</formula>
    </cfRule>
  </conditionalFormatting>
  <dataValidations count="2">
    <dataValidation type="list" allowBlank="1" showInputMessage="1" showErrorMessage="1" sqref="J1" xr:uid="{5D4C1756-5750-4EB9-A717-27426E98E609}">
      <formula1>"ENERO,FEBRERO,MARZO,ABRIL,MAYO,JUNIO,JULIO,AGOSTO,SEPTIEMBRE,OCTUBRE,NOVIEMBRE,DICIEMBRE"</formula1>
    </dataValidation>
    <dataValidation type="list" allowBlank="1" showInputMessage="1" showErrorMessage="1" sqref="I1" xr:uid="{FB158AF4-8C83-46D5-B816-BDB474EF3BCF}">
      <formula1>"1,2,3,4,5,6,7,8,9,10,11,12,13,14,15,16,17,18,19,20,21,22,23,24,25,26,27,28,29,30,31"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C371E8-5A25-4F9E-A361-7C232B80CF7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20D34AB6-10D9-447C-9C87-160BAEE470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FCE4272-7239-4A52-B7F2-7B74A48C070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186B3557-13A3-436B-A425-2090A3D725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C063013B-B691-47AA-9C2D-D9F5E2A76F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57F95E3-7BF3-4DC9-869A-6A9826199AF7}">
          <x14:formula1>
            <xm:f>listas!$A$2:$A$50</xm:f>
          </x14:formula1>
          <xm:sqref>D3:E14</xm:sqref>
        </x14:dataValidation>
        <x14:dataValidation type="list" allowBlank="1" showInputMessage="1" showErrorMessage="1" xr:uid="{9DA3F6D8-993E-46BD-8765-398923575AEF}">
          <x14:formula1>
            <xm:f>listas!$I$2:$I$3</xm:f>
          </x14:formula1>
          <xm:sqref>Q13:Q14</xm:sqref>
        </x14:dataValidation>
        <x14:dataValidation type="list" allowBlank="1" showInputMessage="1" showErrorMessage="1" xr:uid="{93C5CBB8-946B-4EB0-B6F4-CF2FD7642991}">
          <x14:formula1>
            <xm:f>listas!$M$2:$M$7</xm:f>
          </x14:formula1>
          <xm:sqref>Q9:Q11</xm:sqref>
        </x14:dataValidation>
        <x14:dataValidation type="list" allowBlank="1" showInputMessage="1" showErrorMessage="1" xr:uid="{19E6B6FA-0043-4637-9C65-AB9B60EF3D08}">
          <x14:formula1>
            <xm:f>listas!$E$2:$E$15</xm:f>
          </x14:formula1>
          <xm:sqref>Q2:Q6</xm:sqref>
        </x14:dataValidation>
        <x14:dataValidation type="list" allowBlank="1" showInputMessage="1" showErrorMessage="1" xr:uid="{550A78D1-1AAB-42CD-9F48-AE48B827787D}">
          <x14:formula1>
            <xm:f>listas!$R$1:$R$5</xm:f>
          </x14:formula1>
          <xm:sqref>W16:W42</xm:sqref>
        </x14:dataValidation>
        <x14:dataValidation type="list" allowBlank="1" showInputMessage="1" showErrorMessage="1" xr:uid="{97E508C4-DF21-4B91-93CF-114B11ADFC67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7F5CE97-DEB6-4815-B9C6-CD405EAE24B7}">
          <x14:formula1>
            <xm:f>listas!$P$1:$P$2</xm:f>
          </x14:formula1>
          <xm:sqref>R68:R73 R87:R150 D16:D378 R16:R60 R76:R81 R62:R65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F181-3B54-4440-880E-C6CC2BB0E0C1}">
  <sheetPr codeName="Hoja38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I1" sqref="I1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30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59" priority="16" operator="equal">
      <formula>"subsecuente"</formula>
    </cfRule>
    <cfRule type="cellIs" dxfId="5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{DD272A29-78AD-49C1-8DD6-6852EFAB0C75}</x14:id>
        </ext>
      </extLst>
    </cfRule>
  </conditionalFormatting>
  <conditionalFormatting sqref="B272 B289">
    <cfRule type="expression" dxfId="57" priority="15">
      <formula>$D272:$D287&lt;&gt;0</formula>
    </cfRule>
  </conditionalFormatting>
  <conditionalFormatting sqref="B304">
    <cfRule type="expression" dxfId="56" priority="14">
      <formula>$D304:$D319&lt;&gt;0</formula>
    </cfRule>
  </conditionalFormatting>
  <conditionalFormatting sqref="B336">
    <cfRule type="expression" dxfId="55" priority="13">
      <formula>$D336:$D351&lt;&gt;0</formula>
    </cfRule>
  </conditionalFormatting>
  <conditionalFormatting sqref="C16:M378">
    <cfRule type="expression" dxfId="5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{6BE983AB-E49B-4865-A96F-4BA78D001A5F}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{30547EC5-CBE7-4E51-91E9-426BB39EA6C5}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{9823768E-5113-46E9-9C16-9BCBB46185E6}</x14:id>
        </ext>
      </extLst>
    </cfRule>
  </conditionalFormatting>
  <conditionalFormatting sqref="Q16:X60 Q87:X150 Q62:X85">
    <cfRule type="expression" dxfId="53" priority="3">
      <formula>$Q16=0</formula>
    </cfRule>
  </conditionalFormatting>
  <conditionalFormatting sqref="B273:B288 B305:B321 B337:B347">
    <cfRule type="expression" dxfId="52" priority="19">
      <formula>$D273:$D304&lt;&gt;0</formula>
    </cfRule>
  </conditionalFormatting>
  <conditionalFormatting sqref="B290:B303 B322:B332">
    <cfRule type="expression" dxfId="51" priority="20">
      <formula>$D290:$D336&lt;&gt;0</formula>
    </cfRule>
  </conditionalFormatting>
  <conditionalFormatting sqref="B348:B353">
    <cfRule type="expression" dxfId="50" priority="21">
      <formula>$D348:$D378&lt;&gt;0</formula>
    </cfRule>
  </conditionalFormatting>
  <conditionalFormatting sqref="B369:B378">
    <cfRule type="expression" dxfId="49" priority="22">
      <formula>$D369:$D378&lt;&gt;0</formula>
    </cfRule>
  </conditionalFormatting>
  <conditionalFormatting sqref="B368">
    <cfRule type="expression" dxfId="48" priority="23">
      <formula>$D368:$D378&lt;&gt;0</formula>
    </cfRule>
  </conditionalFormatting>
  <conditionalFormatting sqref="B333:B335">
    <cfRule type="expression" dxfId="47" priority="24">
      <formula>$D333:$D378&lt;&gt;0</formula>
    </cfRule>
  </conditionalFormatting>
  <conditionalFormatting sqref="B354:B367">
    <cfRule type="expression" dxfId="4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{D6FBDB3C-9997-42BC-8DD3-39F2D740DFA9}</x14:id>
        </ext>
      </extLst>
    </cfRule>
  </conditionalFormatting>
  <conditionalFormatting sqref="R16:R60 R87:R150 R62:R85">
    <cfRule type="cellIs" dxfId="45" priority="4" operator="equal">
      <formula>"subsecuente"</formula>
    </cfRule>
    <cfRule type="cellIs" dxfId="44" priority="5" operator="equal">
      <formula>"1a. Vez"</formula>
    </cfRule>
  </conditionalFormatting>
  <conditionalFormatting sqref="S16:S60 S62:S85 S87:S150">
    <cfRule type="cellIs" dxfId="43" priority="6" operator="equal">
      <formula>"telefónica"</formula>
    </cfRule>
    <cfRule type="cellIs" dxfId="42" priority="8" operator="equal">
      <formula>"programada"</formula>
    </cfRule>
  </conditionalFormatting>
  <conditionalFormatting sqref="E16:E378">
    <cfRule type="cellIs" dxfId="41" priority="2" operator="equal">
      <formula>"programada"</formula>
    </cfRule>
    <cfRule type="cellIs" dxfId="40" priority="12" operator="equal">
      <formula>"telefónica"</formula>
    </cfRule>
  </conditionalFormatting>
  <dataValidations count="2">
    <dataValidation type="list" allowBlank="1" showInputMessage="1" showErrorMessage="1" sqref="I1" xr:uid="{A4D4505E-B8DB-41AC-A61B-E9DBBBC6B33D}">
      <formula1>"1,2,3,4,5,6,7,8,9,10,11,12,13,14,15,16,17,18,19,20,21,22,23,24,25,26,27,28,29,30,31"</formula1>
    </dataValidation>
    <dataValidation type="list" allowBlank="1" showInputMessage="1" showErrorMessage="1" sqref="J1" xr:uid="{58F1FB41-E384-4B67-A566-9619A3E3D945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272A29-78AD-49C1-8DD6-6852EFAB0C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6BE983AB-E49B-4865-A96F-4BA78D001A5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30547EC5-CBE7-4E51-91E9-426BB39EA6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9823768E-5113-46E9-9C16-9BCBB46185E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D6FBDB3C-9997-42BC-8DD3-39F2D740DF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C8A1C4F-8897-4597-BF08-3163454AF13E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51FE0E74-3DCB-4B71-930B-A7DAFB1DD1BB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00269F63-32FA-4A0D-A44B-4F176428AA08}">
          <x14:formula1>
            <xm:f>listas!$R$1:$R$5</xm:f>
          </x14:formula1>
          <xm:sqref>W16:W42</xm:sqref>
        </x14:dataValidation>
        <x14:dataValidation type="list" allowBlank="1" showInputMessage="1" showErrorMessage="1" xr:uid="{AEA3BD82-713F-410D-A871-8BC0B1C69193}">
          <x14:formula1>
            <xm:f>listas!$E$2:$E$15</xm:f>
          </x14:formula1>
          <xm:sqref>Q2:Q6</xm:sqref>
        </x14:dataValidation>
        <x14:dataValidation type="list" allowBlank="1" showInputMessage="1" showErrorMessage="1" xr:uid="{1A0D02FD-10DF-4FBA-9115-3134F852668F}">
          <x14:formula1>
            <xm:f>listas!$M$2:$M$7</xm:f>
          </x14:formula1>
          <xm:sqref>Q9:Q11</xm:sqref>
        </x14:dataValidation>
        <x14:dataValidation type="list" allowBlank="1" showInputMessage="1" showErrorMessage="1" xr:uid="{83251E46-6705-4E6B-90BE-70334331AF2C}">
          <x14:formula1>
            <xm:f>listas!$I$2:$I$3</xm:f>
          </x14:formula1>
          <xm:sqref>Q13:Q14</xm:sqref>
        </x14:dataValidation>
        <x14:dataValidation type="list" allowBlank="1" showInputMessage="1" showErrorMessage="1" xr:uid="{35E2EF1B-0054-4C5C-ACE6-4C60BD026E3D}">
          <x14:formula1>
            <xm:f>listas!$A$2:$A$50</xm:f>
          </x14:formula1>
          <xm:sqref>D3:E14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56EF1-B90B-494A-BBB6-12FDC4702EC1}">
  <sheetPr codeName="Hoja37">
    <tabColor theme="9" tint="0.59999389629810485"/>
  </sheetPr>
  <dimension ref="A1:X380"/>
  <sheetViews>
    <sheetView showZeros="0" zoomScale="90" zoomScaleNormal="90" workbookViewId="0">
      <pane ySplit="15" topLeftCell="A16" activePane="bottomLeft" state="frozen"/>
      <selection activeCell="C17" sqref="C17"/>
      <selection pane="bottomLeft" activeCell="O16" sqref="O16:O24"/>
    </sheetView>
  </sheetViews>
  <sheetFormatPr baseColWidth="10" defaultColWidth="11.42578125" defaultRowHeight="15" zeroHeight="1" x14ac:dyDescent="0.25"/>
  <cols>
    <col min="1" max="1" width="11.42578125" style="27" customWidth="1"/>
    <col min="2" max="2" width="6.28515625" style="27" bestFit="1" customWidth="1"/>
    <col min="3" max="3" width="26.140625" style="27" bestFit="1" customWidth="1"/>
    <col min="4" max="4" width="12.140625" style="27" bestFit="1" customWidth="1"/>
    <col min="5" max="5" width="16.5703125" style="27" customWidth="1"/>
    <col min="6" max="6" width="27" style="27" bestFit="1" customWidth="1"/>
    <col min="7" max="7" width="19.140625" style="27" customWidth="1"/>
    <col min="8" max="9" width="16.28515625" style="27" customWidth="1"/>
    <col min="10" max="10" width="13.28515625" style="27" customWidth="1"/>
    <col min="11" max="11" width="18.7109375" style="27" bestFit="1" customWidth="1"/>
    <col min="12" max="12" width="16.7109375" style="27" bestFit="1" customWidth="1"/>
    <col min="13" max="13" width="22.42578125" style="27" customWidth="1"/>
    <col min="14" max="14" width="2.85546875" style="27" customWidth="1"/>
    <col min="15" max="15" width="15.5703125" style="27" customWidth="1"/>
    <col min="16" max="16" width="10" style="27" customWidth="1"/>
    <col min="17" max="17" width="25.85546875" style="27" customWidth="1"/>
    <col min="18" max="18" width="17.85546875" style="27" customWidth="1"/>
    <col min="19" max="19" width="19.42578125" style="27" customWidth="1"/>
    <col min="20" max="20" width="13.7109375" style="27" customWidth="1"/>
    <col min="21" max="21" width="14.85546875" style="27" customWidth="1"/>
    <col min="22" max="22" width="20.42578125" style="27" customWidth="1"/>
    <col min="23" max="23" width="20.5703125" style="27" customWidth="1"/>
    <col min="24" max="24" width="22.42578125" style="27" customWidth="1"/>
    <col min="25" max="48" width="11.42578125" style="27" customWidth="1"/>
    <col min="49" max="16384" width="11.42578125" style="27"/>
  </cols>
  <sheetData>
    <row r="1" spans="1:24" s="26" customFormat="1" ht="31.5" customHeight="1" thickBot="1" x14ac:dyDescent="0.55000000000000004">
      <c r="A1" s="54"/>
      <c r="B1" s="176" t="s">
        <v>67</v>
      </c>
      <c r="C1" s="176"/>
      <c r="D1" s="176"/>
      <c r="E1" s="176"/>
      <c r="F1" s="176"/>
      <c r="G1" s="176"/>
      <c r="H1" s="176"/>
      <c r="I1" s="29">
        <v>31</v>
      </c>
      <c r="J1" s="177"/>
      <c r="K1" s="177"/>
      <c r="L1" s="177"/>
      <c r="M1" s="177"/>
      <c r="N1" s="64"/>
      <c r="O1" s="66"/>
      <c r="P1" s="11" t="s">
        <v>25</v>
      </c>
      <c r="Q1" s="11" t="s">
        <v>19</v>
      </c>
      <c r="R1" s="11" t="s">
        <v>28</v>
      </c>
      <c r="S1" s="11" t="s">
        <v>16</v>
      </c>
      <c r="T1" s="11" t="s">
        <v>0</v>
      </c>
      <c r="U1" s="11" t="s">
        <v>1</v>
      </c>
      <c r="V1" s="11" t="s">
        <v>15</v>
      </c>
      <c r="W1" s="11" t="s">
        <v>14</v>
      </c>
      <c r="X1" s="11" t="s">
        <v>13</v>
      </c>
    </row>
    <row r="2" spans="1:24" s="34" customFormat="1" ht="27.75" customHeight="1" thickBot="1" x14ac:dyDescent="0.25">
      <c r="A2" s="54"/>
      <c r="B2" s="178" t="s">
        <v>18</v>
      </c>
      <c r="C2" s="179"/>
      <c r="D2" s="179" t="s">
        <v>19</v>
      </c>
      <c r="E2" s="179"/>
      <c r="F2" s="16" t="s">
        <v>28</v>
      </c>
      <c r="G2" s="52" t="s">
        <v>16</v>
      </c>
      <c r="H2" s="52" t="s">
        <v>0</v>
      </c>
      <c r="I2" s="53" t="s">
        <v>17</v>
      </c>
      <c r="J2" s="205" t="s">
        <v>15</v>
      </c>
      <c r="K2" s="205"/>
      <c r="L2" s="52" t="s">
        <v>14</v>
      </c>
      <c r="M2" s="55" t="s">
        <v>13</v>
      </c>
      <c r="N2" s="36"/>
      <c r="O2" s="212" t="s">
        <v>26</v>
      </c>
      <c r="P2" s="93">
        <v>1</v>
      </c>
      <c r="Q2" s="89" t="s">
        <v>53</v>
      </c>
      <c r="R2" s="31">
        <f>$S$2/COUNT($Q$16:$Q$24)</f>
        <v>0</v>
      </c>
      <c r="S2" s="98">
        <f>SUM(T2:U2)</f>
        <v>0</v>
      </c>
      <c r="T2" s="99">
        <f>COUNTIF($R$16:$R$24,"1A. Vez")</f>
        <v>0</v>
      </c>
      <c r="U2" s="114">
        <f>COUNTIF($R$16:$R$24,"Subsecuente")</f>
        <v>0</v>
      </c>
      <c r="V2" s="118"/>
      <c r="W2" s="95">
        <f>VLOOKUP($Q2,Tabla2[#All],2,0)</f>
        <v>0.35416666666666669</v>
      </c>
      <c r="X2" s="76">
        <f>VLOOKUP($Q2,Tabla2[#All],3,0)</f>
        <v>0.625</v>
      </c>
    </row>
    <row r="3" spans="1:24" s="34" customFormat="1" ht="10.5" customHeight="1" x14ac:dyDescent="0.2">
      <c r="A3" s="217" t="s">
        <v>3</v>
      </c>
      <c r="B3" s="180">
        <v>1</v>
      </c>
      <c r="C3" s="180"/>
      <c r="D3" s="181" t="s">
        <v>45</v>
      </c>
      <c r="E3" s="181"/>
      <c r="F3" s="17">
        <f>IFERROR(G3/(COUNT($C$16:$C$47)),"Error o médico no definido")</f>
        <v>0</v>
      </c>
      <c r="G3" s="137">
        <f>SUM(H3:I3)</f>
        <v>0</v>
      </c>
      <c r="H3" s="138">
        <f>COUNTIF($D$16:$D$47,"1A. Vez")</f>
        <v>0</v>
      </c>
      <c r="I3" s="139">
        <f>COUNTIF($D$16:$D$47,"Subsecuente")</f>
        <v>0</v>
      </c>
      <c r="J3" s="206"/>
      <c r="K3" s="207"/>
      <c r="L3" s="146">
        <f>IFERROR(VLOOKUP($D3,Tabla1[#All],2,0),"Error o no definido")</f>
        <v>45108.3125</v>
      </c>
      <c r="M3" s="147">
        <f>IFERROR(VLOOKUP($D3,Tabla1[#All],3,0),"Error o no definido")</f>
        <v>45108.583333333336</v>
      </c>
      <c r="N3" s="35"/>
      <c r="O3" s="213"/>
      <c r="P3" s="82">
        <v>2</v>
      </c>
      <c r="Q3" s="90" t="s">
        <v>54</v>
      </c>
      <c r="R3" s="18">
        <f>$S$3/COUNT($Q$25:$Q$33)</f>
        <v>0</v>
      </c>
      <c r="S3" s="100">
        <f>SUM(T3:U3)</f>
        <v>0</v>
      </c>
      <c r="T3" s="60">
        <f>COUNTIF($R$25:$R$33,"1A. Vez")</f>
        <v>0</v>
      </c>
      <c r="U3" s="115">
        <f>COUNTIF($R$25:$R$33,"Subsecuente")</f>
        <v>0</v>
      </c>
      <c r="V3" s="119"/>
      <c r="W3" s="96">
        <f>VLOOKUP($Q3,Tabla2[#All],2,0)</f>
        <v>0.35416666666666669</v>
      </c>
      <c r="X3" s="77">
        <f>VLOOKUP($Q3,Tabla2[#All],3,0)</f>
        <v>0.625</v>
      </c>
    </row>
    <row r="4" spans="1:24" s="34" customFormat="1" ht="10.5" customHeight="1" x14ac:dyDescent="0.2">
      <c r="A4" s="218"/>
      <c r="B4" s="189">
        <v>2</v>
      </c>
      <c r="C4" s="189"/>
      <c r="D4" s="185" t="s">
        <v>41</v>
      </c>
      <c r="E4" s="186"/>
      <c r="F4" s="19">
        <f>IFERROR(G4/(COUNT($C$48:$C$79)),"Error o médico no definido")</f>
        <v>0</v>
      </c>
      <c r="G4" s="140">
        <f t="shared" ref="G4:G14" si="0">SUM(H4:I4)</f>
        <v>0</v>
      </c>
      <c r="H4" s="141">
        <f>COUNTIF($D$48:$D$79,"1A. Vez")</f>
        <v>0</v>
      </c>
      <c r="I4" s="142">
        <f>COUNTIF($D$48:$D$79,"Subsecuente")</f>
        <v>0</v>
      </c>
      <c r="J4" s="208"/>
      <c r="K4" s="209"/>
      <c r="L4" s="148">
        <f>IFERROR(VLOOKUP($D4,Tabla1[#All],2,0),"Error o no definido")</f>
        <v>45108.3125</v>
      </c>
      <c r="M4" s="149">
        <f>IFERROR(VLOOKUP($D4,Tabla1[#All],3,0),"Error o no definido")</f>
        <v>45108.583333333336</v>
      </c>
      <c r="N4" s="35"/>
      <c r="O4" s="213"/>
      <c r="P4" s="83">
        <v>3</v>
      </c>
      <c r="Q4" s="91" t="s">
        <v>55</v>
      </c>
      <c r="R4" s="19">
        <f>$S$4/COUNT($Q$34:$Q$42)</f>
        <v>0</v>
      </c>
      <c r="S4" s="101">
        <f>SUM(T4:U4)</f>
        <v>0</v>
      </c>
      <c r="T4" s="59">
        <f>COUNTIF($R$34:$R$42,"1A. Vez")</f>
        <v>0</v>
      </c>
      <c r="U4" s="116">
        <f>COUNTIF($R$34:$R$42,"Subsecuente")</f>
        <v>0</v>
      </c>
      <c r="V4" s="120"/>
      <c r="W4" s="97">
        <f>VLOOKUP($Q4,Tabla2[#All],2,0)</f>
        <v>0.3125</v>
      </c>
      <c r="X4" s="78">
        <f>VLOOKUP($Q4,Tabla2[#All],3,0)</f>
        <v>0.58333333333333337</v>
      </c>
    </row>
    <row r="5" spans="1:24" s="34" customFormat="1" ht="10.5" customHeight="1" x14ac:dyDescent="0.2">
      <c r="A5" s="218"/>
      <c r="B5" s="182">
        <v>3</v>
      </c>
      <c r="C5" s="182"/>
      <c r="D5" s="187" t="s">
        <v>33</v>
      </c>
      <c r="E5" s="188"/>
      <c r="F5" s="18">
        <f>IFERROR(G5/(COUNT($C$80:$C$111)),"Error o médico no definido")</f>
        <v>0</v>
      </c>
      <c r="G5" s="143">
        <f t="shared" si="0"/>
        <v>0</v>
      </c>
      <c r="H5" s="144">
        <f>COUNTIF($D$80:$D$111,"1A. Vez")</f>
        <v>0</v>
      </c>
      <c r="I5" s="145">
        <f>COUNTIF($D$80:$D$111,"Subsecuente")</f>
        <v>0</v>
      </c>
      <c r="J5" s="210"/>
      <c r="K5" s="211"/>
      <c r="L5" s="150">
        <f>IFERROR(VLOOKUP($D5,Tabla1[#All],2,0),"Error o no definido")</f>
        <v>45108.354166666664</v>
      </c>
      <c r="M5" s="151">
        <f>IFERROR(VLOOKUP($D5,Tabla1[#All],3,0),"Error o no definido")</f>
        <v>45108.625</v>
      </c>
      <c r="N5" s="35"/>
      <c r="O5" s="213"/>
      <c r="P5" s="82">
        <v>4</v>
      </c>
      <c r="Q5" s="90" t="s">
        <v>56</v>
      </c>
      <c r="R5" s="18">
        <f>$S$5/COUNT($Q$43:$Q$51)</f>
        <v>0</v>
      </c>
      <c r="S5" s="100">
        <f>SUM(T5:U5)</f>
        <v>0</v>
      </c>
      <c r="T5" s="60">
        <f>COUNTIF($R$43:$R$51,"1A. Vez")</f>
        <v>0</v>
      </c>
      <c r="U5" s="115">
        <f>COUNTIF($R$43:$R$51,"Subsecuente")</f>
        <v>0</v>
      </c>
      <c r="V5" s="119"/>
      <c r="W5" s="96">
        <f>VLOOKUP($Q5,Tabla2[#All],2,0)</f>
        <v>0.3125</v>
      </c>
      <c r="X5" s="77">
        <f>VLOOKUP($Q5,Tabla2[#All],3,0)</f>
        <v>0.58333333333333337</v>
      </c>
    </row>
    <row r="6" spans="1:24" s="34" customFormat="1" ht="10.5" customHeight="1" thickBot="1" x14ac:dyDescent="0.25">
      <c r="A6" s="218"/>
      <c r="B6" s="189">
        <v>4</v>
      </c>
      <c r="C6" s="189"/>
      <c r="D6" s="185" t="s">
        <v>34</v>
      </c>
      <c r="E6" s="186"/>
      <c r="F6" s="19">
        <f>IFERROR(G6/(COUNT($C$112:$C$143)),"Error o médico no definido")</f>
        <v>0</v>
      </c>
      <c r="G6" s="140">
        <f t="shared" si="0"/>
        <v>0</v>
      </c>
      <c r="H6" s="141">
        <f>COUNTIF($D$112:$D$143,"1A. Vez")</f>
        <v>0</v>
      </c>
      <c r="I6" s="142">
        <f>COUNTIF($D$112:$D$143,"Subsecuente")</f>
        <v>0</v>
      </c>
      <c r="J6" s="208"/>
      <c r="K6" s="209"/>
      <c r="L6" s="148">
        <f>IFERROR(VLOOKUP($D6,Tabla1[#All],2,0),"Error o no definido")</f>
        <v>45108.354166666664</v>
      </c>
      <c r="M6" s="149">
        <f>IFERROR(VLOOKUP($D6,Tabla1[#All],3,0),"Error o no definido")</f>
        <v>45108.625</v>
      </c>
      <c r="N6" s="35"/>
      <c r="O6" s="214"/>
      <c r="P6" s="94">
        <v>5</v>
      </c>
      <c r="Q6" s="92" t="s">
        <v>57</v>
      </c>
      <c r="R6" s="19">
        <f>$S$6/COUNT($Q$52:$Q$60)</f>
        <v>0</v>
      </c>
      <c r="S6" s="102">
        <f>SUM(T6:U6)</f>
        <v>0</v>
      </c>
      <c r="T6" s="103">
        <f>COUNTIF($R$52:$R$60,"1A. Vez")</f>
        <v>0</v>
      </c>
      <c r="U6" s="117">
        <f>COUNTIF($R$52:$R$60,"Subsecuente")</f>
        <v>0</v>
      </c>
      <c r="V6" s="121"/>
      <c r="W6" s="125">
        <f>VLOOKUP($Q6,Tabla2[#All],2,0)</f>
        <v>0.35416666666666669</v>
      </c>
      <c r="X6" s="112">
        <f>VLOOKUP($Q6,Tabla2[#All],3,0)</f>
        <v>0.58333333333333337</v>
      </c>
    </row>
    <row r="7" spans="1:24" s="34" customFormat="1" ht="10.5" customHeight="1" x14ac:dyDescent="0.25">
      <c r="A7" s="218"/>
      <c r="B7" s="182">
        <v>5</v>
      </c>
      <c r="C7" s="182"/>
      <c r="D7" s="187" t="s">
        <v>43</v>
      </c>
      <c r="E7" s="188"/>
      <c r="F7" s="18">
        <f>IFERROR(G7/(COUNT($C$144:$C$175)),"Error o médico no definido")</f>
        <v>0</v>
      </c>
      <c r="G7" s="143">
        <f t="shared" si="0"/>
        <v>0</v>
      </c>
      <c r="H7" s="144">
        <f>COUNTIF($D$144:$D$175,"1A. Vez")</f>
        <v>0</v>
      </c>
      <c r="I7" s="145">
        <f>COUNTIF($D$144:$D$175,"Subsecuente")</f>
        <v>0</v>
      </c>
      <c r="J7" s="210"/>
      <c r="K7" s="211"/>
      <c r="L7" s="150">
        <f>IFERROR(VLOOKUP($D7,Tabla1[#All],2,0),"Error o no definido")</f>
        <v>45108.291666666664</v>
      </c>
      <c r="M7" s="151">
        <f>IFERROR(VLOOKUP($D7,Tabla1[#All],3,0),"Error o no definido")</f>
        <v>45108.604166666664</v>
      </c>
      <c r="N7" s="35"/>
      <c r="O7" s="27"/>
      <c r="P7" s="27"/>
      <c r="Q7" s="27"/>
      <c r="R7" s="27"/>
      <c r="S7" s="27"/>
      <c r="T7" s="27"/>
      <c r="U7" s="27"/>
      <c r="V7" s="128"/>
      <c r="W7" s="27"/>
      <c r="X7" s="27"/>
    </row>
    <row r="8" spans="1:24" s="34" customFormat="1" ht="10.5" customHeight="1" thickBot="1" x14ac:dyDescent="0.3">
      <c r="A8" s="218"/>
      <c r="B8" s="189">
        <v>6</v>
      </c>
      <c r="C8" s="189"/>
      <c r="D8" s="185"/>
      <c r="E8" s="186"/>
      <c r="F8" s="19" t="str">
        <f>IFERROR(G8/(COUNT($C$176:$C$207)),"Error o médico no definido")</f>
        <v>Error o médico no definido</v>
      </c>
      <c r="G8" s="140">
        <f t="shared" si="0"/>
        <v>0</v>
      </c>
      <c r="H8" s="141">
        <f>COUNTIF($D$176:$D$207,"1A. Vez")</f>
        <v>0</v>
      </c>
      <c r="I8" s="142">
        <f>COUNTIF($D$176:$D$207,"Subsecuente")</f>
        <v>0</v>
      </c>
      <c r="J8" s="208"/>
      <c r="K8" s="209"/>
      <c r="L8" s="152" t="str">
        <f>IFERROR(VLOOKUP($D8,Tabla1[#All],2,0),"Error o no definido")</f>
        <v>Error o no definido</v>
      </c>
      <c r="M8" s="153" t="str">
        <f>IFERROR(VLOOKUP($D8,Tabla1[#All],3,0),"Error o no definido")</f>
        <v>Error o no definido</v>
      </c>
      <c r="N8" s="35"/>
      <c r="O8" s="27"/>
      <c r="P8" s="27"/>
      <c r="Q8" s="67"/>
      <c r="R8" s="27"/>
      <c r="S8" s="61"/>
      <c r="T8" s="61"/>
      <c r="U8" s="61"/>
      <c r="V8" s="129"/>
      <c r="W8" s="80"/>
      <c r="X8" s="80"/>
    </row>
    <row r="9" spans="1:24" s="34" customFormat="1" ht="10.5" customHeight="1" x14ac:dyDescent="0.2">
      <c r="A9" s="218"/>
      <c r="B9" s="190">
        <v>7</v>
      </c>
      <c r="C9" s="191"/>
      <c r="D9" s="187" t="s">
        <v>35</v>
      </c>
      <c r="E9" s="188"/>
      <c r="F9" s="18">
        <f>IFERROR(G9/(COUNT($C$208:$C$239)),"Error o médico no definido")</f>
        <v>0</v>
      </c>
      <c r="G9" s="143">
        <f t="shared" si="0"/>
        <v>0</v>
      </c>
      <c r="H9" s="144">
        <f>COUNTIF($D$208:$D$239,"1A. Vez")</f>
        <v>0</v>
      </c>
      <c r="I9" s="145">
        <f>COUNTIF($D$208:$D$239,"Subsecuente")</f>
        <v>0</v>
      </c>
      <c r="J9" s="210"/>
      <c r="K9" s="211"/>
      <c r="L9" s="150">
        <f>IFERROR(VLOOKUP($D9,Tabla1[#All],2,0),"Error o no definido")</f>
        <v>45108.354166666664</v>
      </c>
      <c r="M9" s="151">
        <f>IFERROR(VLOOKUP($D9,Tabla1[#All],3,0),"Error o no definido")</f>
        <v>45108.625</v>
      </c>
      <c r="N9" s="35"/>
      <c r="O9" s="194" t="s">
        <v>27</v>
      </c>
      <c r="P9" s="45">
        <v>1</v>
      </c>
      <c r="Q9" s="30" t="s">
        <v>63</v>
      </c>
      <c r="R9" s="17">
        <f>$S$9/COUNT($Q$62:$Q$69)</f>
        <v>0</v>
      </c>
      <c r="S9" s="106">
        <f>SUM(T9:U9)</f>
        <v>0</v>
      </c>
      <c r="T9" s="107">
        <f>COUNTIF($R$62:$R$69,"1A. Vez")</f>
        <v>0</v>
      </c>
      <c r="U9" s="122">
        <f>COUNTIF($R$62:$R$69,"Subsecuente")</f>
        <v>0</v>
      </c>
      <c r="V9" s="127"/>
      <c r="W9" s="104">
        <f>VLOOKUP($Q9,Tabla5[#All],2,0)</f>
        <v>0.35416666666666669</v>
      </c>
      <c r="X9" s="81">
        <f>VLOOKUP($Q9,Tabla5[#All],3,0)</f>
        <v>0.625</v>
      </c>
    </row>
    <row r="10" spans="1:24" s="34" customFormat="1" ht="10.5" customHeight="1" x14ac:dyDescent="0.2">
      <c r="A10" s="218"/>
      <c r="B10" s="183">
        <v>8</v>
      </c>
      <c r="C10" s="184"/>
      <c r="D10" s="185" t="s">
        <v>46</v>
      </c>
      <c r="E10" s="186"/>
      <c r="F10" s="19">
        <f>IFERROR(G10/(COUNT($C$240:$C$271)),"Error o médico no definido")</f>
        <v>0</v>
      </c>
      <c r="G10" s="140">
        <f t="shared" si="0"/>
        <v>0</v>
      </c>
      <c r="H10" s="141">
        <f>COUNTIF($D$240:$D$271,"1A. Vez")</f>
        <v>0</v>
      </c>
      <c r="I10" s="142">
        <f>COUNTIF($D$240:$D$271,"Subsecuente")</f>
        <v>0</v>
      </c>
      <c r="J10" s="208"/>
      <c r="K10" s="209"/>
      <c r="L10" s="148">
        <f>IFERROR(VLOOKUP($D10,Tabla1[#All],2,0),"Error o no definido")</f>
        <v>45108.354166666664</v>
      </c>
      <c r="M10" s="149">
        <f>IFERROR(VLOOKUP($D10,Tabla1[#All],3,0),"Error o no definido")</f>
        <v>45108.625</v>
      </c>
      <c r="N10" s="35"/>
      <c r="O10" s="194"/>
      <c r="P10" s="46">
        <v>2</v>
      </c>
      <c r="Q10" s="43" t="s">
        <v>64</v>
      </c>
      <c r="R10" s="19">
        <f>$S$10/COUNT($Q$70:$Q$77)</f>
        <v>0</v>
      </c>
      <c r="S10" s="101">
        <f t="shared" ref="S10:S11" si="1">SUM(T10:U10)</f>
        <v>0</v>
      </c>
      <c r="T10" s="59">
        <f>COUNTIF($R$70:$R$77,"1A. Vez")</f>
        <v>0</v>
      </c>
      <c r="U10" s="116">
        <f>COUNTIF($R$70:$R$77,"Subsecuente")</f>
        <v>0</v>
      </c>
      <c r="V10" s="120"/>
      <c r="W10" s="97">
        <f>VLOOKUP($Q10,Tabla5[#All],2,0)</f>
        <v>0.35416666666666669</v>
      </c>
      <c r="X10" s="78">
        <f>VLOOKUP($Q10,Tabla5[#All],3,0)</f>
        <v>0.58333333333333337</v>
      </c>
    </row>
    <row r="11" spans="1:24" s="34" customFormat="1" ht="10.5" customHeight="1" thickBot="1" x14ac:dyDescent="0.25">
      <c r="A11" s="218"/>
      <c r="B11" s="190">
        <v>9</v>
      </c>
      <c r="C11" s="191"/>
      <c r="D11" s="187" t="s">
        <v>38</v>
      </c>
      <c r="E11" s="188"/>
      <c r="F11" s="18">
        <f>IFERROR(G11/(COUNT($C$272:$C$303)),"Error o médico no definido")</f>
        <v>0</v>
      </c>
      <c r="G11" s="143">
        <f t="shared" si="0"/>
        <v>0</v>
      </c>
      <c r="H11" s="144">
        <f>COUNTIF($D$272:$D$303,"1A. Vez")</f>
        <v>0</v>
      </c>
      <c r="I11" s="145">
        <f>COUNTIF($D$272:$D$303,"Subsecuente")</f>
        <v>0</v>
      </c>
      <c r="J11" s="210"/>
      <c r="K11" s="211"/>
      <c r="L11" s="150">
        <f>IFERROR(VLOOKUP($D11,Tabla1[#All],2,0),"Error o no definido")</f>
        <v>45108.354166666664</v>
      </c>
      <c r="M11" s="151">
        <f>IFERROR(VLOOKUP($D11,Tabla1[#All],3,0),"Error o no definido")</f>
        <v>45108.625</v>
      </c>
      <c r="N11" s="35"/>
      <c r="O11" s="194"/>
      <c r="P11" s="47">
        <v>3</v>
      </c>
      <c r="Q11" s="44" t="s">
        <v>65</v>
      </c>
      <c r="R11" s="32">
        <f>$S$11/COUNT($Q$78:$Q$85)</f>
        <v>0</v>
      </c>
      <c r="S11" s="108">
        <f t="shared" si="1"/>
        <v>0</v>
      </c>
      <c r="T11" s="109">
        <f>COUNTIF($R$78:$R$85,"1A. Vez")</f>
        <v>0</v>
      </c>
      <c r="U11" s="123">
        <f>COUNTIF($R$78:$R$85,"Subsecuente")</f>
        <v>0</v>
      </c>
      <c r="V11" s="130"/>
      <c r="W11" s="105">
        <f>VLOOKUP($Q11,Tabla5[#All],2,0)</f>
        <v>0.35416666666666669</v>
      </c>
      <c r="X11" s="79">
        <f>VLOOKUP($Q11,Tabla5[#All],3,0)</f>
        <v>0.625</v>
      </c>
    </row>
    <row r="12" spans="1:24" s="34" customFormat="1" ht="10.5" customHeight="1" thickBot="1" x14ac:dyDescent="0.3">
      <c r="A12" s="218"/>
      <c r="B12" s="183">
        <v>10</v>
      </c>
      <c r="C12" s="184"/>
      <c r="D12" s="185" t="s">
        <v>47</v>
      </c>
      <c r="E12" s="186"/>
      <c r="F12" s="19">
        <f>IFERROR(G12/(COUNT($C$304:$C$335)),"Error o médico no definido")</f>
        <v>0</v>
      </c>
      <c r="G12" s="140">
        <f t="shared" si="0"/>
        <v>0</v>
      </c>
      <c r="H12" s="141">
        <f>COUNTIF($D$304:$D$335,"1A. Vez")</f>
        <v>0</v>
      </c>
      <c r="I12" s="142">
        <f>COUNTIF($D$304:$D$335,"Subsecuente")</f>
        <v>0</v>
      </c>
      <c r="J12" s="208"/>
      <c r="K12" s="209"/>
      <c r="L12" s="148">
        <f>IFERROR(VLOOKUP($D12,Tabla1[#All],2,0),"Error o no definido")</f>
        <v>45108.3125</v>
      </c>
      <c r="M12" s="149">
        <f>IFERROR(VLOOKUP($D12,Tabla1[#All],3,0),"Error o no definido")</f>
        <v>45108.583333333336</v>
      </c>
      <c r="N12" s="35"/>
      <c r="P12" s="27"/>
      <c r="Q12" s="67"/>
      <c r="R12" s="27"/>
      <c r="S12" s="61"/>
      <c r="T12" s="61"/>
      <c r="U12" s="61"/>
      <c r="V12" s="131"/>
      <c r="W12" s="80"/>
      <c r="X12" s="80"/>
    </row>
    <row r="13" spans="1:24" s="34" customFormat="1" ht="10.5" customHeight="1" x14ac:dyDescent="0.2">
      <c r="A13" s="218"/>
      <c r="B13" s="190">
        <v>11</v>
      </c>
      <c r="C13" s="191"/>
      <c r="D13" s="187" t="s">
        <v>39</v>
      </c>
      <c r="E13" s="188"/>
      <c r="F13" s="18">
        <f>IFERROR(G13/(COUNT($C$336:$C$367)),"Error o médico no definido")</f>
        <v>0</v>
      </c>
      <c r="G13" s="143">
        <f t="shared" si="0"/>
        <v>0</v>
      </c>
      <c r="H13" s="144">
        <f>COUNTIF($D$336:$D$367,"1A. Vez")</f>
        <v>0</v>
      </c>
      <c r="I13" s="145">
        <f>COUNTIF($D$336:$D$367,"Subsecuente")</f>
        <v>0</v>
      </c>
      <c r="J13" s="210"/>
      <c r="K13" s="211"/>
      <c r="L13" s="150">
        <f>IFERROR(VLOOKUP($D13,Tabla1[#All],2,0),"Error o no definido")</f>
        <v>45108.3125</v>
      </c>
      <c r="M13" s="151">
        <f>IFERROR(VLOOKUP($D13,Tabla1[#All],3,0),"Error o no definido")</f>
        <v>45108.583333333336</v>
      </c>
      <c r="N13" s="35"/>
      <c r="O13" s="215" t="s">
        <v>29</v>
      </c>
      <c r="P13" s="48">
        <v>1</v>
      </c>
      <c r="Q13" s="49" t="s">
        <v>61</v>
      </c>
      <c r="R13" s="33">
        <f>$S$13/COUNT($Q$87:$Q$118)</f>
        <v>0</v>
      </c>
      <c r="S13" s="110">
        <f>SUM(T13:U13)</f>
        <v>0</v>
      </c>
      <c r="T13" s="111">
        <f>COUNTIF($R$87:$R$118,"1A. Vez")</f>
        <v>0</v>
      </c>
      <c r="U13" s="124">
        <f>COUNTIF($R$87:$R$118,"Subsecuente")</f>
        <v>0</v>
      </c>
      <c r="V13" s="132"/>
      <c r="W13" s="126">
        <f>VLOOKUP($Q13,Tabla3[#All],2,0)</f>
        <v>0.35416666666666669</v>
      </c>
      <c r="X13" s="113">
        <f>VLOOKUP($Q13,Tabla3[#All],3,0)</f>
        <v>0.625</v>
      </c>
    </row>
    <row r="14" spans="1:24" s="34" customFormat="1" ht="10.5" customHeight="1" thickBot="1" x14ac:dyDescent="0.25">
      <c r="A14" s="69"/>
      <c r="B14" s="183" t="s">
        <v>49</v>
      </c>
      <c r="C14" s="184"/>
      <c r="D14" s="185" t="s">
        <v>50</v>
      </c>
      <c r="E14" s="186"/>
      <c r="F14" s="19">
        <f>IFERROR(G14/(COUNT($C$368:$C$378)),"Error o médico no definido")</f>
        <v>0</v>
      </c>
      <c r="G14" s="140">
        <f t="shared" si="0"/>
        <v>0</v>
      </c>
      <c r="H14" s="141">
        <f>COUNTIF($D$368:$D$378,"1A. Vez")</f>
        <v>0</v>
      </c>
      <c r="I14" s="142">
        <f>COUNTIF($D$368:$D$378,"Subsecuente")</f>
        <v>0</v>
      </c>
      <c r="J14" s="208"/>
      <c r="K14" s="209"/>
      <c r="L14" s="148">
        <f>IFERROR(VLOOKUP($D14,Tabla1[#All],2,0),"Error o no definido")</f>
        <v>45108.333333333299</v>
      </c>
      <c r="M14" s="149">
        <f>IFERROR(VLOOKUP($D14,Tabla1[#All],3,0),"Error o no definido")</f>
        <v>45108.666666666664</v>
      </c>
      <c r="N14" s="35"/>
      <c r="O14" s="216"/>
      <c r="P14" s="46">
        <v>2</v>
      </c>
      <c r="Q14" s="43" t="s">
        <v>62</v>
      </c>
      <c r="R14" s="19">
        <f>$S$14/COUNT($Q$119:$Q$150)</f>
        <v>0</v>
      </c>
      <c r="S14" s="102">
        <f>SUM(T14:U14)</f>
        <v>0</v>
      </c>
      <c r="T14" s="103">
        <f>COUNTIF($R$119:$R$150,"1A. Vez")</f>
        <v>0</v>
      </c>
      <c r="U14" s="117">
        <f>COUNTIF($R$119:$R$150,"Subsecuente")</f>
        <v>0</v>
      </c>
      <c r="V14" s="121"/>
      <c r="W14" s="125">
        <f>VLOOKUP($Q14,Tabla3[#All],2,0)</f>
        <v>0.35416666666666669</v>
      </c>
      <c r="X14" s="112">
        <f>VLOOKUP($Q14,Tabla3[#All],3,0)</f>
        <v>0.625</v>
      </c>
    </row>
    <row r="15" spans="1:24" s="34" customFormat="1" ht="24" customHeight="1" thickBot="1" x14ac:dyDescent="0.25">
      <c r="A15" s="15"/>
      <c r="B15" s="56" t="s">
        <v>7</v>
      </c>
      <c r="C15" s="56" t="s">
        <v>8</v>
      </c>
      <c r="D15" s="56" t="s">
        <v>2</v>
      </c>
      <c r="E15" s="56" t="s">
        <v>9</v>
      </c>
      <c r="F15" s="201" t="s">
        <v>48</v>
      </c>
      <c r="G15" s="201"/>
      <c r="H15" s="201"/>
      <c r="I15" s="56" t="s">
        <v>11</v>
      </c>
      <c r="J15" s="72" t="s">
        <v>12</v>
      </c>
      <c r="K15" s="192" t="s">
        <v>20</v>
      </c>
      <c r="L15" s="192"/>
      <c r="M15" s="193"/>
      <c r="N15" s="36"/>
      <c r="O15" s="62"/>
      <c r="P15" s="133" t="s">
        <v>7</v>
      </c>
      <c r="Q15" s="133" t="s">
        <v>8</v>
      </c>
      <c r="R15" s="133" t="s">
        <v>2</v>
      </c>
      <c r="S15" s="133" t="s">
        <v>9</v>
      </c>
      <c r="T15" s="197" t="s">
        <v>10</v>
      </c>
      <c r="U15" s="197"/>
      <c r="V15" s="133" t="s">
        <v>11</v>
      </c>
      <c r="W15" s="195" t="s">
        <v>20</v>
      </c>
      <c r="X15" s="196"/>
    </row>
    <row r="16" spans="1:24" s="34" customFormat="1" ht="15.75" customHeight="1" x14ac:dyDescent="0.2">
      <c r="A16" s="159" t="str">
        <f>_xlfn.CONCAT(B3," - ",D3)</f>
        <v>1 - Patiño Gallegos Jesus</v>
      </c>
      <c r="B16" s="24">
        <v>1</v>
      </c>
      <c r="C16" s="25" cm="1">
        <f t="array" ref="C16:C41">GenerarHorasDerrame15($L$3,$M$3)</f>
        <v>45108.3125</v>
      </c>
      <c r="D16" s="3"/>
      <c r="E16" s="51"/>
      <c r="F16" s="162"/>
      <c r="G16" s="162"/>
      <c r="H16" s="162"/>
      <c r="I16" s="57"/>
      <c r="J16" s="5"/>
      <c r="K16" s="174"/>
      <c r="L16" s="174"/>
      <c r="M16" s="175"/>
      <c r="N16" s="65"/>
      <c r="O16" s="198" t="str">
        <f>_xlfn.CONCAT($P$2,"- ",$Q$2)</f>
        <v>1- Alvarez Lopez Veronica</v>
      </c>
      <c r="P16" s="24">
        <v>1</v>
      </c>
      <c r="Q16" s="25" cm="1">
        <f t="array" ref="Q16:Q24">GenerarHorasDerrame45($W$2,$X$2)</f>
        <v>0.35416666666666669</v>
      </c>
      <c r="R16" s="3"/>
      <c r="S16" s="4"/>
      <c r="T16" s="173"/>
      <c r="U16" s="173"/>
      <c r="V16" s="5"/>
      <c r="W16" s="174"/>
      <c r="X16" s="175"/>
    </row>
    <row r="17" spans="1:24" s="34" customFormat="1" ht="15.75" customHeight="1" x14ac:dyDescent="0.2">
      <c r="A17" s="160"/>
      <c r="B17" s="20">
        <v>2</v>
      </c>
      <c r="C17" s="21">
        <v>45108.322916666664</v>
      </c>
      <c r="D17" s="1"/>
      <c r="E17" s="70"/>
      <c r="F17" s="161"/>
      <c r="G17" s="161"/>
      <c r="H17" s="161"/>
      <c r="I17" s="73"/>
      <c r="J17" s="2"/>
      <c r="K17" s="166"/>
      <c r="L17" s="166"/>
      <c r="M17" s="167"/>
      <c r="N17" s="65"/>
      <c r="O17" s="199"/>
      <c r="P17" s="20">
        <v>2</v>
      </c>
      <c r="Q17" s="21">
        <v>0.38541666666666669</v>
      </c>
      <c r="R17" s="1"/>
      <c r="S17" s="28"/>
      <c r="T17" s="168"/>
      <c r="U17" s="168"/>
      <c r="V17" s="2"/>
      <c r="W17" s="166"/>
      <c r="X17" s="167"/>
    </row>
    <row r="18" spans="1:24" s="34" customFormat="1" ht="15.75" customHeight="1" x14ac:dyDescent="0.2">
      <c r="A18" s="160"/>
      <c r="B18" s="20">
        <v>3</v>
      </c>
      <c r="C18" s="21">
        <v>45108.333333333328</v>
      </c>
      <c r="D18" s="1"/>
      <c r="E18" s="70"/>
      <c r="F18" s="161"/>
      <c r="G18" s="161"/>
      <c r="H18" s="161"/>
      <c r="I18" s="73"/>
      <c r="J18" s="2"/>
      <c r="K18" s="166"/>
      <c r="L18" s="166"/>
      <c r="M18" s="167"/>
      <c r="N18" s="65"/>
      <c r="O18" s="199"/>
      <c r="P18" s="20">
        <v>3</v>
      </c>
      <c r="Q18" s="21">
        <v>0.41666666666666669</v>
      </c>
      <c r="R18" s="1"/>
      <c r="S18" s="28"/>
      <c r="T18" s="168"/>
      <c r="U18" s="168"/>
      <c r="V18" s="2"/>
      <c r="W18" s="166"/>
      <c r="X18" s="167"/>
    </row>
    <row r="19" spans="1:24" s="34" customFormat="1" ht="15.75" customHeight="1" x14ac:dyDescent="0.2">
      <c r="A19" s="160"/>
      <c r="B19" s="20">
        <v>4</v>
      </c>
      <c r="C19" s="21">
        <v>45108.343749999993</v>
      </c>
      <c r="D19" s="1"/>
      <c r="E19" s="70"/>
      <c r="F19" s="161"/>
      <c r="G19" s="161"/>
      <c r="H19" s="161"/>
      <c r="I19" s="73"/>
      <c r="J19" s="2"/>
      <c r="K19" s="166"/>
      <c r="L19" s="166"/>
      <c r="M19" s="167"/>
      <c r="N19" s="65"/>
      <c r="O19" s="199"/>
      <c r="P19" s="20">
        <v>4</v>
      </c>
      <c r="Q19" s="21">
        <v>0.44791666666666669</v>
      </c>
      <c r="R19" s="1"/>
      <c r="S19" s="28"/>
      <c r="T19" s="168"/>
      <c r="U19" s="168"/>
      <c r="V19" s="2"/>
      <c r="W19" s="166"/>
      <c r="X19" s="167"/>
    </row>
    <row r="20" spans="1:24" s="34" customFormat="1" ht="15.75" customHeight="1" x14ac:dyDescent="0.2">
      <c r="A20" s="160"/>
      <c r="B20" s="20">
        <v>5</v>
      </c>
      <c r="C20" s="21">
        <v>45108.354166666657</v>
      </c>
      <c r="D20" s="1"/>
      <c r="E20" s="70"/>
      <c r="F20" s="161"/>
      <c r="G20" s="161"/>
      <c r="H20" s="161"/>
      <c r="I20" s="73"/>
      <c r="J20" s="2"/>
      <c r="K20" s="166"/>
      <c r="L20" s="166"/>
      <c r="M20" s="167"/>
      <c r="N20" s="65"/>
      <c r="O20" s="199"/>
      <c r="P20" s="20">
        <v>5</v>
      </c>
      <c r="Q20" s="21">
        <v>0.47916666666666669</v>
      </c>
      <c r="R20" s="1"/>
      <c r="S20" s="28"/>
      <c r="T20" s="168"/>
      <c r="U20" s="168"/>
      <c r="V20" s="2"/>
      <c r="W20" s="166"/>
      <c r="X20" s="167"/>
    </row>
    <row r="21" spans="1:24" s="34" customFormat="1" ht="15.75" x14ac:dyDescent="0.2">
      <c r="A21" s="160"/>
      <c r="B21" s="20">
        <v>6</v>
      </c>
      <c r="C21" s="21">
        <v>45108.364583333321</v>
      </c>
      <c r="D21" s="1"/>
      <c r="E21" s="70"/>
      <c r="F21" s="161"/>
      <c r="G21" s="161"/>
      <c r="H21" s="161"/>
      <c r="I21" s="73"/>
      <c r="J21" s="2"/>
      <c r="K21" s="166"/>
      <c r="L21" s="166"/>
      <c r="M21" s="167"/>
      <c r="N21" s="65"/>
      <c r="O21" s="199"/>
      <c r="P21" s="20">
        <v>6</v>
      </c>
      <c r="Q21" s="21">
        <v>0.51041666666666674</v>
      </c>
      <c r="R21" s="1"/>
      <c r="S21" s="28"/>
      <c r="T21" s="168"/>
      <c r="U21" s="168"/>
      <c r="V21" s="2"/>
      <c r="W21" s="166"/>
      <c r="X21" s="167"/>
    </row>
    <row r="22" spans="1:24" s="34" customFormat="1" ht="15.75" x14ac:dyDescent="0.2">
      <c r="A22" s="160"/>
      <c r="B22" s="20">
        <v>7</v>
      </c>
      <c r="C22" s="21">
        <v>45108.374999999985</v>
      </c>
      <c r="D22" s="1"/>
      <c r="E22" s="70"/>
      <c r="F22" s="161"/>
      <c r="G22" s="161"/>
      <c r="H22" s="161"/>
      <c r="I22" s="73"/>
      <c r="J22" s="2"/>
      <c r="K22" s="166"/>
      <c r="L22" s="166"/>
      <c r="M22" s="167"/>
      <c r="N22" s="65"/>
      <c r="O22" s="199"/>
      <c r="P22" s="20">
        <v>7</v>
      </c>
      <c r="Q22" s="21">
        <v>0.54166666666666674</v>
      </c>
      <c r="R22" s="1"/>
      <c r="S22" s="28"/>
      <c r="T22" s="168"/>
      <c r="U22" s="168"/>
      <c r="V22" s="2"/>
      <c r="W22" s="166"/>
      <c r="X22" s="167"/>
    </row>
    <row r="23" spans="1:24" s="34" customFormat="1" ht="15.75" customHeight="1" x14ac:dyDescent="0.2">
      <c r="A23" s="160"/>
      <c r="B23" s="20">
        <v>8</v>
      </c>
      <c r="C23" s="21">
        <v>45108.38541666665</v>
      </c>
      <c r="D23" s="1"/>
      <c r="E23" s="70"/>
      <c r="F23" s="161"/>
      <c r="G23" s="161"/>
      <c r="H23" s="161"/>
      <c r="I23" s="73"/>
      <c r="J23" s="2"/>
      <c r="K23" s="166"/>
      <c r="L23" s="166"/>
      <c r="M23" s="167"/>
      <c r="N23" s="65"/>
      <c r="O23" s="199"/>
      <c r="P23" s="20">
        <v>8</v>
      </c>
      <c r="Q23" s="21">
        <v>0.57291666666666674</v>
      </c>
      <c r="R23" s="1"/>
      <c r="S23" s="28"/>
      <c r="T23" s="168"/>
      <c r="U23" s="168"/>
      <c r="V23" s="2"/>
      <c r="W23" s="166"/>
      <c r="X23" s="167"/>
    </row>
    <row r="24" spans="1:24" s="34" customFormat="1" ht="16.5" thickBot="1" x14ac:dyDescent="0.25">
      <c r="A24" s="160"/>
      <c r="B24" s="20">
        <v>9</v>
      </c>
      <c r="C24" s="21">
        <v>45108.395833333314</v>
      </c>
      <c r="D24" s="1"/>
      <c r="E24" s="70"/>
      <c r="F24" s="161"/>
      <c r="G24" s="161"/>
      <c r="H24" s="161"/>
      <c r="I24" s="73"/>
      <c r="J24" s="2"/>
      <c r="K24" s="166"/>
      <c r="L24" s="166"/>
      <c r="M24" s="167"/>
      <c r="N24" s="65"/>
      <c r="O24" s="199"/>
      <c r="P24" s="20">
        <v>9</v>
      </c>
      <c r="Q24" s="21">
        <v>0.60416666666666674</v>
      </c>
      <c r="R24" s="1"/>
      <c r="S24" s="28"/>
      <c r="T24" s="168"/>
      <c r="U24" s="168"/>
      <c r="V24" s="2"/>
      <c r="W24" s="166"/>
      <c r="X24" s="167"/>
    </row>
    <row r="25" spans="1:24" s="34" customFormat="1" ht="15.75" customHeight="1" x14ac:dyDescent="0.2">
      <c r="A25" s="160"/>
      <c r="B25" s="20">
        <v>10</v>
      </c>
      <c r="C25" s="21">
        <v>45108.406249999978</v>
      </c>
      <c r="D25" s="1"/>
      <c r="E25" s="70"/>
      <c r="F25" s="161"/>
      <c r="G25" s="161"/>
      <c r="H25" s="161"/>
      <c r="I25" s="73"/>
      <c r="J25" s="2"/>
      <c r="K25" s="166"/>
      <c r="L25" s="166"/>
      <c r="M25" s="167"/>
      <c r="N25" s="65"/>
      <c r="O25" s="198" t="str">
        <f>_xlfn.CONCAT($P$3,"- ",$Q$3)</f>
        <v>2- Castro Hernandez Gabriela</v>
      </c>
      <c r="P25" s="24">
        <v>1</v>
      </c>
      <c r="Q25" s="25" cm="1">
        <f t="array" ref="Q25:Q33">GenerarHorasDerrame45($W$3,$X$3)</f>
        <v>0.35416666666666669</v>
      </c>
      <c r="R25" s="3"/>
      <c r="S25" s="4"/>
      <c r="T25" s="173"/>
      <c r="U25" s="173"/>
      <c r="V25" s="5"/>
      <c r="W25" s="174"/>
      <c r="X25" s="175"/>
    </row>
    <row r="26" spans="1:24" s="34" customFormat="1" ht="15.75" x14ac:dyDescent="0.2">
      <c r="A26" s="160"/>
      <c r="B26" s="20">
        <v>11</v>
      </c>
      <c r="C26" s="21">
        <v>45108.416666666642</v>
      </c>
      <c r="D26" s="1"/>
      <c r="E26" s="70"/>
      <c r="F26" s="161"/>
      <c r="G26" s="161"/>
      <c r="H26" s="161"/>
      <c r="I26" s="73"/>
      <c r="J26" s="2"/>
      <c r="K26" s="166"/>
      <c r="L26" s="166"/>
      <c r="M26" s="167"/>
      <c r="N26" s="65"/>
      <c r="O26" s="199"/>
      <c r="P26" s="20">
        <v>2</v>
      </c>
      <c r="Q26" s="21">
        <v>0.38541666666666669</v>
      </c>
      <c r="R26" s="1"/>
      <c r="S26" s="28"/>
      <c r="T26" s="168"/>
      <c r="U26" s="168"/>
      <c r="V26" s="2"/>
      <c r="W26" s="166"/>
      <c r="X26" s="167"/>
    </row>
    <row r="27" spans="1:24" s="34" customFormat="1" ht="15.75" x14ac:dyDescent="0.2">
      <c r="A27" s="160"/>
      <c r="B27" s="20">
        <v>12</v>
      </c>
      <c r="C27" s="21">
        <v>45108.427083333307</v>
      </c>
      <c r="D27" s="1"/>
      <c r="E27" s="70"/>
      <c r="F27" s="161"/>
      <c r="G27" s="161"/>
      <c r="H27" s="161"/>
      <c r="I27" s="73"/>
      <c r="J27" s="2"/>
      <c r="K27" s="166"/>
      <c r="L27" s="166"/>
      <c r="M27" s="167"/>
      <c r="N27" s="65"/>
      <c r="O27" s="199"/>
      <c r="P27" s="20">
        <v>3</v>
      </c>
      <c r="Q27" s="21">
        <v>0.41666666666666669</v>
      </c>
      <c r="R27" s="1"/>
      <c r="S27" s="28"/>
      <c r="T27" s="168"/>
      <c r="U27" s="168"/>
      <c r="V27" s="2"/>
      <c r="W27" s="166"/>
      <c r="X27" s="167"/>
    </row>
    <row r="28" spans="1:24" s="34" customFormat="1" ht="15.75" x14ac:dyDescent="0.2">
      <c r="A28" s="160"/>
      <c r="B28" s="20">
        <v>13</v>
      </c>
      <c r="C28" s="21">
        <v>45108.437499999971</v>
      </c>
      <c r="D28" s="1"/>
      <c r="E28" s="70"/>
      <c r="F28" s="161"/>
      <c r="G28" s="161"/>
      <c r="H28" s="161"/>
      <c r="I28" s="73"/>
      <c r="J28" s="2"/>
      <c r="K28" s="166"/>
      <c r="L28" s="166"/>
      <c r="M28" s="167"/>
      <c r="N28" s="65"/>
      <c r="O28" s="199"/>
      <c r="P28" s="20">
        <v>4</v>
      </c>
      <c r="Q28" s="21">
        <v>0.44791666666666669</v>
      </c>
      <c r="R28" s="1"/>
      <c r="S28" s="28"/>
      <c r="T28" s="168"/>
      <c r="U28" s="168"/>
      <c r="V28" s="2"/>
      <c r="W28" s="166"/>
      <c r="X28" s="167"/>
    </row>
    <row r="29" spans="1:24" s="34" customFormat="1" ht="15.75" x14ac:dyDescent="0.2">
      <c r="A29" s="160"/>
      <c r="B29" s="20">
        <v>14</v>
      </c>
      <c r="C29" s="21">
        <v>45108.447916666635</v>
      </c>
      <c r="D29" s="1"/>
      <c r="E29" s="70"/>
      <c r="F29" s="161"/>
      <c r="G29" s="161"/>
      <c r="H29" s="161"/>
      <c r="I29" s="73"/>
      <c r="J29" s="2"/>
      <c r="K29" s="166"/>
      <c r="L29" s="166"/>
      <c r="M29" s="167"/>
      <c r="N29" s="65"/>
      <c r="O29" s="199"/>
      <c r="P29" s="20">
        <v>5</v>
      </c>
      <c r="Q29" s="21">
        <v>0.47916666666666669</v>
      </c>
      <c r="R29" s="1"/>
      <c r="S29" s="28"/>
      <c r="T29" s="168"/>
      <c r="U29" s="168"/>
      <c r="V29" s="2"/>
      <c r="W29" s="166"/>
      <c r="X29" s="167"/>
    </row>
    <row r="30" spans="1:24" s="34" customFormat="1" ht="15.75" customHeight="1" x14ac:dyDescent="0.2">
      <c r="A30" s="160"/>
      <c r="B30" s="20">
        <v>15</v>
      </c>
      <c r="C30" s="21">
        <v>45108.458333333299</v>
      </c>
      <c r="D30" s="1"/>
      <c r="E30" s="70"/>
      <c r="F30" s="161"/>
      <c r="G30" s="161"/>
      <c r="H30" s="161"/>
      <c r="I30" s="71"/>
      <c r="J30" s="2"/>
      <c r="K30" s="166"/>
      <c r="L30" s="166"/>
      <c r="M30" s="167"/>
      <c r="N30" s="65"/>
      <c r="O30" s="199"/>
      <c r="P30" s="20">
        <v>6</v>
      </c>
      <c r="Q30" s="21">
        <v>0.51041666666666674</v>
      </c>
      <c r="R30" s="1"/>
      <c r="S30" s="28"/>
      <c r="T30" s="168"/>
      <c r="U30" s="168"/>
      <c r="V30" s="2"/>
      <c r="W30" s="166"/>
      <c r="X30" s="167"/>
    </row>
    <row r="31" spans="1:24" s="34" customFormat="1" ht="15.75" x14ac:dyDescent="0.2">
      <c r="A31" s="160"/>
      <c r="B31" s="20">
        <v>16</v>
      </c>
      <c r="C31" s="21">
        <v>45108.468749999964</v>
      </c>
      <c r="D31" s="1"/>
      <c r="E31" s="70"/>
      <c r="F31" s="161"/>
      <c r="G31" s="161"/>
      <c r="H31" s="161"/>
      <c r="I31" s="71"/>
      <c r="J31" s="2"/>
      <c r="K31" s="166"/>
      <c r="L31" s="166"/>
      <c r="M31" s="167"/>
      <c r="N31" s="65"/>
      <c r="O31" s="199"/>
      <c r="P31" s="20">
        <v>7</v>
      </c>
      <c r="Q31" s="21">
        <v>0.54166666666666674</v>
      </c>
      <c r="R31" s="1"/>
      <c r="S31" s="28"/>
      <c r="T31" s="168"/>
      <c r="U31" s="168"/>
      <c r="V31" s="2"/>
      <c r="W31" s="166"/>
      <c r="X31" s="167"/>
    </row>
    <row r="32" spans="1:24" s="34" customFormat="1" ht="15.75" x14ac:dyDescent="0.2">
      <c r="A32" s="160"/>
      <c r="B32" s="20">
        <v>17</v>
      </c>
      <c r="C32" s="21">
        <v>45108.479166666628</v>
      </c>
      <c r="D32" s="1"/>
      <c r="E32" s="70"/>
      <c r="F32" s="161"/>
      <c r="G32" s="161"/>
      <c r="H32" s="161"/>
      <c r="I32" s="71"/>
      <c r="J32" s="2"/>
      <c r="K32" s="166"/>
      <c r="L32" s="166"/>
      <c r="M32" s="167"/>
      <c r="N32" s="65"/>
      <c r="O32" s="199"/>
      <c r="P32" s="20">
        <v>8</v>
      </c>
      <c r="Q32" s="21">
        <v>0.57291666666666674</v>
      </c>
      <c r="R32" s="1"/>
      <c r="S32" s="28"/>
      <c r="T32" s="168"/>
      <c r="U32" s="168"/>
      <c r="V32" s="2"/>
      <c r="W32" s="166"/>
      <c r="X32" s="167"/>
    </row>
    <row r="33" spans="1:24" s="34" customFormat="1" ht="16.5" thickBot="1" x14ac:dyDescent="0.25">
      <c r="A33" s="160"/>
      <c r="B33" s="20">
        <v>18</v>
      </c>
      <c r="C33" s="21">
        <v>45108.489583333292</v>
      </c>
      <c r="D33" s="1"/>
      <c r="E33" s="70"/>
      <c r="F33" s="161"/>
      <c r="G33" s="161"/>
      <c r="H33" s="161"/>
      <c r="I33" s="71"/>
      <c r="J33" s="2"/>
      <c r="K33" s="166"/>
      <c r="L33" s="166"/>
      <c r="M33" s="167"/>
      <c r="N33" s="65"/>
      <c r="O33" s="200"/>
      <c r="P33" s="22">
        <v>9</v>
      </c>
      <c r="Q33" s="23">
        <v>0.60416666666666674</v>
      </c>
      <c r="R33" s="6"/>
      <c r="S33" s="7"/>
      <c r="T33" s="168"/>
      <c r="U33" s="168"/>
      <c r="V33" s="8"/>
      <c r="W33" s="166"/>
      <c r="X33" s="167"/>
    </row>
    <row r="34" spans="1:24" s="34" customFormat="1" ht="15.75" x14ac:dyDescent="0.2">
      <c r="A34" s="160"/>
      <c r="B34" s="20">
        <v>19</v>
      </c>
      <c r="C34" s="21">
        <v>45108.499999999956</v>
      </c>
      <c r="D34" s="1"/>
      <c r="E34" s="70"/>
      <c r="F34" s="161"/>
      <c r="G34" s="161"/>
      <c r="H34" s="161"/>
      <c r="I34" s="71"/>
      <c r="J34" s="2"/>
      <c r="K34" s="166"/>
      <c r="L34" s="166"/>
      <c r="M34" s="167"/>
      <c r="N34" s="65"/>
      <c r="O34" s="198" t="str">
        <f>_xlfn.CONCAT($P$4,"- ",$Q$4)</f>
        <v>3- Gonzalez Bolaños Blanca Estela</v>
      </c>
      <c r="P34" s="24">
        <v>1</v>
      </c>
      <c r="Q34" s="25" cm="1">
        <f t="array" ref="Q34:Q42">GenerarHorasDerrame45($W$4,$X$4)</f>
        <v>0.3125</v>
      </c>
      <c r="R34" s="3"/>
      <c r="S34" s="4"/>
      <c r="T34" s="173"/>
      <c r="U34" s="173"/>
      <c r="V34" s="5"/>
      <c r="W34" s="174"/>
      <c r="X34" s="175"/>
    </row>
    <row r="35" spans="1:24" s="34" customFormat="1" ht="15.75" x14ac:dyDescent="0.2">
      <c r="A35" s="160"/>
      <c r="B35" s="20">
        <v>20</v>
      </c>
      <c r="C35" s="21">
        <v>45108.510416666621</v>
      </c>
      <c r="D35" s="1"/>
      <c r="E35" s="70"/>
      <c r="F35" s="161"/>
      <c r="G35" s="161"/>
      <c r="H35" s="161"/>
      <c r="I35" s="71"/>
      <c r="J35" s="2"/>
      <c r="K35" s="166"/>
      <c r="L35" s="166"/>
      <c r="M35" s="167"/>
      <c r="N35" s="65"/>
      <c r="O35" s="199"/>
      <c r="P35" s="20">
        <v>2</v>
      </c>
      <c r="Q35" s="21">
        <v>0.34375</v>
      </c>
      <c r="R35" s="1"/>
      <c r="S35" s="28"/>
      <c r="T35" s="168"/>
      <c r="U35" s="168"/>
      <c r="V35" s="2"/>
      <c r="W35" s="166"/>
      <c r="X35" s="167"/>
    </row>
    <row r="36" spans="1:24" s="34" customFormat="1" ht="15.75" x14ac:dyDescent="0.2">
      <c r="A36" s="160"/>
      <c r="B36" s="20">
        <v>21</v>
      </c>
      <c r="C36" s="21">
        <v>45108.520833333285</v>
      </c>
      <c r="D36" s="1"/>
      <c r="E36" s="70"/>
      <c r="F36" s="161"/>
      <c r="G36" s="161"/>
      <c r="H36" s="161"/>
      <c r="I36" s="71"/>
      <c r="J36" s="2"/>
      <c r="K36" s="166"/>
      <c r="L36" s="166"/>
      <c r="M36" s="167"/>
      <c r="N36" s="65"/>
      <c r="O36" s="199"/>
      <c r="P36" s="20">
        <v>3</v>
      </c>
      <c r="Q36" s="21">
        <v>0.375</v>
      </c>
      <c r="R36" s="1"/>
      <c r="S36" s="28"/>
      <c r="T36" s="168"/>
      <c r="U36" s="168"/>
      <c r="V36" s="2"/>
      <c r="W36" s="166"/>
      <c r="X36" s="167"/>
    </row>
    <row r="37" spans="1:24" s="34" customFormat="1" ht="15.75" x14ac:dyDescent="0.2">
      <c r="A37" s="160"/>
      <c r="B37" s="20">
        <v>22</v>
      </c>
      <c r="C37" s="21">
        <v>45108.531249999949</v>
      </c>
      <c r="D37" s="1"/>
      <c r="E37" s="70"/>
      <c r="F37" s="161"/>
      <c r="G37" s="161"/>
      <c r="H37" s="161"/>
      <c r="I37" s="71"/>
      <c r="J37" s="2"/>
      <c r="K37" s="166"/>
      <c r="L37" s="166"/>
      <c r="M37" s="167"/>
      <c r="N37" s="65"/>
      <c r="O37" s="199"/>
      <c r="P37" s="20">
        <v>4</v>
      </c>
      <c r="Q37" s="21">
        <v>0.40625</v>
      </c>
      <c r="R37" s="1"/>
      <c r="S37" s="28"/>
      <c r="T37" s="168"/>
      <c r="U37" s="168"/>
      <c r="V37" s="2"/>
      <c r="W37" s="166"/>
      <c r="X37" s="167"/>
    </row>
    <row r="38" spans="1:24" s="34" customFormat="1" ht="15.75" x14ac:dyDescent="0.2">
      <c r="A38" s="160"/>
      <c r="B38" s="20">
        <v>23</v>
      </c>
      <c r="C38" s="21">
        <v>45108.541666666613</v>
      </c>
      <c r="D38" s="1"/>
      <c r="E38" s="70"/>
      <c r="F38" s="161"/>
      <c r="G38" s="161"/>
      <c r="H38" s="161"/>
      <c r="I38" s="71"/>
      <c r="J38" s="2"/>
      <c r="K38" s="166"/>
      <c r="L38" s="166"/>
      <c r="M38" s="167"/>
      <c r="N38" s="65"/>
      <c r="O38" s="199"/>
      <c r="P38" s="20">
        <v>5</v>
      </c>
      <c r="Q38" s="21">
        <v>0.4375</v>
      </c>
      <c r="R38" s="1"/>
      <c r="S38" s="28"/>
      <c r="T38" s="168"/>
      <c r="U38" s="168"/>
      <c r="V38" s="2"/>
      <c r="W38" s="166"/>
      <c r="X38" s="167"/>
    </row>
    <row r="39" spans="1:24" s="34" customFormat="1" ht="15.75" x14ac:dyDescent="0.2">
      <c r="A39" s="160"/>
      <c r="B39" s="20">
        <v>24</v>
      </c>
      <c r="C39" s="21">
        <v>45108.552083333278</v>
      </c>
      <c r="D39" s="1"/>
      <c r="E39" s="70"/>
      <c r="F39" s="161"/>
      <c r="G39" s="161"/>
      <c r="H39" s="161"/>
      <c r="I39" s="71"/>
      <c r="J39" s="2"/>
      <c r="K39" s="166"/>
      <c r="L39" s="166"/>
      <c r="M39" s="167"/>
      <c r="N39" s="65"/>
      <c r="O39" s="199"/>
      <c r="P39" s="20">
        <v>6</v>
      </c>
      <c r="Q39" s="21">
        <v>0.46875</v>
      </c>
      <c r="R39" s="1"/>
      <c r="S39" s="28"/>
      <c r="T39" s="168"/>
      <c r="U39" s="168"/>
      <c r="V39" s="2"/>
      <c r="W39" s="166"/>
      <c r="X39" s="167"/>
    </row>
    <row r="40" spans="1:24" s="34" customFormat="1" ht="15.75" x14ac:dyDescent="0.2">
      <c r="A40" s="160"/>
      <c r="B40" s="20">
        <v>25</v>
      </c>
      <c r="C40" s="21">
        <v>45108.562499999942</v>
      </c>
      <c r="D40" s="1"/>
      <c r="E40" s="70"/>
      <c r="F40" s="161"/>
      <c r="G40" s="161"/>
      <c r="H40" s="161"/>
      <c r="I40" s="71"/>
      <c r="J40" s="2"/>
      <c r="K40" s="166"/>
      <c r="L40" s="166"/>
      <c r="M40" s="167"/>
      <c r="N40" s="65"/>
      <c r="O40" s="199"/>
      <c r="P40" s="20">
        <v>7</v>
      </c>
      <c r="Q40" s="21">
        <v>0.5</v>
      </c>
      <c r="R40" s="1"/>
      <c r="S40" s="28"/>
      <c r="T40" s="168"/>
      <c r="U40" s="168"/>
      <c r="V40" s="2"/>
      <c r="W40" s="166"/>
      <c r="X40" s="167"/>
    </row>
    <row r="41" spans="1:24" s="34" customFormat="1" ht="15.75" x14ac:dyDescent="0.2">
      <c r="A41" s="160"/>
      <c r="B41" s="20">
        <v>26</v>
      </c>
      <c r="C41" s="21">
        <v>45108.572916666606</v>
      </c>
      <c r="D41" s="1"/>
      <c r="E41" s="70"/>
      <c r="F41" s="161"/>
      <c r="G41" s="161"/>
      <c r="H41" s="161"/>
      <c r="I41" s="71"/>
      <c r="J41" s="2"/>
      <c r="K41" s="166"/>
      <c r="L41" s="166"/>
      <c r="M41" s="167"/>
      <c r="N41" s="65"/>
      <c r="O41" s="199"/>
      <c r="P41" s="20">
        <v>8</v>
      </c>
      <c r="Q41" s="21">
        <v>0.53125</v>
      </c>
      <c r="R41" s="1"/>
      <c r="S41" s="28"/>
      <c r="T41" s="168"/>
      <c r="U41" s="168"/>
      <c r="V41" s="2"/>
      <c r="W41" s="166"/>
      <c r="X41" s="167"/>
    </row>
    <row r="42" spans="1:24" s="34" customFormat="1" ht="16.5" thickBot="1" x14ac:dyDescent="0.25">
      <c r="A42" s="160"/>
      <c r="B42" s="20">
        <v>27</v>
      </c>
      <c r="C42" s="21"/>
      <c r="D42" s="1"/>
      <c r="E42" s="70"/>
      <c r="F42" s="161"/>
      <c r="G42" s="161"/>
      <c r="H42" s="161"/>
      <c r="I42" s="71"/>
      <c r="J42" s="2"/>
      <c r="K42" s="166"/>
      <c r="L42" s="166"/>
      <c r="M42" s="167"/>
      <c r="N42" s="65"/>
      <c r="O42" s="200"/>
      <c r="P42" s="22">
        <v>9</v>
      </c>
      <c r="Q42" s="23">
        <v>0.5625</v>
      </c>
      <c r="R42" s="6"/>
      <c r="S42" s="7"/>
      <c r="T42" s="154"/>
      <c r="U42" s="154"/>
      <c r="V42" s="8"/>
      <c r="W42" s="155"/>
      <c r="X42" s="156"/>
    </row>
    <row r="43" spans="1:24" s="34" customFormat="1" ht="15.75" x14ac:dyDescent="0.2">
      <c r="A43" s="160"/>
      <c r="B43" s="20">
        <v>28</v>
      </c>
      <c r="C43" s="21"/>
      <c r="D43" s="1"/>
      <c r="E43" s="70"/>
      <c r="F43" s="161"/>
      <c r="G43" s="161"/>
      <c r="H43" s="161"/>
      <c r="I43" s="71"/>
      <c r="J43" s="2"/>
      <c r="K43" s="166"/>
      <c r="L43" s="166"/>
      <c r="M43" s="167"/>
      <c r="N43" s="65"/>
      <c r="O43" s="198" t="str">
        <f>_xlfn.CONCAT($P$5,"- ",$Q$5)</f>
        <v xml:space="preserve">4- Rodea Monroy Maria Patricia </v>
      </c>
      <c r="P43" s="24">
        <v>1</v>
      </c>
      <c r="Q43" s="25" cm="1">
        <f t="array" ref="Q43:Q51">GenerarHorasDerrame45($W$5,$X$5)</f>
        <v>0.3125</v>
      </c>
      <c r="R43" s="3"/>
      <c r="S43" s="4"/>
      <c r="T43" s="173"/>
      <c r="U43" s="173"/>
      <c r="V43" s="5"/>
      <c r="W43" s="174"/>
      <c r="X43" s="175"/>
    </row>
    <row r="44" spans="1:24" s="34" customFormat="1" ht="15.75" x14ac:dyDescent="0.2">
      <c r="A44" s="160"/>
      <c r="B44" s="20">
        <v>29</v>
      </c>
      <c r="C44" s="21"/>
      <c r="D44" s="1"/>
      <c r="E44" s="70"/>
      <c r="F44" s="161"/>
      <c r="G44" s="161"/>
      <c r="H44" s="161"/>
      <c r="I44" s="71"/>
      <c r="J44" s="2"/>
      <c r="K44" s="166"/>
      <c r="L44" s="166"/>
      <c r="M44" s="167"/>
      <c r="N44" s="65"/>
      <c r="O44" s="199"/>
      <c r="P44" s="20">
        <v>2</v>
      </c>
      <c r="Q44" s="21">
        <v>0.34375</v>
      </c>
      <c r="R44" s="1"/>
      <c r="S44" s="28"/>
      <c r="T44" s="168"/>
      <c r="U44" s="168"/>
      <c r="V44" s="2"/>
      <c r="W44" s="166"/>
      <c r="X44" s="167"/>
    </row>
    <row r="45" spans="1:24" s="34" customFormat="1" ht="15.75" x14ac:dyDescent="0.2">
      <c r="A45" s="160"/>
      <c r="B45" s="20">
        <v>30</v>
      </c>
      <c r="C45" s="21"/>
      <c r="D45" s="1"/>
      <c r="E45" s="70"/>
      <c r="F45" s="161"/>
      <c r="G45" s="161"/>
      <c r="H45" s="161"/>
      <c r="I45" s="71"/>
      <c r="J45" s="2"/>
      <c r="K45" s="166"/>
      <c r="L45" s="166"/>
      <c r="M45" s="167"/>
      <c r="N45" s="65"/>
      <c r="O45" s="199"/>
      <c r="P45" s="20">
        <v>3</v>
      </c>
      <c r="Q45" s="21">
        <v>0.375</v>
      </c>
      <c r="R45" s="1"/>
      <c r="S45" s="28"/>
      <c r="T45" s="168"/>
      <c r="U45" s="168"/>
      <c r="V45" s="2"/>
      <c r="W45" s="166"/>
      <c r="X45" s="167"/>
    </row>
    <row r="46" spans="1:24" s="34" customFormat="1" ht="15.75" x14ac:dyDescent="0.2">
      <c r="A46" s="160"/>
      <c r="B46" s="20">
        <v>31</v>
      </c>
      <c r="C46" s="21"/>
      <c r="D46" s="1"/>
      <c r="E46" s="70"/>
      <c r="F46" s="161"/>
      <c r="G46" s="161"/>
      <c r="H46" s="161"/>
      <c r="I46" s="71"/>
      <c r="J46" s="2"/>
      <c r="K46" s="166"/>
      <c r="L46" s="166"/>
      <c r="M46" s="167"/>
      <c r="N46" s="65"/>
      <c r="O46" s="199"/>
      <c r="P46" s="20">
        <v>4</v>
      </c>
      <c r="Q46" s="21">
        <v>0.40625</v>
      </c>
      <c r="R46" s="1"/>
      <c r="S46" s="28"/>
      <c r="T46" s="168"/>
      <c r="U46" s="168"/>
      <c r="V46" s="2"/>
      <c r="W46" s="166"/>
      <c r="X46" s="167"/>
    </row>
    <row r="47" spans="1:24" s="34" customFormat="1" ht="16.5" thickBot="1" x14ac:dyDescent="0.25">
      <c r="A47" s="164"/>
      <c r="B47" s="22">
        <v>32</v>
      </c>
      <c r="C47" s="23"/>
      <c r="D47" s="6"/>
      <c r="E47" s="50"/>
      <c r="F47" s="161"/>
      <c r="G47" s="161"/>
      <c r="H47" s="161"/>
      <c r="I47" s="58"/>
      <c r="J47" s="8"/>
      <c r="K47" s="166"/>
      <c r="L47" s="166"/>
      <c r="M47" s="167"/>
      <c r="N47" s="65"/>
      <c r="O47" s="199"/>
      <c r="P47" s="20">
        <v>5</v>
      </c>
      <c r="Q47" s="21">
        <v>0.4375</v>
      </c>
      <c r="R47" s="1"/>
      <c r="S47" s="28"/>
      <c r="T47" s="168"/>
      <c r="U47" s="168"/>
      <c r="V47" s="2"/>
      <c r="W47" s="166"/>
      <c r="X47" s="167"/>
    </row>
    <row r="48" spans="1:24" s="35" customFormat="1" ht="15.75" customHeight="1" x14ac:dyDescent="0.2">
      <c r="A48" s="157" t="str">
        <f>_xlfn.CONCAT(B4," - ",D4)</f>
        <v>2 - Martinez Soria Juio Cesar</v>
      </c>
      <c r="B48" s="24">
        <v>1</v>
      </c>
      <c r="C48" s="25" cm="1">
        <f t="array" ref="C48:C73">GenerarHorasDerrame15($L$4,$M$4)</f>
        <v>45108.3125</v>
      </c>
      <c r="D48" s="3"/>
      <c r="E48" s="51"/>
      <c r="F48" s="162"/>
      <c r="G48" s="162"/>
      <c r="H48" s="162"/>
      <c r="I48" s="57"/>
      <c r="J48" s="5"/>
      <c r="K48" s="174"/>
      <c r="L48" s="174"/>
      <c r="M48" s="175"/>
      <c r="N48" s="36"/>
      <c r="O48" s="199"/>
      <c r="P48" s="20">
        <v>6</v>
      </c>
      <c r="Q48" s="21">
        <v>0.46875</v>
      </c>
      <c r="R48" s="1"/>
      <c r="S48" s="28"/>
      <c r="T48" s="168"/>
      <c r="U48" s="168"/>
      <c r="V48" s="2"/>
      <c r="W48" s="166"/>
      <c r="X48" s="167"/>
    </row>
    <row r="49" spans="1:24" s="35" customFormat="1" ht="15.75" x14ac:dyDescent="0.2">
      <c r="A49" s="158"/>
      <c r="B49" s="20">
        <v>2</v>
      </c>
      <c r="C49" s="21">
        <v>45108.322916666664</v>
      </c>
      <c r="D49" s="1"/>
      <c r="E49" s="70"/>
      <c r="F49" s="161"/>
      <c r="G49" s="161"/>
      <c r="H49" s="161"/>
      <c r="I49" s="73"/>
      <c r="J49" s="2"/>
      <c r="K49" s="166"/>
      <c r="L49" s="166"/>
      <c r="M49" s="167"/>
      <c r="N49" s="36"/>
      <c r="O49" s="199"/>
      <c r="P49" s="20">
        <v>7</v>
      </c>
      <c r="Q49" s="21">
        <v>0.5</v>
      </c>
      <c r="R49" s="1"/>
      <c r="S49" s="28"/>
      <c r="T49" s="168"/>
      <c r="U49" s="168"/>
      <c r="V49" s="2"/>
      <c r="W49" s="166"/>
      <c r="X49" s="167"/>
    </row>
    <row r="50" spans="1:24" s="34" customFormat="1" ht="15.75" customHeight="1" x14ac:dyDescent="0.2">
      <c r="A50" s="158"/>
      <c r="B50" s="20">
        <v>3</v>
      </c>
      <c r="C50" s="21">
        <v>45108.333333333328</v>
      </c>
      <c r="D50" s="1"/>
      <c r="E50" s="70"/>
      <c r="F50" s="161"/>
      <c r="G50" s="161"/>
      <c r="H50" s="161"/>
      <c r="I50" s="73"/>
      <c r="J50" s="2"/>
      <c r="K50" s="166"/>
      <c r="L50" s="166"/>
      <c r="M50" s="167"/>
      <c r="N50" s="36"/>
      <c r="O50" s="199"/>
      <c r="P50" s="20">
        <v>8</v>
      </c>
      <c r="Q50" s="21">
        <v>0.53125</v>
      </c>
      <c r="R50" s="1"/>
      <c r="S50" s="28"/>
      <c r="T50" s="168"/>
      <c r="U50" s="168"/>
      <c r="V50" s="2"/>
      <c r="W50" s="166"/>
      <c r="X50" s="167"/>
    </row>
    <row r="51" spans="1:24" s="34" customFormat="1" ht="16.5" thickBot="1" x14ac:dyDescent="0.25">
      <c r="A51" s="158"/>
      <c r="B51" s="20">
        <v>4</v>
      </c>
      <c r="C51" s="21">
        <v>45108.343749999993</v>
      </c>
      <c r="D51" s="1"/>
      <c r="E51" s="70"/>
      <c r="F51" s="161"/>
      <c r="G51" s="161"/>
      <c r="H51" s="161"/>
      <c r="I51" s="73"/>
      <c r="J51" s="2"/>
      <c r="K51" s="166"/>
      <c r="L51" s="166"/>
      <c r="M51" s="167"/>
      <c r="N51" s="36"/>
      <c r="O51" s="199"/>
      <c r="P51" s="20">
        <v>9</v>
      </c>
      <c r="Q51" s="21">
        <v>0.5625</v>
      </c>
      <c r="R51" s="1"/>
      <c r="S51" s="28"/>
      <c r="T51" s="168"/>
      <c r="U51" s="168"/>
      <c r="V51" s="2"/>
      <c r="W51" s="166"/>
      <c r="X51" s="167"/>
    </row>
    <row r="52" spans="1:24" s="34" customFormat="1" ht="15.75" customHeight="1" x14ac:dyDescent="0.2">
      <c r="A52" s="158"/>
      <c r="B52" s="20">
        <v>5</v>
      </c>
      <c r="C52" s="21">
        <v>45108.354166666657</v>
      </c>
      <c r="D52" s="1"/>
      <c r="E52" s="70"/>
      <c r="F52" s="161"/>
      <c r="G52" s="161"/>
      <c r="H52" s="161"/>
      <c r="I52" s="73"/>
      <c r="J52" s="2"/>
      <c r="K52" s="166"/>
      <c r="L52" s="166"/>
      <c r="M52" s="167"/>
      <c r="N52" s="36"/>
      <c r="O52" s="219" t="str">
        <f>_xlfn.CONCAT($P$6,"- ",$Q$6)</f>
        <v xml:space="preserve">5- Torres Lopez Yolanda </v>
      </c>
      <c r="P52" s="24">
        <v>1</v>
      </c>
      <c r="Q52" s="25" cm="1">
        <f t="array" ref="Q52:Q58">GenerarHorasDerrame45($W$6,$X$6)</f>
        <v>0.35416666666666669</v>
      </c>
      <c r="R52" s="3"/>
      <c r="S52" s="4"/>
      <c r="T52" s="173"/>
      <c r="U52" s="173"/>
      <c r="V52" s="5"/>
      <c r="W52" s="174"/>
      <c r="X52" s="175"/>
    </row>
    <row r="53" spans="1:24" s="34" customFormat="1" ht="15.75" customHeight="1" x14ac:dyDescent="0.2">
      <c r="A53" s="158"/>
      <c r="B53" s="20">
        <v>6</v>
      </c>
      <c r="C53" s="21">
        <v>45108.364583333321</v>
      </c>
      <c r="D53" s="1"/>
      <c r="E53" s="70"/>
      <c r="F53" s="161"/>
      <c r="G53" s="161"/>
      <c r="H53" s="161"/>
      <c r="I53" s="73"/>
      <c r="J53" s="2"/>
      <c r="K53" s="166"/>
      <c r="L53" s="166"/>
      <c r="M53" s="167"/>
      <c r="N53" s="36"/>
      <c r="O53" s="220"/>
      <c r="P53" s="20">
        <v>2</v>
      </c>
      <c r="Q53" s="21">
        <v>0.38541666666666669</v>
      </c>
      <c r="R53" s="1"/>
      <c r="S53" s="28"/>
      <c r="T53" s="168"/>
      <c r="U53" s="168"/>
      <c r="V53" s="2"/>
      <c r="W53" s="166"/>
      <c r="X53" s="167"/>
    </row>
    <row r="54" spans="1:24" s="34" customFormat="1" ht="15.75" x14ac:dyDescent="0.2">
      <c r="A54" s="158"/>
      <c r="B54" s="20">
        <v>7</v>
      </c>
      <c r="C54" s="21">
        <v>45108.374999999985</v>
      </c>
      <c r="D54" s="1"/>
      <c r="E54" s="70"/>
      <c r="F54" s="161"/>
      <c r="G54" s="161"/>
      <c r="H54" s="161"/>
      <c r="I54" s="73"/>
      <c r="J54" s="2"/>
      <c r="K54" s="166"/>
      <c r="L54" s="166"/>
      <c r="M54" s="167"/>
      <c r="N54" s="36"/>
      <c r="O54" s="220"/>
      <c r="P54" s="20">
        <v>3</v>
      </c>
      <c r="Q54" s="21">
        <v>0.41666666666666669</v>
      </c>
      <c r="R54" s="1"/>
      <c r="S54" s="28"/>
      <c r="T54" s="168"/>
      <c r="U54" s="168"/>
      <c r="V54" s="2"/>
      <c r="W54" s="166"/>
      <c r="X54" s="167"/>
    </row>
    <row r="55" spans="1:24" s="34" customFormat="1" ht="15.75" customHeight="1" x14ac:dyDescent="0.2">
      <c r="A55" s="158"/>
      <c r="B55" s="20">
        <v>8</v>
      </c>
      <c r="C55" s="21">
        <v>45108.38541666665</v>
      </c>
      <c r="D55" s="1"/>
      <c r="E55" s="70"/>
      <c r="F55" s="161"/>
      <c r="G55" s="161"/>
      <c r="H55" s="161"/>
      <c r="I55" s="73"/>
      <c r="J55" s="2"/>
      <c r="K55" s="166"/>
      <c r="L55" s="166"/>
      <c r="M55" s="167"/>
      <c r="N55" s="36"/>
      <c r="O55" s="220"/>
      <c r="P55" s="20">
        <v>4</v>
      </c>
      <c r="Q55" s="21">
        <v>0.44791666666666669</v>
      </c>
      <c r="R55" s="1"/>
      <c r="S55" s="28"/>
      <c r="T55" s="168"/>
      <c r="U55" s="168"/>
      <c r="V55" s="2"/>
      <c r="W55" s="166"/>
      <c r="X55" s="167"/>
    </row>
    <row r="56" spans="1:24" s="34" customFormat="1" ht="15.75" x14ac:dyDescent="0.2">
      <c r="A56" s="158"/>
      <c r="B56" s="20">
        <v>9</v>
      </c>
      <c r="C56" s="21">
        <v>45108.395833333314</v>
      </c>
      <c r="D56" s="1"/>
      <c r="E56" s="70"/>
      <c r="F56" s="161"/>
      <c r="G56" s="161"/>
      <c r="H56" s="161"/>
      <c r="I56" s="73"/>
      <c r="J56" s="2"/>
      <c r="K56" s="166"/>
      <c r="L56" s="166"/>
      <c r="M56" s="167"/>
      <c r="N56" s="36"/>
      <c r="O56" s="220"/>
      <c r="P56" s="20">
        <v>5</v>
      </c>
      <c r="Q56" s="21">
        <v>0.47916666666666669</v>
      </c>
      <c r="R56" s="1"/>
      <c r="S56" s="28"/>
      <c r="T56" s="168"/>
      <c r="U56" s="168"/>
      <c r="V56" s="2"/>
      <c r="W56" s="166"/>
      <c r="X56" s="167"/>
    </row>
    <row r="57" spans="1:24" s="34" customFormat="1" ht="15.75" x14ac:dyDescent="0.2">
      <c r="A57" s="158"/>
      <c r="B57" s="20">
        <v>10</v>
      </c>
      <c r="C57" s="21">
        <v>45108.406249999978</v>
      </c>
      <c r="D57" s="1"/>
      <c r="E57" s="70"/>
      <c r="F57" s="161"/>
      <c r="G57" s="161"/>
      <c r="H57" s="161"/>
      <c r="I57" s="73"/>
      <c r="J57" s="2"/>
      <c r="K57" s="166"/>
      <c r="L57" s="166"/>
      <c r="M57" s="167"/>
      <c r="N57" s="36"/>
      <c r="O57" s="220"/>
      <c r="P57" s="20">
        <v>6</v>
      </c>
      <c r="Q57" s="21">
        <v>0.51041666666666674</v>
      </c>
      <c r="R57" s="1"/>
      <c r="S57" s="28"/>
      <c r="T57" s="168"/>
      <c r="U57" s="168"/>
      <c r="V57" s="2"/>
      <c r="W57" s="166"/>
      <c r="X57" s="167"/>
    </row>
    <row r="58" spans="1:24" s="34" customFormat="1" ht="15.75" customHeight="1" x14ac:dyDescent="0.2">
      <c r="A58" s="158"/>
      <c r="B58" s="20">
        <v>11</v>
      </c>
      <c r="C58" s="21">
        <v>45108.416666666642</v>
      </c>
      <c r="D58" s="1"/>
      <c r="E58" s="70"/>
      <c r="F58" s="161"/>
      <c r="G58" s="161"/>
      <c r="H58" s="161"/>
      <c r="I58" s="73"/>
      <c r="J58" s="2"/>
      <c r="K58" s="166"/>
      <c r="L58" s="166"/>
      <c r="M58" s="167"/>
      <c r="N58" s="36"/>
      <c r="O58" s="220"/>
      <c r="P58" s="20">
        <v>7</v>
      </c>
      <c r="Q58" s="21">
        <v>0.54166666666666674</v>
      </c>
      <c r="R58" s="1"/>
      <c r="S58" s="28"/>
      <c r="T58" s="168"/>
      <c r="U58" s="168"/>
      <c r="V58" s="2"/>
      <c r="W58" s="166"/>
      <c r="X58" s="167"/>
    </row>
    <row r="59" spans="1:24" s="34" customFormat="1" ht="15.75" x14ac:dyDescent="0.2">
      <c r="A59" s="158"/>
      <c r="B59" s="20">
        <v>12</v>
      </c>
      <c r="C59" s="21">
        <v>45108.427083333307</v>
      </c>
      <c r="D59" s="1"/>
      <c r="E59" s="70"/>
      <c r="F59" s="161"/>
      <c r="G59" s="161"/>
      <c r="H59" s="161"/>
      <c r="I59" s="73"/>
      <c r="J59" s="2"/>
      <c r="K59" s="166"/>
      <c r="L59" s="166"/>
      <c r="M59" s="167"/>
      <c r="N59" s="36"/>
      <c r="O59" s="220"/>
      <c r="P59" s="20">
        <v>8</v>
      </c>
      <c r="Q59" s="88"/>
      <c r="R59" s="85"/>
      <c r="S59" s="86"/>
      <c r="T59" s="168"/>
      <c r="U59" s="168"/>
      <c r="V59" s="87"/>
      <c r="W59" s="166"/>
      <c r="X59" s="167"/>
    </row>
    <row r="60" spans="1:24" s="34" customFormat="1" ht="15.75" customHeight="1" x14ac:dyDescent="0.25">
      <c r="A60" s="158"/>
      <c r="B60" s="20">
        <v>13</v>
      </c>
      <c r="C60" s="21">
        <v>45108.437499999971</v>
      </c>
      <c r="D60" s="1"/>
      <c r="E60" s="70"/>
      <c r="F60" s="161"/>
      <c r="G60" s="161"/>
      <c r="H60" s="161"/>
      <c r="I60" s="73"/>
      <c r="J60" s="2"/>
      <c r="K60" s="166"/>
      <c r="L60" s="166"/>
      <c r="M60" s="167"/>
      <c r="N60" s="36"/>
      <c r="O60" s="220"/>
      <c r="P60" s="20">
        <v>9</v>
      </c>
      <c r="Q60"/>
      <c r="R60"/>
      <c r="S60"/>
      <c r="T60" s="168"/>
      <c r="U60" s="168"/>
      <c r="V60"/>
      <c r="W60" s="166"/>
      <c r="X60" s="167"/>
    </row>
    <row r="61" spans="1:24" s="34" customFormat="1" ht="16.5" thickBot="1" x14ac:dyDescent="0.3">
      <c r="A61" s="158"/>
      <c r="B61" s="20">
        <v>14</v>
      </c>
      <c r="C61" s="21">
        <v>45108.447916666635</v>
      </c>
      <c r="D61" s="1"/>
      <c r="E61" s="70"/>
      <c r="F61" s="161"/>
      <c r="G61" s="161"/>
      <c r="H61" s="161"/>
      <c r="I61" s="73"/>
      <c r="J61" s="2"/>
      <c r="K61" s="166"/>
      <c r="L61" s="166"/>
      <c r="M61" s="167"/>
      <c r="N61" s="36"/>
      <c r="O61" s="27"/>
      <c r="P61" s="27"/>
      <c r="Q61" s="27"/>
      <c r="R61" s="27"/>
      <c r="S61" s="27"/>
      <c r="T61" s="27"/>
      <c r="U61" s="27"/>
      <c r="V61" s="27"/>
      <c r="W61" s="27"/>
      <c r="X61" s="27"/>
    </row>
    <row r="62" spans="1:24" s="34" customFormat="1" ht="15.75" customHeight="1" x14ac:dyDescent="0.2">
      <c r="A62" s="158"/>
      <c r="B62" s="20">
        <v>15</v>
      </c>
      <c r="C62" s="21">
        <v>45108.458333333299</v>
      </c>
      <c r="D62" s="1"/>
      <c r="E62" s="70"/>
      <c r="F62" s="161"/>
      <c r="G62" s="161"/>
      <c r="H62" s="161"/>
      <c r="I62" s="71"/>
      <c r="J62" s="2"/>
      <c r="K62" s="166"/>
      <c r="L62" s="166"/>
      <c r="M62" s="167"/>
      <c r="N62" s="36"/>
      <c r="O62" s="169" t="str">
        <f t="shared" ref="O62:O69" si="2">_xlfn.CONCAT($P$9,"- ",$Q$9)</f>
        <v>1- Serrano Navarrete Ana Maria</v>
      </c>
      <c r="P62" s="24">
        <v>1</v>
      </c>
      <c r="Q62" s="25" cm="1">
        <f t="array" ref="Q62:Q67">GenerarHorasDerrame60($W$9,$X$9)</f>
        <v>0.35416666666666669</v>
      </c>
      <c r="R62" s="3"/>
      <c r="S62" s="4"/>
      <c r="T62" s="173"/>
      <c r="U62" s="173"/>
      <c r="V62" s="5"/>
      <c r="W62" s="174"/>
      <c r="X62" s="175"/>
    </row>
    <row r="63" spans="1:24" s="34" customFormat="1" ht="15.75" x14ac:dyDescent="0.2">
      <c r="A63" s="158"/>
      <c r="B63" s="20">
        <v>16</v>
      </c>
      <c r="C63" s="21">
        <v>45108.468749999964</v>
      </c>
      <c r="D63" s="1"/>
      <c r="E63" s="70"/>
      <c r="F63" s="161"/>
      <c r="G63" s="161"/>
      <c r="H63" s="161"/>
      <c r="I63" s="71"/>
      <c r="J63" s="2"/>
      <c r="K63" s="166"/>
      <c r="L63" s="166"/>
      <c r="M63" s="167"/>
      <c r="N63" s="36"/>
      <c r="O63" s="170" t="str">
        <f t="shared" si="2"/>
        <v>1- Serrano Navarrete Ana Maria</v>
      </c>
      <c r="P63" s="20">
        <v>2</v>
      </c>
      <c r="Q63" s="21">
        <v>0.39583333333333337</v>
      </c>
      <c r="R63" s="1"/>
      <c r="S63" s="28"/>
      <c r="T63" s="168"/>
      <c r="U63" s="168"/>
      <c r="V63" s="2"/>
      <c r="W63" s="166"/>
      <c r="X63" s="167"/>
    </row>
    <row r="64" spans="1:24" s="34" customFormat="1" ht="15.75" x14ac:dyDescent="0.2">
      <c r="A64" s="158"/>
      <c r="B64" s="20">
        <v>17</v>
      </c>
      <c r="C64" s="21">
        <v>45108.479166666628</v>
      </c>
      <c r="D64" s="1"/>
      <c r="E64" s="70"/>
      <c r="F64" s="161"/>
      <c r="G64" s="161"/>
      <c r="H64" s="161"/>
      <c r="I64" s="71"/>
      <c r="J64" s="2"/>
      <c r="K64" s="166"/>
      <c r="L64" s="166"/>
      <c r="M64" s="167"/>
      <c r="N64" s="36"/>
      <c r="O64" s="170" t="str">
        <f t="shared" si="2"/>
        <v>1- Serrano Navarrete Ana Maria</v>
      </c>
      <c r="P64" s="20">
        <v>3</v>
      </c>
      <c r="Q64" s="21">
        <v>0.43750000000000006</v>
      </c>
      <c r="R64" s="1"/>
      <c r="S64" s="28"/>
      <c r="T64" s="168"/>
      <c r="U64" s="168"/>
      <c r="V64" s="2"/>
      <c r="W64" s="166"/>
      <c r="X64" s="167"/>
    </row>
    <row r="65" spans="1:24" s="34" customFormat="1" ht="15.75" x14ac:dyDescent="0.2">
      <c r="A65" s="158"/>
      <c r="B65" s="20">
        <v>18</v>
      </c>
      <c r="C65" s="21">
        <v>45108.489583333292</v>
      </c>
      <c r="D65" s="1"/>
      <c r="E65" s="70"/>
      <c r="F65" s="161"/>
      <c r="G65" s="161"/>
      <c r="H65" s="161"/>
      <c r="I65" s="71"/>
      <c r="J65" s="2"/>
      <c r="K65" s="166"/>
      <c r="L65" s="166"/>
      <c r="M65" s="167"/>
      <c r="N65" s="36"/>
      <c r="O65" s="170" t="str">
        <f t="shared" si="2"/>
        <v>1- Serrano Navarrete Ana Maria</v>
      </c>
      <c r="P65" s="20">
        <v>4</v>
      </c>
      <c r="Q65" s="21">
        <v>0.47916666666666674</v>
      </c>
      <c r="R65" s="1"/>
      <c r="S65" s="28"/>
      <c r="T65" s="168"/>
      <c r="U65" s="168"/>
      <c r="V65" s="2"/>
      <c r="W65" s="166"/>
      <c r="X65" s="167"/>
    </row>
    <row r="66" spans="1:24" s="34" customFormat="1" ht="15.75" x14ac:dyDescent="0.2">
      <c r="A66" s="158"/>
      <c r="B66" s="20">
        <v>19</v>
      </c>
      <c r="C66" s="21">
        <v>45108.499999999956</v>
      </c>
      <c r="D66" s="1"/>
      <c r="E66" s="70"/>
      <c r="F66" s="161"/>
      <c r="G66" s="161"/>
      <c r="H66" s="161"/>
      <c r="I66" s="71"/>
      <c r="J66" s="2"/>
      <c r="K66" s="166"/>
      <c r="L66" s="166"/>
      <c r="M66" s="167"/>
      <c r="N66" s="36"/>
      <c r="O66" s="170" t="str">
        <f t="shared" si="2"/>
        <v>1- Serrano Navarrete Ana Maria</v>
      </c>
      <c r="P66" s="20">
        <v>5</v>
      </c>
      <c r="Q66" s="21">
        <v>0.52083333333333337</v>
      </c>
      <c r="R66" s="85"/>
      <c r="S66" s="86"/>
      <c r="T66" s="168"/>
      <c r="U66" s="168"/>
      <c r="V66" s="87"/>
      <c r="W66" s="166"/>
      <c r="X66" s="167"/>
    </row>
    <row r="67" spans="1:24" s="34" customFormat="1" ht="15.75" x14ac:dyDescent="0.2">
      <c r="A67" s="158"/>
      <c r="B67" s="20">
        <v>20</v>
      </c>
      <c r="C67" s="21">
        <v>45108.510416666621</v>
      </c>
      <c r="D67" s="1"/>
      <c r="E67" s="70"/>
      <c r="F67" s="161"/>
      <c r="G67" s="161"/>
      <c r="H67" s="161"/>
      <c r="I67" s="71"/>
      <c r="J67" s="2"/>
      <c r="K67" s="166"/>
      <c r="L67" s="166"/>
      <c r="M67" s="167"/>
      <c r="N67" s="36"/>
      <c r="O67" s="170" t="str">
        <f t="shared" si="2"/>
        <v>1- Serrano Navarrete Ana Maria</v>
      </c>
      <c r="P67" s="20">
        <v>6</v>
      </c>
      <c r="Q67" s="21">
        <v>0.5625</v>
      </c>
      <c r="R67" s="85"/>
      <c r="S67" s="86"/>
      <c r="T67" s="168"/>
      <c r="U67" s="168"/>
      <c r="V67" s="87"/>
      <c r="W67" s="166"/>
      <c r="X67" s="167"/>
    </row>
    <row r="68" spans="1:24" s="34" customFormat="1" ht="15.75" customHeight="1" x14ac:dyDescent="0.2">
      <c r="A68" s="158"/>
      <c r="B68" s="20">
        <v>21</v>
      </c>
      <c r="C68" s="21">
        <v>45108.520833333285</v>
      </c>
      <c r="D68" s="1"/>
      <c r="E68" s="70"/>
      <c r="F68" s="161"/>
      <c r="G68" s="161"/>
      <c r="H68" s="161"/>
      <c r="I68" s="71"/>
      <c r="J68" s="2"/>
      <c r="K68" s="166"/>
      <c r="L68" s="166"/>
      <c r="M68" s="167"/>
      <c r="N68" s="36"/>
      <c r="O68" s="170" t="str">
        <f t="shared" si="2"/>
        <v>1- Serrano Navarrete Ana Maria</v>
      </c>
      <c r="P68" s="20">
        <v>7</v>
      </c>
      <c r="Q68" s="21"/>
      <c r="R68" s="1"/>
      <c r="S68" s="28"/>
      <c r="T68" s="168"/>
      <c r="U68" s="168"/>
      <c r="V68" s="2"/>
      <c r="W68" s="166"/>
      <c r="X68" s="167"/>
    </row>
    <row r="69" spans="1:24" s="34" customFormat="1" ht="16.5" thickBot="1" x14ac:dyDescent="0.25">
      <c r="A69" s="158"/>
      <c r="B69" s="20">
        <v>22</v>
      </c>
      <c r="C69" s="21">
        <v>45108.531249999949</v>
      </c>
      <c r="D69" s="1"/>
      <c r="E69" s="70"/>
      <c r="F69" s="161"/>
      <c r="G69" s="161"/>
      <c r="H69" s="161"/>
      <c r="I69" s="71"/>
      <c r="J69" s="2"/>
      <c r="K69" s="166"/>
      <c r="L69" s="166"/>
      <c r="M69" s="167"/>
      <c r="N69" s="36"/>
      <c r="O69" s="171" t="str">
        <f t="shared" si="2"/>
        <v>1- Serrano Navarrete Ana Maria</v>
      </c>
      <c r="P69" s="22">
        <v>8</v>
      </c>
      <c r="Q69" s="23"/>
      <c r="R69" s="6"/>
      <c r="S69" s="7"/>
      <c r="T69" s="154"/>
      <c r="U69" s="154"/>
      <c r="V69" s="8"/>
      <c r="W69" s="155"/>
      <c r="X69" s="156"/>
    </row>
    <row r="70" spans="1:24" s="34" customFormat="1" ht="15.75" x14ac:dyDescent="0.2">
      <c r="A70" s="158"/>
      <c r="B70" s="20">
        <v>23</v>
      </c>
      <c r="C70" s="21">
        <v>45108.541666666613</v>
      </c>
      <c r="D70" s="1"/>
      <c r="E70" s="70"/>
      <c r="F70" s="161"/>
      <c r="G70" s="161"/>
      <c r="H70" s="161"/>
      <c r="I70" s="71"/>
      <c r="J70" s="2"/>
      <c r="K70" s="166"/>
      <c r="L70" s="166"/>
      <c r="M70" s="167"/>
      <c r="N70" s="36"/>
      <c r="O70" s="172" t="str">
        <f t="shared" ref="O70:O77" si="3">_xlfn.CONCAT($P$10,"- ",$Q$10)</f>
        <v>2- Cortes Garcia Dolores Jazmin</v>
      </c>
      <c r="P70" s="20">
        <v>1</v>
      </c>
      <c r="Q70" s="21" cm="1">
        <f t="array" ref="Q70:Q75">GenerarHorasDerrame60($W$10,$X$10)</f>
        <v>0.35416666666666669</v>
      </c>
      <c r="R70" s="1"/>
      <c r="S70" s="28"/>
      <c r="T70" s="168"/>
      <c r="U70" s="168"/>
      <c r="V70" s="2"/>
      <c r="W70" s="166"/>
      <c r="X70" s="167"/>
    </row>
    <row r="71" spans="1:24" s="34" customFormat="1" ht="15.75" x14ac:dyDescent="0.2">
      <c r="A71" s="158"/>
      <c r="B71" s="20">
        <v>24</v>
      </c>
      <c r="C71" s="21">
        <v>45108.552083333278</v>
      </c>
      <c r="D71" s="1"/>
      <c r="E71" s="70"/>
      <c r="F71" s="161"/>
      <c r="G71" s="161"/>
      <c r="H71" s="161"/>
      <c r="I71" s="71"/>
      <c r="J71" s="2"/>
      <c r="K71" s="166"/>
      <c r="L71" s="166"/>
      <c r="M71" s="167"/>
      <c r="N71" s="36"/>
      <c r="O71" s="172" t="str">
        <f t="shared" si="3"/>
        <v>2- Cortes Garcia Dolores Jazmin</v>
      </c>
      <c r="P71" s="20">
        <v>2</v>
      </c>
      <c r="Q71" s="21">
        <v>0.39583333333333337</v>
      </c>
      <c r="R71" s="1"/>
      <c r="S71" s="28"/>
      <c r="T71" s="168"/>
      <c r="U71" s="168"/>
      <c r="V71" s="2"/>
      <c r="W71" s="166"/>
      <c r="X71" s="167"/>
    </row>
    <row r="72" spans="1:24" s="34" customFormat="1" ht="15.75" x14ac:dyDescent="0.2">
      <c r="A72" s="158"/>
      <c r="B72" s="20">
        <v>25</v>
      </c>
      <c r="C72" s="21">
        <v>45108.562499999942</v>
      </c>
      <c r="D72" s="1"/>
      <c r="E72" s="70"/>
      <c r="F72" s="161"/>
      <c r="G72" s="161"/>
      <c r="H72" s="161"/>
      <c r="I72" s="71"/>
      <c r="J72" s="2"/>
      <c r="K72" s="166"/>
      <c r="L72" s="166"/>
      <c r="M72" s="167"/>
      <c r="N72" s="36"/>
      <c r="O72" s="172" t="str">
        <f t="shared" si="3"/>
        <v>2- Cortes Garcia Dolores Jazmin</v>
      </c>
      <c r="P72" s="20">
        <v>3</v>
      </c>
      <c r="Q72" s="21">
        <v>0.43750000000000006</v>
      </c>
      <c r="R72" s="1"/>
      <c r="S72" s="28"/>
      <c r="T72" s="168"/>
      <c r="U72" s="168"/>
      <c r="V72" s="2"/>
      <c r="W72" s="166"/>
      <c r="X72" s="167"/>
    </row>
    <row r="73" spans="1:24" s="34" customFormat="1" ht="15.75" x14ac:dyDescent="0.2">
      <c r="A73" s="158"/>
      <c r="B73" s="20">
        <v>26</v>
      </c>
      <c r="C73" s="21">
        <v>45108.572916666606</v>
      </c>
      <c r="D73" s="1"/>
      <c r="E73" s="70"/>
      <c r="F73" s="161"/>
      <c r="G73" s="161"/>
      <c r="H73" s="161"/>
      <c r="I73" s="71"/>
      <c r="J73" s="2"/>
      <c r="K73" s="166"/>
      <c r="L73" s="166"/>
      <c r="M73" s="167"/>
      <c r="N73" s="36"/>
      <c r="O73" s="172" t="str">
        <f t="shared" si="3"/>
        <v>2- Cortes Garcia Dolores Jazmin</v>
      </c>
      <c r="P73" s="20">
        <v>4</v>
      </c>
      <c r="Q73" s="21">
        <v>0.47916666666666674</v>
      </c>
      <c r="R73" s="1"/>
      <c r="S73" s="28"/>
      <c r="T73" s="168"/>
      <c r="U73" s="168"/>
      <c r="V73" s="2"/>
      <c r="W73" s="166"/>
      <c r="X73" s="167"/>
    </row>
    <row r="74" spans="1:24" s="34" customFormat="1" ht="15.75" customHeight="1" x14ac:dyDescent="0.2">
      <c r="A74" s="158"/>
      <c r="B74" s="20">
        <v>27</v>
      </c>
      <c r="C74" s="21"/>
      <c r="D74" s="1"/>
      <c r="E74" s="70"/>
      <c r="F74" s="161"/>
      <c r="G74" s="161"/>
      <c r="H74" s="161"/>
      <c r="I74" s="71"/>
      <c r="J74" s="2"/>
      <c r="K74" s="166"/>
      <c r="L74" s="166"/>
      <c r="M74" s="167"/>
      <c r="N74" s="36"/>
      <c r="O74" s="172" t="str">
        <f t="shared" si="3"/>
        <v>2- Cortes Garcia Dolores Jazmin</v>
      </c>
      <c r="P74" s="20">
        <v>5</v>
      </c>
      <c r="Q74" s="21">
        <v>0.52083333333333337</v>
      </c>
      <c r="R74" s="85"/>
      <c r="S74" s="86"/>
      <c r="T74" s="168"/>
      <c r="U74" s="168"/>
      <c r="V74" s="87"/>
      <c r="W74" s="166"/>
      <c r="X74" s="167"/>
    </row>
    <row r="75" spans="1:24" s="34" customFormat="1" ht="15.75" x14ac:dyDescent="0.2">
      <c r="A75" s="158"/>
      <c r="B75" s="20">
        <v>28</v>
      </c>
      <c r="C75" s="21"/>
      <c r="D75" s="1"/>
      <c r="E75" s="70"/>
      <c r="F75" s="161"/>
      <c r="G75" s="161"/>
      <c r="H75" s="161"/>
      <c r="I75" s="71"/>
      <c r="J75" s="2"/>
      <c r="K75" s="166"/>
      <c r="L75" s="166"/>
      <c r="M75" s="167"/>
      <c r="N75" s="36"/>
      <c r="O75" s="172" t="str">
        <f t="shared" si="3"/>
        <v>2- Cortes Garcia Dolores Jazmin</v>
      </c>
      <c r="P75" s="20">
        <v>6</v>
      </c>
      <c r="Q75" s="21">
        <v>0.5625</v>
      </c>
      <c r="R75" s="85"/>
      <c r="S75" s="86"/>
      <c r="T75" s="168"/>
      <c r="U75" s="168"/>
      <c r="V75" s="87"/>
      <c r="W75" s="166"/>
      <c r="X75" s="167"/>
    </row>
    <row r="76" spans="1:24" s="34" customFormat="1" ht="15.75" customHeight="1" x14ac:dyDescent="0.2">
      <c r="A76" s="158"/>
      <c r="B76" s="20">
        <v>29</v>
      </c>
      <c r="C76" s="21"/>
      <c r="D76" s="1"/>
      <c r="E76" s="70"/>
      <c r="F76" s="161"/>
      <c r="G76" s="161"/>
      <c r="H76" s="161"/>
      <c r="I76" s="71"/>
      <c r="J76" s="2"/>
      <c r="K76" s="166"/>
      <c r="L76" s="166"/>
      <c r="M76" s="167"/>
      <c r="N76" s="36"/>
      <c r="O76" s="172" t="str">
        <f t="shared" si="3"/>
        <v>2- Cortes Garcia Dolores Jazmin</v>
      </c>
      <c r="P76" s="20">
        <v>7</v>
      </c>
      <c r="Q76" s="21"/>
      <c r="R76" s="1"/>
      <c r="S76" s="28"/>
      <c r="T76" s="168"/>
      <c r="U76" s="168"/>
      <c r="V76" s="2"/>
      <c r="W76" s="166"/>
      <c r="X76" s="167"/>
    </row>
    <row r="77" spans="1:24" s="34" customFormat="1" ht="16.5" thickBot="1" x14ac:dyDescent="0.25">
      <c r="A77" s="158"/>
      <c r="B77" s="20">
        <v>30</v>
      </c>
      <c r="C77" s="21"/>
      <c r="D77" s="1"/>
      <c r="E77" s="70"/>
      <c r="F77" s="161"/>
      <c r="G77" s="161"/>
      <c r="H77" s="161"/>
      <c r="I77" s="71"/>
      <c r="J77" s="2"/>
      <c r="K77" s="166"/>
      <c r="L77" s="166"/>
      <c r="M77" s="167"/>
      <c r="N77" s="36"/>
      <c r="O77" s="172" t="str">
        <f t="shared" si="3"/>
        <v>2- Cortes Garcia Dolores Jazmin</v>
      </c>
      <c r="P77" s="20">
        <v>8</v>
      </c>
      <c r="Q77" s="21"/>
      <c r="R77" s="1"/>
      <c r="S77" s="28"/>
      <c r="T77" s="168"/>
      <c r="U77" s="168"/>
      <c r="V77" s="2"/>
      <c r="W77" s="166"/>
      <c r="X77" s="167"/>
    </row>
    <row r="78" spans="1:24" s="34" customFormat="1" ht="15.75" x14ac:dyDescent="0.2">
      <c r="A78" s="158"/>
      <c r="B78" s="20">
        <v>31</v>
      </c>
      <c r="C78" s="21"/>
      <c r="D78" s="1"/>
      <c r="E78" s="70"/>
      <c r="F78" s="161"/>
      <c r="G78" s="161"/>
      <c r="H78" s="161"/>
      <c r="I78" s="71"/>
      <c r="J78" s="2"/>
      <c r="K78" s="166"/>
      <c r="L78" s="166"/>
      <c r="M78" s="167"/>
      <c r="N78" s="36"/>
      <c r="O78" s="169" t="str">
        <f t="shared" ref="O78:O85" si="4">_xlfn.CONCAT($P$11,"- ",$Q$11)</f>
        <v>3- Esquivel Pineda Luz Amalia</v>
      </c>
      <c r="P78" s="24">
        <v>1</v>
      </c>
      <c r="Q78" s="25" cm="1">
        <f t="array" ref="Q78:Q83">GenerarHorasDerrame60($W$11,$X$11)</f>
        <v>0.35416666666666669</v>
      </c>
      <c r="R78" s="3"/>
      <c r="S78" s="4"/>
      <c r="T78" s="173"/>
      <c r="U78" s="173"/>
      <c r="V78" s="5"/>
      <c r="W78" s="174"/>
      <c r="X78" s="175"/>
    </row>
    <row r="79" spans="1:24" s="34" customFormat="1" ht="16.5" thickBot="1" x14ac:dyDescent="0.25">
      <c r="A79" s="163"/>
      <c r="B79" s="22">
        <v>32</v>
      </c>
      <c r="C79" s="23"/>
      <c r="D79" s="6"/>
      <c r="E79" s="50"/>
      <c r="F79" s="161"/>
      <c r="G79" s="161"/>
      <c r="H79" s="161"/>
      <c r="I79" s="58"/>
      <c r="J79" s="8"/>
      <c r="K79" s="166"/>
      <c r="L79" s="166"/>
      <c r="M79" s="167"/>
      <c r="N79" s="36"/>
      <c r="O79" s="170" t="str">
        <f t="shared" si="4"/>
        <v>3- Esquivel Pineda Luz Amalia</v>
      </c>
      <c r="P79" s="20">
        <v>2</v>
      </c>
      <c r="Q79" s="21">
        <v>0.39583333333333337</v>
      </c>
      <c r="R79" s="1"/>
      <c r="S79" s="28"/>
      <c r="T79" s="168"/>
      <c r="U79" s="168"/>
      <c r="V79" s="2"/>
      <c r="W79" s="166"/>
      <c r="X79" s="167"/>
    </row>
    <row r="80" spans="1:24" s="34" customFormat="1" ht="15.75" customHeight="1" x14ac:dyDescent="0.2">
      <c r="A80" s="159" t="str">
        <f>_xlfn.CONCAT(B5," - ",D5)</f>
        <v>3 - Blancas Jimenez Karina</v>
      </c>
      <c r="B80" s="24">
        <v>1</v>
      </c>
      <c r="C80" s="25" cm="1">
        <f t="array" ref="C80:C105">GenerarHorasDerrame15($L$5,$M$5)</f>
        <v>45108.354166666664</v>
      </c>
      <c r="D80" s="3"/>
      <c r="E80" s="51"/>
      <c r="F80" s="162"/>
      <c r="G80" s="162"/>
      <c r="H80" s="162"/>
      <c r="I80" s="57"/>
      <c r="J80" s="5"/>
      <c r="K80" s="174"/>
      <c r="L80" s="174"/>
      <c r="M80" s="175"/>
      <c r="N80" s="36"/>
      <c r="O80" s="170" t="str">
        <f t="shared" si="4"/>
        <v>3- Esquivel Pineda Luz Amalia</v>
      </c>
      <c r="P80" s="20">
        <v>3</v>
      </c>
      <c r="Q80" s="21">
        <v>0.43750000000000006</v>
      </c>
      <c r="R80" s="1"/>
      <c r="S80" s="28"/>
      <c r="T80" s="168"/>
      <c r="U80" s="168"/>
      <c r="V80" s="2"/>
      <c r="W80" s="166"/>
      <c r="X80" s="167"/>
    </row>
    <row r="81" spans="1:24" s="34" customFormat="1" ht="15.75" x14ac:dyDescent="0.2">
      <c r="A81" s="160"/>
      <c r="B81" s="20">
        <v>2</v>
      </c>
      <c r="C81" s="21">
        <v>45108.364583333328</v>
      </c>
      <c r="D81" s="1"/>
      <c r="E81" s="70"/>
      <c r="F81" s="161"/>
      <c r="G81" s="161"/>
      <c r="H81" s="161"/>
      <c r="I81" s="73"/>
      <c r="J81" s="2"/>
      <c r="K81" s="166"/>
      <c r="L81" s="166"/>
      <c r="M81" s="167"/>
      <c r="N81" s="36"/>
      <c r="O81" s="170" t="str">
        <f t="shared" si="4"/>
        <v>3- Esquivel Pineda Luz Amalia</v>
      </c>
      <c r="P81" s="20">
        <v>4</v>
      </c>
      <c r="Q81" s="21">
        <v>0.47916666666666674</v>
      </c>
      <c r="R81" s="1"/>
      <c r="S81" s="28"/>
      <c r="T81" s="168"/>
      <c r="U81" s="168"/>
      <c r="V81" s="2"/>
      <c r="W81" s="166"/>
      <c r="X81" s="167"/>
    </row>
    <row r="82" spans="1:24" s="34" customFormat="1" ht="15.75" customHeight="1" x14ac:dyDescent="0.25">
      <c r="A82" s="160"/>
      <c r="B82" s="20">
        <v>3</v>
      </c>
      <c r="C82" s="21">
        <v>45108.374999999993</v>
      </c>
      <c r="D82" s="1"/>
      <c r="E82" s="70"/>
      <c r="F82" s="161"/>
      <c r="G82" s="161"/>
      <c r="H82" s="161"/>
      <c r="I82" s="73"/>
      <c r="J82" s="2"/>
      <c r="K82" s="166"/>
      <c r="L82" s="166"/>
      <c r="M82" s="167"/>
      <c r="N82" s="36"/>
      <c r="O82" s="170" t="str">
        <f t="shared" si="4"/>
        <v>3- Esquivel Pineda Luz Amalia</v>
      </c>
      <c r="P82" s="20">
        <v>5</v>
      </c>
      <c r="Q82" s="21">
        <v>0.52083333333333337</v>
      </c>
      <c r="R82" s="1"/>
      <c r="S82"/>
      <c r="T82" s="168"/>
      <c r="U82" s="168"/>
      <c r="V82"/>
      <c r="W82" s="166"/>
      <c r="X82" s="167"/>
    </row>
    <row r="83" spans="1:24" s="34" customFormat="1" ht="15.75" x14ac:dyDescent="0.25">
      <c r="A83" s="160"/>
      <c r="B83" s="20">
        <v>4</v>
      </c>
      <c r="C83" s="21">
        <v>45108.385416666657</v>
      </c>
      <c r="D83" s="1"/>
      <c r="E83" s="70"/>
      <c r="F83" s="161"/>
      <c r="G83" s="161"/>
      <c r="H83" s="161"/>
      <c r="I83" s="73"/>
      <c r="J83" s="2"/>
      <c r="K83" s="166"/>
      <c r="L83" s="166"/>
      <c r="M83" s="167"/>
      <c r="N83" s="36"/>
      <c r="O83" s="170" t="str">
        <f t="shared" si="4"/>
        <v>3- Esquivel Pineda Luz Amalia</v>
      </c>
      <c r="P83" s="20">
        <v>6</v>
      </c>
      <c r="Q83" s="21">
        <v>0.5625</v>
      </c>
      <c r="R83" s="1"/>
      <c r="S83"/>
      <c r="T83"/>
      <c r="U83"/>
      <c r="V83"/>
      <c r="W83" s="166"/>
      <c r="X83" s="167"/>
    </row>
    <row r="84" spans="1:24" s="34" customFormat="1" ht="15.75" x14ac:dyDescent="0.2">
      <c r="A84" s="160"/>
      <c r="B84" s="20">
        <v>5</v>
      </c>
      <c r="C84" s="21">
        <v>45108.395833333321</v>
      </c>
      <c r="D84" s="1"/>
      <c r="E84" s="70"/>
      <c r="F84" s="161"/>
      <c r="G84" s="161"/>
      <c r="H84" s="161"/>
      <c r="I84" s="73"/>
      <c r="J84" s="2"/>
      <c r="K84" s="166"/>
      <c r="L84" s="166"/>
      <c r="M84" s="167"/>
      <c r="N84" s="36"/>
      <c r="O84" s="170" t="str">
        <f t="shared" si="4"/>
        <v>3- Esquivel Pineda Luz Amalia</v>
      </c>
      <c r="P84" s="20">
        <v>7</v>
      </c>
      <c r="Q84" s="21"/>
      <c r="R84" s="1"/>
      <c r="S84" s="28"/>
      <c r="T84" s="168"/>
      <c r="U84" s="168"/>
      <c r="V84" s="2"/>
      <c r="W84" s="166"/>
      <c r="X84" s="167"/>
    </row>
    <row r="85" spans="1:24" s="34" customFormat="1" ht="16.5" thickBot="1" x14ac:dyDescent="0.25">
      <c r="A85" s="160"/>
      <c r="B85" s="20">
        <v>6</v>
      </c>
      <c r="C85" s="21">
        <v>45108.406249999985</v>
      </c>
      <c r="D85" s="1"/>
      <c r="E85" s="70"/>
      <c r="F85" s="161"/>
      <c r="G85" s="161"/>
      <c r="H85" s="161"/>
      <c r="I85" s="73"/>
      <c r="J85" s="2"/>
      <c r="K85" s="166"/>
      <c r="L85" s="166"/>
      <c r="M85" s="167"/>
      <c r="N85" s="36"/>
      <c r="O85" s="171" t="str">
        <f t="shared" si="4"/>
        <v>3- Esquivel Pineda Luz Amalia</v>
      </c>
      <c r="P85" s="22">
        <v>8</v>
      </c>
      <c r="Q85" s="23"/>
      <c r="R85" s="6"/>
      <c r="S85" s="7"/>
      <c r="T85" s="154"/>
      <c r="U85" s="154"/>
      <c r="V85" s="8"/>
      <c r="W85" s="155"/>
      <c r="X85" s="156"/>
    </row>
    <row r="86" spans="1:24" s="34" customFormat="1" ht="16.5" thickBot="1" x14ac:dyDescent="0.3">
      <c r="A86" s="160"/>
      <c r="B86" s="20">
        <v>7</v>
      </c>
      <c r="C86" s="21">
        <v>45108.41666666665</v>
      </c>
      <c r="D86" s="1"/>
      <c r="E86" s="70"/>
      <c r="F86" s="161"/>
      <c r="G86" s="161"/>
      <c r="H86" s="161"/>
      <c r="I86" s="73"/>
      <c r="J86" s="2"/>
      <c r="K86" s="166"/>
      <c r="L86" s="166"/>
      <c r="M86" s="167"/>
      <c r="N86" s="36"/>
      <c r="O86" s="27"/>
      <c r="P86" s="27"/>
      <c r="Q86" s="27"/>
      <c r="R86" s="27"/>
      <c r="S86" s="27"/>
      <c r="T86" s="27"/>
      <c r="U86" s="27"/>
      <c r="V86" s="27"/>
      <c r="W86" s="27"/>
      <c r="X86" s="27"/>
    </row>
    <row r="87" spans="1:24" s="34" customFormat="1" ht="15.75" x14ac:dyDescent="0.2">
      <c r="A87" s="160"/>
      <c r="B87" s="20">
        <v>8</v>
      </c>
      <c r="C87" s="21">
        <v>45108.427083333314</v>
      </c>
      <c r="D87" s="1"/>
      <c r="E87" s="70"/>
      <c r="F87" s="161"/>
      <c r="G87" s="161"/>
      <c r="H87" s="161"/>
      <c r="I87" s="73"/>
      <c r="J87" s="2"/>
      <c r="K87" s="166"/>
      <c r="L87" s="166"/>
      <c r="M87" s="167"/>
      <c r="N87" s="36"/>
      <c r="O87" s="202" t="str">
        <f>_xlfn.CONCAT($P$13,"- ",$Q$13)</f>
        <v>1- Rodriguez Diaz Lizeth</v>
      </c>
      <c r="P87" s="24">
        <v>1</v>
      </c>
      <c r="Q87" s="25" cm="1">
        <f t="array" ref="Q87:Q112">GenerarHorasDerrame15($W$13,$X$13)</f>
        <v>0.35416666666666669</v>
      </c>
      <c r="R87" s="3"/>
      <c r="S87" s="4"/>
      <c r="T87" s="173"/>
      <c r="U87" s="173"/>
      <c r="V87" s="5"/>
      <c r="W87" s="174"/>
      <c r="X87" s="175"/>
    </row>
    <row r="88" spans="1:24" s="34" customFormat="1" ht="15.75" x14ac:dyDescent="0.2">
      <c r="A88" s="160"/>
      <c r="B88" s="20">
        <v>9</v>
      </c>
      <c r="C88" s="21">
        <v>45108.437499999978</v>
      </c>
      <c r="D88" s="1"/>
      <c r="E88" s="70"/>
      <c r="F88" s="161"/>
      <c r="G88" s="161"/>
      <c r="H88" s="161"/>
      <c r="I88" s="73"/>
      <c r="J88" s="2"/>
      <c r="K88" s="166"/>
      <c r="L88" s="166"/>
      <c r="M88" s="167"/>
      <c r="N88" s="36"/>
      <c r="O88" s="203"/>
      <c r="P88" s="20">
        <v>2</v>
      </c>
      <c r="Q88" s="21">
        <v>0.36458333333333337</v>
      </c>
      <c r="R88" s="1"/>
      <c r="S88" s="28"/>
      <c r="T88" s="168"/>
      <c r="U88" s="168"/>
      <c r="V88" s="2"/>
      <c r="W88" s="166"/>
      <c r="X88" s="167"/>
    </row>
    <row r="89" spans="1:24" s="34" customFormat="1" ht="15.75" x14ac:dyDescent="0.2">
      <c r="A89" s="160"/>
      <c r="B89" s="20">
        <v>10</v>
      </c>
      <c r="C89" s="21">
        <v>45108.447916666642</v>
      </c>
      <c r="D89" s="1"/>
      <c r="E89" s="70"/>
      <c r="F89" s="161"/>
      <c r="G89" s="161"/>
      <c r="H89" s="161"/>
      <c r="I89" s="73"/>
      <c r="J89" s="2"/>
      <c r="K89" s="166"/>
      <c r="L89" s="166"/>
      <c r="M89" s="167"/>
      <c r="N89" s="36"/>
      <c r="O89" s="203"/>
      <c r="P89" s="20">
        <v>3</v>
      </c>
      <c r="Q89" s="21">
        <v>0.37500000000000006</v>
      </c>
      <c r="R89" s="1"/>
      <c r="S89" s="28"/>
      <c r="T89" s="168"/>
      <c r="U89" s="168"/>
      <c r="V89" s="2"/>
      <c r="W89" s="166"/>
      <c r="X89" s="167"/>
    </row>
    <row r="90" spans="1:24" s="34" customFormat="1" ht="15.75" x14ac:dyDescent="0.2">
      <c r="A90" s="160"/>
      <c r="B90" s="20">
        <v>11</v>
      </c>
      <c r="C90" s="21">
        <v>45108.458333333307</v>
      </c>
      <c r="D90" s="1"/>
      <c r="E90" s="70"/>
      <c r="F90" s="161"/>
      <c r="G90" s="161"/>
      <c r="H90" s="161"/>
      <c r="I90" s="73"/>
      <c r="J90" s="2"/>
      <c r="K90" s="166"/>
      <c r="L90" s="166"/>
      <c r="M90" s="167"/>
      <c r="N90" s="36"/>
      <c r="O90" s="203"/>
      <c r="P90" s="20">
        <v>4</v>
      </c>
      <c r="Q90" s="21">
        <v>0.38541666666666674</v>
      </c>
      <c r="R90" s="1"/>
      <c r="S90" s="28"/>
      <c r="T90" s="168"/>
      <c r="U90" s="168"/>
      <c r="V90" s="2"/>
      <c r="W90" s="166"/>
      <c r="X90" s="167"/>
    </row>
    <row r="91" spans="1:24" s="34" customFormat="1" ht="15.75" x14ac:dyDescent="0.2">
      <c r="A91" s="160"/>
      <c r="B91" s="20">
        <v>12</v>
      </c>
      <c r="C91" s="21">
        <v>45108.468749999971</v>
      </c>
      <c r="D91" s="1"/>
      <c r="E91" s="70"/>
      <c r="F91" s="161"/>
      <c r="G91" s="161"/>
      <c r="H91" s="161"/>
      <c r="I91" s="73"/>
      <c r="J91" s="2"/>
      <c r="K91" s="166"/>
      <c r="L91" s="166"/>
      <c r="M91" s="167"/>
      <c r="N91" s="36"/>
      <c r="O91" s="203"/>
      <c r="P91" s="20">
        <v>5</v>
      </c>
      <c r="Q91" s="21">
        <v>0.39583333333333343</v>
      </c>
      <c r="R91" s="1"/>
      <c r="S91" s="28"/>
      <c r="T91" s="168"/>
      <c r="U91" s="168"/>
      <c r="V91" s="2"/>
      <c r="W91" s="166"/>
      <c r="X91" s="167"/>
    </row>
    <row r="92" spans="1:24" s="34" customFormat="1" ht="15.75" x14ac:dyDescent="0.2">
      <c r="A92" s="160"/>
      <c r="B92" s="20">
        <v>13</v>
      </c>
      <c r="C92" s="21">
        <v>45108.479166666635</v>
      </c>
      <c r="D92" s="1"/>
      <c r="E92" s="70"/>
      <c r="F92" s="161"/>
      <c r="G92" s="161"/>
      <c r="H92" s="161"/>
      <c r="I92" s="73"/>
      <c r="J92" s="2"/>
      <c r="K92" s="166"/>
      <c r="L92" s="166"/>
      <c r="M92" s="167"/>
      <c r="N92" s="36"/>
      <c r="O92" s="203"/>
      <c r="P92" s="20">
        <v>6</v>
      </c>
      <c r="Q92" s="21">
        <v>0.40625000000000011</v>
      </c>
      <c r="R92" s="1"/>
      <c r="S92" s="28"/>
      <c r="T92" s="168"/>
      <c r="U92" s="168"/>
      <c r="V92" s="2"/>
      <c r="W92" s="166"/>
      <c r="X92" s="167"/>
    </row>
    <row r="93" spans="1:24" s="34" customFormat="1" ht="15.75" x14ac:dyDescent="0.2">
      <c r="A93" s="160"/>
      <c r="B93" s="20">
        <v>14</v>
      </c>
      <c r="C93" s="21">
        <v>45108.489583333299</v>
      </c>
      <c r="D93" s="1"/>
      <c r="E93" s="70"/>
      <c r="F93" s="161"/>
      <c r="G93" s="161"/>
      <c r="H93" s="161"/>
      <c r="I93" s="73"/>
      <c r="J93" s="2"/>
      <c r="K93" s="166"/>
      <c r="L93" s="166"/>
      <c r="M93" s="167"/>
      <c r="N93" s="36"/>
      <c r="O93" s="203"/>
      <c r="P93" s="20">
        <v>7</v>
      </c>
      <c r="Q93" s="21">
        <v>0.4166666666666668</v>
      </c>
      <c r="R93" s="1"/>
      <c r="S93" s="28"/>
      <c r="T93" s="168"/>
      <c r="U93" s="168"/>
      <c r="V93" s="2"/>
      <c r="W93" s="166"/>
      <c r="X93" s="167"/>
    </row>
    <row r="94" spans="1:24" s="34" customFormat="1" ht="15.75" customHeight="1" x14ac:dyDescent="0.2">
      <c r="A94" s="160"/>
      <c r="B94" s="20">
        <v>15</v>
      </c>
      <c r="C94" s="21">
        <v>45108.499999999964</v>
      </c>
      <c r="D94" s="1"/>
      <c r="E94" s="70"/>
      <c r="F94" s="161"/>
      <c r="G94" s="161"/>
      <c r="H94" s="161"/>
      <c r="I94" s="71"/>
      <c r="J94" s="2"/>
      <c r="K94" s="166"/>
      <c r="L94" s="166"/>
      <c r="M94" s="167"/>
      <c r="N94" s="36"/>
      <c r="O94" s="203"/>
      <c r="P94" s="20">
        <v>8</v>
      </c>
      <c r="Q94" s="21">
        <v>0.42708333333333348</v>
      </c>
      <c r="R94" s="1"/>
      <c r="S94" s="28"/>
      <c r="T94" s="168"/>
      <c r="U94" s="168"/>
      <c r="V94" s="2"/>
      <c r="W94" s="166"/>
      <c r="X94" s="167"/>
    </row>
    <row r="95" spans="1:24" s="34" customFormat="1" ht="15.75" x14ac:dyDescent="0.2">
      <c r="A95" s="160"/>
      <c r="B95" s="20">
        <v>16</v>
      </c>
      <c r="C95" s="21">
        <v>45108.510416666628</v>
      </c>
      <c r="D95" s="1"/>
      <c r="E95" s="70"/>
      <c r="F95" s="161"/>
      <c r="G95" s="161"/>
      <c r="H95" s="161"/>
      <c r="I95" s="71"/>
      <c r="J95" s="2"/>
      <c r="K95" s="166"/>
      <c r="L95" s="166"/>
      <c r="M95" s="167"/>
      <c r="N95" s="36"/>
      <c r="O95" s="203"/>
      <c r="P95" s="20">
        <v>9</v>
      </c>
      <c r="Q95" s="21">
        <v>0.43750000000000017</v>
      </c>
      <c r="R95" s="1"/>
      <c r="S95" s="28"/>
      <c r="T95" s="168"/>
      <c r="U95" s="168"/>
      <c r="V95" s="2"/>
      <c r="W95" s="166"/>
      <c r="X95" s="167"/>
    </row>
    <row r="96" spans="1:24" s="34" customFormat="1" ht="15.75" x14ac:dyDescent="0.2">
      <c r="A96" s="160"/>
      <c r="B96" s="20">
        <v>17</v>
      </c>
      <c r="C96" s="21">
        <v>45108.520833333292</v>
      </c>
      <c r="D96" s="1"/>
      <c r="E96" s="70"/>
      <c r="F96" s="161"/>
      <c r="G96" s="161"/>
      <c r="H96" s="161"/>
      <c r="I96" s="71"/>
      <c r="J96" s="2"/>
      <c r="K96" s="166"/>
      <c r="L96" s="166"/>
      <c r="M96" s="167"/>
      <c r="N96" s="36"/>
      <c r="O96" s="203"/>
      <c r="P96" s="20">
        <v>10</v>
      </c>
      <c r="Q96" s="21">
        <v>0.44791666666666685</v>
      </c>
      <c r="R96" s="1"/>
      <c r="S96" s="28"/>
      <c r="T96" s="168"/>
      <c r="U96" s="168"/>
      <c r="V96" s="2"/>
      <c r="W96" s="166"/>
      <c r="X96" s="167"/>
    </row>
    <row r="97" spans="1:24" s="34" customFormat="1" ht="15.75" x14ac:dyDescent="0.2">
      <c r="A97" s="160"/>
      <c r="B97" s="20">
        <v>18</v>
      </c>
      <c r="C97" s="21">
        <v>45108.531249999956</v>
      </c>
      <c r="D97" s="1"/>
      <c r="E97" s="70"/>
      <c r="F97" s="161"/>
      <c r="G97" s="161"/>
      <c r="H97" s="161"/>
      <c r="I97" s="71"/>
      <c r="J97" s="2"/>
      <c r="K97" s="166"/>
      <c r="L97" s="166"/>
      <c r="M97" s="167"/>
      <c r="N97" s="36"/>
      <c r="O97" s="203"/>
      <c r="P97" s="20">
        <v>11</v>
      </c>
      <c r="Q97" s="21">
        <v>0.45833333333333354</v>
      </c>
      <c r="R97" s="1"/>
      <c r="S97" s="28"/>
      <c r="T97" s="168"/>
      <c r="U97" s="168"/>
      <c r="V97" s="2"/>
      <c r="W97" s="166"/>
      <c r="X97" s="167"/>
    </row>
    <row r="98" spans="1:24" s="34" customFormat="1" ht="15.75" x14ac:dyDescent="0.2">
      <c r="A98" s="160"/>
      <c r="B98" s="20">
        <v>19</v>
      </c>
      <c r="C98" s="21">
        <v>45108.541666666621</v>
      </c>
      <c r="D98" s="1"/>
      <c r="E98" s="70"/>
      <c r="F98" s="161"/>
      <c r="G98" s="161"/>
      <c r="H98" s="161"/>
      <c r="I98" s="71"/>
      <c r="J98" s="2"/>
      <c r="K98" s="166"/>
      <c r="L98" s="166"/>
      <c r="M98" s="167"/>
      <c r="N98" s="36"/>
      <c r="O98" s="203"/>
      <c r="P98" s="20">
        <v>12</v>
      </c>
      <c r="Q98" s="21">
        <v>0.46875000000000022</v>
      </c>
      <c r="R98" s="1"/>
      <c r="S98" s="28"/>
      <c r="T98" s="168"/>
      <c r="U98" s="168"/>
      <c r="V98" s="2"/>
      <c r="W98" s="166"/>
      <c r="X98" s="167"/>
    </row>
    <row r="99" spans="1:24" s="34" customFormat="1" ht="15.75" x14ac:dyDescent="0.2">
      <c r="A99" s="160"/>
      <c r="B99" s="20">
        <v>20</v>
      </c>
      <c r="C99" s="21">
        <v>45108.552083333285</v>
      </c>
      <c r="D99" s="1"/>
      <c r="E99" s="70"/>
      <c r="F99" s="161"/>
      <c r="G99" s="161"/>
      <c r="H99" s="161"/>
      <c r="I99" s="71"/>
      <c r="J99" s="2"/>
      <c r="K99" s="166"/>
      <c r="L99" s="166"/>
      <c r="M99" s="167"/>
      <c r="N99" s="36"/>
      <c r="O99" s="203"/>
      <c r="P99" s="20">
        <v>13</v>
      </c>
      <c r="Q99" s="21">
        <v>0.47916666666666691</v>
      </c>
      <c r="R99" s="1"/>
      <c r="S99" s="28"/>
      <c r="T99" s="168"/>
      <c r="U99" s="168"/>
      <c r="V99" s="2"/>
      <c r="W99" s="166"/>
      <c r="X99" s="167"/>
    </row>
    <row r="100" spans="1:24" s="34" customFormat="1" ht="15.75" x14ac:dyDescent="0.2">
      <c r="A100" s="160"/>
      <c r="B100" s="20">
        <v>21</v>
      </c>
      <c r="C100" s="21">
        <v>45108.562499999949</v>
      </c>
      <c r="D100" s="1"/>
      <c r="E100" s="70"/>
      <c r="F100" s="161"/>
      <c r="G100" s="161"/>
      <c r="H100" s="161"/>
      <c r="I100" s="71"/>
      <c r="J100" s="2"/>
      <c r="K100" s="166"/>
      <c r="L100" s="166"/>
      <c r="M100" s="167"/>
      <c r="N100" s="36"/>
      <c r="O100" s="203"/>
      <c r="P100" s="20">
        <v>14</v>
      </c>
      <c r="Q100" s="21">
        <v>0.48958333333333359</v>
      </c>
      <c r="R100" s="1"/>
      <c r="S100" s="28"/>
      <c r="T100" s="168"/>
      <c r="U100" s="168"/>
      <c r="V100" s="2"/>
      <c r="W100" s="166"/>
      <c r="X100" s="167"/>
    </row>
    <row r="101" spans="1:24" s="34" customFormat="1" ht="15.75" x14ac:dyDescent="0.2">
      <c r="A101" s="160"/>
      <c r="B101" s="20">
        <v>22</v>
      </c>
      <c r="C101" s="21">
        <v>45108.572916666613</v>
      </c>
      <c r="D101" s="1"/>
      <c r="E101" s="70"/>
      <c r="F101" s="161"/>
      <c r="G101" s="161"/>
      <c r="H101" s="161"/>
      <c r="I101" s="71"/>
      <c r="J101" s="2"/>
      <c r="K101" s="166"/>
      <c r="L101" s="166"/>
      <c r="M101" s="167"/>
      <c r="N101" s="36"/>
      <c r="O101" s="203"/>
      <c r="P101" s="20">
        <v>15</v>
      </c>
      <c r="Q101" s="21">
        <v>0.50000000000000022</v>
      </c>
      <c r="R101" s="1"/>
      <c r="S101" s="28"/>
      <c r="T101" s="168"/>
      <c r="U101" s="168"/>
      <c r="V101" s="2"/>
      <c r="W101" s="166"/>
      <c r="X101" s="167"/>
    </row>
    <row r="102" spans="1:24" s="34" customFormat="1" ht="15.75" x14ac:dyDescent="0.2">
      <c r="A102" s="160"/>
      <c r="B102" s="20">
        <v>23</v>
      </c>
      <c r="C102" s="21">
        <v>45108.583333333278</v>
      </c>
      <c r="D102" s="1"/>
      <c r="E102" s="70"/>
      <c r="F102" s="161"/>
      <c r="G102" s="161"/>
      <c r="H102" s="161"/>
      <c r="I102" s="71"/>
      <c r="J102" s="2"/>
      <c r="K102" s="166"/>
      <c r="L102" s="166"/>
      <c r="M102" s="167"/>
      <c r="N102" s="36"/>
      <c r="O102" s="203"/>
      <c r="P102" s="20">
        <v>16</v>
      </c>
      <c r="Q102" s="21">
        <v>0.51041666666666685</v>
      </c>
      <c r="R102" s="1"/>
      <c r="S102" s="28"/>
      <c r="T102" s="168"/>
      <c r="U102" s="168"/>
      <c r="V102" s="2"/>
      <c r="W102" s="166"/>
      <c r="X102" s="167"/>
    </row>
    <row r="103" spans="1:24" s="34" customFormat="1" ht="15.75" x14ac:dyDescent="0.2">
      <c r="A103" s="160"/>
      <c r="B103" s="20">
        <v>24</v>
      </c>
      <c r="C103" s="21">
        <v>45108.593749999942</v>
      </c>
      <c r="D103" s="1"/>
      <c r="E103" s="70"/>
      <c r="F103" s="161"/>
      <c r="G103" s="161"/>
      <c r="H103" s="161"/>
      <c r="I103" s="71"/>
      <c r="J103" s="2"/>
      <c r="K103" s="166"/>
      <c r="L103" s="166"/>
      <c r="M103" s="167"/>
      <c r="N103" s="36"/>
      <c r="O103" s="203"/>
      <c r="P103" s="20">
        <v>17</v>
      </c>
      <c r="Q103" s="21">
        <v>0.52083333333333348</v>
      </c>
      <c r="R103" s="1"/>
      <c r="S103" s="28"/>
      <c r="T103" s="168"/>
      <c r="U103" s="168"/>
      <c r="V103" s="2"/>
      <c r="W103" s="166"/>
      <c r="X103" s="167"/>
    </row>
    <row r="104" spans="1:24" s="34" customFormat="1" ht="15.75" x14ac:dyDescent="0.2">
      <c r="A104" s="160"/>
      <c r="B104" s="20">
        <v>25</v>
      </c>
      <c r="C104" s="21">
        <v>45108.604166666606</v>
      </c>
      <c r="D104" s="1"/>
      <c r="E104" s="70"/>
      <c r="F104" s="161"/>
      <c r="G104" s="161"/>
      <c r="H104" s="161"/>
      <c r="I104" s="71"/>
      <c r="J104" s="2"/>
      <c r="K104" s="166"/>
      <c r="L104" s="166"/>
      <c r="M104" s="167"/>
      <c r="N104" s="36"/>
      <c r="O104" s="203"/>
      <c r="P104" s="20">
        <v>18</v>
      </c>
      <c r="Q104" s="21">
        <v>0.53125000000000011</v>
      </c>
      <c r="R104" s="1"/>
      <c r="S104" s="28"/>
      <c r="T104" s="168"/>
      <c r="U104" s="168"/>
      <c r="V104" s="2"/>
      <c r="W104" s="166"/>
      <c r="X104" s="167"/>
    </row>
    <row r="105" spans="1:24" s="34" customFormat="1" ht="15.75" x14ac:dyDescent="0.2">
      <c r="A105" s="160"/>
      <c r="B105" s="20">
        <v>26</v>
      </c>
      <c r="C105" s="21">
        <v>45108.61458333327</v>
      </c>
      <c r="D105" s="1"/>
      <c r="E105" s="70"/>
      <c r="F105" s="161"/>
      <c r="G105" s="161"/>
      <c r="H105" s="161"/>
      <c r="I105" s="71"/>
      <c r="J105" s="2"/>
      <c r="K105" s="166"/>
      <c r="L105" s="166"/>
      <c r="M105" s="167"/>
      <c r="N105" s="36"/>
      <c r="O105" s="203"/>
      <c r="P105" s="20">
        <v>19</v>
      </c>
      <c r="Q105" s="21">
        <v>0.54166666666666674</v>
      </c>
      <c r="R105" s="1"/>
      <c r="S105" s="28"/>
      <c r="T105" s="168"/>
      <c r="U105" s="168"/>
      <c r="V105" s="2"/>
      <c r="W105" s="166"/>
      <c r="X105" s="167"/>
    </row>
    <row r="106" spans="1:24" s="34" customFormat="1" ht="15.75" x14ac:dyDescent="0.2">
      <c r="A106" s="160"/>
      <c r="B106" s="20">
        <v>27</v>
      </c>
      <c r="C106" s="21"/>
      <c r="D106" s="1"/>
      <c r="E106" s="70"/>
      <c r="F106" s="161"/>
      <c r="G106" s="161"/>
      <c r="H106" s="161"/>
      <c r="I106" s="71"/>
      <c r="J106" s="2"/>
      <c r="K106" s="166"/>
      <c r="L106" s="166"/>
      <c r="M106" s="167"/>
      <c r="N106" s="36"/>
      <c r="O106" s="203"/>
      <c r="P106" s="20">
        <v>20</v>
      </c>
      <c r="Q106" s="21">
        <v>0.55208333333333337</v>
      </c>
      <c r="R106" s="1"/>
      <c r="S106" s="28"/>
      <c r="T106" s="168"/>
      <c r="U106" s="168"/>
      <c r="V106" s="2"/>
      <c r="W106" s="166"/>
      <c r="X106" s="167"/>
    </row>
    <row r="107" spans="1:24" s="34" customFormat="1" ht="15.75" x14ac:dyDescent="0.2">
      <c r="A107" s="160"/>
      <c r="B107" s="20">
        <v>28</v>
      </c>
      <c r="C107" s="21"/>
      <c r="D107" s="1"/>
      <c r="E107" s="70"/>
      <c r="F107" s="161"/>
      <c r="G107" s="161"/>
      <c r="H107" s="161"/>
      <c r="I107" s="71"/>
      <c r="J107" s="2"/>
      <c r="K107" s="166"/>
      <c r="L107" s="166"/>
      <c r="M107" s="167"/>
      <c r="N107" s="36"/>
      <c r="O107" s="203"/>
      <c r="P107" s="20">
        <v>21</v>
      </c>
      <c r="Q107" s="21">
        <v>0.5625</v>
      </c>
      <c r="R107" s="1"/>
      <c r="S107" s="28"/>
      <c r="T107" s="168"/>
      <c r="U107" s="168"/>
      <c r="V107" s="2"/>
      <c r="W107" s="166"/>
      <c r="X107" s="167"/>
    </row>
    <row r="108" spans="1:24" s="34" customFormat="1" ht="15.75" x14ac:dyDescent="0.2">
      <c r="A108" s="160"/>
      <c r="B108" s="20">
        <v>29</v>
      </c>
      <c r="C108" s="21"/>
      <c r="D108" s="1"/>
      <c r="E108" s="70"/>
      <c r="F108" s="161"/>
      <c r="G108" s="161"/>
      <c r="H108" s="161"/>
      <c r="I108" s="71"/>
      <c r="J108" s="2"/>
      <c r="K108" s="166"/>
      <c r="L108" s="166"/>
      <c r="M108" s="167"/>
      <c r="N108" s="36"/>
      <c r="O108" s="203"/>
      <c r="P108" s="20">
        <v>22</v>
      </c>
      <c r="Q108" s="21">
        <v>0.57291666666666663</v>
      </c>
      <c r="R108" s="1"/>
      <c r="S108" s="28"/>
      <c r="T108" s="168"/>
      <c r="U108" s="168"/>
      <c r="V108" s="2"/>
      <c r="W108" s="166"/>
      <c r="X108" s="167"/>
    </row>
    <row r="109" spans="1:24" s="34" customFormat="1" ht="15.75" x14ac:dyDescent="0.2">
      <c r="A109" s="160"/>
      <c r="B109" s="20">
        <v>30</v>
      </c>
      <c r="C109" s="21"/>
      <c r="D109" s="1"/>
      <c r="E109" s="70"/>
      <c r="F109" s="161"/>
      <c r="G109" s="161"/>
      <c r="H109" s="161"/>
      <c r="I109" s="71"/>
      <c r="J109" s="2"/>
      <c r="K109" s="166"/>
      <c r="L109" s="166"/>
      <c r="M109" s="167"/>
      <c r="N109" s="36"/>
      <c r="O109" s="203"/>
      <c r="P109" s="20">
        <v>23</v>
      </c>
      <c r="Q109" s="21">
        <v>0.58333333333333326</v>
      </c>
      <c r="R109" s="1"/>
      <c r="S109" s="28"/>
      <c r="T109" s="168"/>
      <c r="U109" s="168"/>
      <c r="V109" s="2"/>
      <c r="W109" s="166"/>
      <c r="X109" s="167"/>
    </row>
    <row r="110" spans="1:24" s="34" customFormat="1" ht="15.75" x14ac:dyDescent="0.2">
      <c r="A110" s="160"/>
      <c r="B110" s="20">
        <v>31</v>
      </c>
      <c r="C110" s="21"/>
      <c r="D110" s="1"/>
      <c r="E110" s="70"/>
      <c r="F110" s="161"/>
      <c r="G110" s="161"/>
      <c r="H110" s="161"/>
      <c r="I110" s="71"/>
      <c r="J110" s="2"/>
      <c r="K110" s="166"/>
      <c r="L110" s="166"/>
      <c r="M110" s="167"/>
      <c r="N110" s="36"/>
      <c r="O110" s="203"/>
      <c r="P110" s="20">
        <v>24</v>
      </c>
      <c r="Q110" s="21">
        <v>0.59374999999999989</v>
      </c>
      <c r="R110" s="1"/>
      <c r="S110" s="28"/>
      <c r="T110" s="168"/>
      <c r="U110" s="168"/>
      <c r="V110" s="2"/>
      <c r="W110" s="166"/>
      <c r="X110" s="167"/>
    </row>
    <row r="111" spans="1:24" s="34" customFormat="1" ht="16.5" thickBot="1" x14ac:dyDescent="0.25">
      <c r="A111" s="164"/>
      <c r="B111" s="22">
        <v>32</v>
      </c>
      <c r="C111" s="23"/>
      <c r="D111" s="6"/>
      <c r="E111" s="50"/>
      <c r="F111" s="161"/>
      <c r="G111" s="161"/>
      <c r="H111" s="161"/>
      <c r="I111" s="58"/>
      <c r="J111" s="8"/>
      <c r="K111" s="166"/>
      <c r="L111" s="166"/>
      <c r="M111" s="167"/>
      <c r="N111" s="36"/>
      <c r="O111" s="203"/>
      <c r="P111" s="20">
        <v>25</v>
      </c>
      <c r="Q111" s="21">
        <v>0.60416666666666652</v>
      </c>
      <c r="R111" s="1"/>
      <c r="S111" s="28"/>
      <c r="T111" s="168"/>
      <c r="U111" s="168"/>
      <c r="V111" s="2"/>
      <c r="W111" s="166"/>
      <c r="X111" s="167"/>
    </row>
    <row r="112" spans="1:24" s="34" customFormat="1" ht="15.75" customHeight="1" x14ac:dyDescent="0.2">
      <c r="A112" s="157" t="str">
        <f>_xlfn.CONCAT(B6," - ",D6)</f>
        <v>4 - Cervantes Beristain Jessica</v>
      </c>
      <c r="B112" s="24">
        <v>1</v>
      </c>
      <c r="C112" s="25" cm="1">
        <f t="array" ref="C112:C137">GenerarHorasDerrame15($L$6,$M$6)</f>
        <v>45108.354166666664</v>
      </c>
      <c r="D112" s="3"/>
      <c r="E112" s="51"/>
      <c r="F112" s="162"/>
      <c r="G112" s="162"/>
      <c r="H112" s="162"/>
      <c r="I112" s="57"/>
      <c r="J112" s="5"/>
      <c r="K112" s="174"/>
      <c r="L112" s="174"/>
      <c r="M112" s="175"/>
      <c r="N112" s="36"/>
      <c r="O112" s="203"/>
      <c r="P112" s="20">
        <v>26</v>
      </c>
      <c r="Q112" s="21">
        <v>0.61458333333333315</v>
      </c>
      <c r="R112" s="1"/>
      <c r="S112" s="28"/>
      <c r="T112" s="168"/>
      <c r="U112" s="168"/>
      <c r="V112" s="2"/>
      <c r="W112" s="166"/>
      <c r="X112" s="167"/>
    </row>
    <row r="113" spans="1:24" s="34" customFormat="1" ht="15.75" x14ac:dyDescent="0.2">
      <c r="A113" s="158"/>
      <c r="B113" s="20">
        <v>2</v>
      </c>
      <c r="C113" s="21">
        <v>45108.364583333328</v>
      </c>
      <c r="D113" s="1"/>
      <c r="E113" s="70"/>
      <c r="F113" s="161"/>
      <c r="G113" s="161"/>
      <c r="H113" s="161"/>
      <c r="I113" s="73"/>
      <c r="J113" s="2"/>
      <c r="K113" s="166"/>
      <c r="L113" s="166"/>
      <c r="M113" s="167"/>
      <c r="N113" s="36"/>
      <c r="O113" s="203"/>
      <c r="P113" s="20">
        <v>27</v>
      </c>
      <c r="Q113" s="21"/>
      <c r="R113" s="1"/>
      <c r="S113" s="28"/>
      <c r="T113" s="168"/>
      <c r="U113" s="168"/>
      <c r="V113" s="2"/>
      <c r="W113" s="166"/>
      <c r="X113" s="167"/>
    </row>
    <row r="114" spans="1:24" s="34" customFormat="1" ht="15.75" customHeight="1" x14ac:dyDescent="0.2">
      <c r="A114" s="158"/>
      <c r="B114" s="20">
        <v>3</v>
      </c>
      <c r="C114" s="21">
        <v>45108.374999999993</v>
      </c>
      <c r="D114" s="1"/>
      <c r="E114" s="70"/>
      <c r="F114" s="161"/>
      <c r="G114" s="161"/>
      <c r="H114" s="161"/>
      <c r="I114" s="73"/>
      <c r="J114" s="2"/>
      <c r="K114" s="166"/>
      <c r="L114" s="166"/>
      <c r="M114" s="167"/>
      <c r="N114" s="36"/>
      <c r="O114" s="203"/>
      <c r="P114" s="20">
        <v>28</v>
      </c>
      <c r="Q114" s="21"/>
      <c r="R114" s="1"/>
      <c r="S114" s="28"/>
      <c r="T114" s="168"/>
      <c r="U114" s="168"/>
      <c r="V114" s="2"/>
      <c r="W114" s="166"/>
      <c r="X114" s="167"/>
    </row>
    <row r="115" spans="1:24" s="34" customFormat="1" ht="15.75" x14ac:dyDescent="0.2">
      <c r="A115" s="158"/>
      <c r="B115" s="20">
        <v>4</v>
      </c>
      <c r="C115" s="21">
        <v>45108.385416666657</v>
      </c>
      <c r="D115" s="1"/>
      <c r="E115" s="70"/>
      <c r="F115" s="161"/>
      <c r="G115" s="161"/>
      <c r="H115" s="161"/>
      <c r="I115" s="73"/>
      <c r="J115" s="2"/>
      <c r="K115" s="166"/>
      <c r="L115" s="166"/>
      <c r="M115" s="167"/>
      <c r="N115" s="36"/>
      <c r="O115" s="203"/>
      <c r="P115" s="20">
        <v>29</v>
      </c>
      <c r="Q115" s="21"/>
      <c r="R115" s="1"/>
      <c r="S115" s="28"/>
      <c r="T115" s="168"/>
      <c r="U115" s="168"/>
      <c r="V115" s="2"/>
      <c r="W115" s="166"/>
      <c r="X115" s="167"/>
    </row>
    <row r="116" spans="1:24" s="34" customFormat="1" ht="15.75" customHeight="1" x14ac:dyDescent="0.2">
      <c r="A116" s="158"/>
      <c r="B116" s="20">
        <v>5</v>
      </c>
      <c r="C116" s="21">
        <v>45108.395833333321</v>
      </c>
      <c r="D116" s="1"/>
      <c r="E116" s="70"/>
      <c r="F116" s="161"/>
      <c r="G116" s="161"/>
      <c r="H116" s="161"/>
      <c r="I116" s="73"/>
      <c r="J116" s="2"/>
      <c r="K116" s="166"/>
      <c r="L116" s="166"/>
      <c r="M116" s="167"/>
      <c r="N116" s="36"/>
      <c r="O116" s="203"/>
      <c r="P116" s="20">
        <v>30</v>
      </c>
      <c r="Q116" s="21"/>
      <c r="R116" s="1"/>
      <c r="S116" s="28"/>
      <c r="T116" s="168"/>
      <c r="U116" s="168"/>
      <c r="V116" s="2"/>
      <c r="W116" s="166"/>
      <c r="X116" s="167"/>
    </row>
    <row r="117" spans="1:24" s="34" customFormat="1" ht="15.75" x14ac:dyDescent="0.2">
      <c r="A117" s="158"/>
      <c r="B117" s="20">
        <v>6</v>
      </c>
      <c r="C117" s="21">
        <v>45108.406249999985</v>
      </c>
      <c r="D117" s="1"/>
      <c r="E117" s="70"/>
      <c r="F117" s="161"/>
      <c r="G117" s="161"/>
      <c r="H117" s="161"/>
      <c r="I117" s="73"/>
      <c r="J117" s="2"/>
      <c r="K117" s="166"/>
      <c r="L117" s="166"/>
      <c r="M117" s="167"/>
      <c r="N117" s="36"/>
      <c r="O117" s="203"/>
      <c r="P117" s="20">
        <v>31</v>
      </c>
      <c r="Q117" s="21"/>
      <c r="R117" s="1"/>
      <c r="S117" s="28"/>
      <c r="T117" s="168"/>
      <c r="U117" s="168"/>
      <c r="V117" s="2"/>
      <c r="W117" s="166"/>
      <c r="X117" s="167"/>
    </row>
    <row r="118" spans="1:24" s="34" customFormat="1" ht="16.5" thickBot="1" x14ac:dyDescent="0.25">
      <c r="A118" s="158"/>
      <c r="B118" s="20">
        <v>7</v>
      </c>
      <c r="C118" s="21">
        <v>45108.41666666665</v>
      </c>
      <c r="D118" s="1"/>
      <c r="E118" s="70"/>
      <c r="F118" s="161"/>
      <c r="G118" s="161"/>
      <c r="H118" s="161"/>
      <c r="I118" s="73"/>
      <c r="J118" s="2"/>
      <c r="K118" s="166"/>
      <c r="L118" s="166"/>
      <c r="M118" s="167"/>
      <c r="N118" s="36"/>
      <c r="O118" s="204"/>
      <c r="P118" s="22">
        <v>32</v>
      </c>
      <c r="Q118" s="23"/>
      <c r="R118" s="6"/>
      <c r="S118" s="7"/>
      <c r="T118" s="154"/>
      <c r="U118" s="154"/>
      <c r="V118" s="8"/>
      <c r="W118" s="155"/>
      <c r="X118" s="156"/>
    </row>
    <row r="119" spans="1:24" s="34" customFormat="1" ht="15.75" x14ac:dyDescent="0.2">
      <c r="A119" s="158"/>
      <c r="B119" s="20">
        <v>8</v>
      </c>
      <c r="C119" s="21">
        <v>45108.427083333314</v>
      </c>
      <c r="D119" s="1"/>
      <c r="E119" s="70"/>
      <c r="F119" s="161"/>
      <c r="G119" s="161"/>
      <c r="H119" s="161"/>
      <c r="I119" s="73"/>
      <c r="J119" s="2"/>
      <c r="K119" s="166"/>
      <c r="L119" s="166"/>
      <c r="M119" s="167"/>
      <c r="N119" s="36"/>
      <c r="O119" s="202" t="str">
        <f>_xlfn.CONCAT($P$14,"- ",$Q$14)</f>
        <v>2- Mondragon Colin Maria</v>
      </c>
      <c r="P119" s="24">
        <v>1</v>
      </c>
      <c r="Q119" s="25" cm="1">
        <f t="array" ref="Q119:Q144">GenerarHorasDerrame15($W$13,$X$13)</f>
        <v>0.35416666666666669</v>
      </c>
      <c r="R119" s="3"/>
      <c r="S119" s="4"/>
      <c r="T119" s="173"/>
      <c r="U119" s="173"/>
      <c r="V119" s="5"/>
      <c r="W119" s="174"/>
      <c r="X119" s="175"/>
    </row>
    <row r="120" spans="1:24" s="34" customFormat="1" ht="15.75" x14ac:dyDescent="0.2">
      <c r="A120" s="158"/>
      <c r="B120" s="20">
        <v>9</v>
      </c>
      <c r="C120" s="21">
        <v>45108.437499999978</v>
      </c>
      <c r="D120" s="1"/>
      <c r="E120" s="70"/>
      <c r="F120" s="161"/>
      <c r="G120" s="161"/>
      <c r="H120" s="161"/>
      <c r="I120" s="73"/>
      <c r="J120" s="2"/>
      <c r="K120" s="166"/>
      <c r="L120" s="166"/>
      <c r="M120" s="167"/>
      <c r="N120" s="36"/>
      <c r="O120" s="203"/>
      <c r="P120" s="20">
        <v>2</v>
      </c>
      <c r="Q120" s="21">
        <v>0.36458333333333337</v>
      </c>
      <c r="R120" s="1"/>
      <c r="S120" s="28"/>
      <c r="T120" s="168"/>
      <c r="U120" s="168"/>
      <c r="V120" s="2"/>
      <c r="W120" s="166"/>
      <c r="X120" s="167"/>
    </row>
    <row r="121" spans="1:24" s="34" customFormat="1" ht="15.75" x14ac:dyDescent="0.2">
      <c r="A121" s="158"/>
      <c r="B121" s="20">
        <v>10</v>
      </c>
      <c r="C121" s="21">
        <v>45108.447916666642</v>
      </c>
      <c r="D121" s="1"/>
      <c r="E121" s="70"/>
      <c r="F121" s="161"/>
      <c r="G121" s="161"/>
      <c r="H121" s="161"/>
      <c r="I121" s="73"/>
      <c r="J121" s="2"/>
      <c r="K121" s="166"/>
      <c r="L121" s="166"/>
      <c r="M121" s="167"/>
      <c r="N121" s="36"/>
      <c r="O121" s="203"/>
      <c r="P121" s="20">
        <v>3</v>
      </c>
      <c r="Q121" s="21">
        <v>0.37500000000000006</v>
      </c>
      <c r="R121" s="1"/>
      <c r="S121" s="28"/>
      <c r="T121" s="168"/>
      <c r="U121" s="168"/>
      <c r="V121" s="2"/>
      <c r="W121" s="166"/>
      <c r="X121" s="167"/>
    </row>
    <row r="122" spans="1:24" s="34" customFormat="1" ht="15.75" x14ac:dyDescent="0.2">
      <c r="A122" s="158"/>
      <c r="B122" s="20">
        <v>11</v>
      </c>
      <c r="C122" s="21">
        <v>45108.458333333307</v>
      </c>
      <c r="D122" s="1"/>
      <c r="E122" s="70"/>
      <c r="F122" s="161"/>
      <c r="G122" s="161"/>
      <c r="H122" s="161"/>
      <c r="I122" s="73"/>
      <c r="J122" s="2"/>
      <c r="K122" s="166"/>
      <c r="L122" s="166"/>
      <c r="M122" s="167"/>
      <c r="N122" s="36"/>
      <c r="O122" s="203"/>
      <c r="P122" s="20">
        <v>4</v>
      </c>
      <c r="Q122" s="21">
        <v>0.38541666666666674</v>
      </c>
      <c r="R122" s="1"/>
      <c r="S122" s="28"/>
      <c r="T122" s="168"/>
      <c r="U122" s="168"/>
      <c r="V122" s="2"/>
      <c r="W122" s="166"/>
      <c r="X122" s="167"/>
    </row>
    <row r="123" spans="1:24" s="34" customFormat="1" ht="15.75" x14ac:dyDescent="0.2">
      <c r="A123" s="158"/>
      <c r="B123" s="20">
        <v>12</v>
      </c>
      <c r="C123" s="21">
        <v>45108.468749999971</v>
      </c>
      <c r="D123" s="1"/>
      <c r="E123" s="70"/>
      <c r="F123" s="161"/>
      <c r="G123" s="161"/>
      <c r="H123" s="161"/>
      <c r="I123" s="73"/>
      <c r="J123" s="2"/>
      <c r="K123" s="166"/>
      <c r="L123" s="166"/>
      <c r="M123" s="167"/>
      <c r="N123" s="36"/>
      <c r="O123" s="203"/>
      <c r="P123" s="20">
        <v>5</v>
      </c>
      <c r="Q123" s="21">
        <v>0.39583333333333343</v>
      </c>
      <c r="R123" s="1"/>
      <c r="S123" s="28"/>
      <c r="T123" s="168"/>
      <c r="U123" s="168"/>
      <c r="V123" s="2"/>
      <c r="W123" s="166"/>
      <c r="X123" s="167"/>
    </row>
    <row r="124" spans="1:24" s="34" customFormat="1" ht="15.75" x14ac:dyDescent="0.2">
      <c r="A124" s="158"/>
      <c r="B124" s="20">
        <v>13</v>
      </c>
      <c r="C124" s="21">
        <v>45108.479166666635</v>
      </c>
      <c r="D124" s="1"/>
      <c r="E124" s="70"/>
      <c r="F124" s="161"/>
      <c r="G124" s="161"/>
      <c r="H124" s="161"/>
      <c r="I124" s="73"/>
      <c r="J124" s="2"/>
      <c r="K124" s="166"/>
      <c r="L124" s="166"/>
      <c r="M124" s="167"/>
      <c r="N124" s="36"/>
      <c r="O124" s="203"/>
      <c r="P124" s="20">
        <v>6</v>
      </c>
      <c r="Q124" s="21">
        <v>0.40625000000000011</v>
      </c>
      <c r="R124" s="1"/>
      <c r="S124" s="28"/>
      <c r="T124" s="168"/>
      <c r="U124" s="168"/>
      <c r="V124" s="2"/>
      <c r="W124" s="166"/>
      <c r="X124" s="167"/>
    </row>
    <row r="125" spans="1:24" s="34" customFormat="1" ht="15.75" customHeight="1" x14ac:dyDescent="0.2">
      <c r="A125" s="158"/>
      <c r="B125" s="20">
        <v>14</v>
      </c>
      <c r="C125" s="21">
        <v>45108.489583333299</v>
      </c>
      <c r="D125" s="1"/>
      <c r="E125" s="70"/>
      <c r="F125" s="161"/>
      <c r="G125" s="161"/>
      <c r="H125" s="161"/>
      <c r="I125" s="73"/>
      <c r="J125" s="2"/>
      <c r="K125" s="166"/>
      <c r="L125" s="166"/>
      <c r="M125" s="167"/>
      <c r="N125" s="36"/>
      <c r="O125" s="203"/>
      <c r="P125" s="20">
        <v>7</v>
      </c>
      <c r="Q125" s="21">
        <v>0.4166666666666668</v>
      </c>
      <c r="R125" s="1"/>
      <c r="S125" s="28"/>
      <c r="T125" s="168"/>
      <c r="U125" s="168"/>
      <c r="V125" s="2"/>
      <c r="W125" s="166"/>
      <c r="X125" s="167"/>
    </row>
    <row r="126" spans="1:24" s="34" customFormat="1" ht="15.75" x14ac:dyDescent="0.2">
      <c r="A126" s="158"/>
      <c r="B126" s="20">
        <v>15</v>
      </c>
      <c r="C126" s="21">
        <v>45108.499999999964</v>
      </c>
      <c r="D126" s="1"/>
      <c r="E126" s="70"/>
      <c r="F126" s="161"/>
      <c r="G126" s="161"/>
      <c r="H126" s="161"/>
      <c r="I126" s="71"/>
      <c r="J126" s="2"/>
      <c r="K126" s="166"/>
      <c r="L126" s="166"/>
      <c r="M126" s="167"/>
      <c r="N126" s="36"/>
      <c r="O126" s="203"/>
      <c r="P126" s="20">
        <v>8</v>
      </c>
      <c r="Q126" s="21">
        <v>0.42708333333333348</v>
      </c>
      <c r="R126" s="1"/>
      <c r="S126" s="28"/>
      <c r="T126" s="168"/>
      <c r="U126" s="168"/>
      <c r="V126" s="2"/>
      <c r="W126" s="166"/>
      <c r="X126" s="167"/>
    </row>
    <row r="127" spans="1:24" s="34" customFormat="1" ht="15.75" x14ac:dyDescent="0.2">
      <c r="A127" s="158"/>
      <c r="B127" s="20">
        <v>16</v>
      </c>
      <c r="C127" s="21">
        <v>45108.510416666628</v>
      </c>
      <c r="D127" s="1"/>
      <c r="E127" s="70"/>
      <c r="F127" s="161"/>
      <c r="G127" s="161"/>
      <c r="H127" s="161"/>
      <c r="I127" s="71"/>
      <c r="J127" s="2"/>
      <c r="K127" s="166"/>
      <c r="L127" s="166"/>
      <c r="M127" s="167"/>
      <c r="N127" s="36"/>
      <c r="O127" s="203"/>
      <c r="P127" s="20">
        <v>9</v>
      </c>
      <c r="Q127" s="21">
        <v>0.43750000000000017</v>
      </c>
      <c r="R127" s="1"/>
      <c r="S127" s="28"/>
      <c r="T127" s="168"/>
      <c r="U127" s="168"/>
      <c r="V127" s="2"/>
      <c r="W127" s="166"/>
      <c r="X127" s="167"/>
    </row>
    <row r="128" spans="1:24" s="34" customFormat="1" ht="15.75" x14ac:dyDescent="0.2">
      <c r="A128" s="158"/>
      <c r="B128" s="20">
        <v>17</v>
      </c>
      <c r="C128" s="21">
        <v>45108.520833333292</v>
      </c>
      <c r="D128" s="1"/>
      <c r="E128" s="70"/>
      <c r="F128" s="161"/>
      <c r="G128" s="161"/>
      <c r="H128" s="161"/>
      <c r="I128" s="71"/>
      <c r="J128" s="2"/>
      <c r="K128" s="166"/>
      <c r="L128" s="166"/>
      <c r="M128" s="167"/>
      <c r="N128" s="36"/>
      <c r="O128" s="203"/>
      <c r="P128" s="20">
        <v>10</v>
      </c>
      <c r="Q128" s="21">
        <v>0.44791666666666685</v>
      </c>
      <c r="R128" s="1"/>
      <c r="S128" s="28"/>
      <c r="T128" s="168"/>
      <c r="U128" s="168"/>
      <c r="V128" s="2"/>
      <c r="W128" s="166"/>
      <c r="X128" s="167"/>
    </row>
    <row r="129" spans="1:24" s="34" customFormat="1" ht="15.75" x14ac:dyDescent="0.2">
      <c r="A129" s="158"/>
      <c r="B129" s="20">
        <v>18</v>
      </c>
      <c r="C129" s="21">
        <v>45108.531249999956</v>
      </c>
      <c r="D129" s="1"/>
      <c r="E129" s="70"/>
      <c r="F129" s="161"/>
      <c r="G129" s="161"/>
      <c r="H129" s="161"/>
      <c r="I129" s="71"/>
      <c r="J129" s="2"/>
      <c r="K129" s="166"/>
      <c r="L129" s="166"/>
      <c r="M129" s="167"/>
      <c r="N129" s="36"/>
      <c r="O129" s="203"/>
      <c r="P129" s="20">
        <v>11</v>
      </c>
      <c r="Q129" s="21">
        <v>0.45833333333333354</v>
      </c>
      <c r="R129" s="1"/>
      <c r="S129" s="28"/>
      <c r="T129" s="168"/>
      <c r="U129" s="168"/>
      <c r="V129" s="2"/>
      <c r="W129" s="166"/>
      <c r="X129" s="167"/>
    </row>
    <row r="130" spans="1:24" s="34" customFormat="1" ht="15.75" x14ac:dyDescent="0.2">
      <c r="A130" s="158"/>
      <c r="B130" s="20">
        <v>19</v>
      </c>
      <c r="C130" s="21">
        <v>45108.541666666621</v>
      </c>
      <c r="D130" s="1"/>
      <c r="E130" s="70"/>
      <c r="F130" s="161"/>
      <c r="G130" s="161"/>
      <c r="H130" s="161"/>
      <c r="I130" s="71"/>
      <c r="J130" s="2"/>
      <c r="K130" s="166"/>
      <c r="L130" s="166"/>
      <c r="M130" s="167"/>
      <c r="N130" s="36"/>
      <c r="O130" s="203"/>
      <c r="P130" s="20">
        <v>12</v>
      </c>
      <c r="Q130" s="21">
        <v>0.46875000000000022</v>
      </c>
      <c r="R130" s="1"/>
      <c r="S130" s="28"/>
      <c r="T130" s="168"/>
      <c r="U130" s="168"/>
      <c r="V130" s="2"/>
      <c r="W130" s="166"/>
      <c r="X130" s="167"/>
    </row>
    <row r="131" spans="1:24" s="34" customFormat="1" ht="15.75" x14ac:dyDescent="0.2">
      <c r="A131" s="158"/>
      <c r="B131" s="20">
        <v>20</v>
      </c>
      <c r="C131" s="21">
        <v>45108.552083333285</v>
      </c>
      <c r="D131" s="1"/>
      <c r="E131" s="70"/>
      <c r="F131" s="161"/>
      <c r="G131" s="161"/>
      <c r="H131" s="161"/>
      <c r="I131" s="71"/>
      <c r="J131" s="2"/>
      <c r="K131" s="166"/>
      <c r="L131" s="166"/>
      <c r="M131" s="167"/>
      <c r="N131" s="36"/>
      <c r="O131" s="203"/>
      <c r="P131" s="20">
        <v>13</v>
      </c>
      <c r="Q131" s="21">
        <v>0.47916666666666691</v>
      </c>
      <c r="R131" s="1"/>
      <c r="S131" s="28"/>
      <c r="T131" s="168"/>
      <c r="U131" s="168"/>
      <c r="V131" s="2"/>
      <c r="W131" s="166"/>
      <c r="X131" s="167"/>
    </row>
    <row r="132" spans="1:24" s="34" customFormat="1" ht="15.75" x14ac:dyDescent="0.2">
      <c r="A132" s="158"/>
      <c r="B132" s="20">
        <v>21</v>
      </c>
      <c r="C132" s="21">
        <v>45108.562499999949</v>
      </c>
      <c r="D132" s="1"/>
      <c r="E132" s="70"/>
      <c r="F132" s="161"/>
      <c r="G132" s="161"/>
      <c r="H132" s="161"/>
      <c r="I132" s="71"/>
      <c r="J132" s="2"/>
      <c r="K132" s="166"/>
      <c r="L132" s="166"/>
      <c r="M132" s="167"/>
      <c r="N132" s="36"/>
      <c r="O132" s="203"/>
      <c r="P132" s="20">
        <v>14</v>
      </c>
      <c r="Q132" s="21">
        <v>0.48958333333333359</v>
      </c>
      <c r="R132" s="1"/>
      <c r="S132" s="28"/>
      <c r="T132" s="168"/>
      <c r="U132" s="168"/>
      <c r="V132" s="2"/>
      <c r="W132" s="166"/>
      <c r="X132" s="167"/>
    </row>
    <row r="133" spans="1:24" s="34" customFormat="1" ht="15.75" x14ac:dyDescent="0.2">
      <c r="A133" s="158"/>
      <c r="B133" s="20">
        <v>22</v>
      </c>
      <c r="C133" s="21">
        <v>45108.572916666613</v>
      </c>
      <c r="D133" s="1"/>
      <c r="E133" s="70"/>
      <c r="F133" s="161"/>
      <c r="G133" s="161"/>
      <c r="H133" s="161"/>
      <c r="I133" s="71"/>
      <c r="J133" s="2"/>
      <c r="K133" s="166"/>
      <c r="L133" s="166"/>
      <c r="M133" s="167"/>
      <c r="N133" s="36"/>
      <c r="O133" s="203"/>
      <c r="P133" s="20">
        <v>15</v>
      </c>
      <c r="Q133" s="21">
        <v>0.50000000000000022</v>
      </c>
      <c r="R133" s="1"/>
      <c r="S133" s="28"/>
      <c r="T133" s="168"/>
      <c r="U133" s="168"/>
      <c r="V133" s="2"/>
      <c r="W133" s="166"/>
      <c r="X133" s="167"/>
    </row>
    <row r="134" spans="1:24" s="34" customFormat="1" ht="15.75" x14ac:dyDescent="0.2">
      <c r="A134" s="158"/>
      <c r="B134" s="20">
        <v>23</v>
      </c>
      <c r="C134" s="21">
        <v>45108.583333333278</v>
      </c>
      <c r="D134" s="1"/>
      <c r="E134" s="70"/>
      <c r="F134" s="161"/>
      <c r="G134" s="161"/>
      <c r="H134" s="161"/>
      <c r="I134" s="71"/>
      <c r="J134" s="2"/>
      <c r="K134" s="166"/>
      <c r="L134" s="166"/>
      <c r="M134" s="167"/>
      <c r="N134" s="36"/>
      <c r="O134" s="203"/>
      <c r="P134" s="20">
        <v>16</v>
      </c>
      <c r="Q134" s="21">
        <v>0.51041666666666685</v>
      </c>
      <c r="R134" s="1"/>
      <c r="S134" s="28"/>
      <c r="T134" s="168"/>
      <c r="U134" s="168"/>
      <c r="V134" s="2"/>
      <c r="W134" s="166"/>
      <c r="X134" s="167"/>
    </row>
    <row r="135" spans="1:24" s="34" customFormat="1" ht="15.75" x14ac:dyDescent="0.2">
      <c r="A135" s="158"/>
      <c r="B135" s="20">
        <v>24</v>
      </c>
      <c r="C135" s="21">
        <v>45108.593749999942</v>
      </c>
      <c r="D135" s="1"/>
      <c r="E135" s="70"/>
      <c r="F135" s="161"/>
      <c r="G135" s="161"/>
      <c r="H135" s="161"/>
      <c r="I135" s="71"/>
      <c r="J135" s="2"/>
      <c r="K135" s="166"/>
      <c r="L135" s="166"/>
      <c r="M135" s="167"/>
      <c r="N135" s="36"/>
      <c r="O135" s="203"/>
      <c r="P135" s="20">
        <v>17</v>
      </c>
      <c r="Q135" s="21">
        <v>0.52083333333333348</v>
      </c>
      <c r="R135" s="1"/>
      <c r="S135" s="28"/>
      <c r="T135" s="168"/>
      <c r="U135" s="168"/>
      <c r="V135" s="2"/>
      <c r="W135" s="166"/>
      <c r="X135" s="167"/>
    </row>
    <row r="136" spans="1:24" s="34" customFormat="1" ht="15.75" x14ac:dyDescent="0.2">
      <c r="A136" s="158"/>
      <c r="B136" s="20">
        <v>25</v>
      </c>
      <c r="C136" s="21">
        <v>45108.604166666606</v>
      </c>
      <c r="D136" s="1"/>
      <c r="E136" s="70"/>
      <c r="F136" s="161"/>
      <c r="G136" s="161"/>
      <c r="H136" s="161"/>
      <c r="I136" s="71"/>
      <c r="J136" s="2"/>
      <c r="K136" s="166"/>
      <c r="L136" s="166"/>
      <c r="M136" s="167"/>
      <c r="N136" s="36"/>
      <c r="O136" s="203"/>
      <c r="P136" s="20">
        <v>18</v>
      </c>
      <c r="Q136" s="21">
        <v>0.53125000000000011</v>
      </c>
      <c r="R136" s="1"/>
      <c r="S136" s="28"/>
      <c r="T136" s="168"/>
      <c r="U136" s="168"/>
      <c r="V136" s="2"/>
      <c r="W136" s="166"/>
      <c r="X136" s="167"/>
    </row>
    <row r="137" spans="1:24" s="34" customFormat="1" ht="15.75" x14ac:dyDescent="0.2">
      <c r="A137" s="158"/>
      <c r="B137" s="20">
        <v>26</v>
      </c>
      <c r="C137" s="21">
        <v>45108.61458333327</v>
      </c>
      <c r="D137" s="1"/>
      <c r="E137" s="70"/>
      <c r="F137" s="161"/>
      <c r="G137" s="161"/>
      <c r="H137" s="161"/>
      <c r="I137" s="71"/>
      <c r="J137" s="2"/>
      <c r="K137" s="166"/>
      <c r="L137" s="166"/>
      <c r="M137" s="167"/>
      <c r="N137" s="36"/>
      <c r="O137" s="203"/>
      <c r="P137" s="20">
        <v>19</v>
      </c>
      <c r="Q137" s="21">
        <v>0.54166666666666674</v>
      </c>
      <c r="R137" s="1"/>
      <c r="S137" s="28"/>
      <c r="T137" s="168"/>
      <c r="U137" s="168"/>
      <c r="V137" s="2"/>
      <c r="W137" s="166"/>
      <c r="X137" s="167"/>
    </row>
    <row r="138" spans="1:24" s="34" customFormat="1" ht="15.75" x14ac:dyDescent="0.2">
      <c r="A138" s="158"/>
      <c r="B138" s="20">
        <v>27</v>
      </c>
      <c r="C138" s="21"/>
      <c r="D138" s="1"/>
      <c r="E138" s="70"/>
      <c r="F138" s="161"/>
      <c r="G138" s="161"/>
      <c r="H138" s="161"/>
      <c r="I138" s="71"/>
      <c r="J138" s="2"/>
      <c r="K138" s="166"/>
      <c r="L138" s="166"/>
      <c r="M138" s="167"/>
      <c r="N138" s="36"/>
      <c r="O138" s="203"/>
      <c r="P138" s="20">
        <v>20</v>
      </c>
      <c r="Q138" s="21">
        <v>0.55208333333333337</v>
      </c>
      <c r="R138" s="1"/>
      <c r="S138" s="28"/>
      <c r="T138" s="168"/>
      <c r="U138" s="168"/>
      <c r="V138" s="2"/>
      <c r="W138" s="166"/>
      <c r="X138" s="167"/>
    </row>
    <row r="139" spans="1:24" s="34" customFormat="1" ht="15.75" x14ac:dyDescent="0.2">
      <c r="A139" s="158"/>
      <c r="B139" s="20">
        <v>28</v>
      </c>
      <c r="C139" s="21"/>
      <c r="D139" s="1"/>
      <c r="E139" s="70"/>
      <c r="F139" s="161"/>
      <c r="G139" s="161"/>
      <c r="H139" s="161"/>
      <c r="I139" s="71"/>
      <c r="J139" s="2"/>
      <c r="K139" s="166"/>
      <c r="L139" s="166"/>
      <c r="M139" s="167"/>
      <c r="N139" s="36"/>
      <c r="O139" s="203"/>
      <c r="P139" s="20">
        <v>21</v>
      </c>
      <c r="Q139" s="21">
        <v>0.5625</v>
      </c>
      <c r="R139" s="1"/>
      <c r="S139" s="28"/>
      <c r="T139" s="168"/>
      <c r="U139" s="168"/>
      <c r="V139" s="2"/>
      <c r="W139" s="166"/>
      <c r="X139" s="167"/>
    </row>
    <row r="140" spans="1:24" s="34" customFormat="1" ht="15.75" x14ac:dyDescent="0.2">
      <c r="A140" s="158"/>
      <c r="B140" s="20">
        <v>29</v>
      </c>
      <c r="C140" s="21"/>
      <c r="D140" s="1"/>
      <c r="E140" s="70"/>
      <c r="F140" s="161"/>
      <c r="G140" s="161"/>
      <c r="H140" s="161"/>
      <c r="I140" s="71"/>
      <c r="J140" s="2"/>
      <c r="K140" s="166"/>
      <c r="L140" s="166"/>
      <c r="M140" s="167"/>
      <c r="N140" s="36"/>
      <c r="O140" s="203"/>
      <c r="P140" s="20">
        <v>22</v>
      </c>
      <c r="Q140" s="21">
        <v>0.57291666666666663</v>
      </c>
      <c r="R140" s="1"/>
      <c r="S140" s="28"/>
      <c r="T140" s="168"/>
      <c r="U140" s="168"/>
      <c r="V140" s="2"/>
      <c r="W140" s="166"/>
      <c r="X140" s="167"/>
    </row>
    <row r="141" spans="1:24" s="34" customFormat="1" ht="15.75" x14ac:dyDescent="0.2">
      <c r="A141" s="158"/>
      <c r="B141" s="20">
        <v>30</v>
      </c>
      <c r="C141" s="21"/>
      <c r="D141" s="1"/>
      <c r="E141" s="70"/>
      <c r="F141" s="161"/>
      <c r="G141" s="161"/>
      <c r="H141" s="161"/>
      <c r="I141" s="71"/>
      <c r="J141" s="2"/>
      <c r="K141" s="166"/>
      <c r="L141" s="166"/>
      <c r="M141" s="167"/>
      <c r="N141" s="36"/>
      <c r="O141" s="203"/>
      <c r="P141" s="20">
        <v>23</v>
      </c>
      <c r="Q141" s="21">
        <v>0.58333333333333326</v>
      </c>
      <c r="R141" s="1"/>
      <c r="S141" s="28"/>
      <c r="T141" s="168"/>
      <c r="U141" s="168"/>
      <c r="V141" s="2"/>
      <c r="W141" s="166"/>
      <c r="X141" s="167"/>
    </row>
    <row r="142" spans="1:24" s="34" customFormat="1" ht="15.75" x14ac:dyDescent="0.2">
      <c r="A142" s="158"/>
      <c r="B142" s="20">
        <v>31</v>
      </c>
      <c r="C142" s="21"/>
      <c r="D142" s="1"/>
      <c r="E142" s="70"/>
      <c r="F142" s="161"/>
      <c r="G142" s="161"/>
      <c r="H142" s="161"/>
      <c r="I142" s="71"/>
      <c r="J142" s="2"/>
      <c r="K142" s="166"/>
      <c r="L142" s="166"/>
      <c r="M142" s="167"/>
      <c r="N142" s="36"/>
      <c r="O142" s="203"/>
      <c r="P142" s="20">
        <v>24</v>
      </c>
      <c r="Q142" s="21">
        <v>0.59374999999999989</v>
      </c>
      <c r="R142" s="1"/>
      <c r="S142" s="28"/>
      <c r="T142" s="168"/>
      <c r="U142" s="168"/>
      <c r="V142" s="2"/>
      <c r="W142" s="166"/>
      <c r="X142" s="167"/>
    </row>
    <row r="143" spans="1:24" s="34" customFormat="1" ht="16.5" thickBot="1" x14ac:dyDescent="0.25">
      <c r="A143" s="163"/>
      <c r="B143" s="22">
        <v>32</v>
      </c>
      <c r="C143" s="23"/>
      <c r="D143" s="6"/>
      <c r="E143" s="50"/>
      <c r="F143" s="161"/>
      <c r="G143" s="161"/>
      <c r="H143" s="161"/>
      <c r="I143" s="58"/>
      <c r="J143" s="8"/>
      <c r="K143" s="166"/>
      <c r="L143" s="166"/>
      <c r="M143" s="167"/>
      <c r="N143" s="36"/>
      <c r="O143" s="203"/>
      <c r="P143" s="20">
        <v>25</v>
      </c>
      <c r="Q143" s="21">
        <v>0.60416666666666652</v>
      </c>
      <c r="R143" s="1"/>
      <c r="S143" s="28"/>
      <c r="T143" s="168"/>
      <c r="U143" s="168"/>
      <c r="V143" s="2"/>
      <c r="W143" s="166"/>
      <c r="X143" s="167"/>
    </row>
    <row r="144" spans="1:24" s="34" customFormat="1" ht="15.75" customHeight="1" x14ac:dyDescent="0.2">
      <c r="A144" s="159" t="str">
        <f>_xlfn.CONCAT(B7," - ",D7)</f>
        <v>5 - Nicanor Milarte Carlos</v>
      </c>
      <c r="B144" s="24">
        <v>1</v>
      </c>
      <c r="C144" s="25" cm="1">
        <f t="array" ref="C144:C173">GenerarHorasDerrame15($L$7,$M$7)</f>
        <v>45108.291666666664</v>
      </c>
      <c r="D144" s="3"/>
      <c r="E144" s="51"/>
      <c r="F144" s="162"/>
      <c r="G144" s="162"/>
      <c r="H144" s="162"/>
      <c r="I144" s="57"/>
      <c r="J144" s="5"/>
      <c r="K144" s="174"/>
      <c r="L144" s="174"/>
      <c r="M144" s="175"/>
      <c r="N144" s="36"/>
      <c r="O144" s="203"/>
      <c r="P144" s="20">
        <v>26</v>
      </c>
      <c r="Q144" s="21">
        <v>0.61458333333333315</v>
      </c>
      <c r="R144" s="1"/>
      <c r="S144" s="28"/>
      <c r="T144" s="168"/>
      <c r="U144" s="168"/>
      <c r="V144" s="2"/>
      <c r="W144" s="166"/>
      <c r="X144" s="167"/>
    </row>
    <row r="145" spans="1:24" s="34" customFormat="1" ht="15.75" x14ac:dyDescent="0.2">
      <c r="A145" s="160"/>
      <c r="B145" s="20">
        <v>2</v>
      </c>
      <c r="C145" s="21">
        <v>45108.302083333328</v>
      </c>
      <c r="D145" s="1"/>
      <c r="E145" s="70"/>
      <c r="F145" s="161"/>
      <c r="G145" s="161"/>
      <c r="H145" s="161"/>
      <c r="I145" s="73"/>
      <c r="J145" s="2"/>
      <c r="K145" s="166"/>
      <c r="L145" s="166"/>
      <c r="M145" s="167"/>
      <c r="N145" s="36"/>
      <c r="O145" s="203"/>
      <c r="P145" s="20">
        <v>27</v>
      </c>
      <c r="Q145" s="21"/>
      <c r="R145" s="1"/>
      <c r="S145" s="28"/>
      <c r="T145" s="168"/>
      <c r="U145" s="168"/>
      <c r="V145" s="2"/>
      <c r="W145" s="166"/>
      <c r="X145" s="167"/>
    </row>
    <row r="146" spans="1:24" s="34" customFormat="1" ht="15.75" customHeight="1" x14ac:dyDescent="0.2">
      <c r="A146" s="160"/>
      <c r="B146" s="20">
        <v>3</v>
      </c>
      <c r="C146" s="21">
        <v>45108.312499999993</v>
      </c>
      <c r="D146" s="1"/>
      <c r="E146" s="70"/>
      <c r="F146" s="161"/>
      <c r="G146" s="161"/>
      <c r="H146" s="161"/>
      <c r="I146" s="73"/>
      <c r="J146" s="2"/>
      <c r="K146" s="166"/>
      <c r="L146" s="166"/>
      <c r="M146" s="167"/>
      <c r="N146" s="36"/>
      <c r="O146" s="203"/>
      <c r="P146" s="20">
        <v>28</v>
      </c>
      <c r="Q146" s="21"/>
      <c r="R146" s="1"/>
      <c r="S146" s="28"/>
      <c r="T146" s="168"/>
      <c r="U146" s="168"/>
      <c r="V146" s="2"/>
      <c r="W146" s="166"/>
      <c r="X146" s="167"/>
    </row>
    <row r="147" spans="1:24" s="34" customFormat="1" ht="15.75" x14ac:dyDescent="0.2">
      <c r="A147" s="160"/>
      <c r="B147" s="20">
        <v>4</v>
      </c>
      <c r="C147" s="21">
        <v>45108.322916666657</v>
      </c>
      <c r="D147" s="1"/>
      <c r="E147" s="70"/>
      <c r="F147" s="161"/>
      <c r="G147" s="161"/>
      <c r="H147" s="161"/>
      <c r="I147" s="73"/>
      <c r="J147" s="2"/>
      <c r="K147" s="166"/>
      <c r="L147" s="166"/>
      <c r="M147" s="167"/>
      <c r="N147" s="36"/>
      <c r="O147" s="203"/>
      <c r="P147" s="20">
        <v>29</v>
      </c>
      <c r="Q147" s="21"/>
      <c r="R147" s="1"/>
      <c r="S147" s="28"/>
      <c r="T147" s="168"/>
      <c r="U147" s="168"/>
      <c r="V147" s="2"/>
      <c r="W147" s="166"/>
      <c r="X147" s="167"/>
    </row>
    <row r="148" spans="1:24" s="34" customFormat="1" ht="15.75" x14ac:dyDescent="0.2">
      <c r="A148" s="160"/>
      <c r="B148" s="20">
        <v>5</v>
      </c>
      <c r="C148" s="21">
        <v>45108.333333333321</v>
      </c>
      <c r="D148" s="1"/>
      <c r="E148" s="70"/>
      <c r="F148" s="161"/>
      <c r="G148" s="161"/>
      <c r="H148" s="161"/>
      <c r="I148" s="73"/>
      <c r="J148" s="2"/>
      <c r="K148" s="166"/>
      <c r="L148" s="166"/>
      <c r="M148" s="167"/>
      <c r="N148" s="36"/>
      <c r="O148" s="203"/>
      <c r="P148" s="20">
        <v>30</v>
      </c>
      <c r="Q148" s="21"/>
      <c r="R148" s="1"/>
      <c r="S148" s="28"/>
      <c r="T148" s="168"/>
      <c r="U148" s="168"/>
      <c r="V148" s="2"/>
      <c r="W148" s="166"/>
      <c r="X148" s="167"/>
    </row>
    <row r="149" spans="1:24" s="34" customFormat="1" ht="15.75" customHeight="1" x14ac:dyDescent="0.2">
      <c r="A149" s="160"/>
      <c r="B149" s="20">
        <v>6</v>
      </c>
      <c r="C149" s="21">
        <v>45108.343749999985</v>
      </c>
      <c r="D149" s="1"/>
      <c r="E149" s="70"/>
      <c r="F149" s="161"/>
      <c r="G149" s="161"/>
      <c r="H149" s="161"/>
      <c r="I149" s="73"/>
      <c r="J149" s="2"/>
      <c r="K149" s="166"/>
      <c r="L149" s="166"/>
      <c r="M149" s="167"/>
      <c r="N149" s="36"/>
      <c r="O149" s="203"/>
      <c r="P149" s="20">
        <v>31</v>
      </c>
      <c r="Q149" s="21"/>
      <c r="R149" s="1"/>
      <c r="S149" s="28"/>
      <c r="T149" s="168"/>
      <c r="U149" s="168"/>
      <c r="V149" s="2"/>
      <c r="W149" s="166"/>
      <c r="X149" s="167"/>
    </row>
    <row r="150" spans="1:24" s="34" customFormat="1" ht="16.5" thickBot="1" x14ac:dyDescent="0.25">
      <c r="A150" s="160"/>
      <c r="B150" s="20">
        <v>7</v>
      </c>
      <c r="C150" s="21">
        <v>45108.35416666665</v>
      </c>
      <c r="D150" s="1"/>
      <c r="E150" s="70"/>
      <c r="F150" s="161"/>
      <c r="G150" s="161"/>
      <c r="H150" s="161"/>
      <c r="I150" s="73"/>
      <c r="J150" s="2"/>
      <c r="K150" s="166"/>
      <c r="L150" s="166"/>
      <c r="M150" s="167"/>
      <c r="N150" s="36"/>
      <c r="O150" s="204"/>
      <c r="P150" s="22">
        <v>32</v>
      </c>
      <c r="Q150" s="23"/>
      <c r="R150" s="6"/>
      <c r="S150" s="7"/>
      <c r="T150" s="154"/>
      <c r="U150" s="154"/>
      <c r="V150" s="8"/>
      <c r="W150" s="155"/>
      <c r="X150" s="156"/>
    </row>
    <row r="151" spans="1:24" s="34" customFormat="1" ht="15.75" x14ac:dyDescent="0.25">
      <c r="A151" s="160"/>
      <c r="B151" s="20">
        <v>8</v>
      </c>
      <c r="C151" s="21">
        <v>45108.364583333314</v>
      </c>
      <c r="D151" s="1"/>
      <c r="E151" s="70"/>
      <c r="F151" s="161"/>
      <c r="G151" s="161"/>
      <c r="H151" s="161"/>
      <c r="I151" s="73"/>
      <c r="J151" s="2"/>
      <c r="K151" s="166"/>
      <c r="L151" s="166"/>
      <c r="M151" s="167"/>
      <c r="N151" s="36"/>
      <c r="O151" s="27"/>
      <c r="P151" s="27"/>
      <c r="Q151" s="27"/>
      <c r="R151" s="27"/>
      <c r="S151" s="27"/>
      <c r="T151" s="27"/>
      <c r="U151" s="27"/>
      <c r="V151" s="27"/>
      <c r="W151" s="27"/>
      <c r="X151" s="27"/>
    </row>
    <row r="152" spans="1:24" s="34" customFormat="1" ht="15.75" x14ac:dyDescent="0.25">
      <c r="A152" s="160"/>
      <c r="B152" s="20">
        <v>9</v>
      </c>
      <c r="C152" s="21">
        <v>45108.374999999978</v>
      </c>
      <c r="D152" s="1"/>
      <c r="E152" s="70"/>
      <c r="F152" s="161"/>
      <c r="G152" s="161"/>
      <c r="H152" s="161"/>
      <c r="I152" s="73"/>
      <c r="J152" s="2"/>
      <c r="K152" s="166"/>
      <c r="L152" s="166"/>
      <c r="M152" s="167"/>
      <c r="N152" s="36"/>
      <c r="O152" s="27"/>
      <c r="P152" s="27"/>
      <c r="Q152" s="27"/>
      <c r="R152" s="27"/>
      <c r="S152" s="27"/>
      <c r="T152" s="27"/>
      <c r="U152" s="27"/>
      <c r="V152" s="27"/>
      <c r="W152" s="27"/>
      <c r="X152" s="27"/>
    </row>
    <row r="153" spans="1:24" s="34" customFormat="1" ht="15.75" x14ac:dyDescent="0.25">
      <c r="A153" s="160"/>
      <c r="B153" s="20">
        <v>10</v>
      </c>
      <c r="C153" s="21">
        <v>45108.385416666642</v>
      </c>
      <c r="D153" s="1"/>
      <c r="E153" s="70"/>
      <c r="F153" s="161"/>
      <c r="G153" s="161"/>
      <c r="H153" s="161"/>
      <c r="I153" s="73"/>
      <c r="J153" s="2"/>
      <c r="K153" s="166"/>
      <c r="L153" s="166"/>
      <c r="M153" s="167"/>
      <c r="N153" s="36"/>
      <c r="O153" s="27"/>
      <c r="P153" s="27"/>
      <c r="Q153" s="27"/>
      <c r="R153" s="27"/>
      <c r="S153" s="27"/>
      <c r="T153" s="27"/>
      <c r="U153" s="27"/>
      <c r="V153" s="27"/>
      <c r="W153" s="27"/>
      <c r="X153" s="27"/>
    </row>
    <row r="154" spans="1:24" s="34" customFormat="1" ht="15.75" x14ac:dyDescent="0.25">
      <c r="A154" s="160"/>
      <c r="B154" s="20">
        <v>11</v>
      </c>
      <c r="C154" s="21">
        <v>45108.395833333307</v>
      </c>
      <c r="D154" s="1"/>
      <c r="E154" s="70"/>
      <c r="F154" s="161"/>
      <c r="G154" s="161"/>
      <c r="H154" s="161"/>
      <c r="I154" s="73"/>
      <c r="J154" s="2"/>
      <c r="K154" s="166"/>
      <c r="L154" s="166"/>
      <c r="M154" s="167"/>
      <c r="N154" s="36"/>
      <c r="O154" s="27"/>
      <c r="P154" s="27"/>
      <c r="Q154" s="27"/>
      <c r="R154" s="27"/>
      <c r="S154" s="27"/>
      <c r="T154" s="27"/>
      <c r="U154" s="27"/>
      <c r="V154" s="27"/>
      <c r="W154" s="27"/>
      <c r="X154" s="27"/>
    </row>
    <row r="155" spans="1:24" s="34" customFormat="1" ht="15.75" x14ac:dyDescent="0.25">
      <c r="A155" s="160"/>
      <c r="B155" s="20">
        <v>12</v>
      </c>
      <c r="C155" s="21">
        <v>45108.406249999971</v>
      </c>
      <c r="D155" s="1"/>
      <c r="E155" s="70"/>
      <c r="F155" s="161"/>
      <c r="G155" s="161"/>
      <c r="H155" s="161"/>
      <c r="I155" s="73"/>
      <c r="J155" s="2"/>
      <c r="K155" s="166"/>
      <c r="L155" s="166"/>
      <c r="M155" s="167"/>
      <c r="N155" s="36"/>
      <c r="O155" s="27"/>
      <c r="P155" s="27"/>
      <c r="Q155" s="27"/>
      <c r="R155" s="27"/>
      <c r="S155" s="27"/>
      <c r="T155" s="27"/>
      <c r="U155" s="27"/>
      <c r="V155" s="27"/>
      <c r="W155" s="27"/>
      <c r="X155" s="27"/>
    </row>
    <row r="156" spans="1:24" s="34" customFormat="1" ht="15.75" x14ac:dyDescent="0.25">
      <c r="A156" s="160"/>
      <c r="B156" s="20">
        <v>13</v>
      </c>
      <c r="C156" s="21">
        <v>45108.416666666635</v>
      </c>
      <c r="D156" s="1"/>
      <c r="E156" s="70"/>
      <c r="F156" s="161"/>
      <c r="G156" s="161"/>
      <c r="H156" s="161"/>
      <c r="I156" s="73"/>
      <c r="J156" s="2"/>
      <c r="K156" s="166"/>
      <c r="L156" s="166"/>
      <c r="M156" s="167"/>
      <c r="N156" s="36"/>
      <c r="O156" s="27"/>
      <c r="P156" s="27"/>
      <c r="Q156" s="27"/>
      <c r="R156" s="27"/>
      <c r="S156" s="27"/>
      <c r="T156" s="27"/>
      <c r="U156" s="27"/>
      <c r="V156" s="27"/>
      <c r="W156" s="27"/>
      <c r="X156" s="27"/>
    </row>
    <row r="157" spans="1:24" s="34" customFormat="1" ht="15.75" x14ac:dyDescent="0.25">
      <c r="A157" s="160"/>
      <c r="B157" s="20">
        <v>14</v>
      </c>
      <c r="C157" s="21">
        <v>45108.427083333299</v>
      </c>
      <c r="D157" s="1"/>
      <c r="E157" s="70"/>
      <c r="F157" s="161"/>
      <c r="G157" s="161"/>
      <c r="H157" s="161"/>
      <c r="I157" s="73"/>
      <c r="J157" s="2"/>
      <c r="K157" s="166"/>
      <c r="L157" s="166"/>
      <c r="M157" s="167"/>
      <c r="N157" s="36"/>
      <c r="O157" s="27"/>
      <c r="P157" s="27"/>
      <c r="Q157" s="27"/>
      <c r="R157" s="27"/>
      <c r="S157" s="27"/>
      <c r="T157" s="27"/>
      <c r="U157" s="27"/>
      <c r="V157" s="27"/>
      <c r="W157" s="27"/>
      <c r="X157" s="27"/>
    </row>
    <row r="158" spans="1:24" s="34" customFormat="1" ht="15.75" x14ac:dyDescent="0.25">
      <c r="A158" s="160"/>
      <c r="B158" s="20">
        <v>15</v>
      </c>
      <c r="C158" s="21">
        <v>45108.437499999964</v>
      </c>
      <c r="D158" s="1"/>
      <c r="E158" s="70"/>
      <c r="F158" s="161"/>
      <c r="G158" s="161"/>
      <c r="H158" s="161"/>
      <c r="I158" s="71"/>
      <c r="J158" s="2"/>
      <c r="K158" s="166"/>
      <c r="L158" s="166"/>
      <c r="M158" s="167"/>
      <c r="N158" s="36"/>
      <c r="O158" s="27"/>
      <c r="P158" s="27"/>
      <c r="Q158" s="134">
        <v>0.5</v>
      </c>
      <c r="R158" s="27"/>
      <c r="S158" s="27"/>
      <c r="T158" s="135"/>
      <c r="U158" s="136"/>
      <c r="V158" s="27"/>
      <c r="W158" s="27"/>
      <c r="X158" s="27"/>
    </row>
    <row r="159" spans="1:24" s="34" customFormat="1" ht="15.75" customHeight="1" x14ac:dyDescent="0.2">
      <c r="A159" s="160"/>
      <c r="B159" s="20">
        <v>16</v>
      </c>
      <c r="C159" s="21">
        <v>45108.447916666628</v>
      </c>
      <c r="D159" s="1"/>
      <c r="E159" s="70"/>
      <c r="F159" s="161"/>
      <c r="G159" s="161"/>
      <c r="H159" s="161"/>
      <c r="I159" s="71"/>
      <c r="J159" s="2"/>
      <c r="K159" s="166"/>
      <c r="L159" s="166"/>
      <c r="M159" s="167"/>
      <c r="N159" s="36"/>
      <c r="P159" s="37"/>
      <c r="Q159" s="37"/>
      <c r="R159" s="35"/>
      <c r="S159" s="38"/>
      <c r="T159" s="39"/>
      <c r="U159" s="40"/>
      <c r="V159" s="41"/>
      <c r="W159" s="35"/>
      <c r="X159" s="42"/>
    </row>
    <row r="160" spans="1:24" s="34" customFormat="1" ht="15.75" x14ac:dyDescent="0.2">
      <c r="A160" s="160"/>
      <c r="B160" s="20">
        <v>17</v>
      </c>
      <c r="C160" s="21">
        <v>45108.458333333292</v>
      </c>
      <c r="D160" s="1"/>
      <c r="E160" s="70"/>
      <c r="F160" s="161"/>
      <c r="G160" s="161"/>
      <c r="H160" s="161"/>
      <c r="I160" s="71"/>
      <c r="J160" s="2"/>
      <c r="K160" s="166"/>
      <c r="L160" s="166"/>
      <c r="M160" s="167"/>
      <c r="N160" s="36"/>
      <c r="P160" s="37"/>
      <c r="Q160" s="37"/>
      <c r="R160" s="35"/>
      <c r="S160" s="38"/>
      <c r="T160" s="39"/>
      <c r="U160" s="40"/>
      <c r="V160" s="41"/>
      <c r="W160" s="35"/>
      <c r="X160" s="42"/>
    </row>
    <row r="161" spans="1:24" s="34" customFormat="1" ht="15.75" x14ac:dyDescent="0.2">
      <c r="A161" s="160"/>
      <c r="B161" s="20">
        <v>18</v>
      </c>
      <c r="C161" s="21">
        <v>45108.468749999956</v>
      </c>
      <c r="D161" s="1"/>
      <c r="E161" s="70"/>
      <c r="F161" s="161"/>
      <c r="G161" s="161"/>
      <c r="H161" s="161"/>
      <c r="I161" s="71"/>
      <c r="J161" s="2"/>
      <c r="K161" s="166"/>
      <c r="L161" s="166"/>
      <c r="M161" s="167"/>
      <c r="N161" s="36"/>
      <c r="P161" s="37"/>
      <c r="Q161" s="37"/>
      <c r="R161" s="35"/>
      <c r="S161" s="38"/>
      <c r="T161" s="39"/>
      <c r="U161" s="40"/>
      <c r="V161" s="41"/>
      <c r="W161" s="35"/>
      <c r="X161" s="42"/>
    </row>
    <row r="162" spans="1:24" s="34" customFormat="1" ht="15.75" x14ac:dyDescent="0.2">
      <c r="A162" s="160"/>
      <c r="B162" s="20">
        <v>19</v>
      </c>
      <c r="C162" s="21">
        <v>45108.479166666621</v>
      </c>
      <c r="D162" s="1"/>
      <c r="E162" s="70"/>
      <c r="F162" s="161"/>
      <c r="G162" s="161"/>
      <c r="H162" s="161"/>
      <c r="I162" s="71"/>
      <c r="J162" s="2"/>
      <c r="K162" s="166"/>
      <c r="L162" s="166"/>
      <c r="M162" s="167"/>
      <c r="N162" s="36"/>
      <c r="P162" s="37"/>
      <c r="Q162" s="37"/>
      <c r="R162" s="35"/>
      <c r="S162" s="38"/>
      <c r="T162" s="39"/>
      <c r="U162" s="40"/>
      <c r="V162" s="41"/>
      <c r="W162" s="35"/>
      <c r="X162" s="42"/>
    </row>
    <row r="163" spans="1:24" s="34" customFormat="1" ht="15.75" x14ac:dyDescent="0.2">
      <c r="A163" s="160"/>
      <c r="B163" s="20">
        <v>20</v>
      </c>
      <c r="C163" s="21">
        <v>45108.489583333285</v>
      </c>
      <c r="D163" s="1"/>
      <c r="E163" s="70"/>
      <c r="F163" s="161"/>
      <c r="G163" s="161"/>
      <c r="H163" s="161"/>
      <c r="I163" s="71"/>
      <c r="J163" s="2"/>
      <c r="K163" s="166"/>
      <c r="L163" s="166"/>
      <c r="M163" s="167"/>
      <c r="N163" s="36"/>
      <c r="P163" s="37"/>
      <c r="Q163" s="37"/>
      <c r="R163" s="35"/>
      <c r="S163" s="38"/>
      <c r="T163" s="39"/>
      <c r="U163" s="40"/>
      <c r="V163" s="41"/>
      <c r="W163" s="35"/>
      <c r="X163" s="42"/>
    </row>
    <row r="164" spans="1:24" s="34" customFormat="1" ht="15.75" x14ac:dyDescent="0.2">
      <c r="A164" s="160"/>
      <c r="B164" s="20">
        <v>21</v>
      </c>
      <c r="C164" s="21">
        <v>45108.499999999949</v>
      </c>
      <c r="D164" s="1"/>
      <c r="E164" s="70"/>
      <c r="F164" s="161"/>
      <c r="G164" s="161"/>
      <c r="H164" s="161"/>
      <c r="I164" s="71"/>
      <c r="J164" s="2"/>
      <c r="K164" s="166"/>
      <c r="L164" s="166"/>
      <c r="M164" s="167"/>
      <c r="N164" s="36"/>
      <c r="P164" s="37"/>
      <c r="Q164" s="37"/>
      <c r="R164" s="35"/>
      <c r="S164" s="38"/>
      <c r="T164" s="39"/>
      <c r="U164" s="40"/>
      <c r="V164" s="41"/>
      <c r="W164" s="35"/>
      <c r="X164" s="42"/>
    </row>
    <row r="165" spans="1:24" s="34" customFormat="1" ht="15.75" x14ac:dyDescent="0.2">
      <c r="A165" s="160"/>
      <c r="B165" s="20">
        <v>22</v>
      </c>
      <c r="C165" s="21">
        <v>45108.510416666613</v>
      </c>
      <c r="D165" s="1"/>
      <c r="E165" s="70"/>
      <c r="F165" s="161"/>
      <c r="G165" s="161"/>
      <c r="H165" s="161"/>
      <c r="I165" s="71"/>
      <c r="J165" s="2"/>
      <c r="K165" s="166"/>
      <c r="L165" s="166"/>
      <c r="M165" s="167"/>
      <c r="N165" s="36"/>
      <c r="P165" s="37"/>
      <c r="Q165" s="37"/>
      <c r="R165" s="35"/>
      <c r="S165" s="38"/>
      <c r="T165" s="39"/>
      <c r="U165" s="40"/>
      <c r="V165" s="41"/>
      <c r="W165" s="35"/>
      <c r="X165" s="42"/>
    </row>
    <row r="166" spans="1:24" s="34" customFormat="1" ht="15.75" x14ac:dyDescent="0.2">
      <c r="A166" s="160"/>
      <c r="B166" s="20">
        <v>23</v>
      </c>
      <c r="C166" s="21">
        <v>45108.520833333278</v>
      </c>
      <c r="D166" s="1"/>
      <c r="E166" s="70"/>
      <c r="F166" s="161"/>
      <c r="G166" s="161"/>
      <c r="H166" s="161"/>
      <c r="I166" s="71"/>
      <c r="J166" s="2"/>
      <c r="K166" s="166"/>
      <c r="L166" s="166"/>
      <c r="M166" s="167"/>
      <c r="N166" s="36"/>
      <c r="P166" s="37"/>
      <c r="Q166" s="37"/>
      <c r="R166" s="35"/>
      <c r="S166" s="38"/>
      <c r="T166" s="39"/>
      <c r="U166" s="40"/>
      <c r="V166" s="41"/>
      <c r="W166" s="35"/>
      <c r="X166" s="42"/>
    </row>
    <row r="167" spans="1:24" s="34" customFormat="1" ht="15.75" x14ac:dyDescent="0.2">
      <c r="A167" s="160"/>
      <c r="B167" s="20">
        <v>24</v>
      </c>
      <c r="C167" s="21">
        <v>45108.531249999942</v>
      </c>
      <c r="D167" s="1"/>
      <c r="E167" s="70"/>
      <c r="F167" s="161"/>
      <c r="G167" s="161"/>
      <c r="H167" s="161"/>
      <c r="I167" s="71"/>
      <c r="J167" s="2"/>
      <c r="K167" s="166"/>
      <c r="L167" s="166"/>
      <c r="M167" s="167"/>
      <c r="N167" s="36"/>
      <c r="P167" s="37"/>
      <c r="Q167" s="37"/>
      <c r="R167" s="35"/>
      <c r="S167" s="38"/>
      <c r="T167" s="39"/>
      <c r="U167" s="40"/>
      <c r="V167" s="41"/>
      <c r="W167" s="35"/>
      <c r="X167" s="42"/>
    </row>
    <row r="168" spans="1:24" s="34" customFormat="1" ht="15.75" x14ac:dyDescent="0.2">
      <c r="A168" s="160"/>
      <c r="B168" s="20">
        <v>25</v>
      </c>
      <c r="C168" s="21">
        <v>45108.541666666606</v>
      </c>
      <c r="D168" s="1"/>
      <c r="E168" s="70"/>
      <c r="F168" s="161"/>
      <c r="G168" s="161"/>
      <c r="H168" s="161"/>
      <c r="I168" s="71"/>
      <c r="J168" s="2"/>
      <c r="K168" s="166"/>
      <c r="L168" s="166"/>
      <c r="M168" s="167"/>
      <c r="N168" s="36"/>
      <c r="P168" s="37"/>
      <c r="Q168" s="37"/>
      <c r="R168" s="35"/>
      <c r="S168" s="38"/>
      <c r="T168" s="39"/>
      <c r="U168" s="40"/>
      <c r="V168" s="41"/>
      <c r="W168" s="35"/>
      <c r="X168" s="42"/>
    </row>
    <row r="169" spans="1:24" s="34" customFormat="1" ht="15.75" x14ac:dyDescent="0.2">
      <c r="A169" s="160"/>
      <c r="B169" s="20">
        <v>26</v>
      </c>
      <c r="C169" s="21">
        <v>45108.55208333327</v>
      </c>
      <c r="D169" s="1"/>
      <c r="E169" s="70"/>
      <c r="F169" s="161"/>
      <c r="G169" s="161"/>
      <c r="H169" s="161"/>
      <c r="I169" s="71"/>
      <c r="J169" s="2"/>
      <c r="K169" s="166"/>
      <c r="L169" s="166"/>
      <c r="M169" s="167"/>
      <c r="N169" s="36"/>
      <c r="P169" s="37"/>
      <c r="Q169" s="37"/>
      <c r="R169" s="35"/>
      <c r="S169" s="38"/>
      <c r="T169" s="39"/>
      <c r="U169" s="40"/>
      <c r="V169" s="41"/>
      <c r="W169" s="35"/>
      <c r="X169" s="42"/>
    </row>
    <row r="170" spans="1:24" s="34" customFormat="1" ht="15.75" x14ac:dyDescent="0.2">
      <c r="A170" s="160"/>
      <c r="B170" s="20">
        <v>27</v>
      </c>
      <c r="C170" s="21">
        <v>45108.562499999935</v>
      </c>
      <c r="D170" s="1"/>
      <c r="E170" s="70"/>
      <c r="F170" s="161"/>
      <c r="G170" s="161"/>
      <c r="H170" s="161"/>
      <c r="I170" s="71"/>
      <c r="J170" s="2"/>
      <c r="K170" s="166"/>
      <c r="L170" s="166"/>
      <c r="M170" s="167"/>
      <c r="N170" s="36"/>
      <c r="P170" s="37"/>
      <c r="Q170" s="37"/>
      <c r="R170" s="35"/>
      <c r="S170" s="38"/>
      <c r="T170" s="39"/>
      <c r="U170" s="40"/>
      <c r="V170" s="41"/>
      <c r="W170" s="35"/>
      <c r="X170" s="42"/>
    </row>
    <row r="171" spans="1:24" s="34" customFormat="1" ht="15.75" x14ac:dyDescent="0.2">
      <c r="A171" s="160"/>
      <c r="B171" s="20">
        <v>28</v>
      </c>
      <c r="C171" s="21">
        <v>45108.572916666599</v>
      </c>
      <c r="D171" s="1"/>
      <c r="E171" s="70"/>
      <c r="F171" s="161"/>
      <c r="G171" s="161"/>
      <c r="H171" s="161"/>
      <c r="I171" s="71"/>
      <c r="J171" s="2"/>
      <c r="K171" s="166"/>
      <c r="L171" s="166"/>
      <c r="M171" s="167"/>
      <c r="N171" s="36"/>
      <c r="P171" s="37"/>
      <c r="Q171" s="37"/>
      <c r="R171" s="35"/>
      <c r="S171" s="38"/>
      <c r="T171" s="39"/>
      <c r="U171" s="40"/>
      <c r="V171" s="41"/>
      <c r="W171" s="35"/>
      <c r="X171" s="42"/>
    </row>
    <row r="172" spans="1:24" s="34" customFormat="1" ht="15.75" x14ac:dyDescent="0.2">
      <c r="A172" s="160"/>
      <c r="B172" s="20">
        <v>29</v>
      </c>
      <c r="C172" s="21">
        <v>45108.583333333263</v>
      </c>
      <c r="D172" s="1"/>
      <c r="E172" s="70"/>
      <c r="F172" s="161"/>
      <c r="G172" s="161"/>
      <c r="H172" s="161"/>
      <c r="I172" s="71"/>
      <c r="J172" s="2"/>
      <c r="K172" s="166"/>
      <c r="L172" s="166"/>
      <c r="M172" s="167"/>
      <c r="N172" s="36"/>
      <c r="P172" s="37"/>
      <c r="Q172" s="37"/>
      <c r="R172" s="35"/>
      <c r="S172" s="38"/>
      <c r="T172" s="39"/>
      <c r="U172" s="40"/>
      <c r="V172" s="41"/>
      <c r="W172" s="35"/>
      <c r="X172" s="42"/>
    </row>
    <row r="173" spans="1:24" s="34" customFormat="1" ht="15.75" x14ac:dyDescent="0.2">
      <c r="A173" s="160"/>
      <c r="B173" s="20">
        <v>30</v>
      </c>
      <c r="C173" s="21">
        <v>45108.593749999927</v>
      </c>
      <c r="D173" s="1"/>
      <c r="E173" s="70"/>
      <c r="F173" s="161"/>
      <c r="G173" s="161"/>
      <c r="H173" s="161"/>
      <c r="I173" s="71"/>
      <c r="J173" s="2"/>
      <c r="K173" s="166"/>
      <c r="L173" s="166"/>
      <c r="M173" s="167"/>
      <c r="N173" s="36"/>
      <c r="P173" s="37"/>
      <c r="Q173" s="37"/>
      <c r="R173" s="35"/>
      <c r="S173" s="38"/>
      <c r="T173" s="39"/>
      <c r="U173" s="40"/>
      <c r="V173" s="41"/>
      <c r="W173" s="35"/>
      <c r="X173" s="42"/>
    </row>
    <row r="174" spans="1:24" s="34" customFormat="1" ht="15.75" x14ac:dyDescent="0.2">
      <c r="A174" s="160"/>
      <c r="B174" s="20">
        <v>31</v>
      </c>
      <c r="C174" s="21"/>
      <c r="D174" s="1"/>
      <c r="E174" s="70"/>
      <c r="F174" s="161"/>
      <c r="G174" s="161"/>
      <c r="H174" s="161"/>
      <c r="I174" s="71"/>
      <c r="J174" s="2"/>
      <c r="K174" s="166"/>
      <c r="L174" s="166"/>
      <c r="M174" s="167"/>
      <c r="N174" s="36"/>
      <c r="P174" s="37"/>
      <c r="Q174" s="37"/>
      <c r="R174" s="35"/>
      <c r="S174" s="38"/>
      <c r="T174" s="39"/>
      <c r="U174" s="40"/>
      <c r="V174" s="41"/>
      <c r="W174" s="35"/>
      <c r="X174" s="42"/>
    </row>
    <row r="175" spans="1:24" s="34" customFormat="1" ht="16.5" thickBot="1" x14ac:dyDescent="0.25">
      <c r="A175" s="164"/>
      <c r="B175" s="22">
        <v>32</v>
      </c>
      <c r="C175" s="23"/>
      <c r="D175" s="6"/>
      <c r="E175" s="50"/>
      <c r="F175" s="161"/>
      <c r="G175" s="161"/>
      <c r="H175" s="161"/>
      <c r="I175" s="58"/>
      <c r="J175" s="8"/>
      <c r="K175" s="166"/>
      <c r="L175" s="166"/>
      <c r="M175" s="167"/>
      <c r="N175" s="36"/>
      <c r="P175" s="37"/>
      <c r="Q175" s="37"/>
      <c r="R175" s="35"/>
      <c r="S175" s="38"/>
      <c r="T175" s="39"/>
      <c r="U175" s="40"/>
      <c r="V175" s="41"/>
      <c r="W175" s="35"/>
      <c r="X175" s="42"/>
    </row>
    <row r="176" spans="1:24" s="34" customFormat="1" ht="15.75" customHeight="1" x14ac:dyDescent="0.2">
      <c r="A176" s="157" t="str">
        <f>_xlfn.CONCAT(B8," - ",D8)</f>
        <v xml:space="preserve">6 - </v>
      </c>
      <c r="B176" s="24">
        <v>1</v>
      </c>
      <c r="C176" s="25" t="str" cm="1">
        <f t="array" ref="C176">IFERROR(GenerarHorasDerrame15($L$8,$M$8),"Error o no definido")</f>
        <v>Error o no definido</v>
      </c>
      <c r="D176" s="3"/>
      <c r="E176" s="51"/>
      <c r="F176" s="162"/>
      <c r="G176" s="162"/>
      <c r="H176" s="162"/>
      <c r="I176" s="57"/>
      <c r="J176" s="5"/>
      <c r="K176" s="174"/>
      <c r="L176" s="174"/>
      <c r="M176" s="175"/>
      <c r="N176" s="36"/>
      <c r="P176" s="37"/>
      <c r="Q176" s="37"/>
      <c r="R176" s="35"/>
      <c r="S176" s="38"/>
      <c r="T176" s="39"/>
      <c r="U176" s="40"/>
      <c r="V176" s="41"/>
      <c r="W176" s="35"/>
      <c r="X176" s="42"/>
    </row>
    <row r="177" spans="1:24" s="34" customFormat="1" ht="15.75" x14ac:dyDescent="0.2">
      <c r="A177" s="158"/>
      <c r="B177" s="20">
        <v>2</v>
      </c>
      <c r="C177" s="21"/>
      <c r="D177" s="1"/>
      <c r="E177" s="70"/>
      <c r="F177" s="161"/>
      <c r="G177" s="161"/>
      <c r="H177" s="161"/>
      <c r="I177" s="73"/>
      <c r="J177" s="2"/>
      <c r="K177" s="166"/>
      <c r="L177" s="166"/>
      <c r="M177" s="167"/>
      <c r="N177" s="36"/>
      <c r="P177" s="37"/>
      <c r="Q177" s="37"/>
      <c r="R177" s="35"/>
      <c r="S177" s="38"/>
      <c r="T177" s="39"/>
      <c r="U177" s="40"/>
      <c r="V177" s="41"/>
      <c r="W177" s="35"/>
      <c r="X177" s="42"/>
    </row>
    <row r="178" spans="1:24" s="34" customFormat="1" ht="15.75" customHeight="1" x14ac:dyDescent="0.2">
      <c r="A178" s="158"/>
      <c r="B178" s="20">
        <v>3</v>
      </c>
      <c r="C178" s="21"/>
      <c r="D178" s="1"/>
      <c r="E178" s="70"/>
      <c r="F178" s="161"/>
      <c r="G178" s="161"/>
      <c r="H178" s="161"/>
      <c r="I178" s="73"/>
      <c r="J178" s="2"/>
      <c r="K178" s="166"/>
      <c r="L178" s="166"/>
      <c r="M178" s="167"/>
      <c r="N178" s="36"/>
      <c r="P178" s="37"/>
      <c r="Q178" s="37"/>
      <c r="R178" s="35"/>
      <c r="S178" s="38"/>
      <c r="T178" s="39"/>
      <c r="U178" s="40"/>
      <c r="V178" s="41"/>
      <c r="W178" s="35"/>
      <c r="X178" s="42"/>
    </row>
    <row r="179" spans="1:24" s="34" customFormat="1" ht="15.75" x14ac:dyDescent="0.2">
      <c r="A179" s="158"/>
      <c r="B179" s="20">
        <v>4</v>
      </c>
      <c r="C179" s="21"/>
      <c r="D179" s="1"/>
      <c r="E179" s="70"/>
      <c r="F179" s="161"/>
      <c r="G179" s="161"/>
      <c r="H179" s="161"/>
      <c r="I179" s="73"/>
      <c r="J179" s="2"/>
      <c r="K179" s="166"/>
      <c r="L179" s="166"/>
      <c r="M179" s="167"/>
      <c r="N179" s="36"/>
      <c r="P179" s="37"/>
      <c r="Q179" s="37"/>
      <c r="R179" s="35"/>
      <c r="S179" s="38"/>
      <c r="T179" s="39"/>
      <c r="U179" s="40"/>
      <c r="V179" s="41"/>
      <c r="W179" s="35"/>
      <c r="X179" s="42"/>
    </row>
    <row r="180" spans="1:24" s="34" customFormat="1" ht="15.75" x14ac:dyDescent="0.2">
      <c r="A180" s="158"/>
      <c r="B180" s="20">
        <v>5</v>
      </c>
      <c r="C180" s="21"/>
      <c r="D180" s="1"/>
      <c r="E180" s="70"/>
      <c r="F180" s="161"/>
      <c r="G180" s="161"/>
      <c r="H180" s="161"/>
      <c r="I180" s="73"/>
      <c r="J180" s="2"/>
      <c r="K180" s="166"/>
      <c r="L180" s="166"/>
      <c r="M180" s="167"/>
      <c r="N180" s="36"/>
      <c r="P180" s="37"/>
      <c r="Q180" s="37"/>
      <c r="R180" s="35"/>
      <c r="S180" s="38"/>
      <c r="T180" s="39"/>
      <c r="U180" s="40"/>
      <c r="V180" s="41"/>
      <c r="W180" s="35"/>
      <c r="X180" s="42"/>
    </row>
    <row r="181" spans="1:24" s="34" customFormat="1" ht="15.75" x14ac:dyDescent="0.2">
      <c r="A181" s="158"/>
      <c r="B181" s="20">
        <v>6</v>
      </c>
      <c r="C181" s="21"/>
      <c r="D181" s="1"/>
      <c r="E181" s="70"/>
      <c r="F181" s="161"/>
      <c r="G181" s="161"/>
      <c r="H181" s="161"/>
      <c r="I181" s="73"/>
      <c r="J181" s="2"/>
      <c r="K181" s="166"/>
      <c r="L181" s="166"/>
      <c r="M181" s="167"/>
      <c r="N181" s="36"/>
      <c r="P181" s="37"/>
      <c r="Q181" s="37"/>
      <c r="R181" s="35"/>
      <c r="S181" s="38"/>
      <c r="T181" s="39"/>
      <c r="U181" s="40"/>
      <c r="V181" s="41"/>
      <c r="W181" s="35"/>
      <c r="X181" s="42"/>
    </row>
    <row r="182" spans="1:24" s="34" customFormat="1" ht="15.75" x14ac:dyDescent="0.2">
      <c r="A182" s="158"/>
      <c r="B182" s="20">
        <v>7</v>
      </c>
      <c r="C182" s="21"/>
      <c r="D182" s="1"/>
      <c r="E182" s="70"/>
      <c r="F182" s="161"/>
      <c r="G182" s="161"/>
      <c r="H182" s="161"/>
      <c r="I182" s="73"/>
      <c r="J182" s="2"/>
      <c r="K182" s="166"/>
      <c r="L182" s="166"/>
      <c r="M182" s="167"/>
      <c r="N182" s="36"/>
      <c r="P182" s="37"/>
      <c r="Q182" s="37"/>
      <c r="R182" s="35"/>
      <c r="S182" s="38"/>
      <c r="T182" s="39"/>
      <c r="U182" s="40"/>
      <c r="V182" s="41"/>
      <c r="W182" s="35"/>
      <c r="X182" s="42"/>
    </row>
    <row r="183" spans="1:24" s="34" customFormat="1" ht="15.75" x14ac:dyDescent="0.2">
      <c r="A183" s="158"/>
      <c r="B183" s="20">
        <v>8</v>
      </c>
      <c r="C183" s="21"/>
      <c r="D183" s="1"/>
      <c r="E183" s="70"/>
      <c r="F183" s="161"/>
      <c r="G183" s="161"/>
      <c r="H183" s="161"/>
      <c r="I183" s="73"/>
      <c r="J183" s="2"/>
      <c r="K183" s="166"/>
      <c r="L183" s="166"/>
      <c r="M183" s="167"/>
      <c r="N183" s="36"/>
      <c r="P183" s="37"/>
      <c r="Q183" s="37"/>
      <c r="R183" s="35"/>
      <c r="S183" s="38"/>
      <c r="T183" s="39"/>
      <c r="U183" s="40"/>
      <c r="V183" s="41"/>
      <c r="W183" s="35"/>
      <c r="X183" s="42"/>
    </row>
    <row r="184" spans="1:24" s="34" customFormat="1" ht="15.75" customHeight="1" x14ac:dyDescent="0.2">
      <c r="A184" s="158"/>
      <c r="B184" s="20">
        <v>9</v>
      </c>
      <c r="C184" s="21"/>
      <c r="D184" s="1"/>
      <c r="E184" s="70"/>
      <c r="F184" s="161"/>
      <c r="G184" s="161"/>
      <c r="H184" s="161"/>
      <c r="I184" s="73"/>
      <c r="J184" s="2"/>
      <c r="K184" s="166"/>
      <c r="L184" s="166"/>
      <c r="M184" s="167"/>
      <c r="N184" s="36"/>
      <c r="P184" s="37"/>
      <c r="Q184" s="37"/>
      <c r="R184" s="35"/>
      <c r="S184" s="38"/>
      <c r="T184" s="39"/>
      <c r="U184" s="40"/>
      <c r="V184" s="41"/>
      <c r="W184" s="35"/>
      <c r="X184" s="42"/>
    </row>
    <row r="185" spans="1:24" s="34" customFormat="1" ht="15.75" x14ac:dyDescent="0.2">
      <c r="A185" s="158"/>
      <c r="B185" s="20">
        <v>10</v>
      </c>
      <c r="C185" s="21"/>
      <c r="D185" s="1"/>
      <c r="E185" s="70"/>
      <c r="F185" s="161"/>
      <c r="G185" s="161"/>
      <c r="H185" s="161"/>
      <c r="I185" s="73"/>
      <c r="J185" s="2"/>
      <c r="K185" s="166"/>
      <c r="L185" s="166"/>
      <c r="M185" s="167"/>
      <c r="N185" s="36"/>
      <c r="P185" s="37"/>
      <c r="Q185" s="37"/>
      <c r="R185" s="35"/>
      <c r="S185" s="38"/>
      <c r="T185" s="39"/>
      <c r="U185" s="40"/>
      <c r="V185" s="41"/>
      <c r="W185" s="35"/>
      <c r="X185" s="42"/>
    </row>
    <row r="186" spans="1:24" s="34" customFormat="1" ht="15.75" x14ac:dyDescent="0.2">
      <c r="A186" s="158"/>
      <c r="B186" s="20">
        <v>11</v>
      </c>
      <c r="C186" s="21"/>
      <c r="D186" s="1"/>
      <c r="E186" s="70"/>
      <c r="F186" s="161"/>
      <c r="G186" s="161"/>
      <c r="H186" s="161"/>
      <c r="I186" s="73"/>
      <c r="J186" s="2"/>
      <c r="K186" s="166"/>
      <c r="L186" s="166"/>
      <c r="M186" s="167"/>
      <c r="N186" s="36"/>
      <c r="P186" s="37"/>
      <c r="Q186" s="37"/>
      <c r="R186" s="35"/>
      <c r="S186" s="38"/>
      <c r="T186" s="39"/>
      <c r="U186" s="40"/>
      <c r="V186" s="41"/>
      <c r="W186" s="35"/>
      <c r="X186" s="42"/>
    </row>
    <row r="187" spans="1:24" s="34" customFormat="1" ht="15.75" x14ac:dyDescent="0.2">
      <c r="A187" s="158"/>
      <c r="B187" s="20">
        <v>12</v>
      </c>
      <c r="C187" s="21"/>
      <c r="D187" s="1"/>
      <c r="E187" s="70"/>
      <c r="F187" s="161"/>
      <c r="G187" s="161"/>
      <c r="H187" s="161"/>
      <c r="I187" s="73"/>
      <c r="J187" s="2"/>
      <c r="K187" s="166"/>
      <c r="L187" s="166"/>
      <c r="M187" s="167"/>
      <c r="N187" s="36"/>
      <c r="P187" s="37"/>
      <c r="Q187" s="37"/>
      <c r="R187" s="35"/>
      <c r="S187" s="38"/>
      <c r="T187" s="39"/>
      <c r="U187" s="40"/>
      <c r="V187" s="41"/>
      <c r="W187" s="35"/>
      <c r="X187" s="42"/>
    </row>
    <row r="188" spans="1:24" s="34" customFormat="1" ht="15.75" x14ac:dyDescent="0.2">
      <c r="A188" s="158"/>
      <c r="B188" s="20">
        <v>13</v>
      </c>
      <c r="C188" s="21"/>
      <c r="D188" s="1"/>
      <c r="E188" s="70"/>
      <c r="F188" s="161"/>
      <c r="G188" s="161"/>
      <c r="H188" s="161"/>
      <c r="I188" s="73"/>
      <c r="J188" s="2"/>
      <c r="K188" s="166"/>
      <c r="L188" s="166"/>
      <c r="M188" s="167"/>
      <c r="N188" s="36"/>
      <c r="P188" s="37"/>
      <c r="Q188" s="37"/>
      <c r="R188" s="35"/>
      <c r="S188" s="38"/>
      <c r="T188" s="39"/>
      <c r="U188" s="40"/>
      <c r="V188" s="41"/>
      <c r="W188" s="35"/>
      <c r="X188" s="42"/>
    </row>
    <row r="189" spans="1:24" s="34" customFormat="1" ht="15.75" x14ac:dyDescent="0.2">
      <c r="A189" s="158"/>
      <c r="B189" s="20">
        <v>14</v>
      </c>
      <c r="C189" s="21"/>
      <c r="D189" s="1"/>
      <c r="E189" s="70"/>
      <c r="F189" s="161"/>
      <c r="G189" s="161"/>
      <c r="H189" s="161"/>
      <c r="I189" s="73"/>
      <c r="J189" s="2"/>
      <c r="K189" s="166"/>
      <c r="L189" s="166"/>
      <c r="M189" s="167"/>
      <c r="N189" s="36"/>
      <c r="P189" s="37"/>
      <c r="Q189" s="37"/>
      <c r="R189" s="35"/>
      <c r="S189" s="38"/>
      <c r="T189" s="39"/>
      <c r="U189" s="40"/>
      <c r="V189" s="41"/>
      <c r="W189" s="35"/>
      <c r="X189" s="42"/>
    </row>
    <row r="190" spans="1:24" s="34" customFormat="1" ht="15.75" x14ac:dyDescent="0.2">
      <c r="A190" s="158"/>
      <c r="B190" s="20">
        <v>15</v>
      </c>
      <c r="C190" s="21"/>
      <c r="D190" s="1"/>
      <c r="E190" s="70"/>
      <c r="F190" s="161"/>
      <c r="G190" s="161"/>
      <c r="H190" s="161"/>
      <c r="I190" s="71"/>
      <c r="J190" s="2"/>
      <c r="K190" s="166"/>
      <c r="L190" s="166"/>
      <c r="M190" s="167"/>
      <c r="N190" s="36"/>
      <c r="P190" s="37"/>
      <c r="Q190" s="37"/>
      <c r="R190" s="35"/>
      <c r="S190" s="38"/>
      <c r="T190" s="39"/>
      <c r="U190" s="40"/>
      <c r="V190" s="41"/>
      <c r="W190" s="35"/>
      <c r="X190" s="42"/>
    </row>
    <row r="191" spans="1:24" s="34" customFormat="1" ht="15.75" x14ac:dyDescent="0.2">
      <c r="A191" s="158"/>
      <c r="B191" s="20">
        <v>16</v>
      </c>
      <c r="C191" s="21"/>
      <c r="D191" s="1"/>
      <c r="E191" s="70"/>
      <c r="F191" s="161"/>
      <c r="G191" s="161"/>
      <c r="H191" s="161"/>
      <c r="I191" s="71"/>
      <c r="J191" s="2"/>
      <c r="K191" s="166"/>
      <c r="L191" s="166"/>
      <c r="M191" s="167"/>
      <c r="N191" s="36"/>
      <c r="P191" s="37"/>
      <c r="Q191" s="37"/>
      <c r="R191" s="35"/>
      <c r="S191" s="38"/>
      <c r="T191" s="39"/>
      <c r="U191" s="40"/>
      <c r="V191" s="41"/>
      <c r="W191" s="35"/>
      <c r="X191" s="42"/>
    </row>
    <row r="192" spans="1:24" s="34" customFormat="1" ht="15.75" x14ac:dyDescent="0.25">
      <c r="A192" s="158"/>
      <c r="B192" s="20">
        <v>17</v>
      </c>
      <c r="C192" s="21"/>
      <c r="D192" s="1"/>
      <c r="E192" s="70"/>
      <c r="F192" s="161"/>
      <c r="G192" s="161"/>
      <c r="H192" s="161"/>
      <c r="I192" s="71"/>
      <c r="J192" s="2"/>
      <c r="K192" s="166"/>
      <c r="L192" s="166"/>
      <c r="M192" s="167"/>
      <c r="N192" s="36"/>
      <c r="O192" s="27"/>
      <c r="P192" s="27"/>
      <c r="Q192" s="27"/>
      <c r="R192" s="27"/>
      <c r="S192" s="27"/>
      <c r="T192" s="27"/>
      <c r="U192" s="27"/>
      <c r="V192" s="27"/>
      <c r="W192" s="27"/>
      <c r="X192" s="27"/>
    </row>
    <row r="193" spans="1:24" s="34" customFormat="1" ht="15.75" x14ac:dyDescent="0.25">
      <c r="A193" s="158"/>
      <c r="B193" s="20">
        <v>18</v>
      </c>
      <c r="C193" s="21"/>
      <c r="D193" s="1"/>
      <c r="E193" s="70"/>
      <c r="F193" s="161"/>
      <c r="G193" s="161"/>
      <c r="H193" s="161"/>
      <c r="I193" s="71"/>
      <c r="J193" s="2"/>
      <c r="K193" s="166"/>
      <c r="L193" s="166"/>
      <c r="M193" s="167"/>
      <c r="N193" s="36"/>
      <c r="O193" s="27"/>
      <c r="P193" s="27"/>
      <c r="Q193" s="27"/>
      <c r="R193" s="27"/>
      <c r="S193" s="27"/>
      <c r="T193" s="27"/>
      <c r="U193" s="27"/>
      <c r="V193" s="27"/>
      <c r="W193" s="27"/>
      <c r="X193" s="27"/>
    </row>
    <row r="194" spans="1:24" s="34" customFormat="1" ht="15.75" x14ac:dyDescent="0.25">
      <c r="A194" s="158"/>
      <c r="B194" s="20">
        <v>19</v>
      </c>
      <c r="C194" s="21"/>
      <c r="D194" s="1"/>
      <c r="E194" s="70"/>
      <c r="F194" s="161"/>
      <c r="G194" s="161"/>
      <c r="H194" s="161"/>
      <c r="I194" s="71"/>
      <c r="J194" s="2"/>
      <c r="K194" s="166"/>
      <c r="L194" s="166"/>
      <c r="M194" s="167"/>
      <c r="N194" s="36"/>
      <c r="O194" s="27"/>
      <c r="P194" s="27"/>
      <c r="Q194" s="27"/>
      <c r="R194" s="27"/>
      <c r="S194" s="27"/>
      <c r="T194" s="27"/>
      <c r="U194" s="27"/>
      <c r="V194" s="27"/>
      <c r="W194" s="27"/>
      <c r="X194" s="27"/>
    </row>
    <row r="195" spans="1:24" s="34" customFormat="1" ht="15.75" x14ac:dyDescent="0.25">
      <c r="A195" s="158"/>
      <c r="B195" s="20">
        <v>20</v>
      </c>
      <c r="C195" s="21"/>
      <c r="D195" s="1"/>
      <c r="E195" s="70"/>
      <c r="F195" s="161"/>
      <c r="G195" s="161"/>
      <c r="H195" s="161"/>
      <c r="I195" s="71"/>
      <c r="J195" s="2"/>
      <c r="K195" s="166"/>
      <c r="L195" s="166"/>
      <c r="M195" s="167"/>
      <c r="N195" s="36"/>
      <c r="O195" s="27"/>
      <c r="P195" s="27"/>
      <c r="Q195" s="27"/>
      <c r="R195" s="27"/>
      <c r="S195" s="27"/>
      <c r="T195" s="27"/>
      <c r="U195" s="27"/>
      <c r="V195" s="27"/>
      <c r="W195" s="27"/>
      <c r="X195" s="27"/>
    </row>
    <row r="196" spans="1:24" s="34" customFormat="1" ht="15.75" x14ac:dyDescent="0.25">
      <c r="A196" s="158"/>
      <c r="B196" s="20">
        <v>21</v>
      </c>
      <c r="C196" s="21"/>
      <c r="D196" s="1"/>
      <c r="E196" s="70"/>
      <c r="F196" s="161"/>
      <c r="G196" s="161"/>
      <c r="H196" s="161"/>
      <c r="I196" s="71"/>
      <c r="J196" s="2"/>
      <c r="K196" s="166"/>
      <c r="L196" s="166"/>
      <c r="M196" s="167"/>
      <c r="N196" s="36"/>
      <c r="O196" s="27"/>
      <c r="P196" s="27"/>
      <c r="Q196" s="27"/>
      <c r="R196" s="27"/>
      <c r="S196" s="27"/>
      <c r="T196" s="27"/>
      <c r="U196" s="27"/>
      <c r="V196" s="27"/>
      <c r="W196" s="27"/>
      <c r="X196" s="27"/>
    </row>
    <row r="197" spans="1:24" s="34" customFormat="1" ht="15.75" x14ac:dyDescent="0.25">
      <c r="A197" s="158"/>
      <c r="B197" s="20">
        <v>22</v>
      </c>
      <c r="C197" s="21"/>
      <c r="D197" s="1"/>
      <c r="E197" s="70"/>
      <c r="F197" s="161"/>
      <c r="G197" s="161"/>
      <c r="H197" s="161"/>
      <c r="I197" s="71"/>
      <c r="J197" s="2"/>
      <c r="K197" s="166"/>
      <c r="L197" s="166"/>
      <c r="M197" s="167"/>
      <c r="N197" s="36"/>
      <c r="O197" s="27"/>
      <c r="P197" s="27"/>
      <c r="Q197" s="27"/>
      <c r="R197" s="27"/>
      <c r="S197" s="27"/>
      <c r="T197" s="27"/>
      <c r="U197" s="27"/>
      <c r="V197" s="27"/>
      <c r="W197" s="27"/>
      <c r="X197" s="27"/>
    </row>
    <row r="198" spans="1:24" s="34" customFormat="1" ht="15.75" x14ac:dyDescent="0.25">
      <c r="A198" s="158"/>
      <c r="B198" s="20">
        <v>23</v>
      </c>
      <c r="C198" s="21"/>
      <c r="D198" s="1"/>
      <c r="E198" s="70"/>
      <c r="F198" s="161"/>
      <c r="G198" s="161"/>
      <c r="H198" s="161"/>
      <c r="I198" s="71"/>
      <c r="J198" s="2"/>
      <c r="K198" s="166"/>
      <c r="L198" s="166"/>
      <c r="M198" s="167"/>
      <c r="N198" s="36"/>
      <c r="O198" s="27"/>
      <c r="P198" s="27"/>
      <c r="Q198" s="27"/>
      <c r="R198" s="27"/>
      <c r="S198" s="27"/>
      <c r="T198" s="27"/>
      <c r="U198" s="27"/>
      <c r="V198" s="27"/>
      <c r="W198" s="27"/>
      <c r="X198" s="27"/>
    </row>
    <row r="199" spans="1:24" s="34" customFormat="1" ht="15.75" x14ac:dyDescent="0.25">
      <c r="A199" s="158"/>
      <c r="B199" s="20">
        <v>24</v>
      </c>
      <c r="C199" s="21"/>
      <c r="D199" s="1"/>
      <c r="E199" s="70"/>
      <c r="F199" s="161"/>
      <c r="G199" s="161"/>
      <c r="H199" s="161"/>
      <c r="I199" s="71"/>
      <c r="J199" s="2"/>
      <c r="K199" s="166"/>
      <c r="L199" s="166"/>
      <c r="M199" s="167"/>
      <c r="N199" s="36"/>
      <c r="O199" s="27"/>
      <c r="P199" s="27"/>
      <c r="Q199" s="27"/>
      <c r="R199" s="27"/>
      <c r="S199" s="27"/>
      <c r="T199" s="27"/>
      <c r="U199" s="27"/>
      <c r="V199" s="27"/>
      <c r="W199" s="27"/>
      <c r="X199" s="27"/>
    </row>
    <row r="200" spans="1:24" s="34" customFormat="1" ht="15.75" x14ac:dyDescent="0.25">
      <c r="A200" s="158"/>
      <c r="B200" s="20">
        <v>25</v>
      </c>
      <c r="C200" s="21"/>
      <c r="D200" s="1"/>
      <c r="E200" s="70"/>
      <c r="F200" s="161"/>
      <c r="G200" s="161"/>
      <c r="H200" s="161"/>
      <c r="I200" s="71"/>
      <c r="J200" s="2"/>
      <c r="K200" s="166"/>
      <c r="L200" s="166"/>
      <c r="M200" s="167"/>
      <c r="N200" s="36"/>
      <c r="O200" s="27"/>
      <c r="P200" s="27"/>
      <c r="Q200" s="27"/>
      <c r="R200" s="27"/>
      <c r="S200" s="27"/>
      <c r="T200" s="27"/>
      <c r="U200" s="27"/>
      <c r="V200" s="27"/>
      <c r="W200" s="27"/>
      <c r="X200" s="27"/>
    </row>
    <row r="201" spans="1:24" s="34" customFormat="1" ht="15.75" x14ac:dyDescent="0.25">
      <c r="A201" s="158"/>
      <c r="B201" s="20">
        <v>26</v>
      </c>
      <c r="C201" s="21"/>
      <c r="D201" s="1"/>
      <c r="E201" s="70"/>
      <c r="F201" s="161"/>
      <c r="G201" s="161"/>
      <c r="H201" s="161"/>
      <c r="I201" s="71"/>
      <c r="J201" s="2"/>
      <c r="K201" s="166"/>
      <c r="L201" s="166"/>
      <c r="M201" s="167"/>
      <c r="N201" s="36"/>
      <c r="O201" s="27"/>
      <c r="P201" s="27"/>
      <c r="Q201" s="27"/>
      <c r="R201" s="27"/>
      <c r="S201" s="27"/>
      <c r="T201" s="27"/>
      <c r="U201" s="27"/>
      <c r="V201" s="27"/>
      <c r="W201" s="27"/>
      <c r="X201" s="27"/>
    </row>
    <row r="202" spans="1:24" s="34" customFormat="1" ht="15.75" x14ac:dyDescent="0.25">
      <c r="A202" s="158"/>
      <c r="B202" s="20">
        <v>27</v>
      </c>
      <c r="C202" s="21"/>
      <c r="D202" s="1"/>
      <c r="E202" s="70"/>
      <c r="F202" s="161"/>
      <c r="G202" s="161"/>
      <c r="H202" s="161"/>
      <c r="I202" s="71"/>
      <c r="J202" s="2"/>
      <c r="K202" s="166"/>
      <c r="L202" s="166"/>
      <c r="M202" s="167"/>
      <c r="N202" s="36"/>
      <c r="O202" s="27"/>
      <c r="P202" s="27"/>
      <c r="Q202" s="27"/>
      <c r="R202" s="27"/>
      <c r="S202" s="27"/>
      <c r="T202" s="27"/>
      <c r="U202" s="27"/>
      <c r="V202" s="27"/>
      <c r="W202" s="27"/>
      <c r="X202" s="27"/>
    </row>
    <row r="203" spans="1:24" s="34" customFormat="1" ht="15.75" x14ac:dyDescent="0.25">
      <c r="A203" s="158"/>
      <c r="B203" s="20">
        <v>28</v>
      </c>
      <c r="C203" s="21"/>
      <c r="D203" s="1"/>
      <c r="E203" s="70"/>
      <c r="F203" s="161"/>
      <c r="G203" s="161"/>
      <c r="H203" s="161"/>
      <c r="I203" s="71"/>
      <c r="J203" s="2"/>
      <c r="K203" s="166"/>
      <c r="L203" s="166"/>
      <c r="M203" s="167"/>
      <c r="N203" s="36"/>
      <c r="O203" s="27"/>
      <c r="P203" s="27"/>
      <c r="Q203" s="27"/>
      <c r="R203" s="27"/>
      <c r="S203" s="27"/>
      <c r="T203" s="27"/>
      <c r="U203" s="27"/>
      <c r="V203" s="27"/>
      <c r="W203" s="27"/>
      <c r="X203" s="27"/>
    </row>
    <row r="204" spans="1:24" s="34" customFormat="1" ht="15.75" x14ac:dyDescent="0.25">
      <c r="A204" s="158"/>
      <c r="B204" s="20">
        <v>29</v>
      </c>
      <c r="C204" s="21"/>
      <c r="D204" s="1"/>
      <c r="E204" s="70"/>
      <c r="F204" s="161"/>
      <c r="G204" s="161"/>
      <c r="H204" s="161"/>
      <c r="I204" s="71"/>
      <c r="J204" s="2"/>
      <c r="K204" s="166"/>
      <c r="L204" s="166"/>
      <c r="M204" s="167"/>
      <c r="N204" s="36"/>
      <c r="O204" s="27"/>
      <c r="P204" s="27"/>
      <c r="Q204" s="27"/>
      <c r="R204" s="27"/>
      <c r="S204" s="27"/>
      <c r="T204" s="27"/>
      <c r="U204" s="27"/>
      <c r="V204" s="27"/>
      <c r="W204" s="27"/>
      <c r="X204" s="27"/>
    </row>
    <row r="205" spans="1:24" s="34" customFormat="1" ht="15.75" x14ac:dyDescent="0.25">
      <c r="A205" s="158"/>
      <c r="B205" s="20">
        <v>30</v>
      </c>
      <c r="C205" s="21"/>
      <c r="D205" s="1"/>
      <c r="E205" s="70"/>
      <c r="F205" s="161"/>
      <c r="G205" s="161"/>
      <c r="H205" s="161"/>
      <c r="I205" s="71"/>
      <c r="J205" s="2"/>
      <c r="K205" s="166"/>
      <c r="L205" s="166"/>
      <c r="M205" s="167"/>
      <c r="N205" s="36"/>
      <c r="O205" s="27"/>
      <c r="P205" s="27"/>
      <c r="Q205" s="27"/>
      <c r="R205" s="27"/>
      <c r="S205" s="27"/>
      <c r="T205" s="27"/>
      <c r="U205" s="27"/>
      <c r="V205" s="27"/>
      <c r="W205" s="27"/>
      <c r="X205" s="27"/>
    </row>
    <row r="206" spans="1:24" s="34" customFormat="1" ht="15.75" x14ac:dyDescent="0.25">
      <c r="A206" s="158"/>
      <c r="B206" s="20">
        <v>31</v>
      </c>
      <c r="C206" s="21"/>
      <c r="D206" s="1"/>
      <c r="E206" s="70"/>
      <c r="F206" s="161"/>
      <c r="G206" s="161"/>
      <c r="H206" s="161"/>
      <c r="I206" s="71"/>
      <c r="J206" s="2"/>
      <c r="K206" s="166"/>
      <c r="L206" s="166"/>
      <c r="M206" s="167"/>
      <c r="N206" s="36"/>
      <c r="O206" s="27"/>
      <c r="P206" s="27"/>
      <c r="Q206" s="27"/>
      <c r="R206" s="27"/>
      <c r="S206" s="27"/>
      <c r="T206" s="27"/>
      <c r="U206" s="27"/>
      <c r="V206" s="27"/>
      <c r="W206" s="27"/>
      <c r="X206" s="27"/>
    </row>
    <row r="207" spans="1:24" s="34" customFormat="1" ht="16.5" thickBot="1" x14ac:dyDescent="0.3">
      <c r="A207" s="163"/>
      <c r="B207" s="20">
        <v>32</v>
      </c>
      <c r="C207" s="23"/>
      <c r="D207" s="6"/>
      <c r="E207" s="50"/>
      <c r="F207" s="161"/>
      <c r="G207" s="161"/>
      <c r="H207" s="161"/>
      <c r="I207" s="58"/>
      <c r="J207" s="8"/>
      <c r="K207" s="166"/>
      <c r="L207" s="166"/>
      <c r="M207" s="167"/>
      <c r="N207" s="36"/>
      <c r="O207" s="27"/>
      <c r="P207" s="27"/>
      <c r="Q207" s="27"/>
      <c r="R207" s="27"/>
      <c r="S207" s="27"/>
      <c r="T207" s="27"/>
      <c r="U207" s="27"/>
      <c r="V207" s="27"/>
      <c r="W207" s="27"/>
      <c r="X207" s="27"/>
    </row>
    <row r="208" spans="1:24" s="34" customFormat="1" ht="15.75" customHeight="1" x14ac:dyDescent="0.25">
      <c r="A208" s="159" t="str">
        <f>_xlfn.CONCAT(B9," - ",D9)</f>
        <v>7 - Cruz Herrera Luz Maria</v>
      </c>
      <c r="B208" s="24">
        <v>1</v>
      </c>
      <c r="C208" s="25" cm="1">
        <f t="array" ref="C208:C233">GenerarHorasDerrame15($L$9,$M$9)</f>
        <v>45108.354166666664</v>
      </c>
      <c r="D208" s="3"/>
      <c r="E208" s="51"/>
      <c r="F208" s="162"/>
      <c r="G208" s="162"/>
      <c r="H208" s="162"/>
      <c r="I208" s="57"/>
      <c r="J208" s="5"/>
      <c r="K208" s="174"/>
      <c r="L208" s="174"/>
      <c r="M208" s="175"/>
      <c r="N208" s="36"/>
      <c r="O208" s="27"/>
      <c r="P208" s="27"/>
      <c r="Q208" s="27"/>
      <c r="R208" s="27"/>
      <c r="S208" s="27"/>
      <c r="T208" s="27"/>
      <c r="U208" s="27"/>
      <c r="V208" s="27"/>
      <c r="W208" s="27"/>
      <c r="X208" s="27"/>
    </row>
    <row r="209" spans="1:24" s="34" customFormat="1" ht="15.75" customHeight="1" x14ac:dyDescent="0.25">
      <c r="A209" s="160"/>
      <c r="B209" s="20">
        <v>2</v>
      </c>
      <c r="C209" s="21">
        <v>45108.364583333328</v>
      </c>
      <c r="D209" s="1"/>
      <c r="E209" s="70"/>
      <c r="F209" s="161"/>
      <c r="G209" s="161"/>
      <c r="H209" s="161"/>
      <c r="I209" s="73"/>
      <c r="J209" s="2"/>
      <c r="K209" s="166"/>
      <c r="L209" s="166"/>
      <c r="M209" s="167"/>
      <c r="N209" s="36"/>
      <c r="O209" s="27"/>
      <c r="P209" s="27"/>
      <c r="Q209" s="27"/>
      <c r="R209" s="27"/>
      <c r="S209" s="27"/>
      <c r="T209" s="27"/>
      <c r="U209" s="27"/>
      <c r="V209" s="27"/>
      <c r="W209" s="27"/>
      <c r="X209" s="27"/>
    </row>
    <row r="210" spans="1:24" s="34" customFormat="1" ht="15.75" customHeight="1" x14ac:dyDescent="0.25">
      <c r="A210" s="160"/>
      <c r="B210" s="20">
        <v>3</v>
      </c>
      <c r="C210" s="21">
        <v>45108.374999999993</v>
      </c>
      <c r="D210" s="1"/>
      <c r="E210" s="70"/>
      <c r="F210" s="161"/>
      <c r="G210" s="161"/>
      <c r="H210" s="161"/>
      <c r="I210" s="73"/>
      <c r="J210" s="2"/>
      <c r="K210" s="166"/>
      <c r="L210" s="166"/>
      <c r="M210" s="167"/>
      <c r="N210" s="36"/>
      <c r="O210" s="27"/>
      <c r="P210" s="27"/>
      <c r="Q210" s="27"/>
      <c r="R210" s="27"/>
      <c r="S210" s="27"/>
      <c r="T210" s="27"/>
      <c r="U210" s="27"/>
      <c r="V210" s="27"/>
      <c r="W210" s="27"/>
      <c r="X210" s="27"/>
    </row>
    <row r="211" spans="1:24" s="34" customFormat="1" ht="15.75" x14ac:dyDescent="0.25">
      <c r="A211" s="160"/>
      <c r="B211" s="20">
        <v>4</v>
      </c>
      <c r="C211" s="21">
        <v>45108.385416666657</v>
      </c>
      <c r="D211" s="1"/>
      <c r="E211" s="70"/>
      <c r="F211" s="161"/>
      <c r="G211" s="161"/>
      <c r="H211" s="161"/>
      <c r="I211" s="73"/>
      <c r="J211" s="2"/>
      <c r="K211" s="166"/>
      <c r="L211" s="166"/>
      <c r="M211" s="167"/>
      <c r="N211" s="36"/>
      <c r="O211" s="27"/>
      <c r="P211" s="27"/>
      <c r="Q211" s="27"/>
      <c r="R211" s="27"/>
      <c r="S211" s="27"/>
      <c r="T211" s="27"/>
      <c r="U211" s="27"/>
      <c r="V211" s="27"/>
      <c r="W211" s="27"/>
      <c r="X211" s="27"/>
    </row>
    <row r="212" spans="1:24" s="34" customFormat="1" ht="15.75" x14ac:dyDescent="0.25">
      <c r="A212" s="160"/>
      <c r="B212" s="20">
        <v>5</v>
      </c>
      <c r="C212" s="21">
        <v>45108.395833333321</v>
      </c>
      <c r="D212" s="1"/>
      <c r="E212" s="70"/>
      <c r="F212" s="161"/>
      <c r="G212" s="161"/>
      <c r="H212" s="161"/>
      <c r="I212" s="73"/>
      <c r="J212" s="2"/>
      <c r="K212" s="166"/>
      <c r="L212" s="166"/>
      <c r="M212" s="167"/>
      <c r="N212" s="36"/>
      <c r="O212" s="27"/>
      <c r="P212" s="27"/>
      <c r="Q212" s="27"/>
      <c r="R212" s="27"/>
      <c r="S212" s="27"/>
      <c r="T212" s="27"/>
      <c r="U212" s="27"/>
      <c r="V212" s="27"/>
      <c r="W212" s="27"/>
      <c r="X212" s="27"/>
    </row>
    <row r="213" spans="1:24" s="34" customFormat="1" ht="15.75" x14ac:dyDescent="0.25">
      <c r="A213" s="160"/>
      <c r="B213" s="20">
        <v>6</v>
      </c>
      <c r="C213" s="21">
        <v>45108.406249999985</v>
      </c>
      <c r="D213" s="1"/>
      <c r="E213" s="70"/>
      <c r="F213" s="161"/>
      <c r="G213" s="161"/>
      <c r="H213" s="161"/>
      <c r="I213" s="73"/>
      <c r="J213" s="2"/>
      <c r="K213" s="166"/>
      <c r="L213" s="166"/>
      <c r="M213" s="167"/>
      <c r="N213" s="36"/>
      <c r="O213" s="27"/>
      <c r="P213" s="27"/>
      <c r="Q213" s="27"/>
      <c r="R213" s="27"/>
      <c r="S213" s="27"/>
      <c r="T213" s="27"/>
      <c r="U213" s="27"/>
      <c r="V213" s="27"/>
      <c r="W213" s="27"/>
      <c r="X213" s="27"/>
    </row>
    <row r="214" spans="1:24" s="34" customFormat="1" ht="15.75" x14ac:dyDescent="0.25">
      <c r="A214" s="160"/>
      <c r="B214" s="20">
        <v>7</v>
      </c>
      <c r="C214" s="21">
        <v>45108.41666666665</v>
      </c>
      <c r="D214" s="1"/>
      <c r="E214" s="70"/>
      <c r="F214" s="161"/>
      <c r="G214" s="161"/>
      <c r="H214" s="161"/>
      <c r="I214" s="73"/>
      <c r="J214" s="2"/>
      <c r="K214" s="166"/>
      <c r="L214" s="166"/>
      <c r="M214" s="167"/>
      <c r="N214" s="36"/>
      <c r="O214" s="27"/>
      <c r="P214" s="27"/>
      <c r="Q214" s="27"/>
      <c r="R214" s="27"/>
      <c r="S214" s="27"/>
      <c r="T214" s="27"/>
      <c r="U214" s="27"/>
      <c r="V214" s="27"/>
      <c r="W214" s="27"/>
      <c r="X214" s="27"/>
    </row>
    <row r="215" spans="1:24" s="34" customFormat="1" ht="15.75" x14ac:dyDescent="0.25">
      <c r="A215" s="160"/>
      <c r="B215" s="20">
        <v>8</v>
      </c>
      <c r="C215" s="21">
        <v>45108.427083333314</v>
      </c>
      <c r="D215" s="1"/>
      <c r="E215" s="70"/>
      <c r="F215" s="161"/>
      <c r="G215" s="161"/>
      <c r="H215" s="161"/>
      <c r="I215" s="73"/>
      <c r="J215" s="2"/>
      <c r="K215" s="166"/>
      <c r="L215" s="166"/>
      <c r="M215" s="167"/>
      <c r="N215" s="36"/>
      <c r="O215" s="27"/>
      <c r="P215" s="27"/>
      <c r="Q215" s="27"/>
      <c r="R215" s="27"/>
      <c r="S215" s="27"/>
      <c r="T215" s="27"/>
      <c r="U215" s="27"/>
      <c r="V215" s="27"/>
      <c r="W215" s="27"/>
      <c r="X215" s="27"/>
    </row>
    <row r="216" spans="1:24" s="34" customFormat="1" ht="15.75" x14ac:dyDescent="0.25">
      <c r="A216" s="160"/>
      <c r="B216" s="20">
        <v>9</v>
      </c>
      <c r="C216" s="21">
        <v>45108.437499999978</v>
      </c>
      <c r="D216" s="1"/>
      <c r="E216" s="70"/>
      <c r="F216" s="161"/>
      <c r="G216" s="161"/>
      <c r="H216" s="161"/>
      <c r="I216" s="73"/>
      <c r="J216" s="2"/>
      <c r="K216" s="166"/>
      <c r="L216" s="166"/>
      <c r="M216" s="167"/>
      <c r="N216" s="36"/>
      <c r="O216" s="27"/>
      <c r="P216" s="27"/>
      <c r="Q216" s="27"/>
      <c r="R216" s="27"/>
      <c r="S216" s="27"/>
      <c r="T216" s="27"/>
      <c r="U216" s="27"/>
      <c r="V216" s="27"/>
      <c r="W216" s="27"/>
      <c r="X216" s="27"/>
    </row>
    <row r="217" spans="1:24" s="34" customFormat="1" ht="15.75" customHeight="1" x14ac:dyDescent="0.25">
      <c r="A217" s="160"/>
      <c r="B217" s="20">
        <v>10</v>
      </c>
      <c r="C217" s="21">
        <v>45108.447916666642</v>
      </c>
      <c r="D217" s="1"/>
      <c r="E217" s="70"/>
      <c r="F217" s="161"/>
      <c r="G217" s="161"/>
      <c r="H217" s="161"/>
      <c r="I217" s="73"/>
      <c r="J217" s="2"/>
      <c r="K217" s="166"/>
      <c r="L217" s="166"/>
      <c r="M217" s="167"/>
      <c r="N217" s="36"/>
      <c r="O217" s="27"/>
      <c r="P217" s="27"/>
      <c r="Q217" s="27"/>
      <c r="R217" s="27"/>
      <c r="S217" s="27"/>
      <c r="T217" s="27"/>
      <c r="U217" s="27"/>
      <c r="V217" s="27"/>
      <c r="W217" s="27"/>
      <c r="X217" s="27"/>
    </row>
    <row r="218" spans="1:24" s="34" customFormat="1" ht="15.75" customHeight="1" x14ac:dyDescent="0.25">
      <c r="A218" s="160"/>
      <c r="B218" s="20">
        <v>11</v>
      </c>
      <c r="C218" s="21">
        <v>45108.458333333307</v>
      </c>
      <c r="D218" s="1"/>
      <c r="E218" s="70"/>
      <c r="F218" s="161"/>
      <c r="G218" s="161"/>
      <c r="H218" s="161"/>
      <c r="I218" s="73"/>
      <c r="J218" s="2"/>
      <c r="K218" s="166"/>
      <c r="L218" s="166"/>
      <c r="M218" s="167"/>
      <c r="N218" s="36"/>
      <c r="O218" s="27"/>
      <c r="P218" s="27"/>
      <c r="Q218" s="27"/>
      <c r="R218" s="27"/>
      <c r="S218" s="27"/>
      <c r="T218" s="27"/>
      <c r="U218" s="27"/>
      <c r="V218" s="27"/>
      <c r="W218" s="27"/>
      <c r="X218" s="27"/>
    </row>
    <row r="219" spans="1:24" s="34" customFormat="1" ht="15.75" x14ac:dyDescent="0.25">
      <c r="A219" s="160"/>
      <c r="B219" s="20">
        <v>12</v>
      </c>
      <c r="C219" s="21">
        <v>45108.468749999971</v>
      </c>
      <c r="D219" s="1"/>
      <c r="E219" s="70"/>
      <c r="F219" s="161"/>
      <c r="G219" s="161"/>
      <c r="H219" s="161"/>
      <c r="I219" s="73"/>
      <c r="J219" s="2"/>
      <c r="K219" s="166"/>
      <c r="L219" s="166"/>
      <c r="M219" s="167"/>
      <c r="N219" s="36"/>
      <c r="O219" s="27"/>
      <c r="P219" s="27"/>
      <c r="Q219" s="27"/>
      <c r="R219" s="27"/>
      <c r="S219" s="27"/>
      <c r="T219" s="27"/>
      <c r="U219" s="27"/>
      <c r="V219" s="27"/>
      <c r="W219" s="27"/>
      <c r="X219" s="27"/>
    </row>
    <row r="220" spans="1:24" s="34" customFormat="1" ht="15.75" x14ac:dyDescent="0.25">
      <c r="A220" s="160"/>
      <c r="B220" s="20">
        <v>13</v>
      </c>
      <c r="C220" s="21">
        <v>45108.479166666635</v>
      </c>
      <c r="D220" s="1"/>
      <c r="E220" s="70"/>
      <c r="F220" s="161"/>
      <c r="G220" s="161"/>
      <c r="H220" s="161"/>
      <c r="I220" s="73"/>
      <c r="J220" s="2"/>
      <c r="K220" s="166"/>
      <c r="L220" s="166"/>
      <c r="M220" s="167"/>
      <c r="N220" s="36"/>
      <c r="O220" s="27"/>
      <c r="P220" s="27"/>
      <c r="Q220" s="27"/>
      <c r="R220" s="27"/>
      <c r="S220" s="27"/>
      <c r="T220" s="27"/>
      <c r="U220" s="27"/>
      <c r="V220" s="27"/>
      <c r="W220" s="27"/>
      <c r="X220" s="27"/>
    </row>
    <row r="221" spans="1:24" s="34" customFormat="1" ht="15.75" x14ac:dyDescent="0.25">
      <c r="A221" s="160"/>
      <c r="B221" s="20">
        <v>14</v>
      </c>
      <c r="C221" s="21">
        <v>45108.489583333299</v>
      </c>
      <c r="D221" s="1"/>
      <c r="E221" s="70"/>
      <c r="F221" s="161"/>
      <c r="G221" s="161"/>
      <c r="H221" s="161"/>
      <c r="I221" s="73"/>
      <c r="J221" s="2"/>
      <c r="K221" s="166"/>
      <c r="L221" s="166"/>
      <c r="M221" s="167"/>
      <c r="N221" s="36"/>
      <c r="O221" s="27"/>
      <c r="P221" s="27"/>
      <c r="Q221" s="27"/>
      <c r="R221" s="27"/>
      <c r="S221" s="27"/>
      <c r="T221" s="27"/>
      <c r="U221" s="27"/>
      <c r="V221" s="27"/>
      <c r="W221" s="27"/>
      <c r="X221" s="27"/>
    </row>
    <row r="222" spans="1:24" s="34" customFormat="1" ht="15.75" x14ac:dyDescent="0.25">
      <c r="A222" s="160"/>
      <c r="B222" s="20">
        <v>15</v>
      </c>
      <c r="C222" s="21">
        <v>45108.499999999964</v>
      </c>
      <c r="D222" s="1"/>
      <c r="E222" s="70"/>
      <c r="F222" s="161"/>
      <c r="G222" s="161"/>
      <c r="H222" s="161"/>
      <c r="I222" s="71"/>
      <c r="J222" s="2"/>
      <c r="K222" s="166"/>
      <c r="L222" s="166"/>
      <c r="M222" s="167"/>
      <c r="N222" s="36"/>
      <c r="O222" s="27"/>
      <c r="P222" s="27"/>
      <c r="Q222" s="27"/>
      <c r="R222" s="27"/>
      <c r="S222" s="27"/>
      <c r="T222" s="27"/>
      <c r="U222" s="27"/>
      <c r="V222" s="27"/>
      <c r="W222" s="27"/>
      <c r="X222" s="27"/>
    </row>
    <row r="223" spans="1:24" s="34" customFormat="1" ht="15.75" x14ac:dyDescent="0.25">
      <c r="A223" s="160"/>
      <c r="B223" s="20">
        <v>16</v>
      </c>
      <c r="C223" s="21">
        <v>45108.510416666628</v>
      </c>
      <c r="D223" s="1"/>
      <c r="E223" s="70"/>
      <c r="F223" s="161"/>
      <c r="G223" s="161"/>
      <c r="H223" s="161"/>
      <c r="I223" s="71"/>
      <c r="J223" s="2"/>
      <c r="K223" s="166"/>
      <c r="L223" s="166"/>
      <c r="M223" s="167"/>
      <c r="N223" s="36"/>
      <c r="O223" s="27"/>
      <c r="P223" s="27"/>
      <c r="Q223" s="27"/>
      <c r="R223" s="27"/>
      <c r="S223" s="27"/>
      <c r="T223" s="27"/>
      <c r="U223" s="27"/>
      <c r="V223" s="27"/>
      <c r="W223" s="27"/>
      <c r="X223" s="27"/>
    </row>
    <row r="224" spans="1:24" s="34" customFormat="1" ht="15.75" x14ac:dyDescent="0.2">
      <c r="A224" s="160"/>
      <c r="B224" s="20">
        <v>17</v>
      </c>
      <c r="C224" s="21">
        <v>45108.520833333292</v>
      </c>
      <c r="D224" s="1"/>
      <c r="E224" s="70"/>
      <c r="F224" s="161"/>
      <c r="G224" s="161"/>
      <c r="H224" s="161"/>
      <c r="I224" s="71"/>
      <c r="J224" s="2"/>
      <c r="K224" s="166"/>
      <c r="L224" s="166"/>
      <c r="M224" s="167"/>
      <c r="N224" s="36"/>
      <c r="P224" s="37"/>
      <c r="Q224" s="37"/>
      <c r="R224" s="35"/>
      <c r="S224" s="38"/>
      <c r="T224" s="39"/>
      <c r="U224" s="40"/>
      <c r="V224" s="41"/>
      <c r="W224" s="35"/>
      <c r="X224" s="42"/>
    </row>
    <row r="225" spans="1:24" s="34" customFormat="1" ht="15.75" x14ac:dyDescent="0.2">
      <c r="A225" s="160"/>
      <c r="B225" s="20">
        <v>18</v>
      </c>
      <c r="C225" s="21">
        <v>45108.531249999956</v>
      </c>
      <c r="D225" s="1"/>
      <c r="E225" s="70"/>
      <c r="F225" s="161"/>
      <c r="G225" s="161"/>
      <c r="H225" s="161"/>
      <c r="I225" s="71"/>
      <c r="J225" s="2"/>
      <c r="K225" s="166"/>
      <c r="L225" s="166"/>
      <c r="M225" s="167"/>
      <c r="N225" s="36"/>
      <c r="P225" s="37"/>
      <c r="Q225" s="37"/>
      <c r="R225" s="35"/>
      <c r="S225" s="38"/>
      <c r="T225" s="39"/>
      <c r="U225" s="40"/>
      <c r="V225" s="41"/>
      <c r="W225" s="35"/>
      <c r="X225" s="42"/>
    </row>
    <row r="226" spans="1:24" s="34" customFormat="1" ht="15.75" x14ac:dyDescent="0.2">
      <c r="A226" s="160"/>
      <c r="B226" s="20">
        <v>19</v>
      </c>
      <c r="C226" s="21">
        <v>45108.541666666621</v>
      </c>
      <c r="D226" s="1"/>
      <c r="E226" s="70"/>
      <c r="F226" s="161"/>
      <c r="G226" s="161"/>
      <c r="H226" s="161"/>
      <c r="I226" s="71"/>
      <c r="J226" s="2"/>
      <c r="K226" s="166"/>
      <c r="L226" s="166"/>
      <c r="M226" s="167"/>
      <c r="N226" s="36"/>
      <c r="P226" s="37"/>
      <c r="Q226" s="37"/>
      <c r="R226" s="35"/>
      <c r="S226" s="38"/>
      <c r="T226" s="39"/>
      <c r="U226" s="40"/>
      <c r="V226" s="41"/>
      <c r="W226" s="35"/>
      <c r="X226" s="42"/>
    </row>
    <row r="227" spans="1:24" s="34" customFormat="1" ht="15.75" x14ac:dyDescent="0.2">
      <c r="A227" s="160"/>
      <c r="B227" s="20">
        <v>20</v>
      </c>
      <c r="C227" s="21">
        <v>45108.552083333285</v>
      </c>
      <c r="D227" s="1"/>
      <c r="E227" s="70"/>
      <c r="F227" s="161"/>
      <c r="G227" s="161"/>
      <c r="H227" s="161"/>
      <c r="I227" s="71"/>
      <c r="J227" s="2"/>
      <c r="K227" s="166"/>
      <c r="L227" s="166"/>
      <c r="M227" s="167"/>
      <c r="N227" s="36"/>
      <c r="P227" s="37"/>
      <c r="Q227" s="37"/>
      <c r="R227" s="35"/>
      <c r="S227" s="38"/>
      <c r="T227" s="39"/>
      <c r="U227" s="40"/>
      <c r="V227" s="41"/>
      <c r="W227" s="35"/>
      <c r="X227" s="42"/>
    </row>
    <row r="228" spans="1:24" s="34" customFormat="1" ht="15.75" x14ac:dyDescent="0.2">
      <c r="A228" s="160"/>
      <c r="B228" s="20">
        <v>21</v>
      </c>
      <c r="C228" s="21">
        <v>45108.562499999949</v>
      </c>
      <c r="D228" s="1"/>
      <c r="E228" s="70"/>
      <c r="F228" s="161"/>
      <c r="G228" s="161"/>
      <c r="H228" s="161"/>
      <c r="I228" s="71"/>
      <c r="J228" s="2"/>
      <c r="K228" s="166"/>
      <c r="L228" s="166"/>
      <c r="M228" s="167"/>
      <c r="N228" s="36"/>
      <c r="P228" s="37"/>
      <c r="Q228" s="37"/>
      <c r="R228" s="35"/>
      <c r="S228" s="38"/>
      <c r="T228" s="39"/>
      <c r="U228" s="40"/>
      <c r="V228" s="41"/>
      <c r="W228" s="35"/>
      <c r="X228" s="42"/>
    </row>
    <row r="229" spans="1:24" s="34" customFormat="1" ht="15.75" x14ac:dyDescent="0.2">
      <c r="A229" s="160"/>
      <c r="B229" s="20">
        <v>22</v>
      </c>
      <c r="C229" s="21">
        <v>45108.572916666613</v>
      </c>
      <c r="D229" s="1"/>
      <c r="E229" s="70"/>
      <c r="F229" s="161"/>
      <c r="G229" s="161"/>
      <c r="H229" s="161"/>
      <c r="I229" s="71"/>
      <c r="J229" s="2"/>
      <c r="K229" s="166"/>
      <c r="L229" s="166"/>
      <c r="M229" s="167"/>
      <c r="N229" s="36"/>
      <c r="P229" s="37"/>
      <c r="Q229" s="37"/>
      <c r="R229" s="35"/>
      <c r="S229" s="38"/>
      <c r="T229" s="39"/>
      <c r="U229" s="40"/>
      <c r="V229" s="41"/>
      <c r="W229" s="35"/>
      <c r="X229" s="42"/>
    </row>
    <row r="230" spans="1:24" s="34" customFormat="1" ht="15.75" x14ac:dyDescent="0.2">
      <c r="A230" s="160"/>
      <c r="B230" s="20">
        <v>23</v>
      </c>
      <c r="C230" s="21">
        <v>45108.583333333278</v>
      </c>
      <c r="D230" s="1"/>
      <c r="E230" s="70"/>
      <c r="F230" s="161"/>
      <c r="G230" s="161"/>
      <c r="H230" s="161"/>
      <c r="I230" s="71"/>
      <c r="J230" s="2"/>
      <c r="K230" s="166"/>
      <c r="L230" s="166"/>
      <c r="M230" s="167"/>
      <c r="N230" s="36"/>
      <c r="P230" s="37"/>
      <c r="Q230" s="37"/>
      <c r="R230" s="35"/>
      <c r="S230" s="38"/>
      <c r="T230" s="39"/>
      <c r="U230" s="40"/>
      <c r="V230" s="41"/>
      <c r="W230" s="35"/>
      <c r="X230" s="42"/>
    </row>
    <row r="231" spans="1:24" s="34" customFormat="1" ht="15.75" x14ac:dyDescent="0.2">
      <c r="A231" s="160"/>
      <c r="B231" s="20">
        <v>24</v>
      </c>
      <c r="C231" s="21">
        <v>45108.593749999942</v>
      </c>
      <c r="D231" s="1"/>
      <c r="E231" s="70"/>
      <c r="F231" s="161"/>
      <c r="G231" s="161"/>
      <c r="H231" s="161"/>
      <c r="I231" s="71"/>
      <c r="J231" s="2"/>
      <c r="K231" s="166"/>
      <c r="L231" s="166"/>
      <c r="M231" s="167"/>
      <c r="N231" s="36"/>
      <c r="P231" s="37"/>
      <c r="Q231" s="37"/>
      <c r="R231" s="35"/>
      <c r="S231" s="38"/>
      <c r="T231" s="39"/>
      <c r="U231" s="40"/>
      <c r="V231" s="41"/>
      <c r="W231" s="35"/>
      <c r="X231" s="42"/>
    </row>
    <row r="232" spans="1:24" s="34" customFormat="1" ht="15.75" x14ac:dyDescent="0.2">
      <c r="A232" s="160"/>
      <c r="B232" s="20">
        <v>25</v>
      </c>
      <c r="C232" s="21">
        <v>45108.604166666606</v>
      </c>
      <c r="D232" s="1"/>
      <c r="E232" s="70"/>
      <c r="F232" s="161"/>
      <c r="G232" s="161"/>
      <c r="H232" s="161"/>
      <c r="I232" s="71"/>
      <c r="J232" s="2"/>
      <c r="K232" s="166"/>
      <c r="L232" s="166"/>
      <c r="M232" s="167"/>
      <c r="N232" s="36"/>
      <c r="P232" s="37"/>
      <c r="Q232" s="37"/>
      <c r="R232" s="35"/>
      <c r="S232" s="38"/>
      <c r="T232" s="39"/>
      <c r="U232" s="40"/>
      <c r="V232" s="41"/>
      <c r="W232" s="35"/>
      <c r="X232" s="42"/>
    </row>
    <row r="233" spans="1:24" s="34" customFormat="1" ht="15.75" x14ac:dyDescent="0.2">
      <c r="A233" s="160"/>
      <c r="B233" s="20">
        <v>26</v>
      </c>
      <c r="C233" s="21">
        <v>45108.61458333327</v>
      </c>
      <c r="D233" s="1"/>
      <c r="E233" s="70"/>
      <c r="F233" s="161"/>
      <c r="G233" s="161"/>
      <c r="H233" s="161"/>
      <c r="I233" s="71"/>
      <c r="J233" s="2"/>
      <c r="K233" s="166"/>
      <c r="L233" s="166"/>
      <c r="M233" s="167"/>
      <c r="N233" s="36"/>
      <c r="P233" s="37"/>
      <c r="Q233" s="37"/>
      <c r="R233" s="35"/>
      <c r="S233" s="38"/>
      <c r="T233" s="39"/>
      <c r="U233" s="40"/>
      <c r="V233" s="41"/>
      <c r="W233" s="35"/>
      <c r="X233" s="42"/>
    </row>
    <row r="234" spans="1:24" s="34" customFormat="1" ht="15.75" x14ac:dyDescent="0.2">
      <c r="A234" s="160"/>
      <c r="B234" s="20">
        <v>27</v>
      </c>
      <c r="C234" s="21"/>
      <c r="D234" s="1"/>
      <c r="E234" s="70"/>
      <c r="F234" s="161"/>
      <c r="G234" s="161"/>
      <c r="H234" s="161"/>
      <c r="I234" s="71"/>
      <c r="J234" s="2"/>
      <c r="K234" s="166"/>
      <c r="L234" s="166"/>
      <c r="M234" s="167"/>
      <c r="N234" s="36"/>
      <c r="P234" s="37"/>
      <c r="Q234" s="37"/>
      <c r="R234" s="35"/>
      <c r="S234" s="38"/>
      <c r="T234" s="39"/>
      <c r="U234" s="40"/>
      <c r="V234" s="41"/>
      <c r="W234" s="35"/>
      <c r="X234" s="42"/>
    </row>
    <row r="235" spans="1:24" s="34" customFormat="1" ht="15.75" x14ac:dyDescent="0.2">
      <c r="A235" s="160"/>
      <c r="B235" s="20">
        <v>28</v>
      </c>
      <c r="C235" s="21"/>
      <c r="D235" s="1"/>
      <c r="E235" s="70"/>
      <c r="F235" s="161"/>
      <c r="G235" s="161"/>
      <c r="H235" s="161"/>
      <c r="I235" s="71"/>
      <c r="J235" s="2"/>
      <c r="K235" s="166"/>
      <c r="L235" s="166"/>
      <c r="M235" s="167"/>
      <c r="N235" s="36"/>
      <c r="P235" s="37"/>
      <c r="Q235" s="37"/>
      <c r="R235" s="35"/>
      <c r="S235" s="38"/>
      <c r="T235" s="39"/>
      <c r="U235" s="40"/>
      <c r="V235" s="41"/>
      <c r="W235" s="35"/>
      <c r="X235" s="42"/>
    </row>
    <row r="236" spans="1:24" s="34" customFormat="1" ht="15.75" x14ac:dyDescent="0.2">
      <c r="A236" s="160"/>
      <c r="B236" s="20">
        <v>29</v>
      </c>
      <c r="C236" s="21"/>
      <c r="D236" s="1"/>
      <c r="E236" s="70"/>
      <c r="F236" s="161"/>
      <c r="G236" s="161"/>
      <c r="H236" s="161"/>
      <c r="I236" s="71"/>
      <c r="J236" s="2"/>
      <c r="K236" s="166"/>
      <c r="L236" s="166"/>
      <c r="M236" s="167"/>
      <c r="N236" s="36"/>
      <c r="P236" s="37"/>
      <c r="Q236" s="37"/>
      <c r="R236" s="35"/>
      <c r="S236" s="38"/>
      <c r="T236" s="39"/>
      <c r="U236" s="40"/>
      <c r="V236" s="41"/>
      <c r="W236" s="35"/>
      <c r="X236" s="42"/>
    </row>
    <row r="237" spans="1:24" s="34" customFormat="1" ht="15.75" x14ac:dyDescent="0.2">
      <c r="A237" s="160"/>
      <c r="B237" s="20">
        <v>30</v>
      </c>
      <c r="C237" s="21"/>
      <c r="D237" s="1"/>
      <c r="E237" s="70"/>
      <c r="F237" s="161"/>
      <c r="G237" s="161"/>
      <c r="H237" s="161"/>
      <c r="I237" s="71"/>
      <c r="J237" s="2"/>
      <c r="K237" s="166"/>
      <c r="L237" s="166"/>
      <c r="M237" s="167"/>
      <c r="N237" s="36"/>
      <c r="P237" s="37"/>
      <c r="Q237" s="37"/>
      <c r="R237" s="35"/>
      <c r="S237" s="38"/>
      <c r="T237" s="39"/>
      <c r="U237" s="40"/>
      <c r="V237" s="41"/>
      <c r="W237" s="35"/>
      <c r="X237" s="42"/>
    </row>
    <row r="238" spans="1:24" s="34" customFormat="1" ht="15.75" x14ac:dyDescent="0.2">
      <c r="A238" s="160"/>
      <c r="B238" s="20">
        <v>31</v>
      </c>
      <c r="C238" s="21"/>
      <c r="D238" s="1"/>
      <c r="E238" s="70"/>
      <c r="F238" s="161"/>
      <c r="G238" s="161"/>
      <c r="H238" s="161"/>
      <c r="I238" s="71"/>
      <c r="J238" s="2"/>
      <c r="K238" s="166"/>
      <c r="L238" s="166"/>
      <c r="M238" s="167"/>
      <c r="N238" s="36"/>
      <c r="P238" s="37"/>
      <c r="Q238" s="37"/>
      <c r="R238" s="35"/>
      <c r="S238" s="38"/>
      <c r="T238" s="39"/>
      <c r="U238" s="40"/>
      <c r="V238" s="41"/>
      <c r="W238" s="35"/>
      <c r="X238" s="42"/>
    </row>
    <row r="239" spans="1:24" s="34" customFormat="1" ht="16.5" thickBot="1" x14ac:dyDescent="0.25">
      <c r="A239" s="164"/>
      <c r="B239" s="20">
        <v>32</v>
      </c>
      <c r="C239" s="23"/>
      <c r="D239" s="6"/>
      <c r="E239" s="50"/>
      <c r="F239" s="161"/>
      <c r="G239" s="161"/>
      <c r="H239" s="161"/>
      <c r="I239" s="58"/>
      <c r="J239" s="8"/>
      <c r="K239" s="166"/>
      <c r="L239" s="166"/>
      <c r="M239" s="167"/>
      <c r="N239" s="36"/>
      <c r="P239" s="37"/>
      <c r="Q239" s="37"/>
      <c r="R239" s="35"/>
      <c r="S239" s="38"/>
      <c r="T239" s="39"/>
      <c r="U239" s="40"/>
      <c r="V239" s="41"/>
      <c r="W239" s="35"/>
      <c r="X239" s="42"/>
    </row>
    <row r="240" spans="1:24" s="34" customFormat="1" ht="15.75" customHeight="1" x14ac:dyDescent="0.25">
      <c r="A240" s="157" t="str">
        <f>_xlfn.CONCAT(B10," - ",D10)</f>
        <v>8 - Romero Huerta Karina Angeles</v>
      </c>
      <c r="B240" s="24">
        <v>1</v>
      </c>
      <c r="C240" s="25" cm="1">
        <f t="array" ref="C240:C265">GenerarHorasDerrame15($L$10,$M$10)</f>
        <v>45108.354166666664</v>
      </c>
      <c r="D240" s="3"/>
      <c r="E240" s="51"/>
      <c r="F240" s="162"/>
      <c r="G240" s="162"/>
      <c r="H240" s="162"/>
      <c r="I240" s="57"/>
      <c r="J240" s="5"/>
      <c r="K240" s="174"/>
      <c r="L240" s="174"/>
      <c r="M240" s="175"/>
      <c r="N240" s="36"/>
      <c r="O240" s="27"/>
      <c r="P240" s="27"/>
      <c r="Q240" s="27"/>
      <c r="R240" s="27"/>
      <c r="S240" s="27"/>
      <c r="T240" s="27"/>
      <c r="U240" s="27"/>
      <c r="V240" s="27"/>
      <c r="W240" s="27"/>
      <c r="X240" s="27"/>
    </row>
    <row r="241" spans="1:24" s="34" customFormat="1" ht="15.75" x14ac:dyDescent="0.25">
      <c r="A241" s="158"/>
      <c r="B241" s="20">
        <v>2</v>
      </c>
      <c r="C241" s="21">
        <v>45108.364583333328</v>
      </c>
      <c r="D241" s="1"/>
      <c r="E241" s="70"/>
      <c r="F241" s="161"/>
      <c r="G241" s="161"/>
      <c r="H241" s="161"/>
      <c r="I241" s="73"/>
      <c r="J241" s="2"/>
      <c r="K241" s="166"/>
      <c r="L241" s="166"/>
      <c r="M241" s="167"/>
      <c r="N241" s="36"/>
      <c r="O241" s="27"/>
      <c r="P241" s="27"/>
      <c r="Q241" s="27"/>
      <c r="R241" s="27"/>
      <c r="S241" s="27"/>
      <c r="T241" s="27"/>
      <c r="U241" s="27"/>
      <c r="V241" s="27"/>
      <c r="W241" s="27"/>
      <c r="X241" s="27"/>
    </row>
    <row r="242" spans="1:24" s="34" customFormat="1" ht="15.75" customHeight="1" x14ac:dyDescent="0.25">
      <c r="A242" s="158"/>
      <c r="B242" s="20">
        <v>3</v>
      </c>
      <c r="C242" s="21">
        <v>45108.374999999993</v>
      </c>
      <c r="D242" s="1"/>
      <c r="E242" s="70"/>
      <c r="F242" s="161"/>
      <c r="G242" s="161"/>
      <c r="H242" s="161"/>
      <c r="I242" s="73"/>
      <c r="J242" s="2"/>
      <c r="K242" s="166"/>
      <c r="L242" s="166"/>
      <c r="M242" s="167"/>
      <c r="N242" s="36"/>
      <c r="O242" s="27"/>
      <c r="P242" s="27"/>
      <c r="Q242" s="27"/>
      <c r="R242" s="27"/>
      <c r="S242" s="27"/>
      <c r="T242" s="27"/>
      <c r="U242" s="27"/>
      <c r="V242" s="27"/>
      <c r="W242" s="27"/>
      <c r="X242" s="27"/>
    </row>
    <row r="243" spans="1:24" s="34" customFormat="1" ht="15.75" x14ac:dyDescent="0.25">
      <c r="A243" s="158"/>
      <c r="B243" s="20">
        <v>4</v>
      </c>
      <c r="C243" s="21">
        <v>45108.385416666657</v>
      </c>
      <c r="D243" s="1"/>
      <c r="E243" s="70"/>
      <c r="F243" s="161"/>
      <c r="G243" s="161"/>
      <c r="H243" s="161"/>
      <c r="I243" s="73"/>
      <c r="J243" s="2"/>
      <c r="K243" s="166"/>
      <c r="L243" s="166"/>
      <c r="M243" s="167"/>
      <c r="N243" s="36"/>
      <c r="O243" s="27"/>
      <c r="P243" s="27"/>
      <c r="Q243" s="27"/>
      <c r="R243" s="27"/>
      <c r="S243" s="27"/>
      <c r="T243" s="27"/>
      <c r="U243" s="27"/>
      <c r="V243" s="27"/>
      <c r="W243" s="27"/>
      <c r="X243" s="27"/>
    </row>
    <row r="244" spans="1:24" s="34" customFormat="1" ht="15.75" x14ac:dyDescent="0.25">
      <c r="A244" s="158"/>
      <c r="B244" s="20">
        <v>5</v>
      </c>
      <c r="C244" s="21">
        <v>45108.395833333321</v>
      </c>
      <c r="D244" s="1"/>
      <c r="E244" s="70"/>
      <c r="F244" s="161"/>
      <c r="G244" s="161"/>
      <c r="H244" s="161"/>
      <c r="I244" s="73"/>
      <c r="J244" s="2"/>
      <c r="K244" s="166"/>
      <c r="L244" s="166"/>
      <c r="M244" s="167"/>
      <c r="N244" s="36"/>
      <c r="O244" s="27"/>
      <c r="P244" s="27"/>
      <c r="Q244" s="27"/>
      <c r="R244" s="27"/>
      <c r="S244" s="27"/>
      <c r="T244" s="27"/>
      <c r="U244" s="27"/>
      <c r="V244" s="27"/>
      <c r="W244" s="27"/>
      <c r="X244" s="27"/>
    </row>
    <row r="245" spans="1:24" s="34" customFormat="1" ht="15.75" x14ac:dyDescent="0.25">
      <c r="A245" s="158"/>
      <c r="B245" s="20">
        <v>6</v>
      </c>
      <c r="C245" s="21">
        <v>45108.406249999985</v>
      </c>
      <c r="D245" s="1"/>
      <c r="E245" s="70"/>
      <c r="F245" s="161"/>
      <c r="G245" s="161"/>
      <c r="H245" s="161"/>
      <c r="I245" s="73"/>
      <c r="J245" s="2"/>
      <c r="K245" s="166"/>
      <c r="L245" s="166"/>
      <c r="M245" s="167"/>
      <c r="N245" s="36"/>
      <c r="O245" s="27"/>
      <c r="P245" s="27"/>
      <c r="Q245" s="27"/>
      <c r="R245" s="27"/>
      <c r="S245" s="27"/>
      <c r="T245" s="27"/>
      <c r="U245" s="27"/>
      <c r="V245" s="27"/>
      <c r="W245" s="27"/>
      <c r="X245" s="27"/>
    </row>
    <row r="246" spans="1:24" s="34" customFormat="1" ht="15.75" x14ac:dyDescent="0.25">
      <c r="A246" s="158"/>
      <c r="B246" s="20">
        <v>7</v>
      </c>
      <c r="C246" s="21">
        <v>45108.41666666665</v>
      </c>
      <c r="D246" s="1"/>
      <c r="E246" s="70"/>
      <c r="F246" s="161"/>
      <c r="G246" s="161"/>
      <c r="H246" s="161"/>
      <c r="I246" s="73"/>
      <c r="J246" s="2"/>
      <c r="K246" s="166"/>
      <c r="L246" s="166"/>
      <c r="M246" s="167"/>
      <c r="N246" s="36"/>
      <c r="O246" s="27"/>
      <c r="P246" s="27"/>
      <c r="Q246" s="27"/>
      <c r="R246" s="27"/>
      <c r="S246" s="27"/>
      <c r="T246" s="27"/>
      <c r="U246" s="27"/>
      <c r="V246" s="27"/>
      <c r="W246" s="27"/>
      <c r="X246" s="27"/>
    </row>
    <row r="247" spans="1:24" s="34" customFormat="1" ht="15.75" x14ac:dyDescent="0.25">
      <c r="A247" s="158"/>
      <c r="B247" s="20">
        <v>8</v>
      </c>
      <c r="C247" s="21">
        <v>45108.427083333314</v>
      </c>
      <c r="D247" s="1"/>
      <c r="E247" s="70"/>
      <c r="F247" s="161"/>
      <c r="G247" s="161"/>
      <c r="H247" s="161"/>
      <c r="I247" s="73"/>
      <c r="J247" s="2"/>
      <c r="K247" s="166"/>
      <c r="L247" s="166"/>
      <c r="M247" s="167"/>
      <c r="N247" s="36"/>
      <c r="O247" s="27"/>
      <c r="P247" s="27"/>
      <c r="Q247" s="27"/>
      <c r="R247" s="27"/>
      <c r="S247" s="27"/>
      <c r="T247" s="27"/>
      <c r="U247" s="27"/>
      <c r="V247" s="27"/>
      <c r="W247" s="27"/>
      <c r="X247" s="27"/>
    </row>
    <row r="248" spans="1:24" s="34" customFormat="1" ht="15.75" x14ac:dyDescent="0.25">
      <c r="A248" s="158"/>
      <c r="B248" s="20">
        <v>9</v>
      </c>
      <c r="C248" s="21">
        <v>45108.437499999978</v>
      </c>
      <c r="D248" s="1"/>
      <c r="E248" s="70"/>
      <c r="F248" s="161"/>
      <c r="G248" s="161"/>
      <c r="H248" s="161"/>
      <c r="I248" s="73"/>
      <c r="J248" s="2"/>
      <c r="K248" s="166"/>
      <c r="L248" s="166"/>
      <c r="M248" s="167"/>
      <c r="N248" s="36"/>
      <c r="O248" s="27"/>
      <c r="P248" s="27"/>
      <c r="Q248" s="27"/>
      <c r="R248" s="27"/>
      <c r="S248" s="27"/>
      <c r="T248" s="27"/>
      <c r="U248" s="27"/>
      <c r="V248" s="27"/>
      <c r="W248" s="27"/>
      <c r="X248" s="27"/>
    </row>
    <row r="249" spans="1:24" s="34" customFormat="1" ht="15.75" x14ac:dyDescent="0.25">
      <c r="A249" s="158"/>
      <c r="B249" s="20">
        <v>10</v>
      </c>
      <c r="C249" s="21">
        <v>45108.447916666642</v>
      </c>
      <c r="D249" s="1"/>
      <c r="E249" s="70"/>
      <c r="F249" s="161"/>
      <c r="G249" s="161"/>
      <c r="H249" s="161"/>
      <c r="I249" s="73"/>
      <c r="J249" s="2"/>
      <c r="K249" s="166"/>
      <c r="L249" s="166"/>
      <c r="M249" s="167"/>
      <c r="N249" s="36"/>
      <c r="O249" s="27"/>
      <c r="P249" s="27"/>
      <c r="Q249" s="27"/>
      <c r="R249" s="27"/>
      <c r="S249" s="27"/>
      <c r="T249" s="27"/>
      <c r="U249" s="27"/>
      <c r="V249" s="27"/>
      <c r="W249" s="27"/>
      <c r="X249" s="27"/>
    </row>
    <row r="250" spans="1:24" s="34" customFormat="1" ht="15.75" x14ac:dyDescent="0.25">
      <c r="A250" s="158"/>
      <c r="B250" s="20">
        <v>11</v>
      </c>
      <c r="C250" s="21">
        <v>45108.458333333307</v>
      </c>
      <c r="D250" s="1"/>
      <c r="E250" s="70"/>
      <c r="F250" s="161"/>
      <c r="G250" s="161"/>
      <c r="H250" s="161"/>
      <c r="I250" s="73"/>
      <c r="J250" s="2"/>
      <c r="K250" s="166"/>
      <c r="L250" s="166"/>
      <c r="M250" s="167"/>
      <c r="N250" s="36"/>
      <c r="O250" s="27"/>
      <c r="P250" s="27"/>
      <c r="Q250" s="27"/>
      <c r="R250" s="27"/>
      <c r="S250" s="27"/>
      <c r="T250" s="27"/>
      <c r="U250" s="27"/>
      <c r="V250" s="27"/>
      <c r="W250" s="27"/>
      <c r="X250" s="27"/>
    </row>
    <row r="251" spans="1:24" s="34" customFormat="1" ht="15.75" x14ac:dyDescent="0.25">
      <c r="A251" s="158"/>
      <c r="B251" s="20">
        <v>12</v>
      </c>
      <c r="C251" s="21">
        <v>45108.468749999971</v>
      </c>
      <c r="D251" s="1"/>
      <c r="E251" s="70"/>
      <c r="F251" s="161"/>
      <c r="G251" s="161"/>
      <c r="H251" s="161"/>
      <c r="I251" s="73"/>
      <c r="J251" s="2"/>
      <c r="K251" s="166"/>
      <c r="L251" s="166"/>
      <c r="M251" s="167"/>
      <c r="N251" s="36"/>
      <c r="O251" s="27"/>
      <c r="P251" s="27"/>
      <c r="Q251" s="27"/>
      <c r="R251" s="27"/>
      <c r="S251" s="27"/>
      <c r="T251" s="27"/>
      <c r="U251" s="27"/>
      <c r="V251" s="27"/>
      <c r="W251" s="27"/>
      <c r="X251" s="27"/>
    </row>
    <row r="252" spans="1:24" s="34" customFormat="1" ht="15.75" x14ac:dyDescent="0.25">
      <c r="A252" s="158"/>
      <c r="B252" s="20">
        <v>13</v>
      </c>
      <c r="C252" s="21">
        <v>45108.479166666635</v>
      </c>
      <c r="D252" s="1"/>
      <c r="E252" s="70"/>
      <c r="F252" s="161"/>
      <c r="G252" s="161"/>
      <c r="H252" s="161"/>
      <c r="I252" s="73"/>
      <c r="J252" s="2"/>
      <c r="K252" s="166"/>
      <c r="L252" s="166"/>
      <c r="M252" s="167"/>
      <c r="N252" s="36"/>
      <c r="O252" s="27"/>
      <c r="P252" s="27"/>
      <c r="Q252" s="27"/>
      <c r="R252" s="27"/>
      <c r="S252" s="27"/>
      <c r="T252" s="27"/>
      <c r="U252" s="27"/>
      <c r="V252" s="27"/>
      <c r="W252" s="27"/>
      <c r="X252" s="27"/>
    </row>
    <row r="253" spans="1:24" s="34" customFormat="1" ht="15.75" x14ac:dyDescent="0.25">
      <c r="A253" s="158"/>
      <c r="B253" s="20">
        <v>14</v>
      </c>
      <c r="C253" s="21">
        <v>45108.489583333299</v>
      </c>
      <c r="D253" s="1"/>
      <c r="E253" s="70"/>
      <c r="F253" s="161"/>
      <c r="G253" s="161"/>
      <c r="H253" s="161"/>
      <c r="I253" s="73"/>
      <c r="J253" s="2"/>
      <c r="K253" s="166"/>
      <c r="L253" s="166"/>
      <c r="M253" s="167"/>
      <c r="N253" s="36"/>
      <c r="O253" s="27"/>
      <c r="P253" s="27"/>
      <c r="Q253" s="27"/>
      <c r="R253" s="27"/>
      <c r="S253" s="27"/>
      <c r="T253" s="27"/>
      <c r="U253" s="27"/>
      <c r="V253" s="27"/>
      <c r="W253" s="27"/>
      <c r="X253" s="27"/>
    </row>
    <row r="254" spans="1:24" s="34" customFormat="1" ht="15.75" x14ac:dyDescent="0.25">
      <c r="A254" s="158"/>
      <c r="B254" s="20">
        <v>15</v>
      </c>
      <c r="C254" s="21">
        <v>45108.499999999964</v>
      </c>
      <c r="D254" s="1"/>
      <c r="E254" s="70"/>
      <c r="F254" s="161"/>
      <c r="G254" s="161"/>
      <c r="H254" s="161"/>
      <c r="I254" s="71"/>
      <c r="J254" s="2"/>
      <c r="K254" s="166"/>
      <c r="L254" s="166"/>
      <c r="M254" s="167"/>
      <c r="N254" s="36"/>
      <c r="O254" s="27"/>
      <c r="P254" s="27"/>
      <c r="Q254" s="27"/>
      <c r="R254" s="27"/>
      <c r="S254" s="27"/>
      <c r="T254" s="27"/>
      <c r="U254" s="27"/>
      <c r="V254" s="27"/>
      <c r="W254" s="27"/>
      <c r="X254" s="27"/>
    </row>
    <row r="255" spans="1:24" s="34" customFormat="1" ht="15.75" x14ac:dyDescent="0.25">
      <c r="A255" s="158"/>
      <c r="B255" s="20">
        <v>16</v>
      </c>
      <c r="C255" s="21">
        <v>45108.510416666628</v>
      </c>
      <c r="D255" s="1"/>
      <c r="E255" s="70"/>
      <c r="F255" s="161"/>
      <c r="G255" s="161"/>
      <c r="H255" s="161"/>
      <c r="I255" s="71"/>
      <c r="J255" s="2"/>
      <c r="K255" s="166"/>
      <c r="L255" s="166"/>
      <c r="M255" s="167"/>
      <c r="N255" s="36"/>
      <c r="O255" s="27"/>
      <c r="P255" s="27"/>
      <c r="Q255" s="27"/>
      <c r="R255" s="27"/>
      <c r="S255" s="27"/>
      <c r="T255" s="27"/>
      <c r="U255" s="27"/>
      <c r="V255" s="27"/>
      <c r="W255" s="27"/>
      <c r="X255" s="27"/>
    </row>
    <row r="256" spans="1:24" s="34" customFormat="1" ht="15.75" x14ac:dyDescent="0.25">
      <c r="A256" s="158"/>
      <c r="B256" s="20">
        <v>17</v>
      </c>
      <c r="C256" s="21">
        <v>45108.520833333292</v>
      </c>
      <c r="D256" s="1"/>
      <c r="E256" s="70"/>
      <c r="F256" s="161"/>
      <c r="G256" s="161"/>
      <c r="H256" s="161"/>
      <c r="I256" s="71"/>
      <c r="J256" s="2"/>
      <c r="K256" s="166"/>
      <c r="L256" s="166"/>
      <c r="M256" s="167"/>
      <c r="N256" s="36"/>
      <c r="O256" s="27"/>
      <c r="P256" s="27"/>
      <c r="Q256" s="27"/>
      <c r="R256" s="27"/>
      <c r="S256" s="27"/>
      <c r="T256" s="27"/>
      <c r="U256" s="27"/>
      <c r="V256" s="27"/>
      <c r="W256" s="27"/>
      <c r="X256" s="27"/>
    </row>
    <row r="257" spans="1:24" s="34" customFormat="1" ht="15.75" x14ac:dyDescent="0.25">
      <c r="A257" s="158"/>
      <c r="B257" s="20">
        <v>18</v>
      </c>
      <c r="C257" s="21">
        <v>45108.531249999956</v>
      </c>
      <c r="D257" s="1"/>
      <c r="E257" s="70"/>
      <c r="F257" s="161"/>
      <c r="G257" s="161"/>
      <c r="H257" s="161"/>
      <c r="I257" s="71"/>
      <c r="J257" s="2"/>
      <c r="K257" s="166"/>
      <c r="L257" s="166"/>
      <c r="M257" s="167"/>
      <c r="N257" s="36"/>
      <c r="O257" s="27"/>
      <c r="P257" s="27"/>
      <c r="Q257" s="27"/>
      <c r="R257" s="27"/>
      <c r="S257" s="27"/>
      <c r="T257" s="27"/>
      <c r="U257" s="27"/>
      <c r="V257" s="27"/>
      <c r="W257" s="27"/>
      <c r="X257" s="27"/>
    </row>
    <row r="258" spans="1:24" s="34" customFormat="1" ht="15.75" x14ac:dyDescent="0.25">
      <c r="A258" s="158"/>
      <c r="B258" s="20">
        <v>19</v>
      </c>
      <c r="C258" s="21">
        <v>45108.541666666621</v>
      </c>
      <c r="D258" s="1"/>
      <c r="E258" s="70"/>
      <c r="F258" s="161"/>
      <c r="G258" s="161"/>
      <c r="H258" s="161"/>
      <c r="I258" s="71"/>
      <c r="J258" s="2"/>
      <c r="K258" s="166"/>
      <c r="L258" s="166"/>
      <c r="M258" s="167"/>
      <c r="N258" s="36"/>
      <c r="O258" s="27"/>
      <c r="P258" s="27"/>
      <c r="Q258" s="27"/>
      <c r="R258" s="27"/>
      <c r="S258" s="27"/>
      <c r="T258" s="27"/>
      <c r="U258" s="27"/>
      <c r="V258" s="27"/>
      <c r="W258" s="27"/>
      <c r="X258" s="27"/>
    </row>
    <row r="259" spans="1:24" s="34" customFormat="1" ht="15.75" x14ac:dyDescent="0.25">
      <c r="A259" s="158"/>
      <c r="B259" s="20">
        <v>20</v>
      </c>
      <c r="C259" s="21">
        <v>45108.552083333285</v>
      </c>
      <c r="D259" s="1"/>
      <c r="E259" s="70"/>
      <c r="F259" s="161"/>
      <c r="G259" s="161"/>
      <c r="H259" s="161"/>
      <c r="I259" s="71"/>
      <c r="J259" s="2"/>
      <c r="K259" s="166"/>
      <c r="L259" s="166"/>
      <c r="M259" s="167"/>
      <c r="N259" s="36"/>
      <c r="O259" s="27"/>
      <c r="P259" s="27"/>
      <c r="Q259" s="27"/>
      <c r="R259" s="27"/>
      <c r="S259" s="27"/>
      <c r="T259" s="27"/>
      <c r="U259" s="27"/>
      <c r="V259" s="27"/>
      <c r="W259" s="27"/>
      <c r="X259" s="27"/>
    </row>
    <row r="260" spans="1:24" s="34" customFormat="1" ht="15.75" x14ac:dyDescent="0.25">
      <c r="A260" s="158"/>
      <c r="B260" s="20">
        <v>21</v>
      </c>
      <c r="C260" s="21">
        <v>45108.562499999949</v>
      </c>
      <c r="D260" s="1"/>
      <c r="E260" s="70"/>
      <c r="F260" s="161"/>
      <c r="G260" s="161"/>
      <c r="H260" s="161"/>
      <c r="I260" s="71"/>
      <c r="J260" s="2"/>
      <c r="K260" s="166"/>
      <c r="L260" s="166"/>
      <c r="M260" s="167"/>
      <c r="N260" s="36"/>
      <c r="O260" s="27"/>
      <c r="P260" s="27"/>
      <c r="Q260" s="27"/>
      <c r="R260" s="27"/>
      <c r="S260" s="27"/>
      <c r="T260" s="27"/>
      <c r="U260" s="27"/>
      <c r="V260" s="27"/>
      <c r="W260" s="27"/>
      <c r="X260" s="27"/>
    </row>
    <row r="261" spans="1:24" s="34" customFormat="1" ht="15.75" x14ac:dyDescent="0.25">
      <c r="A261" s="158"/>
      <c r="B261" s="20">
        <v>22</v>
      </c>
      <c r="C261" s="21">
        <v>45108.572916666613</v>
      </c>
      <c r="D261" s="1"/>
      <c r="E261" s="70"/>
      <c r="F261" s="161"/>
      <c r="G261" s="161"/>
      <c r="H261" s="161"/>
      <c r="I261" s="71"/>
      <c r="J261" s="2"/>
      <c r="K261" s="166"/>
      <c r="L261" s="166"/>
      <c r="M261" s="167"/>
      <c r="N261" s="36"/>
      <c r="O261" s="27"/>
      <c r="P261" s="27"/>
      <c r="Q261" s="27"/>
      <c r="R261" s="27"/>
      <c r="S261" s="27"/>
      <c r="T261" s="27"/>
      <c r="U261" s="27"/>
      <c r="V261" s="27"/>
      <c r="W261" s="27"/>
      <c r="X261" s="27"/>
    </row>
    <row r="262" spans="1:24" s="34" customFormat="1" ht="15.75" x14ac:dyDescent="0.25">
      <c r="A262" s="158"/>
      <c r="B262" s="20">
        <v>23</v>
      </c>
      <c r="C262" s="21">
        <v>45108.583333333278</v>
      </c>
      <c r="D262" s="1"/>
      <c r="E262" s="70"/>
      <c r="F262" s="161"/>
      <c r="G262" s="161"/>
      <c r="H262" s="161"/>
      <c r="I262" s="71"/>
      <c r="J262" s="2"/>
      <c r="K262" s="166"/>
      <c r="L262" s="166"/>
      <c r="M262" s="167"/>
      <c r="N262" s="36"/>
      <c r="O262" s="27"/>
      <c r="P262" s="27"/>
      <c r="Q262" s="27"/>
      <c r="R262" s="27"/>
      <c r="S262" s="27"/>
      <c r="T262" s="27"/>
      <c r="U262" s="27"/>
      <c r="V262" s="27"/>
      <c r="W262" s="27"/>
      <c r="X262" s="27"/>
    </row>
    <row r="263" spans="1:24" s="34" customFormat="1" ht="15.75" x14ac:dyDescent="0.25">
      <c r="A263" s="158"/>
      <c r="B263" s="20">
        <v>24</v>
      </c>
      <c r="C263" s="21">
        <v>45108.593749999942</v>
      </c>
      <c r="D263" s="1"/>
      <c r="E263" s="70"/>
      <c r="F263" s="161"/>
      <c r="G263" s="161"/>
      <c r="H263" s="161"/>
      <c r="I263" s="71"/>
      <c r="J263" s="2"/>
      <c r="K263" s="166"/>
      <c r="L263" s="166"/>
      <c r="M263" s="167"/>
      <c r="N263" s="36"/>
      <c r="O263" s="27"/>
      <c r="P263" s="27"/>
      <c r="Q263" s="27"/>
      <c r="R263" s="27"/>
      <c r="S263" s="27"/>
      <c r="T263" s="27"/>
      <c r="U263" s="27"/>
      <c r="V263" s="27"/>
      <c r="W263" s="27"/>
      <c r="X263" s="27"/>
    </row>
    <row r="264" spans="1:24" s="34" customFormat="1" ht="15.75" x14ac:dyDescent="0.25">
      <c r="A264" s="158"/>
      <c r="B264" s="20">
        <v>25</v>
      </c>
      <c r="C264" s="21">
        <v>45108.604166666606</v>
      </c>
      <c r="D264" s="1"/>
      <c r="E264" s="70"/>
      <c r="F264" s="161"/>
      <c r="G264" s="161"/>
      <c r="H264" s="161"/>
      <c r="I264" s="71"/>
      <c r="J264" s="2"/>
      <c r="K264" s="166"/>
      <c r="L264" s="166"/>
      <c r="M264" s="167"/>
      <c r="N264" s="36"/>
      <c r="O264" s="27"/>
      <c r="P264" s="27"/>
      <c r="Q264" s="27"/>
      <c r="R264" s="27"/>
      <c r="S264" s="27"/>
      <c r="T264" s="27"/>
      <c r="U264" s="27"/>
      <c r="V264" s="27"/>
      <c r="W264" s="27"/>
      <c r="X264" s="27"/>
    </row>
    <row r="265" spans="1:24" s="34" customFormat="1" ht="15.75" x14ac:dyDescent="0.25">
      <c r="A265" s="158"/>
      <c r="B265" s="20">
        <v>26</v>
      </c>
      <c r="C265" s="21">
        <v>45108.61458333327</v>
      </c>
      <c r="D265" s="1"/>
      <c r="E265" s="70"/>
      <c r="F265" s="161"/>
      <c r="G265" s="161"/>
      <c r="H265" s="161"/>
      <c r="I265" s="71"/>
      <c r="J265" s="2"/>
      <c r="K265" s="166"/>
      <c r="L265" s="166"/>
      <c r="M265" s="167"/>
      <c r="N265" s="36"/>
      <c r="O265" s="27"/>
      <c r="P265" s="27"/>
      <c r="Q265" s="27"/>
      <c r="R265" s="27"/>
      <c r="S265" s="27"/>
      <c r="T265" s="27"/>
      <c r="U265" s="27"/>
      <c r="V265" s="27"/>
      <c r="W265" s="27"/>
      <c r="X265" s="27"/>
    </row>
    <row r="266" spans="1:24" s="34" customFormat="1" ht="15.75" x14ac:dyDescent="0.25">
      <c r="A266" s="158"/>
      <c r="B266" s="20">
        <v>27</v>
      </c>
      <c r="C266" s="21"/>
      <c r="D266" s="1"/>
      <c r="E266" s="70"/>
      <c r="F266" s="161"/>
      <c r="G266" s="161"/>
      <c r="H266" s="161"/>
      <c r="I266" s="71"/>
      <c r="J266" s="2"/>
      <c r="K266" s="166"/>
      <c r="L266" s="166"/>
      <c r="M266" s="167"/>
      <c r="N266" s="36"/>
      <c r="O266" s="27"/>
      <c r="P266" s="27"/>
      <c r="Q266" s="27"/>
      <c r="R266" s="27"/>
      <c r="S266" s="27"/>
      <c r="T266" s="27"/>
      <c r="U266" s="27"/>
      <c r="V266" s="27"/>
      <c r="W266" s="27"/>
      <c r="X266" s="27"/>
    </row>
    <row r="267" spans="1:24" s="34" customFormat="1" ht="15.75" x14ac:dyDescent="0.25">
      <c r="A267" s="158"/>
      <c r="B267" s="20">
        <v>28</v>
      </c>
      <c r="C267" s="21"/>
      <c r="D267" s="1"/>
      <c r="E267" s="70"/>
      <c r="F267" s="161"/>
      <c r="G267" s="161"/>
      <c r="H267" s="161"/>
      <c r="I267" s="71"/>
      <c r="J267" s="2"/>
      <c r="K267" s="166"/>
      <c r="L267" s="166"/>
      <c r="M267" s="167"/>
      <c r="N267" s="36"/>
      <c r="O267" s="27"/>
      <c r="P267" s="27"/>
      <c r="Q267" s="27"/>
      <c r="R267" s="27"/>
      <c r="S267" s="27"/>
      <c r="T267" s="27"/>
      <c r="U267" s="27"/>
      <c r="V267" s="27"/>
      <c r="W267" s="27"/>
      <c r="X267" s="27"/>
    </row>
    <row r="268" spans="1:24" s="34" customFormat="1" ht="15.75" x14ac:dyDescent="0.25">
      <c r="A268" s="158"/>
      <c r="B268" s="20">
        <v>29</v>
      </c>
      <c r="C268" s="21"/>
      <c r="D268" s="1"/>
      <c r="E268" s="70"/>
      <c r="F268" s="161"/>
      <c r="G268" s="161"/>
      <c r="H268" s="161"/>
      <c r="I268" s="71"/>
      <c r="J268" s="2"/>
      <c r="K268" s="166"/>
      <c r="L268" s="166"/>
      <c r="M268" s="167"/>
      <c r="N268" s="36"/>
      <c r="O268" s="27"/>
      <c r="P268" s="27"/>
      <c r="Q268" s="27"/>
      <c r="R268" s="27"/>
      <c r="S268" s="27"/>
      <c r="T268" s="27"/>
      <c r="U268" s="27"/>
      <c r="V268" s="27"/>
      <c r="W268" s="27"/>
      <c r="X268" s="27"/>
    </row>
    <row r="269" spans="1:24" s="34" customFormat="1" ht="15.75" x14ac:dyDescent="0.25">
      <c r="A269" s="158"/>
      <c r="B269" s="20">
        <v>30</v>
      </c>
      <c r="C269" s="21"/>
      <c r="D269" s="1"/>
      <c r="E269" s="70"/>
      <c r="F269" s="161"/>
      <c r="G269" s="161"/>
      <c r="H269" s="161"/>
      <c r="I269" s="71"/>
      <c r="J269" s="2"/>
      <c r="K269" s="166"/>
      <c r="L269" s="166"/>
      <c r="M269" s="167"/>
      <c r="N269" s="36"/>
      <c r="O269" s="27"/>
      <c r="P269" s="27"/>
      <c r="Q269" s="27"/>
      <c r="R269" s="27"/>
      <c r="S269" s="27"/>
      <c r="T269" s="27"/>
      <c r="U269" s="27"/>
      <c r="V269" s="27"/>
      <c r="W269" s="27"/>
      <c r="X269" s="27"/>
    </row>
    <row r="270" spans="1:24" s="34" customFormat="1" ht="15.75" x14ac:dyDescent="0.25">
      <c r="A270" s="158"/>
      <c r="B270" s="20">
        <v>31</v>
      </c>
      <c r="C270" s="21"/>
      <c r="D270" s="1"/>
      <c r="E270" s="70"/>
      <c r="F270" s="161"/>
      <c r="G270" s="161"/>
      <c r="H270" s="161"/>
      <c r="I270" s="71"/>
      <c r="J270" s="2"/>
      <c r="K270" s="166"/>
      <c r="L270" s="166"/>
      <c r="M270" s="167"/>
      <c r="N270" s="36"/>
      <c r="O270" s="27"/>
      <c r="P270" s="27"/>
      <c r="Q270" s="27"/>
      <c r="R270" s="27"/>
      <c r="S270" s="27"/>
      <c r="T270" s="27"/>
      <c r="U270" s="27"/>
      <c r="V270" s="27"/>
      <c r="W270" s="27"/>
      <c r="X270" s="27"/>
    </row>
    <row r="271" spans="1:24" s="34" customFormat="1" ht="16.5" thickBot="1" x14ac:dyDescent="0.3">
      <c r="A271" s="163"/>
      <c r="B271" s="20">
        <v>32</v>
      </c>
      <c r="C271" s="23"/>
      <c r="D271" s="6"/>
      <c r="E271" s="50"/>
      <c r="F271" s="161"/>
      <c r="G271" s="161"/>
      <c r="H271" s="161"/>
      <c r="I271" s="58"/>
      <c r="J271" s="8"/>
      <c r="K271" s="166"/>
      <c r="L271" s="166"/>
      <c r="M271" s="167"/>
      <c r="N271" s="36"/>
      <c r="O271" s="27"/>
      <c r="P271" s="27"/>
      <c r="Q271" s="27"/>
      <c r="R271" s="27"/>
      <c r="S271" s="27"/>
      <c r="T271" s="27"/>
      <c r="U271" s="27"/>
      <c r="V271" s="27"/>
      <c r="W271" s="27"/>
      <c r="X271" s="27"/>
    </row>
    <row r="272" spans="1:24" s="34" customFormat="1" ht="15.75" customHeight="1" x14ac:dyDescent="0.2">
      <c r="A272" s="159" t="str">
        <f>_xlfn.CONCAT(B11," - ",D11)</f>
        <v>9 - Garcia Elizalde Cassiel Alejandro</v>
      </c>
      <c r="B272" s="24">
        <v>1</v>
      </c>
      <c r="C272" s="25" cm="1">
        <f t="array" ref="C272:C297">GenerarHorasDerrame15($L$11,$M$11)</f>
        <v>45108.354166666664</v>
      </c>
      <c r="D272" s="3"/>
      <c r="E272" s="51"/>
      <c r="F272" s="162"/>
      <c r="G272" s="162"/>
      <c r="H272" s="162"/>
      <c r="I272" s="57"/>
      <c r="J272" s="5"/>
      <c r="K272" s="174"/>
      <c r="L272" s="174"/>
      <c r="M272" s="175"/>
      <c r="N272" s="36"/>
      <c r="P272" s="37"/>
      <c r="Q272" s="37"/>
      <c r="R272" s="35"/>
      <c r="S272" s="38"/>
      <c r="T272" s="39"/>
      <c r="U272" s="40"/>
      <c r="V272" s="41"/>
      <c r="W272" s="35"/>
      <c r="X272" s="42"/>
    </row>
    <row r="273" spans="1:24" s="34" customFormat="1" ht="15.75" x14ac:dyDescent="0.2">
      <c r="A273" s="160"/>
      <c r="B273" s="20">
        <v>2</v>
      </c>
      <c r="C273" s="21">
        <v>45108.364583333328</v>
      </c>
      <c r="D273" s="1"/>
      <c r="E273" s="70"/>
      <c r="F273" s="161"/>
      <c r="G273" s="161"/>
      <c r="H273" s="161"/>
      <c r="I273" s="73"/>
      <c r="J273" s="2"/>
      <c r="K273" s="166"/>
      <c r="L273" s="166"/>
      <c r="M273" s="167"/>
      <c r="N273" s="36"/>
      <c r="P273" s="37"/>
      <c r="Q273" s="37"/>
      <c r="R273" s="35"/>
      <c r="S273" s="38"/>
      <c r="T273" s="39"/>
      <c r="U273" s="40"/>
      <c r="V273" s="41"/>
      <c r="W273" s="35"/>
      <c r="X273" s="42"/>
    </row>
    <row r="274" spans="1:24" s="34" customFormat="1" ht="15.75" customHeight="1" x14ac:dyDescent="0.2">
      <c r="A274" s="160"/>
      <c r="B274" s="20">
        <v>3</v>
      </c>
      <c r="C274" s="21">
        <v>45108.374999999993</v>
      </c>
      <c r="D274" s="1"/>
      <c r="E274" s="70"/>
      <c r="F274" s="161"/>
      <c r="G274" s="161"/>
      <c r="H274" s="161"/>
      <c r="I274" s="73"/>
      <c r="J274" s="2"/>
      <c r="K274" s="166"/>
      <c r="L274" s="166"/>
      <c r="M274" s="167"/>
      <c r="N274" s="36"/>
      <c r="P274" s="37"/>
      <c r="Q274" s="37"/>
      <c r="R274" s="35"/>
      <c r="S274" s="38"/>
      <c r="T274" s="39"/>
      <c r="U274" s="40"/>
      <c r="V274" s="41"/>
      <c r="W274" s="35"/>
      <c r="X274" s="42"/>
    </row>
    <row r="275" spans="1:24" s="34" customFormat="1" ht="15.75" x14ac:dyDescent="0.25">
      <c r="A275" s="160"/>
      <c r="B275" s="20">
        <v>4</v>
      </c>
      <c r="C275" s="21">
        <v>45108.385416666657</v>
      </c>
      <c r="D275" s="1"/>
      <c r="E275" s="70"/>
      <c r="F275" s="161"/>
      <c r="G275" s="161"/>
      <c r="H275" s="161"/>
      <c r="I275" s="73"/>
      <c r="J275" s="2"/>
      <c r="K275" s="166"/>
      <c r="L275" s="166"/>
      <c r="M275" s="167"/>
      <c r="N275" s="36"/>
      <c r="O275" s="27"/>
      <c r="P275" s="27"/>
      <c r="Q275" s="27"/>
      <c r="R275" s="27"/>
      <c r="S275" s="27"/>
      <c r="T275" s="63"/>
      <c r="U275" s="27"/>
      <c r="V275" s="27"/>
      <c r="W275" s="27"/>
      <c r="X275" s="27"/>
    </row>
    <row r="276" spans="1:24" s="34" customFormat="1" ht="15.75" x14ac:dyDescent="0.25">
      <c r="A276" s="160"/>
      <c r="B276" s="20">
        <v>5</v>
      </c>
      <c r="C276" s="21">
        <v>45108.395833333321</v>
      </c>
      <c r="D276" s="1"/>
      <c r="E276" s="70"/>
      <c r="F276" s="161"/>
      <c r="G276" s="161"/>
      <c r="H276" s="161"/>
      <c r="I276" s="73"/>
      <c r="J276" s="2"/>
      <c r="K276" s="166"/>
      <c r="L276" s="166"/>
      <c r="M276" s="167"/>
      <c r="N276" s="36"/>
      <c r="O276" s="27"/>
      <c r="P276" s="27"/>
      <c r="Q276" s="27"/>
      <c r="R276" s="27"/>
      <c r="S276" s="27"/>
      <c r="T276" s="63"/>
      <c r="U276" s="27"/>
      <c r="V276" s="27"/>
      <c r="W276" s="27"/>
      <c r="X276" s="27"/>
    </row>
    <row r="277" spans="1:24" s="34" customFormat="1" ht="15.75" x14ac:dyDescent="0.25">
      <c r="A277" s="160"/>
      <c r="B277" s="20">
        <v>6</v>
      </c>
      <c r="C277" s="21">
        <v>45108.406249999985</v>
      </c>
      <c r="D277" s="1"/>
      <c r="E277" s="70"/>
      <c r="F277" s="161"/>
      <c r="G277" s="161"/>
      <c r="H277" s="161"/>
      <c r="I277" s="73"/>
      <c r="J277" s="2"/>
      <c r="K277" s="166"/>
      <c r="L277" s="166"/>
      <c r="M277" s="167"/>
      <c r="N277" s="36"/>
      <c r="O277" s="27"/>
      <c r="P277" s="27"/>
      <c r="Q277" s="27"/>
      <c r="R277" s="27"/>
      <c r="S277" s="27"/>
      <c r="T277" s="63"/>
      <c r="U277" s="27"/>
      <c r="V277" s="27"/>
      <c r="W277" s="27"/>
      <c r="X277" s="27"/>
    </row>
    <row r="278" spans="1:24" s="34" customFormat="1" ht="15.75" x14ac:dyDescent="0.25">
      <c r="A278" s="160"/>
      <c r="B278" s="20">
        <v>7</v>
      </c>
      <c r="C278" s="21">
        <v>45108.41666666665</v>
      </c>
      <c r="D278" s="1"/>
      <c r="E278" s="70"/>
      <c r="F278" s="161"/>
      <c r="G278" s="161"/>
      <c r="H278" s="161"/>
      <c r="I278" s="73"/>
      <c r="J278" s="2"/>
      <c r="K278" s="166"/>
      <c r="L278" s="166"/>
      <c r="M278" s="167"/>
      <c r="N278" s="36"/>
      <c r="O278" s="27"/>
      <c r="P278" s="27"/>
      <c r="Q278" s="27"/>
      <c r="R278" s="27"/>
      <c r="S278" s="27"/>
      <c r="T278" s="63"/>
      <c r="U278" s="27"/>
      <c r="V278" s="27"/>
      <c r="W278" s="27"/>
      <c r="X278" s="27"/>
    </row>
    <row r="279" spans="1:24" s="34" customFormat="1" ht="15.75" x14ac:dyDescent="0.25">
      <c r="A279" s="160"/>
      <c r="B279" s="20">
        <v>8</v>
      </c>
      <c r="C279" s="21">
        <v>45108.427083333314</v>
      </c>
      <c r="D279" s="1"/>
      <c r="E279" s="70"/>
      <c r="F279" s="161"/>
      <c r="G279" s="161"/>
      <c r="H279" s="161"/>
      <c r="I279" s="73"/>
      <c r="J279" s="2"/>
      <c r="K279" s="166"/>
      <c r="L279" s="166"/>
      <c r="M279" s="167"/>
      <c r="N279" s="36"/>
      <c r="O279" s="27"/>
      <c r="P279" s="27"/>
      <c r="Q279" s="27"/>
      <c r="R279" s="27"/>
      <c r="S279" s="27"/>
      <c r="T279" s="63"/>
      <c r="U279" s="27"/>
      <c r="V279" s="27"/>
      <c r="W279" s="27"/>
      <c r="X279" s="27"/>
    </row>
    <row r="280" spans="1:24" s="34" customFormat="1" ht="15.75" x14ac:dyDescent="0.25">
      <c r="A280" s="160"/>
      <c r="B280" s="20">
        <v>9</v>
      </c>
      <c r="C280" s="21">
        <v>45108.437499999978</v>
      </c>
      <c r="D280" s="1"/>
      <c r="E280" s="70"/>
      <c r="F280" s="161"/>
      <c r="G280" s="161"/>
      <c r="H280" s="161"/>
      <c r="I280" s="73"/>
      <c r="J280" s="2"/>
      <c r="K280" s="166"/>
      <c r="L280" s="166"/>
      <c r="M280" s="167"/>
      <c r="N280" s="36"/>
      <c r="O280" s="27"/>
      <c r="P280" s="27"/>
      <c r="Q280" s="27"/>
      <c r="R280" s="27"/>
      <c r="S280" s="27"/>
      <c r="T280" s="27"/>
      <c r="U280" s="27"/>
      <c r="V280" s="27"/>
      <c r="W280" s="27"/>
      <c r="X280" s="27"/>
    </row>
    <row r="281" spans="1:24" s="34" customFormat="1" ht="15.75" x14ac:dyDescent="0.25">
      <c r="A281" s="160"/>
      <c r="B281" s="20">
        <v>10</v>
      </c>
      <c r="C281" s="21">
        <v>45108.447916666642</v>
      </c>
      <c r="D281" s="1"/>
      <c r="E281" s="70"/>
      <c r="F281" s="161"/>
      <c r="G281" s="161"/>
      <c r="H281" s="161"/>
      <c r="I281" s="73"/>
      <c r="J281" s="2"/>
      <c r="K281" s="166"/>
      <c r="L281" s="166"/>
      <c r="M281" s="167"/>
      <c r="N281" s="36"/>
      <c r="O281" s="27"/>
      <c r="P281" s="27"/>
      <c r="Q281" s="27"/>
      <c r="R281" s="27"/>
      <c r="S281" s="27"/>
      <c r="T281" s="27"/>
      <c r="U281" s="27"/>
      <c r="V281" s="27"/>
      <c r="W281" s="27"/>
      <c r="X281" s="27"/>
    </row>
    <row r="282" spans="1:24" s="34" customFormat="1" ht="15.75" x14ac:dyDescent="0.25">
      <c r="A282" s="160"/>
      <c r="B282" s="20">
        <v>11</v>
      </c>
      <c r="C282" s="21">
        <v>45108.458333333307</v>
      </c>
      <c r="D282" s="1"/>
      <c r="E282" s="70"/>
      <c r="F282" s="161"/>
      <c r="G282" s="161"/>
      <c r="H282" s="161"/>
      <c r="I282" s="73"/>
      <c r="J282" s="2"/>
      <c r="K282" s="166"/>
      <c r="L282" s="166"/>
      <c r="M282" s="167"/>
      <c r="N282" s="36"/>
      <c r="O282" s="27"/>
      <c r="P282" s="27"/>
      <c r="Q282" s="27"/>
      <c r="R282" s="27"/>
      <c r="S282" s="27"/>
      <c r="T282" s="27"/>
      <c r="U282" s="27"/>
      <c r="V282" s="27"/>
      <c r="W282" s="27"/>
      <c r="X282" s="27"/>
    </row>
    <row r="283" spans="1:24" s="34" customFormat="1" ht="15.75" x14ac:dyDescent="0.25">
      <c r="A283" s="160"/>
      <c r="B283" s="20">
        <v>12</v>
      </c>
      <c r="C283" s="21">
        <v>45108.468749999971</v>
      </c>
      <c r="D283" s="1"/>
      <c r="E283" s="70"/>
      <c r="F283" s="161"/>
      <c r="G283" s="161"/>
      <c r="H283" s="161"/>
      <c r="I283" s="73"/>
      <c r="J283" s="2"/>
      <c r="K283" s="166"/>
      <c r="L283" s="166"/>
      <c r="M283" s="167"/>
      <c r="N283" s="36"/>
      <c r="O283" s="27"/>
      <c r="P283" s="27"/>
      <c r="Q283" s="27"/>
      <c r="R283" s="27"/>
      <c r="S283" s="27"/>
      <c r="T283" s="27"/>
      <c r="U283" s="27"/>
      <c r="V283" s="27"/>
      <c r="W283" s="27"/>
      <c r="X283" s="27"/>
    </row>
    <row r="284" spans="1:24" s="34" customFormat="1" ht="15.75" x14ac:dyDescent="0.25">
      <c r="A284" s="160"/>
      <c r="B284" s="20">
        <v>13</v>
      </c>
      <c r="C284" s="21">
        <v>45108.479166666635</v>
      </c>
      <c r="D284" s="1"/>
      <c r="E284" s="70"/>
      <c r="F284" s="161"/>
      <c r="G284" s="161"/>
      <c r="H284" s="161"/>
      <c r="I284" s="73"/>
      <c r="J284" s="2"/>
      <c r="K284" s="166"/>
      <c r="L284" s="166"/>
      <c r="M284" s="167"/>
      <c r="N284" s="36"/>
      <c r="O284" s="27"/>
      <c r="P284" s="27"/>
      <c r="Q284" s="27"/>
      <c r="R284" s="27"/>
      <c r="S284" s="27"/>
      <c r="T284" s="27"/>
      <c r="U284" s="27"/>
      <c r="V284" s="27"/>
      <c r="W284" s="27"/>
      <c r="X284" s="27"/>
    </row>
    <row r="285" spans="1:24" s="34" customFormat="1" ht="15.75" x14ac:dyDescent="0.25">
      <c r="A285" s="160"/>
      <c r="B285" s="20">
        <v>14</v>
      </c>
      <c r="C285" s="21">
        <v>45108.489583333299</v>
      </c>
      <c r="D285" s="1"/>
      <c r="E285" s="70"/>
      <c r="F285" s="161"/>
      <c r="G285" s="161"/>
      <c r="H285" s="161"/>
      <c r="I285" s="73"/>
      <c r="J285" s="2"/>
      <c r="K285" s="166"/>
      <c r="L285" s="166"/>
      <c r="M285" s="167"/>
      <c r="N285" s="36"/>
      <c r="O285" s="27"/>
      <c r="P285" s="27"/>
      <c r="Q285" s="27"/>
      <c r="R285" s="27"/>
      <c r="S285" s="27"/>
      <c r="T285" s="27"/>
      <c r="U285" s="27"/>
      <c r="V285" s="27"/>
      <c r="W285" s="27"/>
      <c r="X285" s="27"/>
    </row>
    <row r="286" spans="1:24" s="34" customFormat="1" ht="15.75" x14ac:dyDescent="0.25">
      <c r="A286" s="160"/>
      <c r="B286" s="20">
        <v>15</v>
      </c>
      <c r="C286" s="21">
        <v>45108.499999999964</v>
      </c>
      <c r="D286" s="1"/>
      <c r="E286" s="70"/>
      <c r="F286" s="161"/>
      <c r="G286" s="161"/>
      <c r="H286" s="161"/>
      <c r="I286" s="71"/>
      <c r="J286" s="2"/>
      <c r="K286" s="166"/>
      <c r="L286" s="166"/>
      <c r="M286" s="167"/>
      <c r="N286" s="36"/>
      <c r="O286" s="27"/>
      <c r="P286" s="27"/>
      <c r="Q286" s="27"/>
      <c r="R286" s="27"/>
      <c r="S286" s="27"/>
      <c r="T286" s="27"/>
      <c r="U286" s="27"/>
      <c r="V286" s="27"/>
      <c r="W286" s="27"/>
      <c r="X286" s="27"/>
    </row>
    <row r="287" spans="1:24" s="34" customFormat="1" ht="15.75" x14ac:dyDescent="0.25">
      <c r="A287" s="160"/>
      <c r="B287" s="20">
        <v>16</v>
      </c>
      <c r="C287" s="21">
        <v>45108.510416666628</v>
      </c>
      <c r="D287" s="1"/>
      <c r="E287" s="70"/>
      <c r="F287" s="161"/>
      <c r="G287" s="161"/>
      <c r="H287" s="161"/>
      <c r="I287" s="71"/>
      <c r="J287" s="2"/>
      <c r="K287" s="166"/>
      <c r="L287" s="166"/>
      <c r="M287" s="167"/>
      <c r="N287" s="36"/>
      <c r="O287" s="27"/>
      <c r="P287" s="27"/>
      <c r="Q287" s="27"/>
      <c r="R287" s="27"/>
      <c r="S287" s="27"/>
      <c r="T287" s="27"/>
      <c r="U287" s="27"/>
      <c r="V287" s="27"/>
      <c r="W287" s="27"/>
      <c r="X287" s="27"/>
    </row>
    <row r="288" spans="1:24" s="34" customFormat="1" ht="15.75" x14ac:dyDescent="0.25">
      <c r="A288" s="160"/>
      <c r="B288" s="20">
        <v>17</v>
      </c>
      <c r="C288" s="21">
        <v>45108.520833333292</v>
      </c>
      <c r="D288" s="1"/>
      <c r="E288" s="70"/>
      <c r="F288" s="161"/>
      <c r="G288" s="161"/>
      <c r="H288" s="161"/>
      <c r="I288" s="71"/>
      <c r="J288" s="2"/>
      <c r="K288" s="166"/>
      <c r="L288" s="166"/>
      <c r="M288" s="167"/>
      <c r="N288" s="36"/>
      <c r="O288" s="27"/>
      <c r="P288" s="27"/>
      <c r="Q288" s="27"/>
      <c r="R288" s="27"/>
      <c r="S288" s="27"/>
      <c r="T288" s="27"/>
      <c r="U288" s="27"/>
      <c r="V288" s="27"/>
      <c r="W288" s="27"/>
      <c r="X288" s="27"/>
    </row>
    <row r="289" spans="1:24" s="34" customFormat="1" ht="15.75" x14ac:dyDescent="0.25">
      <c r="A289" s="160"/>
      <c r="B289" s="20">
        <v>18</v>
      </c>
      <c r="C289" s="21">
        <v>45108.531249999956</v>
      </c>
      <c r="D289" s="1"/>
      <c r="E289" s="70"/>
      <c r="F289" s="161"/>
      <c r="G289" s="161"/>
      <c r="H289" s="161"/>
      <c r="I289" s="71"/>
      <c r="J289" s="2"/>
      <c r="K289" s="166"/>
      <c r="L289" s="166"/>
      <c r="M289" s="167"/>
      <c r="N289" s="36"/>
      <c r="O289" s="27"/>
      <c r="P289" s="27"/>
      <c r="Q289" s="27"/>
      <c r="R289" s="27"/>
      <c r="S289" s="27"/>
      <c r="T289" s="27"/>
      <c r="U289" s="27"/>
      <c r="V289" s="27"/>
      <c r="W289" s="27"/>
      <c r="X289" s="27"/>
    </row>
    <row r="290" spans="1:24" s="34" customFormat="1" ht="15.75" x14ac:dyDescent="0.25">
      <c r="A290" s="160"/>
      <c r="B290" s="20">
        <v>19</v>
      </c>
      <c r="C290" s="21">
        <v>45108.541666666621</v>
      </c>
      <c r="D290" s="1"/>
      <c r="E290" s="70"/>
      <c r="F290" s="161"/>
      <c r="G290" s="161"/>
      <c r="H290" s="161"/>
      <c r="I290" s="71"/>
      <c r="J290" s="2"/>
      <c r="K290" s="166"/>
      <c r="L290" s="166"/>
      <c r="M290" s="167"/>
      <c r="N290" s="36"/>
      <c r="O290" s="27"/>
      <c r="P290" s="27"/>
      <c r="Q290" s="27"/>
      <c r="R290" s="27"/>
      <c r="S290" s="27"/>
      <c r="T290" s="27"/>
      <c r="U290" s="27"/>
      <c r="V290" s="27"/>
      <c r="W290" s="27"/>
      <c r="X290" s="27"/>
    </row>
    <row r="291" spans="1:24" s="34" customFormat="1" ht="15.75" x14ac:dyDescent="0.25">
      <c r="A291" s="160"/>
      <c r="B291" s="20">
        <v>20</v>
      </c>
      <c r="C291" s="21">
        <v>45108.552083333285</v>
      </c>
      <c r="D291" s="1"/>
      <c r="E291" s="70"/>
      <c r="F291" s="161"/>
      <c r="G291" s="161"/>
      <c r="H291" s="161"/>
      <c r="I291" s="71"/>
      <c r="J291" s="2"/>
      <c r="K291" s="166"/>
      <c r="L291" s="166"/>
      <c r="M291" s="167"/>
      <c r="N291" s="36"/>
      <c r="O291" s="27"/>
      <c r="P291" s="27"/>
      <c r="Q291" s="27"/>
      <c r="R291" s="27"/>
      <c r="S291" s="27"/>
      <c r="T291" s="27"/>
      <c r="U291" s="27"/>
      <c r="V291" s="27"/>
      <c r="W291" s="27"/>
      <c r="X291" s="27"/>
    </row>
    <row r="292" spans="1:24" s="34" customFormat="1" ht="15.75" x14ac:dyDescent="0.25">
      <c r="A292" s="160"/>
      <c r="B292" s="20">
        <v>21</v>
      </c>
      <c r="C292" s="21">
        <v>45108.562499999949</v>
      </c>
      <c r="D292" s="1"/>
      <c r="E292" s="70"/>
      <c r="F292" s="161"/>
      <c r="G292" s="161"/>
      <c r="H292" s="161"/>
      <c r="I292" s="71"/>
      <c r="J292" s="2"/>
      <c r="K292" s="166"/>
      <c r="L292" s="166"/>
      <c r="M292" s="167"/>
      <c r="N292" s="36"/>
      <c r="O292" s="27"/>
      <c r="P292" s="27"/>
      <c r="Q292" s="27"/>
      <c r="R292" s="27"/>
      <c r="S292" s="27"/>
      <c r="T292" s="27"/>
      <c r="U292" s="27"/>
      <c r="V292" s="27"/>
      <c r="W292" s="27"/>
      <c r="X292" s="27"/>
    </row>
    <row r="293" spans="1:24" s="34" customFormat="1" ht="15.75" x14ac:dyDescent="0.25">
      <c r="A293" s="160"/>
      <c r="B293" s="20">
        <v>22</v>
      </c>
      <c r="C293" s="21">
        <v>45108.572916666613</v>
      </c>
      <c r="D293" s="1"/>
      <c r="E293" s="70"/>
      <c r="F293" s="161"/>
      <c r="G293" s="161"/>
      <c r="H293" s="161"/>
      <c r="I293" s="71"/>
      <c r="J293" s="2"/>
      <c r="K293" s="166"/>
      <c r="L293" s="166"/>
      <c r="M293" s="167"/>
      <c r="N293" s="36"/>
      <c r="O293" s="27"/>
      <c r="P293" s="27"/>
      <c r="Q293" s="27"/>
      <c r="R293" s="27"/>
      <c r="S293" s="27"/>
      <c r="T293" s="27"/>
      <c r="U293" s="27"/>
      <c r="V293" s="27"/>
      <c r="W293" s="27"/>
      <c r="X293" s="27"/>
    </row>
    <row r="294" spans="1:24" s="34" customFormat="1" ht="15.75" x14ac:dyDescent="0.25">
      <c r="A294" s="160"/>
      <c r="B294" s="20">
        <v>23</v>
      </c>
      <c r="C294" s="21">
        <v>45108.583333333278</v>
      </c>
      <c r="D294" s="1"/>
      <c r="E294" s="70"/>
      <c r="F294" s="161"/>
      <c r="G294" s="161"/>
      <c r="H294" s="161"/>
      <c r="I294" s="71"/>
      <c r="J294" s="2"/>
      <c r="K294" s="166"/>
      <c r="L294" s="166"/>
      <c r="M294" s="167"/>
      <c r="N294" s="36"/>
      <c r="O294" s="27"/>
      <c r="P294" s="27"/>
      <c r="Q294" s="27"/>
      <c r="R294" s="27"/>
      <c r="S294" s="27"/>
      <c r="T294" s="27"/>
      <c r="U294" s="27"/>
      <c r="V294" s="27"/>
      <c r="W294" s="27"/>
      <c r="X294" s="27"/>
    </row>
    <row r="295" spans="1:24" s="34" customFormat="1" ht="15.75" x14ac:dyDescent="0.25">
      <c r="A295" s="160"/>
      <c r="B295" s="20">
        <v>24</v>
      </c>
      <c r="C295" s="21">
        <v>45108.593749999942</v>
      </c>
      <c r="D295" s="1"/>
      <c r="E295" s="70"/>
      <c r="F295" s="161"/>
      <c r="G295" s="161"/>
      <c r="H295" s="161"/>
      <c r="I295" s="71"/>
      <c r="J295" s="2"/>
      <c r="K295" s="166"/>
      <c r="L295" s="166"/>
      <c r="M295" s="167"/>
      <c r="N295" s="36"/>
      <c r="O295" s="27"/>
      <c r="P295" s="27"/>
      <c r="Q295" s="27"/>
      <c r="R295" s="27"/>
      <c r="S295" s="27"/>
      <c r="T295" s="27"/>
      <c r="U295" s="27"/>
      <c r="V295" s="27"/>
      <c r="W295" s="27"/>
      <c r="X295" s="27"/>
    </row>
    <row r="296" spans="1:24" s="34" customFormat="1" ht="15.75" x14ac:dyDescent="0.25">
      <c r="A296" s="160"/>
      <c r="B296" s="20">
        <v>25</v>
      </c>
      <c r="C296" s="21">
        <v>45108.604166666606</v>
      </c>
      <c r="D296" s="1"/>
      <c r="E296" s="70"/>
      <c r="F296" s="161"/>
      <c r="G296" s="161"/>
      <c r="H296" s="161"/>
      <c r="I296" s="71"/>
      <c r="J296" s="2"/>
      <c r="K296" s="166"/>
      <c r="L296" s="166"/>
      <c r="M296" s="167"/>
      <c r="N296" s="36"/>
      <c r="O296" s="27"/>
      <c r="P296" s="27"/>
      <c r="Q296" s="27"/>
      <c r="R296" s="27"/>
      <c r="S296" s="27"/>
      <c r="T296" s="27"/>
      <c r="U296" s="27"/>
      <c r="V296" s="27"/>
      <c r="W296" s="27"/>
      <c r="X296" s="27"/>
    </row>
    <row r="297" spans="1:24" s="34" customFormat="1" ht="15.75" x14ac:dyDescent="0.25">
      <c r="A297" s="160"/>
      <c r="B297" s="20">
        <v>26</v>
      </c>
      <c r="C297" s="21">
        <v>45108.61458333327</v>
      </c>
      <c r="D297" s="1"/>
      <c r="E297" s="70"/>
      <c r="F297" s="161"/>
      <c r="G297" s="161"/>
      <c r="H297" s="161"/>
      <c r="I297" s="71"/>
      <c r="J297" s="2"/>
      <c r="K297" s="166"/>
      <c r="L297" s="166"/>
      <c r="M297" s="167"/>
      <c r="N297" s="36"/>
      <c r="O297" s="27"/>
      <c r="P297" s="27"/>
      <c r="Q297" s="27"/>
      <c r="R297" s="27"/>
      <c r="S297" s="27"/>
      <c r="T297" s="27"/>
      <c r="U297" s="27"/>
      <c r="V297" s="27"/>
      <c r="W297" s="27"/>
      <c r="X297" s="27"/>
    </row>
    <row r="298" spans="1:24" s="34" customFormat="1" ht="15.75" x14ac:dyDescent="0.25">
      <c r="A298" s="160"/>
      <c r="B298" s="20">
        <v>27</v>
      </c>
      <c r="C298" s="21"/>
      <c r="D298" s="1"/>
      <c r="E298" s="70"/>
      <c r="F298" s="161"/>
      <c r="G298" s="161"/>
      <c r="H298" s="161"/>
      <c r="I298" s="71"/>
      <c r="J298" s="2"/>
      <c r="K298" s="166"/>
      <c r="L298" s="166"/>
      <c r="M298" s="167"/>
      <c r="N298" s="36"/>
      <c r="O298" s="27"/>
      <c r="P298" s="27"/>
      <c r="Q298" s="27"/>
      <c r="R298" s="27"/>
      <c r="S298" s="27"/>
      <c r="T298" s="27"/>
      <c r="U298" s="27"/>
      <c r="V298" s="27"/>
      <c r="W298" s="27"/>
      <c r="X298" s="27"/>
    </row>
    <row r="299" spans="1:24" s="34" customFormat="1" ht="15.75" x14ac:dyDescent="0.25">
      <c r="A299" s="160"/>
      <c r="B299" s="20">
        <v>28</v>
      </c>
      <c r="C299" s="21"/>
      <c r="D299" s="1"/>
      <c r="E299" s="70"/>
      <c r="F299" s="161"/>
      <c r="G299" s="161"/>
      <c r="H299" s="161"/>
      <c r="I299" s="71"/>
      <c r="J299" s="2"/>
      <c r="K299" s="166"/>
      <c r="L299" s="166"/>
      <c r="M299" s="167"/>
      <c r="N299" s="36"/>
      <c r="O299" s="27"/>
      <c r="P299" s="27"/>
      <c r="Q299" s="27"/>
      <c r="R299" s="27"/>
      <c r="S299" s="27"/>
      <c r="T299" s="27"/>
      <c r="U299" s="27"/>
      <c r="V299" s="27"/>
      <c r="W299" s="27"/>
      <c r="X299" s="27"/>
    </row>
    <row r="300" spans="1:24" s="34" customFormat="1" ht="15.75" x14ac:dyDescent="0.25">
      <c r="A300" s="160"/>
      <c r="B300" s="20">
        <v>29</v>
      </c>
      <c r="C300" s="21"/>
      <c r="D300" s="1"/>
      <c r="E300" s="70"/>
      <c r="F300" s="161"/>
      <c r="G300" s="161"/>
      <c r="H300" s="161"/>
      <c r="I300" s="71"/>
      <c r="J300" s="2"/>
      <c r="K300" s="166"/>
      <c r="L300" s="166"/>
      <c r="M300" s="167"/>
      <c r="N300" s="36"/>
      <c r="O300" s="27"/>
      <c r="P300" s="27"/>
      <c r="Q300" s="27"/>
      <c r="R300" s="27"/>
      <c r="S300" s="27"/>
      <c r="T300" s="27"/>
      <c r="U300" s="27"/>
      <c r="V300" s="27"/>
      <c r="W300" s="27"/>
      <c r="X300" s="27"/>
    </row>
    <row r="301" spans="1:24" s="34" customFormat="1" ht="15.75" x14ac:dyDescent="0.25">
      <c r="A301" s="160"/>
      <c r="B301" s="20">
        <v>30</v>
      </c>
      <c r="C301" s="21"/>
      <c r="D301" s="1"/>
      <c r="E301" s="70"/>
      <c r="F301" s="161"/>
      <c r="G301" s="161"/>
      <c r="H301" s="161"/>
      <c r="I301" s="71"/>
      <c r="J301" s="2"/>
      <c r="K301" s="166"/>
      <c r="L301" s="166"/>
      <c r="M301" s="167"/>
      <c r="N301" s="36"/>
      <c r="O301" s="27"/>
      <c r="P301" s="27"/>
      <c r="Q301" s="27"/>
      <c r="R301" s="27"/>
      <c r="S301" s="27"/>
      <c r="T301" s="27"/>
      <c r="U301" s="27"/>
      <c r="V301" s="27"/>
      <c r="W301" s="27"/>
      <c r="X301" s="27"/>
    </row>
    <row r="302" spans="1:24" s="34" customFormat="1" ht="15.75" x14ac:dyDescent="0.25">
      <c r="A302" s="160"/>
      <c r="B302" s="20">
        <v>31</v>
      </c>
      <c r="C302" s="21"/>
      <c r="D302" s="1"/>
      <c r="E302" s="70"/>
      <c r="F302" s="161"/>
      <c r="G302" s="161"/>
      <c r="H302" s="161"/>
      <c r="I302" s="71"/>
      <c r="J302" s="2"/>
      <c r="K302" s="166"/>
      <c r="L302" s="166"/>
      <c r="M302" s="167"/>
      <c r="N302" s="36"/>
      <c r="O302" s="27"/>
      <c r="P302" s="27"/>
      <c r="Q302" s="27"/>
      <c r="R302" s="27"/>
      <c r="S302" s="27"/>
      <c r="T302" s="27"/>
      <c r="U302" s="27"/>
      <c r="V302" s="27"/>
      <c r="W302" s="27"/>
      <c r="X302" s="27"/>
    </row>
    <row r="303" spans="1:24" s="34" customFormat="1" ht="16.5" thickBot="1" x14ac:dyDescent="0.3">
      <c r="A303" s="164"/>
      <c r="B303" s="22">
        <v>32</v>
      </c>
      <c r="C303" s="23"/>
      <c r="D303" s="6"/>
      <c r="E303" s="50"/>
      <c r="F303" s="165"/>
      <c r="G303" s="165"/>
      <c r="H303" s="165"/>
      <c r="I303" s="58"/>
      <c r="J303" s="8"/>
      <c r="K303" s="155"/>
      <c r="L303" s="155"/>
      <c r="M303" s="156"/>
      <c r="N303" s="36"/>
      <c r="O303" s="27"/>
      <c r="P303" s="27"/>
      <c r="Q303" s="27"/>
      <c r="R303" s="27"/>
      <c r="S303" s="27"/>
      <c r="T303" s="27"/>
      <c r="U303" s="27"/>
      <c r="V303" s="27"/>
      <c r="W303" s="27"/>
      <c r="X303" s="27"/>
    </row>
    <row r="304" spans="1:24" s="34" customFormat="1" ht="15.75" customHeight="1" x14ac:dyDescent="0.25">
      <c r="A304" s="157" t="str">
        <f>_xlfn.CONCAT(B12," - ",D12)</f>
        <v>10 - Ruiz Pichardo Antonio</v>
      </c>
      <c r="B304" s="24">
        <v>1</v>
      </c>
      <c r="C304" s="25" cm="1">
        <f t="array" ref="C304:C329">GenerarHorasDerrame15($L$12,$M$12)</f>
        <v>45108.3125</v>
      </c>
      <c r="D304" s="3"/>
      <c r="E304" s="51"/>
      <c r="F304" s="162"/>
      <c r="G304" s="162"/>
      <c r="H304" s="162"/>
      <c r="I304" s="57"/>
      <c r="J304" s="5"/>
      <c r="K304" s="174"/>
      <c r="L304" s="174"/>
      <c r="M304" s="175"/>
      <c r="N304" s="36"/>
      <c r="O304" s="27"/>
      <c r="P304" s="27"/>
      <c r="Q304" s="27"/>
      <c r="R304" s="27"/>
      <c r="S304" s="27"/>
      <c r="T304" s="27"/>
      <c r="U304" s="27"/>
      <c r="V304" s="27"/>
      <c r="W304" s="27"/>
      <c r="X304" s="27"/>
    </row>
    <row r="305" spans="1:24" s="34" customFormat="1" ht="15.75" customHeight="1" x14ac:dyDescent="0.25">
      <c r="A305" s="158"/>
      <c r="B305" s="20">
        <v>2</v>
      </c>
      <c r="C305" s="21">
        <v>45108.322916666664</v>
      </c>
      <c r="D305" s="1"/>
      <c r="E305" s="70"/>
      <c r="F305" s="161"/>
      <c r="G305" s="161"/>
      <c r="H305" s="161"/>
      <c r="I305" s="73"/>
      <c r="J305" s="2"/>
      <c r="K305" s="166"/>
      <c r="L305" s="166"/>
      <c r="M305" s="167"/>
      <c r="N305" s="36"/>
      <c r="O305" s="27"/>
      <c r="P305" s="27"/>
      <c r="Q305" s="27"/>
      <c r="R305" s="27"/>
      <c r="S305" s="27"/>
      <c r="T305" s="27"/>
      <c r="U305" s="27"/>
      <c r="V305" s="27"/>
      <c r="W305" s="27"/>
      <c r="X305" s="27"/>
    </row>
    <row r="306" spans="1:24" s="34" customFormat="1" ht="15.75" x14ac:dyDescent="0.25">
      <c r="A306" s="158"/>
      <c r="B306" s="20">
        <v>3</v>
      </c>
      <c r="C306" s="21">
        <v>45108.333333333328</v>
      </c>
      <c r="D306" s="1"/>
      <c r="E306" s="70"/>
      <c r="F306" s="161"/>
      <c r="G306" s="161"/>
      <c r="H306" s="161"/>
      <c r="I306" s="73"/>
      <c r="J306" s="2"/>
      <c r="K306" s="166"/>
      <c r="L306" s="166"/>
      <c r="M306" s="167"/>
      <c r="N306" s="36"/>
      <c r="O306" s="27"/>
      <c r="P306" s="27"/>
      <c r="Q306" s="27"/>
      <c r="R306" s="27"/>
      <c r="S306" s="27"/>
      <c r="T306" s="27"/>
      <c r="U306" s="27"/>
      <c r="V306" s="27"/>
      <c r="W306" s="27"/>
      <c r="X306" s="27"/>
    </row>
    <row r="307" spans="1:24" s="34" customFormat="1" ht="15.75" x14ac:dyDescent="0.25">
      <c r="A307" s="158"/>
      <c r="B307" s="20">
        <v>4</v>
      </c>
      <c r="C307" s="21">
        <v>45108.343749999993</v>
      </c>
      <c r="D307" s="1"/>
      <c r="E307" s="70"/>
      <c r="F307" s="161"/>
      <c r="G307" s="161"/>
      <c r="H307" s="161"/>
      <c r="I307" s="73"/>
      <c r="J307" s="2"/>
      <c r="K307" s="166"/>
      <c r="L307" s="166"/>
      <c r="M307" s="167"/>
      <c r="N307" s="36"/>
      <c r="O307" s="27"/>
      <c r="P307" s="27"/>
      <c r="Q307" s="27"/>
      <c r="R307" s="27"/>
      <c r="S307" s="27"/>
      <c r="T307" s="27"/>
      <c r="U307" s="27"/>
      <c r="V307" s="27"/>
      <c r="W307" s="27"/>
      <c r="X307" s="27"/>
    </row>
    <row r="308" spans="1:24" s="34" customFormat="1" ht="15.75" x14ac:dyDescent="0.25">
      <c r="A308" s="158"/>
      <c r="B308" s="20">
        <v>5</v>
      </c>
      <c r="C308" s="21">
        <v>45108.354166666657</v>
      </c>
      <c r="D308" s="1"/>
      <c r="E308" s="70"/>
      <c r="F308" s="161"/>
      <c r="G308" s="161"/>
      <c r="H308" s="161"/>
      <c r="I308" s="73"/>
      <c r="J308" s="2"/>
      <c r="K308" s="166"/>
      <c r="L308" s="166"/>
      <c r="M308" s="167"/>
      <c r="N308" s="36"/>
      <c r="O308" s="27"/>
      <c r="P308" s="27"/>
      <c r="Q308" s="27"/>
      <c r="R308" s="27"/>
      <c r="S308" s="27"/>
      <c r="T308" s="27"/>
      <c r="U308" s="27"/>
      <c r="V308" s="27"/>
      <c r="W308" s="27"/>
      <c r="X308" s="27"/>
    </row>
    <row r="309" spans="1:24" s="34" customFormat="1" ht="15.75" x14ac:dyDescent="0.25">
      <c r="A309" s="158"/>
      <c r="B309" s="20">
        <v>6</v>
      </c>
      <c r="C309" s="21">
        <v>45108.364583333321</v>
      </c>
      <c r="D309" s="1"/>
      <c r="E309" s="70"/>
      <c r="F309" s="161"/>
      <c r="G309" s="161"/>
      <c r="H309" s="161"/>
      <c r="I309" s="73"/>
      <c r="J309" s="2"/>
      <c r="K309" s="166"/>
      <c r="L309" s="166"/>
      <c r="M309" s="167"/>
      <c r="N309" s="36"/>
      <c r="O309" s="27"/>
      <c r="P309" s="27"/>
      <c r="Q309" s="27"/>
      <c r="R309" s="27"/>
      <c r="S309" s="27"/>
      <c r="T309" s="27"/>
      <c r="U309" s="27"/>
      <c r="V309" s="27"/>
      <c r="W309" s="27"/>
      <c r="X309" s="27"/>
    </row>
    <row r="310" spans="1:24" s="34" customFormat="1" ht="15.75" x14ac:dyDescent="0.25">
      <c r="A310" s="158"/>
      <c r="B310" s="20">
        <v>7</v>
      </c>
      <c r="C310" s="21">
        <v>45108.374999999985</v>
      </c>
      <c r="D310" s="1"/>
      <c r="E310" s="70"/>
      <c r="F310" s="161"/>
      <c r="G310" s="161"/>
      <c r="H310" s="161"/>
      <c r="I310" s="73"/>
      <c r="J310" s="2"/>
      <c r="K310" s="166"/>
      <c r="L310" s="166"/>
      <c r="M310" s="167"/>
      <c r="N310" s="36"/>
      <c r="O310" s="27"/>
      <c r="P310" s="27"/>
      <c r="Q310" s="27"/>
      <c r="R310" s="27"/>
      <c r="S310" s="27"/>
      <c r="T310" s="27"/>
      <c r="U310" s="27"/>
      <c r="V310" s="27"/>
      <c r="W310" s="27"/>
      <c r="X310" s="27"/>
    </row>
    <row r="311" spans="1:24" s="34" customFormat="1" ht="15.75" x14ac:dyDescent="0.25">
      <c r="A311" s="158"/>
      <c r="B311" s="20">
        <v>8</v>
      </c>
      <c r="C311" s="21">
        <v>45108.38541666665</v>
      </c>
      <c r="D311" s="1"/>
      <c r="E311" s="70"/>
      <c r="F311" s="161"/>
      <c r="G311" s="161"/>
      <c r="H311" s="161"/>
      <c r="I311" s="73"/>
      <c r="J311" s="2"/>
      <c r="K311" s="166"/>
      <c r="L311" s="166"/>
      <c r="M311" s="167"/>
      <c r="N311" s="36"/>
      <c r="O311" s="27"/>
      <c r="P311" s="27"/>
      <c r="Q311" s="27"/>
      <c r="R311" s="27"/>
      <c r="S311" s="27"/>
      <c r="T311" s="27"/>
      <c r="U311" s="27"/>
      <c r="V311" s="27"/>
      <c r="W311" s="27"/>
      <c r="X311" s="27"/>
    </row>
    <row r="312" spans="1:24" s="34" customFormat="1" ht="15.75" x14ac:dyDescent="0.25">
      <c r="A312" s="158"/>
      <c r="B312" s="20">
        <v>9</v>
      </c>
      <c r="C312" s="21">
        <v>45108.395833333314</v>
      </c>
      <c r="D312" s="1"/>
      <c r="E312" s="70"/>
      <c r="F312" s="161"/>
      <c r="G312" s="161"/>
      <c r="H312" s="161"/>
      <c r="I312" s="73"/>
      <c r="J312" s="2"/>
      <c r="K312" s="166"/>
      <c r="L312" s="166"/>
      <c r="M312" s="167"/>
      <c r="N312" s="36"/>
      <c r="O312" s="27"/>
      <c r="P312" s="27"/>
      <c r="Q312" s="27"/>
      <c r="R312" s="27"/>
      <c r="S312" s="27"/>
      <c r="T312" s="27"/>
      <c r="U312" s="27"/>
      <c r="V312" s="27"/>
      <c r="W312" s="27"/>
      <c r="X312" s="27"/>
    </row>
    <row r="313" spans="1:24" s="34" customFormat="1" ht="15.75" x14ac:dyDescent="0.25">
      <c r="A313" s="158"/>
      <c r="B313" s="20">
        <v>10</v>
      </c>
      <c r="C313" s="21">
        <v>45108.406249999978</v>
      </c>
      <c r="D313" s="1"/>
      <c r="E313" s="70"/>
      <c r="F313" s="161"/>
      <c r="G313" s="161"/>
      <c r="H313" s="161"/>
      <c r="I313" s="73"/>
      <c r="J313" s="2"/>
      <c r="K313" s="166"/>
      <c r="L313" s="166"/>
      <c r="M313" s="167"/>
      <c r="N313" s="36"/>
      <c r="O313" s="27"/>
      <c r="P313" s="27"/>
      <c r="Q313" s="27"/>
      <c r="R313" s="27"/>
      <c r="S313" s="27"/>
      <c r="T313" s="27"/>
      <c r="U313" s="27"/>
      <c r="V313" s="27"/>
      <c r="W313" s="27"/>
      <c r="X313" s="27"/>
    </row>
    <row r="314" spans="1:24" s="34" customFormat="1" ht="15.75" x14ac:dyDescent="0.25">
      <c r="A314" s="158"/>
      <c r="B314" s="20">
        <v>11</v>
      </c>
      <c r="C314" s="21">
        <v>45108.416666666642</v>
      </c>
      <c r="D314" s="1"/>
      <c r="E314" s="70"/>
      <c r="F314" s="161"/>
      <c r="G314" s="161"/>
      <c r="H314" s="161"/>
      <c r="I314" s="73"/>
      <c r="J314" s="2"/>
      <c r="K314" s="166"/>
      <c r="L314" s="166"/>
      <c r="M314" s="167"/>
      <c r="N314" s="36"/>
      <c r="O314" s="27"/>
      <c r="P314" s="27"/>
      <c r="Q314" s="27"/>
      <c r="R314" s="27"/>
      <c r="S314" s="27"/>
      <c r="T314" s="27"/>
      <c r="U314" s="27"/>
      <c r="V314" s="27"/>
      <c r="W314" s="27"/>
      <c r="X314" s="27"/>
    </row>
    <row r="315" spans="1:24" s="34" customFormat="1" ht="15.75" x14ac:dyDescent="0.25">
      <c r="A315" s="158"/>
      <c r="B315" s="20">
        <v>12</v>
      </c>
      <c r="C315" s="21">
        <v>45108.427083333307</v>
      </c>
      <c r="D315" s="1"/>
      <c r="E315" s="70"/>
      <c r="F315" s="161"/>
      <c r="G315" s="161"/>
      <c r="H315" s="161"/>
      <c r="I315" s="73"/>
      <c r="J315" s="2"/>
      <c r="K315" s="166"/>
      <c r="L315" s="166"/>
      <c r="M315" s="167"/>
      <c r="N315" s="36"/>
      <c r="O315" s="27"/>
      <c r="P315" s="27"/>
      <c r="Q315" s="27"/>
      <c r="R315" s="27"/>
      <c r="S315" s="27"/>
      <c r="T315" s="27"/>
      <c r="U315" s="27"/>
      <c r="V315" s="27"/>
      <c r="W315" s="27"/>
      <c r="X315" s="27"/>
    </row>
    <row r="316" spans="1:24" s="34" customFormat="1" ht="15.75" x14ac:dyDescent="0.25">
      <c r="A316" s="158"/>
      <c r="B316" s="20">
        <v>13</v>
      </c>
      <c r="C316" s="21">
        <v>45108.437499999971</v>
      </c>
      <c r="D316" s="1"/>
      <c r="E316" s="70"/>
      <c r="F316" s="161"/>
      <c r="G316" s="161"/>
      <c r="H316" s="161"/>
      <c r="I316" s="73"/>
      <c r="J316" s="2"/>
      <c r="K316" s="166"/>
      <c r="L316" s="166"/>
      <c r="M316" s="167"/>
      <c r="N316" s="36"/>
      <c r="O316" s="27"/>
      <c r="P316" s="27"/>
      <c r="Q316" s="27"/>
      <c r="R316" s="27"/>
      <c r="S316" s="27"/>
      <c r="T316" s="27"/>
      <c r="U316" s="27"/>
      <c r="V316" s="27"/>
      <c r="W316" s="27"/>
      <c r="X316" s="27"/>
    </row>
    <row r="317" spans="1:24" s="34" customFormat="1" ht="15.75" x14ac:dyDescent="0.25">
      <c r="A317" s="158"/>
      <c r="B317" s="20">
        <v>14</v>
      </c>
      <c r="C317" s="21">
        <v>45108.447916666635</v>
      </c>
      <c r="D317" s="1"/>
      <c r="E317" s="70"/>
      <c r="F317" s="161"/>
      <c r="G317" s="161"/>
      <c r="H317" s="161"/>
      <c r="I317" s="73"/>
      <c r="J317" s="2"/>
      <c r="K317" s="166"/>
      <c r="L317" s="166"/>
      <c r="M317" s="167"/>
      <c r="N317" s="36"/>
      <c r="O317" s="27"/>
      <c r="P317" s="27"/>
      <c r="Q317" s="27"/>
      <c r="R317" s="27"/>
      <c r="S317" s="27"/>
      <c r="T317" s="27"/>
      <c r="U317" s="27"/>
      <c r="V317" s="27"/>
      <c r="W317" s="27"/>
      <c r="X317" s="27"/>
    </row>
    <row r="318" spans="1:24" s="34" customFormat="1" ht="15.75" x14ac:dyDescent="0.25">
      <c r="A318" s="158"/>
      <c r="B318" s="20">
        <v>15</v>
      </c>
      <c r="C318" s="21">
        <v>45108.458333333299</v>
      </c>
      <c r="D318" s="1"/>
      <c r="E318" s="70"/>
      <c r="F318" s="161"/>
      <c r="G318" s="161"/>
      <c r="H318" s="161"/>
      <c r="I318" s="71"/>
      <c r="J318" s="2"/>
      <c r="K318" s="166"/>
      <c r="L318" s="166"/>
      <c r="M318" s="167"/>
      <c r="N318" s="36"/>
      <c r="O318" s="27"/>
      <c r="P318" s="27"/>
      <c r="Q318" s="27"/>
      <c r="R318" s="27"/>
      <c r="S318" s="27"/>
      <c r="T318" s="27"/>
      <c r="U318" s="27"/>
      <c r="V318" s="27"/>
      <c r="W318" s="27"/>
      <c r="X318" s="27"/>
    </row>
    <row r="319" spans="1:24" s="34" customFormat="1" ht="15.75" x14ac:dyDescent="0.25">
      <c r="A319" s="158"/>
      <c r="B319" s="20">
        <v>16</v>
      </c>
      <c r="C319" s="21">
        <v>45108.468749999964</v>
      </c>
      <c r="D319" s="1"/>
      <c r="E319" s="70"/>
      <c r="F319" s="161"/>
      <c r="G319" s="161"/>
      <c r="H319" s="161"/>
      <c r="I319" s="71"/>
      <c r="J319" s="2"/>
      <c r="K319" s="166"/>
      <c r="L319" s="166"/>
      <c r="M319" s="167"/>
      <c r="N319" s="36"/>
      <c r="O319" s="27"/>
      <c r="P319" s="27"/>
      <c r="Q319" s="27"/>
      <c r="R319" s="27"/>
      <c r="S319" s="27"/>
      <c r="T319" s="27"/>
      <c r="U319" s="27"/>
      <c r="V319" s="27"/>
      <c r="W319" s="27"/>
      <c r="X319" s="27"/>
    </row>
    <row r="320" spans="1:24" s="34" customFormat="1" ht="15.75" x14ac:dyDescent="0.25">
      <c r="A320" s="158"/>
      <c r="B320" s="20">
        <v>17</v>
      </c>
      <c r="C320" s="21">
        <v>45108.479166666628</v>
      </c>
      <c r="D320" s="1"/>
      <c r="E320" s="70"/>
      <c r="F320" s="161"/>
      <c r="G320" s="161"/>
      <c r="H320" s="161"/>
      <c r="I320" s="71"/>
      <c r="J320" s="2"/>
      <c r="K320" s="166"/>
      <c r="L320" s="166"/>
      <c r="M320" s="167"/>
      <c r="N320" s="36"/>
      <c r="O320" s="27"/>
      <c r="P320" s="27"/>
      <c r="Q320" s="27"/>
      <c r="R320" s="27"/>
      <c r="S320" s="27"/>
      <c r="T320" s="27"/>
      <c r="U320" s="27"/>
      <c r="V320" s="27"/>
      <c r="W320" s="27"/>
      <c r="X320" s="27"/>
    </row>
    <row r="321" spans="1:24" s="34" customFormat="1" ht="15.75" x14ac:dyDescent="0.25">
      <c r="A321" s="158"/>
      <c r="B321" s="20">
        <v>18</v>
      </c>
      <c r="C321" s="21">
        <v>45108.489583333292</v>
      </c>
      <c r="D321" s="1"/>
      <c r="E321" s="70"/>
      <c r="F321" s="161"/>
      <c r="G321" s="161"/>
      <c r="H321" s="161"/>
      <c r="I321" s="71"/>
      <c r="J321" s="2"/>
      <c r="K321" s="166"/>
      <c r="L321" s="166"/>
      <c r="M321" s="167"/>
      <c r="N321" s="36"/>
      <c r="O321" s="27"/>
      <c r="P321" s="27"/>
      <c r="Q321" s="27"/>
      <c r="R321" s="27"/>
      <c r="S321" s="27"/>
      <c r="T321" s="27"/>
      <c r="U321" s="27"/>
      <c r="V321" s="27"/>
      <c r="W321" s="27"/>
      <c r="X321" s="27"/>
    </row>
    <row r="322" spans="1:24" s="34" customFormat="1" ht="15.75" x14ac:dyDescent="0.25">
      <c r="A322" s="158"/>
      <c r="B322" s="20">
        <v>19</v>
      </c>
      <c r="C322" s="21">
        <v>45108.499999999956</v>
      </c>
      <c r="D322" s="1"/>
      <c r="E322" s="70"/>
      <c r="F322" s="161"/>
      <c r="G322" s="161"/>
      <c r="H322" s="161"/>
      <c r="I322" s="71"/>
      <c r="J322" s="2"/>
      <c r="K322" s="166"/>
      <c r="L322" s="166"/>
      <c r="M322" s="167"/>
      <c r="N322" s="36"/>
      <c r="O322" s="27"/>
      <c r="P322" s="27"/>
      <c r="Q322" s="27"/>
      <c r="R322" s="27"/>
      <c r="S322" s="27"/>
      <c r="T322" s="27"/>
      <c r="U322" s="27"/>
      <c r="V322" s="27"/>
      <c r="W322" s="27"/>
      <c r="X322" s="27"/>
    </row>
    <row r="323" spans="1:24" s="34" customFormat="1" ht="15.75" x14ac:dyDescent="0.25">
      <c r="A323" s="158"/>
      <c r="B323" s="20">
        <v>20</v>
      </c>
      <c r="C323" s="21">
        <v>45108.510416666621</v>
      </c>
      <c r="D323" s="1"/>
      <c r="E323" s="70"/>
      <c r="F323" s="161"/>
      <c r="G323" s="161"/>
      <c r="H323" s="161"/>
      <c r="I323" s="71"/>
      <c r="J323" s="2"/>
      <c r="K323" s="166"/>
      <c r="L323" s="166"/>
      <c r="M323" s="167"/>
      <c r="N323" s="36"/>
      <c r="O323" s="27"/>
      <c r="P323" s="27"/>
      <c r="Q323" s="27"/>
      <c r="R323" s="27"/>
      <c r="S323" s="27"/>
      <c r="T323" s="27"/>
      <c r="U323" s="27"/>
      <c r="V323" s="27"/>
      <c r="W323" s="27"/>
      <c r="X323" s="27"/>
    </row>
    <row r="324" spans="1:24" s="34" customFormat="1" ht="15.75" x14ac:dyDescent="0.25">
      <c r="A324" s="158"/>
      <c r="B324" s="20">
        <v>21</v>
      </c>
      <c r="C324" s="21">
        <v>45108.520833333285</v>
      </c>
      <c r="D324" s="1"/>
      <c r="E324" s="70"/>
      <c r="F324" s="161"/>
      <c r="G324" s="161"/>
      <c r="H324" s="161"/>
      <c r="I324" s="71"/>
      <c r="J324" s="2"/>
      <c r="K324" s="166"/>
      <c r="L324" s="166"/>
      <c r="M324" s="167"/>
      <c r="N324" s="36"/>
      <c r="O324" s="27"/>
      <c r="P324" s="27"/>
      <c r="Q324" s="27"/>
      <c r="R324" s="27"/>
      <c r="S324" s="27"/>
      <c r="T324" s="27"/>
      <c r="U324" s="27"/>
      <c r="V324" s="27"/>
      <c r="W324" s="27"/>
      <c r="X324" s="27"/>
    </row>
    <row r="325" spans="1:24" s="34" customFormat="1" ht="15.75" x14ac:dyDescent="0.25">
      <c r="A325" s="158"/>
      <c r="B325" s="20">
        <v>22</v>
      </c>
      <c r="C325" s="21">
        <v>45108.531249999949</v>
      </c>
      <c r="D325" s="1"/>
      <c r="E325" s="70"/>
      <c r="F325" s="161"/>
      <c r="G325" s="161"/>
      <c r="H325" s="161"/>
      <c r="I325" s="71"/>
      <c r="J325" s="2"/>
      <c r="K325" s="166"/>
      <c r="L325" s="166"/>
      <c r="M325" s="167"/>
      <c r="N325" s="36"/>
      <c r="O325" s="27"/>
      <c r="P325" s="27"/>
      <c r="Q325" s="27"/>
      <c r="R325" s="27"/>
      <c r="S325" s="27"/>
      <c r="T325" s="27"/>
      <c r="U325" s="27"/>
      <c r="V325" s="27"/>
      <c r="W325" s="27"/>
      <c r="X325" s="27"/>
    </row>
    <row r="326" spans="1:24" s="34" customFormat="1" ht="15.75" x14ac:dyDescent="0.25">
      <c r="A326" s="158"/>
      <c r="B326" s="20">
        <v>23</v>
      </c>
      <c r="C326" s="21">
        <v>45108.541666666613</v>
      </c>
      <c r="D326" s="1"/>
      <c r="E326" s="70"/>
      <c r="F326" s="161"/>
      <c r="G326" s="161"/>
      <c r="H326" s="161"/>
      <c r="I326" s="71"/>
      <c r="J326" s="2"/>
      <c r="K326" s="166"/>
      <c r="L326" s="166"/>
      <c r="M326" s="167"/>
      <c r="N326" s="36"/>
      <c r="O326" s="27"/>
      <c r="P326" s="27"/>
      <c r="Q326" s="27"/>
      <c r="R326" s="27"/>
      <c r="S326" s="27"/>
      <c r="T326" s="27"/>
      <c r="U326" s="27"/>
      <c r="V326" s="27"/>
      <c r="W326" s="27"/>
      <c r="X326" s="27"/>
    </row>
    <row r="327" spans="1:24" s="34" customFormat="1" ht="15.75" x14ac:dyDescent="0.25">
      <c r="A327" s="158"/>
      <c r="B327" s="20">
        <v>24</v>
      </c>
      <c r="C327" s="21">
        <v>45108.552083333278</v>
      </c>
      <c r="D327" s="1"/>
      <c r="E327" s="70"/>
      <c r="F327" s="161"/>
      <c r="G327" s="161"/>
      <c r="H327" s="161"/>
      <c r="I327" s="71"/>
      <c r="J327" s="2"/>
      <c r="K327" s="166"/>
      <c r="L327" s="166"/>
      <c r="M327" s="167"/>
      <c r="N327" s="36"/>
      <c r="O327" s="27"/>
      <c r="P327" s="27"/>
      <c r="Q327" s="27"/>
      <c r="R327" s="27"/>
      <c r="S327" s="27"/>
      <c r="T327" s="27"/>
      <c r="U327" s="27"/>
      <c r="V327" s="27"/>
      <c r="W327" s="27"/>
      <c r="X327" s="27"/>
    </row>
    <row r="328" spans="1:24" s="34" customFormat="1" ht="15.75" x14ac:dyDescent="0.25">
      <c r="A328" s="158"/>
      <c r="B328" s="20">
        <v>25</v>
      </c>
      <c r="C328" s="21">
        <v>45108.562499999942</v>
      </c>
      <c r="D328" s="1"/>
      <c r="E328" s="70"/>
      <c r="F328" s="161"/>
      <c r="G328" s="161"/>
      <c r="H328" s="161"/>
      <c r="I328" s="71"/>
      <c r="J328" s="2"/>
      <c r="K328" s="166"/>
      <c r="L328" s="166"/>
      <c r="M328" s="167"/>
      <c r="N328" s="36"/>
      <c r="O328" s="27"/>
      <c r="P328" s="27"/>
      <c r="Q328" s="27"/>
      <c r="R328" s="27"/>
      <c r="S328" s="27"/>
      <c r="T328" s="27"/>
      <c r="U328" s="27"/>
      <c r="V328" s="27"/>
      <c r="W328" s="27"/>
      <c r="X328" s="27"/>
    </row>
    <row r="329" spans="1:24" s="34" customFormat="1" ht="15.75" x14ac:dyDescent="0.25">
      <c r="A329" s="158"/>
      <c r="B329" s="20">
        <v>26</v>
      </c>
      <c r="C329" s="21">
        <v>45108.572916666606</v>
      </c>
      <c r="D329" s="1"/>
      <c r="E329" s="70"/>
      <c r="F329" s="161"/>
      <c r="G329" s="161"/>
      <c r="H329" s="161"/>
      <c r="I329" s="71"/>
      <c r="J329" s="2"/>
      <c r="K329" s="166"/>
      <c r="L329" s="166"/>
      <c r="M329" s="167"/>
      <c r="N329" s="36"/>
      <c r="O329" s="27"/>
      <c r="P329" s="27"/>
      <c r="Q329" s="27"/>
      <c r="R329" s="27"/>
      <c r="S329" s="27"/>
      <c r="T329" s="27"/>
      <c r="U329" s="27"/>
      <c r="V329" s="27"/>
      <c r="W329" s="27"/>
      <c r="X329" s="27"/>
    </row>
    <row r="330" spans="1:24" s="34" customFormat="1" ht="15.75" x14ac:dyDescent="0.25">
      <c r="A330" s="158"/>
      <c r="B330" s="20">
        <v>27</v>
      </c>
      <c r="C330" s="21"/>
      <c r="D330" s="1"/>
      <c r="E330" s="70"/>
      <c r="F330" s="161"/>
      <c r="G330" s="161"/>
      <c r="H330" s="161"/>
      <c r="I330" s="71"/>
      <c r="J330" s="2"/>
      <c r="K330" s="166"/>
      <c r="L330" s="166"/>
      <c r="M330" s="167"/>
      <c r="N330" s="36"/>
      <c r="O330" s="27"/>
      <c r="P330" s="27"/>
      <c r="Q330" s="27"/>
      <c r="R330" s="27"/>
      <c r="S330" s="27"/>
      <c r="T330" s="27"/>
      <c r="U330" s="27"/>
      <c r="V330" s="27"/>
      <c r="W330" s="27"/>
      <c r="X330" s="27"/>
    </row>
    <row r="331" spans="1:24" s="34" customFormat="1" ht="15.75" x14ac:dyDescent="0.25">
      <c r="A331" s="158"/>
      <c r="B331" s="20">
        <v>28</v>
      </c>
      <c r="C331" s="21"/>
      <c r="D331" s="1"/>
      <c r="E331" s="70"/>
      <c r="F331" s="161"/>
      <c r="G331" s="161"/>
      <c r="H331" s="161"/>
      <c r="I331" s="71"/>
      <c r="J331" s="2"/>
      <c r="K331" s="166"/>
      <c r="L331" s="166"/>
      <c r="M331" s="167"/>
      <c r="N331" s="36"/>
      <c r="O331" s="27"/>
      <c r="P331" s="27"/>
      <c r="Q331" s="27"/>
      <c r="R331" s="27"/>
      <c r="S331" s="27"/>
      <c r="T331" s="27"/>
      <c r="U331" s="27"/>
      <c r="V331" s="27"/>
      <c r="W331" s="27"/>
      <c r="X331" s="27"/>
    </row>
    <row r="332" spans="1:24" s="34" customFormat="1" ht="15.75" x14ac:dyDescent="0.25">
      <c r="A332" s="158"/>
      <c r="B332" s="20">
        <v>29</v>
      </c>
      <c r="C332" s="21"/>
      <c r="D332" s="1"/>
      <c r="E332" s="70"/>
      <c r="F332" s="161"/>
      <c r="G332" s="161"/>
      <c r="H332" s="161"/>
      <c r="I332" s="71"/>
      <c r="J332" s="2"/>
      <c r="K332" s="166"/>
      <c r="L332" s="166"/>
      <c r="M332" s="167"/>
      <c r="N332" s="36"/>
      <c r="O332" s="27"/>
      <c r="P332" s="27"/>
      <c r="Q332" s="27"/>
      <c r="R332" s="27"/>
      <c r="S332" s="27"/>
      <c r="T332" s="27"/>
      <c r="U332" s="27"/>
      <c r="V332" s="27"/>
      <c r="W332" s="27"/>
      <c r="X332" s="27"/>
    </row>
    <row r="333" spans="1:24" s="34" customFormat="1" ht="15.75" x14ac:dyDescent="0.25">
      <c r="A333" s="158"/>
      <c r="B333" s="20">
        <v>30</v>
      </c>
      <c r="C333" s="21"/>
      <c r="D333" s="1"/>
      <c r="E333" s="70"/>
      <c r="F333" s="161"/>
      <c r="G333" s="161"/>
      <c r="H333" s="161"/>
      <c r="I333" s="71"/>
      <c r="J333" s="2"/>
      <c r="K333" s="166"/>
      <c r="L333" s="166"/>
      <c r="M333" s="167"/>
      <c r="N333" s="36"/>
      <c r="O333" s="27"/>
      <c r="P333" s="27"/>
      <c r="Q333" s="27"/>
      <c r="R333" s="27"/>
      <c r="S333" s="27"/>
      <c r="T333" s="27"/>
      <c r="U333" s="27"/>
      <c r="V333" s="27"/>
      <c r="W333" s="27"/>
      <c r="X333" s="27"/>
    </row>
    <row r="334" spans="1:24" s="34" customFormat="1" ht="15.75" x14ac:dyDescent="0.25">
      <c r="A334" s="158"/>
      <c r="B334" s="20">
        <v>31</v>
      </c>
      <c r="C334" s="21"/>
      <c r="D334" s="1"/>
      <c r="E334" s="70"/>
      <c r="F334" s="161"/>
      <c r="G334" s="161"/>
      <c r="H334" s="161"/>
      <c r="I334" s="71"/>
      <c r="J334" s="2"/>
      <c r="K334" s="166"/>
      <c r="L334" s="166"/>
      <c r="M334" s="167"/>
      <c r="N334" s="36"/>
      <c r="O334" s="27"/>
      <c r="P334" s="27"/>
      <c r="Q334" s="27"/>
      <c r="R334" s="27"/>
      <c r="S334" s="27"/>
      <c r="T334" s="27"/>
      <c r="U334" s="27"/>
      <c r="V334" s="27"/>
      <c r="W334" s="27"/>
      <c r="X334" s="27"/>
    </row>
    <row r="335" spans="1:24" s="34" customFormat="1" ht="16.5" thickBot="1" x14ac:dyDescent="0.3">
      <c r="A335" s="163"/>
      <c r="B335" s="22">
        <v>32</v>
      </c>
      <c r="C335" s="23"/>
      <c r="D335" s="6"/>
      <c r="E335" s="50"/>
      <c r="F335" s="161"/>
      <c r="G335" s="161"/>
      <c r="H335" s="161"/>
      <c r="I335" s="58"/>
      <c r="J335" s="8"/>
      <c r="K335" s="166"/>
      <c r="L335" s="166"/>
      <c r="M335" s="167"/>
      <c r="N335" s="36"/>
      <c r="O335" s="27"/>
      <c r="P335" s="27"/>
      <c r="Q335" s="27"/>
      <c r="R335" s="27"/>
      <c r="S335" s="27"/>
      <c r="T335" s="27"/>
      <c r="U335" s="27"/>
      <c r="V335" s="27"/>
      <c r="W335" s="27"/>
      <c r="X335" s="27"/>
    </row>
    <row r="336" spans="1:24" s="34" customFormat="1" ht="15.75" customHeight="1" x14ac:dyDescent="0.25">
      <c r="A336" s="159" t="str">
        <f>_xlfn.CONCAT(B13," - ",D13)</f>
        <v>11 - Gomez Hernandez Guadalupe</v>
      </c>
      <c r="B336" s="24">
        <v>1</v>
      </c>
      <c r="C336" s="25" cm="1">
        <f t="array" ref="C336:C361">GenerarHorasDerrame15($L$13,$M$13)</f>
        <v>45108.3125</v>
      </c>
      <c r="D336" s="3"/>
      <c r="E336" s="51"/>
      <c r="F336" s="162"/>
      <c r="G336" s="162"/>
      <c r="H336" s="162"/>
      <c r="I336" s="57"/>
      <c r="J336" s="5"/>
      <c r="K336" s="174"/>
      <c r="L336" s="174"/>
      <c r="M336" s="175"/>
      <c r="N336" s="36"/>
      <c r="O336" s="27"/>
      <c r="P336" s="27"/>
      <c r="Q336" s="27"/>
      <c r="R336" s="27"/>
      <c r="S336" s="27"/>
      <c r="T336" s="27"/>
      <c r="U336" s="27"/>
      <c r="V336" s="27"/>
      <c r="W336" s="27"/>
      <c r="X336" s="27"/>
    </row>
    <row r="337" spans="1:24" s="34" customFormat="1" ht="15.75" x14ac:dyDescent="0.25">
      <c r="A337" s="160"/>
      <c r="B337" s="20">
        <v>2</v>
      </c>
      <c r="C337" s="21">
        <v>45108.322916666664</v>
      </c>
      <c r="D337" s="1"/>
      <c r="E337" s="70"/>
      <c r="F337" s="161"/>
      <c r="G337" s="161"/>
      <c r="H337" s="161"/>
      <c r="I337" s="73"/>
      <c r="J337" s="2"/>
      <c r="K337" s="166"/>
      <c r="L337" s="166"/>
      <c r="M337" s="167"/>
      <c r="N337" s="36"/>
      <c r="O337" s="27"/>
      <c r="P337" s="27"/>
      <c r="Q337" s="27"/>
      <c r="R337" s="27"/>
      <c r="S337" s="27"/>
      <c r="T337" s="27"/>
      <c r="U337" s="27"/>
      <c r="V337" s="27"/>
      <c r="W337" s="27"/>
      <c r="X337" s="27"/>
    </row>
    <row r="338" spans="1:24" s="34" customFormat="1" ht="15.75" x14ac:dyDescent="0.25">
      <c r="A338" s="160"/>
      <c r="B338" s="20">
        <v>3</v>
      </c>
      <c r="C338" s="21">
        <v>45108.333333333328</v>
      </c>
      <c r="D338" s="1"/>
      <c r="E338" s="70"/>
      <c r="F338" s="161"/>
      <c r="G338" s="161"/>
      <c r="H338" s="161"/>
      <c r="I338" s="73"/>
      <c r="J338" s="2"/>
      <c r="K338" s="166"/>
      <c r="L338" s="166"/>
      <c r="M338" s="167"/>
      <c r="N338" s="36"/>
      <c r="O338" s="27"/>
      <c r="P338" s="27"/>
      <c r="Q338" s="27"/>
      <c r="R338" s="27"/>
      <c r="S338" s="27"/>
      <c r="T338" s="27"/>
      <c r="U338" s="27"/>
      <c r="V338" s="27"/>
      <c r="W338" s="27"/>
      <c r="X338" s="27"/>
    </row>
    <row r="339" spans="1:24" s="34" customFormat="1" ht="15.75" x14ac:dyDescent="0.25">
      <c r="A339" s="160"/>
      <c r="B339" s="20">
        <v>4</v>
      </c>
      <c r="C339" s="21">
        <v>45108.343749999993</v>
      </c>
      <c r="D339" s="1"/>
      <c r="E339" s="70"/>
      <c r="F339" s="161"/>
      <c r="G339" s="161"/>
      <c r="H339" s="161"/>
      <c r="I339" s="73"/>
      <c r="J339" s="2"/>
      <c r="K339" s="166"/>
      <c r="L339" s="166"/>
      <c r="M339" s="167"/>
      <c r="N339" s="36"/>
      <c r="O339" s="27"/>
      <c r="P339" s="27"/>
      <c r="Q339" s="27"/>
      <c r="R339" s="27"/>
      <c r="S339" s="27"/>
      <c r="T339" s="27"/>
      <c r="U339" s="27"/>
      <c r="V339" s="27"/>
      <c r="W339" s="27"/>
      <c r="X339" s="27"/>
    </row>
    <row r="340" spans="1:24" s="34" customFormat="1" ht="15.75" x14ac:dyDescent="0.25">
      <c r="A340" s="160"/>
      <c r="B340" s="20">
        <v>5</v>
      </c>
      <c r="C340" s="21">
        <v>45108.354166666657</v>
      </c>
      <c r="D340" s="1"/>
      <c r="E340" s="70"/>
      <c r="F340" s="161"/>
      <c r="G340" s="161"/>
      <c r="H340" s="161"/>
      <c r="I340" s="73"/>
      <c r="J340" s="2"/>
      <c r="K340" s="166"/>
      <c r="L340" s="166"/>
      <c r="M340" s="167"/>
      <c r="N340" s="36"/>
      <c r="O340" s="27"/>
      <c r="P340" s="27"/>
      <c r="Q340" s="27"/>
      <c r="R340" s="27"/>
      <c r="S340" s="27"/>
      <c r="T340" s="27"/>
      <c r="U340" s="27"/>
      <c r="V340" s="27"/>
      <c r="W340" s="27"/>
      <c r="X340" s="27"/>
    </row>
    <row r="341" spans="1:24" s="34" customFormat="1" ht="15.75" x14ac:dyDescent="0.25">
      <c r="A341" s="160"/>
      <c r="B341" s="20">
        <v>6</v>
      </c>
      <c r="C341" s="21">
        <v>45108.364583333321</v>
      </c>
      <c r="D341" s="1"/>
      <c r="E341" s="70"/>
      <c r="F341" s="161"/>
      <c r="G341" s="161"/>
      <c r="H341" s="161"/>
      <c r="I341" s="73"/>
      <c r="J341" s="2"/>
      <c r="K341" s="166"/>
      <c r="L341" s="166"/>
      <c r="M341" s="167"/>
      <c r="N341" s="36"/>
      <c r="O341" s="27"/>
      <c r="P341" s="27"/>
      <c r="Q341" s="27"/>
      <c r="R341" s="27"/>
      <c r="S341" s="27"/>
      <c r="T341" s="27"/>
      <c r="U341" s="27"/>
      <c r="V341" s="27"/>
      <c r="W341" s="27"/>
      <c r="X341" s="27"/>
    </row>
    <row r="342" spans="1:24" s="34" customFormat="1" ht="15.75" x14ac:dyDescent="0.25">
      <c r="A342" s="160"/>
      <c r="B342" s="20">
        <v>7</v>
      </c>
      <c r="C342" s="21">
        <v>45108.374999999985</v>
      </c>
      <c r="D342" s="1"/>
      <c r="E342" s="70"/>
      <c r="F342" s="161"/>
      <c r="G342" s="161"/>
      <c r="H342" s="161"/>
      <c r="I342" s="73"/>
      <c r="J342" s="2"/>
      <c r="K342" s="166"/>
      <c r="L342" s="166"/>
      <c r="M342" s="167"/>
      <c r="N342" s="36"/>
      <c r="O342" s="27"/>
      <c r="P342" s="27"/>
      <c r="Q342" s="27"/>
      <c r="R342" s="27"/>
      <c r="S342" s="27"/>
      <c r="T342" s="27"/>
      <c r="U342" s="27"/>
      <c r="V342" s="27"/>
      <c r="W342" s="27"/>
      <c r="X342" s="27"/>
    </row>
    <row r="343" spans="1:24" s="34" customFormat="1" ht="15.75" x14ac:dyDescent="0.25">
      <c r="A343" s="160"/>
      <c r="B343" s="20">
        <v>8</v>
      </c>
      <c r="C343" s="21">
        <v>45108.38541666665</v>
      </c>
      <c r="D343" s="1"/>
      <c r="E343" s="70"/>
      <c r="F343" s="161"/>
      <c r="G343" s="161"/>
      <c r="H343" s="161"/>
      <c r="I343" s="73"/>
      <c r="J343" s="2"/>
      <c r="K343" s="166"/>
      <c r="L343" s="166"/>
      <c r="M343" s="167"/>
      <c r="N343" s="36"/>
      <c r="O343" s="27"/>
      <c r="P343" s="27"/>
      <c r="Q343" s="27"/>
      <c r="R343" s="27"/>
      <c r="S343" s="27"/>
      <c r="T343" s="27"/>
      <c r="U343" s="27"/>
      <c r="V343" s="27"/>
      <c r="W343" s="27"/>
      <c r="X343" s="27"/>
    </row>
    <row r="344" spans="1:24" s="34" customFormat="1" ht="15.75" x14ac:dyDescent="0.25">
      <c r="A344" s="160"/>
      <c r="B344" s="20">
        <v>9</v>
      </c>
      <c r="C344" s="21">
        <v>45108.395833333314</v>
      </c>
      <c r="D344" s="1"/>
      <c r="E344" s="70"/>
      <c r="F344" s="161"/>
      <c r="G344" s="161"/>
      <c r="H344" s="161"/>
      <c r="I344" s="73"/>
      <c r="J344" s="2"/>
      <c r="K344" s="166"/>
      <c r="L344" s="166"/>
      <c r="M344" s="167"/>
      <c r="N344" s="36"/>
      <c r="O344" s="27"/>
      <c r="P344" s="27"/>
      <c r="Q344" s="27"/>
      <c r="R344" s="27"/>
      <c r="S344" s="27"/>
      <c r="T344" s="27"/>
      <c r="U344" s="27"/>
      <c r="V344" s="27"/>
      <c r="W344" s="27"/>
      <c r="X344" s="27"/>
    </row>
    <row r="345" spans="1:24" s="34" customFormat="1" ht="15.75" x14ac:dyDescent="0.25">
      <c r="A345" s="160"/>
      <c r="B345" s="20">
        <v>10</v>
      </c>
      <c r="C345" s="21">
        <v>45108.406249999978</v>
      </c>
      <c r="D345" s="1"/>
      <c r="E345" s="70"/>
      <c r="F345" s="161"/>
      <c r="G345" s="161"/>
      <c r="H345" s="161"/>
      <c r="I345" s="73"/>
      <c r="J345" s="2"/>
      <c r="K345" s="166"/>
      <c r="L345" s="166"/>
      <c r="M345" s="167"/>
      <c r="N345" s="36"/>
      <c r="O345" s="27"/>
      <c r="P345" s="27"/>
      <c r="Q345" s="27"/>
      <c r="R345" s="27"/>
      <c r="S345" s="27"/>
      <c r="T345" s="27"/>
      <c r="U345" s="27"/>
      <c r="V345" s="27"/>
      <c r="W345" s="27"/>
      <c r="X345" s="27"/>
    </row>
    <row r="346" spans="1:24" s="34" customFormat="1" ht="15.75" x14ac:dyDescent="0.25">
      <c r="A346" s="160"/>
      <c r="B346" s="20">
        <v>11</v>
      </c>
      <c r="C346" s="21">
        <v>45108.416666666642</v>
      </c>
      <c r="D346" s="1"/>
      <c r="E346" s="70"/>
      <c r="F346" s="161"/>
      <c r="G346" s="161"/>
      <c r="H346" s="161"/>
      <c r="I346" s="73"/>
      <c r="J346" s="2"/>
      <c r="K346" s="166"/>
      <c r="L346" s="166"/>
      <c r="M346" s="167"/>
      <c r="N346" s="36"/>
      <c r="O346" s="27"/>
      <c r="P346" s="27"/>
      <c r="Q346" s="27"/>
      <c r="R346" s="27"/>
      <c r="S346" s="27"/>
      <c r="T346" s="27"/>
      <c r="U346" s="27"/>
      <c r="V346" s="27"/>
      <c r="W346" s="27"/>
      <c r="X346" s="27"/>
    </row>
    <row r="347" spans="1:24" s="34" customFormat="1" ht="15.75" x14ac:dyDescent="0.25">
      <c r="A347" s="160"/>
      <c r="B347" s="20">
        <v>12</v>
      </c>
      <c r="C347" s="21">
        <v>45108.427083333307</v>
      </c>
      <c r="D347" s="1"/>
      <c r="E347" s="70"/>
      <c r="F347" s="161"/>
      <c r="G347" s="161"/>
      <c r="H347" s="161"/>
      <c r="I347" s="73"/>
      <c r="J347" s="2"/>
      <c r="K347" s="166"/>
      <c r="L347" s="166"/>
      <c r="M347" s="167"/>
      <c r="N347" s="36"/>
      <c r="O347" s="27"/>
      <c r="P347" s="27"/>
      <c r="Q347" s="27"/>
      <c r="R347" s="27"/>
      <c r="S347" s="27"/>
      <c r="T347" s="27"/>
      <c r="U347" s="27"/>
      <c r="V347" s="27"/>
      <c r="W347" s="27"/>
      <c r="X347" s="27"/>
    </row>
    <row r="348" spans="1:24" s="34" customFormat="1" ht="15.75" x14ac:dyDescent="0.25">
      <c r="A348" s="160"/>
      <c r="B348" s="20">
        <v>13</v>
      </c>
      <c r="C348" s="21">
        <v>45108.437499999971</v>
      </c>
      <c r="D348" s="1"/>
      <c r="E348" s="70"/>
      <c r="F348" s="161"/>
      <c r="G348" s="161"/>
      <c r="H348" s="161"/>
      <c r="I348" s="73"/>
      <c r="J348" s="2"/>
      <c r="K348" s="166"/>
      <c r="L348" s="166"/>
      <c r="M348" s="167"/>
      <c r="N348" s="36"/>
      <c r="O348" s="27"/>
      <c r="P348" s="27"/>
      <c r="Q348" s="27"/>
      <c r="R348" s="27"/>
      <c r="S348" s="27"/>
      <c r="T348" s="27"/>
      <c r="U348" s="27"/>
      <c r="V348" s="27"/>
      <c r="W348" s="27"/>
      <c r="X348" s="27"/>
    </row>
    <row r="349" spans="1:24" s="34" customFormat="1" ht="15.75" x14ac:dyDescent="0.25">
      <c r="A349" s="160"/>
      <c r="B349" s="20">
        <v>14</v>
      </c>
      <c r="C349" s="21">
        <v>45108.447916666635</v>
      </c>
      <c r="D349" s="1"/>
      <c r="E349" s="70"/>
      <c r="F349" s="161"/>
      <c r="G349" s="161"/>
      <c r="H349" s="161"/>
      <c r="I349" s="73"/>
      <c r="J349" s="2"/>
      <c r="K349" s="166"/>
      <c r="L349" s="166"/>
      <c r="M349" s="167"/>
      <c r="N349" s="36"/>
      <c r="O349" s="27"/>
      <c r="P349" s="27"/>
      <c r="Q349" s="27"/>
      <c r="R349" s="27"/>
      <c r="S349" s="27"/>
      <c r="T349" s="27"/>
      <c r="U349" s="27"/>
      <c r="V349" s="27"/>
      <c r="W349" s="27"/>
      <c r="X349" s="27"/>
    </row>
    <row r="350" spans="1:24" s="34" customFormat="1" ht="15.75" x14ac:dyDescent="0.25">
      <c r="A350" s="160"/>
      <c r="B350" s="20">
        <v>15</v>
      </c>
      <c r="C350" s="21">
        <v>45108.458333333299</v>
      </c>
      <c r="D350" s="1"/>
      <c r="E350" s="70"/>
      <c r="F350" s="161"/>
      <c r="G350" s="161"/>
      <c r="H350" s="161"/>
      <c r="I350" s="71"/>
      <c r="J350" s="2"/>
      <c r="K350" s="166"/>
      <c r="L350" s="166"/>
      <c r="M350" s="167"/>
      <c r="N350" s="36"/>
      <c r="O350" s="27"/>
      <c r="P350" s="27"/>
      <c r="Q350" s="27"/>
      <c r="R350" s="27"/>
      <c r="S350" s="27"/>
      <c r="T350" s="27"/>
      <c r="U350" s="27"/>
      <c r="V350" s="27"/>
      <c r="W350" s="27"/>
      <c r="X350" s="27"/>
    </row>
    <row r="351" spans="1:24" s="34" customFormat="1" ht="15.75" x14ac:dyDescent="0.25">
      <c r="A351" s="160"/>
      <c r="B351" s="20">
        <v>16</v>
      </c>
      <c r="C351" s="21">
        <v>45108.468749999964</v>
      </c>
      <c r="D351" s="1"/>
      <c r="E351" s="70"/>
      <c r="F351" s="161"/>
      <c r="G351" s="161"/>
      <c r="H351" s="161"/>
      <c r="I351" s="71"/>
      <c r="J351" s="2"/>
      <c r="K351" s="166"/>
      <c r="L351" s="166"/>
      <c r="M351" s="167"/>
      <c r="N351" s="36"/>
      <c r="O351" s="27"/>
      <c r="P351" s="27"/>
      <c r="Q351" s="27"/>
      <c r="R351" s="27"/>
      <c r="S351" s="27"/>
      <c r="T351" s="27"/>
      <c r="U351" s="27"/>
      <c r="V351" s="27"/>
      <c r="W351" s="27"/>
      <c r="X351" s="27"/>
    </row>
    <row r="352" spans="1:24" s="34" customFormat="1" ht="15.75" customHeight="1" x14ac:dyDescent="0.25">
      <c r="A352" s="160"/>
      <c r="B352" s="20">
        <v>17</v>
      </c>
      <c r="C352" s="21">
        <v>45108.479166666628</v>
      </c>
      <c r="D352" s="1"/>
      <c r="E352" s="70"/>
      <c r="F352" s="161"/>
      <c r="G352" s="161"/>
      <c r="H352" s="161"/>
      <c r="I352" s="71"/>
      <c r="J352" s="2"/>
      <c r="K352" s="166"/>
      <c r="L352" s="166"/>
      <c r="M352" s="167"/>
      <c r="N352" s="36"/>
      <c r="O352" s="27"/>
      <c r="P352" s="27"/>
      <c r="Q352" s="27"/>
      <c r="R352" s="27"/>
      <c r="S352" s="27"/>
      <c r="T352" s="27"/>
      <c r="U352" s="27"/>
      <c r="V352" s="27"/>
      <c r="W352" s="27"/>
      <c r="X352" s="27"/>
    </row>
    <row r="353" spans="1:24" s="34" customFormat="1" ht="15.75" customHeight="1" x14ac:dyDescent="0.25">
      <c r="A353" s="160"/>
      <c r="B353" s="20">
        <v>18</v>
      </c>
      <c r="C353" s="21">
        <v>45108.489583333292</v>
      </c>
      <c r="D353" s="1"/>
      <c r="E353" s="70"/>
      <c r="F353" s="161"/>
      <c r="G353" s="161"/>
      <c r="H353" s="161"/>
      <c r="I353" s="71"/>
      <c r="J353" s="2"/>
      <c r="K353" s="166"/>
      <c r="L353" s="166"/>
      <c r="M353" s="167"/>
      <c r="N353" s="36"/>
      <c r="O353" s="27"/>
      <c r="P353" s="27"/>
      <c r="Q353" s="27"/>
      <c r="R353" s="27"/>
      <c r="S353" s="27"/>
      <c r="T353" s="27"/>
      <c r="U353" s="27"/>
      <c r="V353" s="27"/>
      <c r="W353" s="27"/>
      <c r="X353" s="27"/>
    </row>
    <row r="354" spans="1:24" s="34" customFormat="1" ht="15.75" customHeight="1" x14ac:dyDescent="0.25">
      <c r="A354" s="160"/>
      <c r="B354" s="20">
        <v>19</v>
      </c>
      <c r="C354" s="21">
        <v>45108.499999999956</v>
      </c>
      <c r="D354" s="1"/>
      <c r="E354" s="70"/>
      <c r="F354" s="161"/>
      <c r="G354" s="161"/>
      <c r="H354" s="161"/>
      <c r="I354" s="71"/>
      <c r="J354" s="2"/>
      <c r="K354" s="166"/>
      <c r="L354" s="166"/>
      <c r="M354" s="167"/>
      <c r="N354" s="36"/>
      <c r="O354" s="27"/>
      <c r="P354" s="27"/>
      <c r="Q354" s="27"/>
      <c r="R354" s="27"/>
      <c r="S354" s="27"/>
      <c r="T354" s="27"/>
      <c r="U354" s="27"/>
      <c r="V354" s="27"/>
      <c r="W354" s="27"/>
      <c r="X354" s="27"/>
    </row>
    <row r="355" spans="1:24" s="34" customFormat="1" ht="15.75" customHeight="1" x14ac:dyDescent="0.25">
      <c r="A355" s="160"/>
      <c r="B355" s="20">
        <v>20</v>
      </c>
      <c r="C355" s="21">
        <v>45108.510416666621</v>
      </c>
      <c r="D355" s="1"/>
      <c r="E355" s="70"/>
      <c r="F355" s="161"/>
      <c r="G355" s="161"/>
      <c r="H355" s="161"/>
      <c r="I355" s="71"/>
      <c r="J355" s="2"/>
      <c r="K355" s="166"/>
      <c r="L355" s="166"/>
      <c r="M355" s="167"/>
      <c r="N355" s="36"/>
      <c r="O355" s="27"/>
      <c r="P355" s="27"/>
      <c r="Q355" s="27"/>
      <c r="R355" s="27"/>
      <c r="S355" s="27"/>
      <c r="T355" s="27"/>
      <c r="U355" s="27"/>
      <c r="V355" s="27"/>
      <c r="W355" s="27"/>
      <c r="X355" s="27"/>
    </row>
    <row r="356" spans="1:24" s="34" customFormat="1" ht="15.75" customHeight="1" x14ac:dyDescent="0.25">
      <c r="A356" s="160"/>
      <c r="B356" s="20">
        <v>21</v>
      </c>
      <c r="C356" s="21">
        <v>45108.520833333285</v>
      </c>
      <c r="D356" s="1"/>
      <c r="E356" s="70"/>
      <c r="F356" s="161"/>
      <c r="G356" s="161"/>
      <c r="H356" s="161"/>
      <c r="I356" s="71"/>
      <c r="J356" s="2"/>
      <c r="K356" s="166"/>
      <c r="L356" s="166"/>
      <c r="M356" s="167"/>
      <c r="N356" s="36"/>
      <c r="O356" s="27"/>
      <c r="P356" s="27"/>
      <c r="Q356" s="27"/>
      <c r="R356" s="27"/>
      <c r="S356" s="27"/>
      <c r="T356" s="27"/>
      <c r="U356" s="27"/>
      <c r="V356" s="27"/>
      <c r="W356" s="27"/>
      <c r="X356" s="27"/>
    </row>
    <row r="357" spans="1:24" s="34" customFormat="1" ht="15.75" customHeight="1" x14ac:dyDescent="0.25">
      <c r="A357" s="160"/>
      <c r="B357" s="20">
        <v>22</v>
      </c>
      <c r="C357" s="21">
        <v>45108.531249999949</v>
      </c>
      <c r="D357" s="1"/>
      <c r="E357" s="70"/>
      <c r="F357" s="161"/>
      <c r="G357" s="161"/>
      <c r="H357" s="161"/>
      <c r="I357" s="71"/>
      <c r="J357" s="2"/>
      <c r="K357" s="166"/>
      <c r="L357" s="166"/>
      <c r="M357" s="167"/>
      <c r="N357" s="36"/>
      <c r="O357" s="27"/>
      <c r="P357" s="27"/>
      <c r="Q357" s="27"/>
      <c r="R357" s="27"/>
      <c r="S357" s="27"/>
      <c r="T357" s="27"/>
      <c r="U357" s="27"/>
      <c r="V357" s="27"/>
      <c r="W357" s="27"/>
      <c r="X357" s="27"/>
    </row>
    <row r="358" spans="1:24" s="34" customFormat="1" ht="15.75" customHeight="1" x14ac:dyDescent="0.25">
      <c r="A358" s="160"/>
      <c r="B358" s="20">
        <v>23</v>
      </c>
      <c r="C358" s="21">
        <v>45108.541666666613</v>
      </c>
      <c r="D358" s="1"/>
      <c r="E358" s="70"/>
      <c r="F358" s="161"/>
      <c r="G358" s="161"/>
      <c r="H358" s="161"/>
      <c r="I358" s="71"/>
      <c r="J358" s="2"/>
      <c r="K358" s="166"/>
      <c r="L358" s="166"/>
      <c r="M358" s="167"/>
      <c r="N358" s="36"/>
      <c r="O358" s="27"/>
      <c r="P358" s="27"/>
      <c r="Q358" s="27"/>
      <c r="R358" s="27"/>
      <c r="S358" s="27"/>
      <c r="T358" s="27"/>
      <c r="U358" s="27"/>
      <c r="V358" s="27"/>
      <c r="W358" s="27"/>
      <c r="X358" s="27"/>
    </row>
    <row r="359" spans="1:24" s="34" customFormat="1" ht="15.75" customHeight="1" x14ac:dyDescent="0.25">
      <c r="A359" s="160"/>
      <c r="B359" s="20">
        <v>24</v>
      </c>
      <c r="C359" s="21">
        <v>45108.552083333278</v>
      </c>
      <c r="D359" s="1"/>
      <c r="E359" s="70"/>
      <c r="F359" s="161"/>
      <c r="G359" s="161"/>
      <c r="H359" s="161"/>
      <c r="I359" s="71"/>
      <c r="J359" s="2"/>
      <c r="K359" s="166"/>
      <c r="L359" s="166"/>
      <c r="M359" s="167"/>
      <c r="N359" s="36"/>
      <c r="O359" s="27"/>
      <c r="P359" s="27"/>
      <c r="Q359" s="27"/>
      <c r="R359" s="27"/>
      <c r="S359" s="27"/>
      <c r="T359" s="27"/>
      <c r="U359" s="27"/>
      <c r="V359" s="27"/>
      <c r="W359" s="27"/>
      <c r="X359" s="27"/>
    </row>
    <row r="360" spans="1:24" s="34" customFormat="1" ht="15.75" customHeight="1" x14ac:dyDescent="0.25">
      <c r="A360" s="160"/>
      <c r="B360" s="20">
        <v>25</v>
      </c>
      <c r="C360" s="21">
        <v>45108.562499999942</v>
      </c>
      <c r="D360" s="1"/>
      <c r="E360" s="70"/>
      <c r="F360" s="161"/>
      <c r="G360" s="161"/>
      <c r="H360" s="161"/>
      <c r="I360" s="71"/>
      <c r="J360" s="2"/>
      <c r="K360" s="166"/>
      <c r="L360" s="166"/>
      <c r="M360" s="167"/>
      <c r="N360" s="36"/>
      <c r="O360" s="27"/>
      <c r="P360" s="27"/>
      <c r="Q360" s="27"/>
      <c r="R360" s="27"/>
      <c r="S360" s="27"/>
      <c r="T360" s="27"/>
      <c r="U360" s="27"/>
      <c r="V360" s="27"/>
      <c r="W360" s="27"/>
      <c r="X360" s="27"/>
    </row>
    <row r="361" spans="1:24" s="34" customFormat="1" ht="15.75" customHeight="1" x14ac:dyDescent="0.25">
      <c r="A361" s="160"/>
      <c r="B361" s="20">
        <v>26</v>
      </c>
      <c r="C361" s="21">
        <v>45108.572916666606</v>
      </c>
      <c r="D361" s="1"/>
      <c r="E361" s="70"/>
      <c r="F361" s="161"/>
      <c r="G361" s="161"/>
      <c r="H361" s="161"/>
      <c r="I361" s="71"/>
      <c r="J361" s="2"/>
      <c r="K361" s="166"/>
      <c r="L361" s="166"/>
      <c r="M361" s="167"/>
      <c r="N361" s="36"/>
      <c r="O361" s="27"/>
      <c r="P361" s="27"/>
      <c r="Q361" s="27"/>
      <c r="R361" s="27"/>
      <c r="S361" s="27"/>
      <c r="T361" s="27"/>
      <c r="U361" s="27"/>
      <c r="V361" s="27"/>
      <c r="W361" s="27"/>
      <c r="X361" s="27"/>
    </row>
    <row r="362" spans="1:24" s="34" customFormat="1" ht="15.75" customHeight="1" x14ac:dyDescent="0.25">
      <c r="A362" s="160"/>
      <c r="B362" s="20">
        <v>27</v>
      </c>
      <c r="C362" s="21"/>
      <c r="D362" s="1"/>
      <c r="E362" s="70"/>
      <c r="F362" s="161"/>
      <c r="G362" s="161"/>
      <c r="H362" s="161"/>
      <c r="I362" s="71"/>
      <c r="J362" s="2"/>
      <c r="K362" s="166"/>
      <c r="L362" s="166"/>
      <c r="M362" s="167"/>
      <c r="N362" s="36"/>
      <c r="O362" s="27"/>
      <c r="P362" s="27"/>
      <c r="Q362" s="27"/>
      <c r="R362" s="27"/>
      <c r="S362" s="27"/>
      <c r="T362" s="27"/>
      <c r="U362" s="27"/>
      <c r="V362" s="27"/>
      <c r="W362" s="27"/>
      <c r="X362" s="27"/>
    </row>
    <row r="363" spans="1:24" s="34" customFormat="1" ht="15.75" customHeight="1" x14ac:dyDescent="0.25">
      <c r="A363" s="160"/>
      <c r="B363" s="20">
        <v>28</v>
      </c>
      <c r="C363" s="21"/>
      <c r="D363" s="1"/>
      <c r="E363" s="70"/>
      <c r="F363" s="161"/>
      <c r="G363" s="161"/>
      <c r="H363" s="161"/>
      <c r="I363" s="71"/>
      <c r="J363" s="2"/>
      <c r="K363" s="166"/>
      <c r="L363" s="166"/>
      <c r="M363" s="167"/>
      <c r="N363" s="36"/>
      <c r="O363" s="27"/>
      <c r="P363" s="27"/>
      <c r="Q363" s="27"/>
      <c r="R363" s="27"/>
      <c r="S363" s="27"/>
      <c r="T363" s="27"/>
      <c r="U363" s="27"/>
      <c r="V363" s="27"/>
      <c r="W363" s="27"/>
      <c r="X363" s="27"/>
    </row>
    <row r="364" spans="1:24" s="34" customFormat="1" ht="15.75" customHeight="1" x14ac:dyDescent="0.25">
      <c r="A364" s="160"/>
      <c r="B364" s="20">
        <v>29</v>
      </c>
      <c r="C364" s="21"/>
      <c r="D364" s="1"/>
      <c r="E364" s="70"/>
      <c r="F364" s="161"/>
      <c r="G364" s="161"/>
      <c r="H364" s="161"/>
      <c r="I364" s="71"/>
      <c r="J364" s="2"/>
      <c r="K364" s="166"/>
      <c r="L364" s="166"/>
      <c r="M364" s="167"/>
      <c r="N364" s="36"/>
      <c r="O364" s="27"/>
      <c r="P364" s="27"/>
      <c r="Q364" s="27"/>
      <c r="R364" s="27"/>
      <c r="S364" s="27"/>
      <c r="T364" s="27"/>
      <c r="U364" s="27"/>
      <c r="V364" s="27"/>
      <c r="W364" s="27"/>
      <c r="X364" s="27"/>
    </row>
    <row r="365" spans="1:24" s="34" customFormat="1" ht="15.75" customHeight="1" x14ac:dyDescent="0.25">
      <c r="A365" s="160"/>
      <c r="B365" s="20">
        <v>30</v>
      </c>
      <c r="C365" s="21"/>
      <c r="D365" s="1"/>
      <c r="E365" s="70"/>
      <c r="F365" s="161"/>
      <c r="G365" s="161"/>
      <c r="H365" s="161"/>
      <c r="I365" s="71"/>
      <c r="J365" s="2"/>
      <c r="K365" s="166"/>
      <c r="L365" s="166"/>
      <c r="M365" s="167"/>
      <c r="N365" s="36"/>
      <c r="O365" s="27"/>
      <c r="P365" s="27"/>
      <c r="Q365" s="27"/>
      <c r="R365" s="27"/>
      <c r="S365" s="27"/>
      <c r="T365" s="27"/>
      <c r="U365" s="27"/>
      <c r="V365" s="27"/>
      <c r="W365" s="27"/>
      <c r="X365" s="27"/>
    </row>
    <row r="366" spans="1:24" s="34" customFormat="1" ht="15.75" customHeight="1" x14ac:dyDescent="0.25">
      <c r="A366" s="160"/>
      <c r="B366" s="20">
        <v>31</v>
      </c>
      <c r="C366" s="21"/>
      <c r="D366" s="1"/>
      <c r="E366" s="70"/>
      <c r="F366" s="161"/>
      <c r="G366" s="161"/>
      <c r="H366" s="161"/>
      <c r="I366" s="71"/>
      <c r="J366" s="2"/>
      <c r="K366" s="166"/>
      <c r="L366" s="166"/>
      <c r="M366" s="167"/>
      <c r="N366" s="36"/>
      <c r="O366" s="27"/>
      <c r="P366" s="27"/>
      <c r="Q366" s="27"/>
      <c r="R366" s="27"/>
      <c r="S366" s="27"/>
      <c r="T366" s="27"/>
      <c r="U366" s="27"/>
      <c r="V366" s="27"/>
      <c r="W366" s="27"/>
      <c r="X366" s="27"/>
    </row>
    <row r="367" spans="1:24" s="34" customFormat="1" ht="15.75" customHeight="1" thickBot="1" x14ac:dyDescent="0.3">
      <c r="A367" s="160"/>
      <c r="B367" s="20">
        <v>32</v>
      </c>
      <c r="C367" s="21"/>
      <c r="D367" s="1"/>
      <c r="E367" s="70"/>
      <c r="F367" s="161"/>
      <c r="G367" s="161"/>
      <c r="H367" s="161"/>
      <c r="I367" s="71"/>
      <c r="J367" s="2"/>
      <c r="K367" s="166"/>
      <c r="L367" s="166"/>
      <c r="M367" s="167"/>
      <c r="N367" s="36"/>
      <c r="O367" s="27"/>
      <c r="P367" s="27"/>
      <c r="Q367" s="27"/>
      <c r="R367" s="27"/>
      <c r="S367" s="27"/>
      <c r="T367" s="27"/>
      <c r="U367" s="27"/>
      <c r="V367" s="27"/>
      <c r="W367" s="27"/>
      <c r="X367" s="27"/>
    </row>
    <row r="368" spans="1:24" s="34" customFormat="1" ht="15.75" customHeight="1" x14ac:dyDescent="0.25">
      <c r="A368" s="157" t="str">
        <f>_xlfn.CONCAT(B14," - ",D14)</f>
        <v>Colposcopia - Alarcon Torres Carmen Esther</v>
      </c>
      <c r="B368" s="24">
        <v>1</v>
      </c>
      <c r="C368" s="25" cm="1">
        <f t="array" ref="C368:C378">GenerarHorasDerrame45($L$14,$M$14)</f>
        <v>45108.333333333299</v>
      </c>
      <c r="D368" s="3"/>
      <c r="E368" s="51"/>
      <c r="F368" s="162"/>
      <c r="G368" s="162"/>
      <c r="H368" s="162"/>
      <c r="I368" s="57"/>
      <c r="J368" s="5"/>
      <c r="K368" s="174"/>
      <c r="L368" s="174"/>
      <c r="M368" s="175"/>
      <c r="N368" s="36"/>
      <c r="O368" s="27"/>
      <c r="P368" s="27"/>
      <c r="Q368" s="27"/>
      <c r="R368" s="27"/>
      <c r="S368" s="27"/>
      <c r="T368" s="27"/>
      <c r="U368" s="27"/>
      <c r="V368" s="27"/>
      <c r="W368" s="27"/>
      <c r="X368" s="27"/>
    </row>
    <row r="369" spans="1:24" s="34" customFormat="1" ht="15.75" x14ac:dyDescent="0.25">
      <c r="A369" s="158"/>
      <c r="B369" s="20">
        <v>2</v>
      </c>
      <c r="C369" s="21">
        <v>45108.364583333299</v>
      </c>
      <c r="D369" s="1"/>
      <c r="E369" s="70"/>
      <c r="F369" s="161"/>
      <c r="G369" s="161"/>
      <c r="H369" s="161"/>
      <c r="I369" s="73"/>
      <c r="J369" s="2"/>
      <c r="K369" s="166"/>
      <c r="L369" s="166"/>
      <c r="M369" s="167"/>
      <c r="N369" s="36"/>
      <c r="O369" s="27"/>
      <c r="P369" s="27"/>
      <c r="Q369" s="27"/>
      <c r="R369" s="27"/>
      <c r="S369" s="27"/>
      <c r="T369" s="27"/>
      <c r="U369" s="27"/>
      <c r="V369" s="27"/>
      <c r="W369" s="27"/>
      <c r="X369" s="27"/>
    </row>
    <row r="370" spans="1:24" s="34" customFormat="1" ht="15.75" x14ac:dyDescent="0.25">
      <c r="A370" s="158"/>
      <c r="B370" s="20">
        <v>3</v>
      </c>
      <c r="C370" s="21">
        <v>45108.395833333299</v>
      </c>
      <c r="D370" s="1"/>
      <c r="E370" s="70"/>
      <c r="F370" s="161"/>
      <c r="G370" s="161"/>
      <c r="H370" s="161"/>
      <c r="I370" s="73"/>
      <c r="J370" s="2"/>
      <c r="K370" s="166"/>
      <c r="L370" s="166"/>
      <c r="M370" s="167"/>
      <c r="N370" s="36"/>
      <c r="O370" s="27"/>
      <c r="P370" s="27"/>
      <c r="Q370" s="27"/>
      <c r="R370" s="27"/>
      <c r="S370" s="27"/>
      <c r="T370" s="27"/>
      <c r="U370" s="27"/>
      <c r="V370" s="27"/>
      <c r="W370" s="27"/>
      <c r="X370" s="27"/>
    </row>
    <row r="371" spans="1:24" s="34" customFormat="1" ht="15.75" x14ac:dyDescent="0.25">
      <c r="A371" s="158"/>
      <c r="B371" s="20">
        <v>4</v>
      </c>
      <c r="C371" s="21">
        <v>45108.427083333299</v>
      </c>
      <c r="D371" s="1"/>
      <c r="E371" s="70"/>
      <c r="F371" s="161"/>
      <c r="G371" s="161"/>
      <c r="H371" s="161"/>
      <c r="I371" s="73"/>
      <c r="J371" s="2"/>
      <c r="K371" s="166"/>
      <c r="L371" s="166"/>
      <c r="M371" s="167"/>
      <c r="N371" s="36"/>
      <c r="O371" s="27"/>
      <c r="P371" s="27"/>
      <c r="Q371" s="27"/>
      <c r="R371" s="27"/>
      <c r="S371" s="27"/>
      <c r="T371" s="27"/>
      <c r="U371" s="27"/>
      <c r="V371" s="27"/>
      <c r="W371" s="27"/>
      <c r="X371" s="27"/>
    </row>
    <row r="372" spans="1:24" s="34" customFormat="1" ht="15.75" x14ac:dyDescent="0.25">
      <c r="A372" s="158"/>
      <c r="B372" s="20">
        <v>5</v>
      </c>
      <c r="C372" s="21">
        <v>45108.458333333299</v>
      </c>
      <c r="D372" s="1"/>
      <c r="E372" s="70"/>
      <c r="F372" s="161"/>
      <c r="G372" s="161"/>
      <c r="H372" s="161"/>
      <c r="I372" s="73"/>
      <c r="J372" s="2"/>
      <c r="K372" s="166"/>
      <c r="L372" s="166"/>
      <c r="M372" s="167"/>
      <c r="N372" s="36"/>
      <c r="O372" s="27"/>
      <c r="P372" s="27"/>
      <c r="Q372" s="27"/>
      <c r="R372" s="27"/>
      <c r="S372" s="27"/>
      <c r="T372" s="27"/>
      <c r="U372" s="27"/>
      <c r="V372" s="27"/>
      <c r="W372" s="27"/>
      <c r="X372" s="27"/>
    </row>
    <row r="373" spans="1:24" s="34" customFormat="1" ht="15.75" x14ac:dyDescent="0.25">
      <c r="A373" s="158"/>
      <c r="B373" s="20">
        <v>6</v>
      </c>
      <c r="C373" s="21">
        <v>45108.489583333299</v>
      </c>
      <c r="D373" s="1"/>
      <c r="E373" s="70"/>
      <c r="F373" s="161"/>
      <c r="G373" s="161"/>
      <c r="H373" s="161"/>
      <c r="I373" s="73"/>
      <c r="J373" s="2"/>
      <c r="K373" s="166"/>
      <c r="L373" s="166"/>
      <c r="M373" s="167"/>
      <c r="N373" s="36"/>
      <c r="O373" s="27"/>
      <c r="P373" s="27"/>
      <c r="Q373" s="27"/>
      <c r="R373" s="27"/>
      <c r="S373" s="27"/>
      <c r="T373" s="27"/>
      <c r="U373" s="27"/>
      <c r="V373" s="27"/>
      <c r="W373" s="27"/>
      <c r="X373" s="27"/>
    </row>
    <row r="374" spans="1:24" s="34" customFormat="1" ht="15.75" x14ac:dyDescent="0.25">
      <c r="A374" s="158"/>
      <c r="B374" s="20">
        <v>7</v>
      </c>
      <c r="C374" s="21">
        <v>45108.520833333299</v>
      </c>
      <c r="D374" s="1"/>
      <c r="E374" s="70"/>
      <c r="F374" s="161"/>
      <c r="G374" s="161"/>
      <c r="H374" s="161"/>
      <c r="I374" s="73"/>
      <c r="J374" s="2"/>
      <c r="K374" s="166"/>
      <c r="L374" s="166"/>
      <c r="M374" s="167"/>
      <c r="N374" s="36"/>
      <c r="O374" s="27"/>
      <c r="P374" s="27"/>
      <c r="Q374" s="27"/>
      <c r="R374" s="27"/>
      <c r="S374" s="27"/>
      <c r="T374" s="27"/>
      <c r="U374" s="27"/>
      <c r="V374" s="27"/>
      <c r="W374" s="27"/>
      <c r="X374" s="27"/>
    </row>
    <row r="375" spans="1:24" s="34" customFormat="1" ht="15.75" x14ac:dyDescent="0.25">
      <c r="A375" s="158"/>
      <c r="B375" s="20">
        <v>8</v>
      </c>
      <c r="C375" s="21">
        <v>45108.552083333299</v>
      </c>
      <c r="D375" s="1"/>
      <c r="E375" s="70"/>
      <c r="F375" s="161"/>
      <c r="G375" s="161"/>
      <c r="H375" s="161"/>
      <c r="I375" s="73"/>
      <c r="J375" s="2"/>
      <c r="K375" s="166"/>
      <c r="L375" s="166"/>
      <c r="M375" s="167"/>
      <c r="N375" s="36"/>
      <c r="O375" s="27"/>
      <c r="P375" s="27"/>
      <c r="Q375" s="27"/>
      <c r="R375" s="27"/>
      <c r="S375" s="27"/>
      <c r="T375" s="27"/>
      <c r="U375" s="27"/>
      <c r="V375" s="27"/>
      <c r="W375" s="27"/>
      <c r="X375" s="27"/>
    </row>
    <row r="376" spans="1:24" s="34" customFormat="1" ht="15.75" x14ac:dyDescent="0.25">
      <c r="A376" s="158"/>
      <c r="B376" s="20">
        <v>9</v>
      </c>
      <c r="C376" s="21">
        <v>45108.583333333299</v>
      </c>
      <c r="D376" s="1"/>
      <c r="E376" s="70"/>
      <c r="F376" s="161"/>
      <c r="G376" s="161"/>
      <c r="H376" s="161"/>
      <c r="I376" s="73"/>
      <c r="J376" s="2"/>
      <c r="K376" s="166"/>
      <c r="L376" s="166"/>
      <c r="M376" s="167"/>
      <c r="N376" s="36"/>
      <c r="O376" s="27"/>
      <c r="P376" s="27"/>
      <c r="Q376" s="27"/>
      <c r="R376" s="27"/>
      <c r="S376" s="27"/>
      <c r="T376" s="27"/>
      <c r="U376" s="27"/>
      <c r="V376" s="27"/>
      <c r="W376" s="27"/>
      <c r="X376" s="27"/>
    </row>
    <row r="377" spans="1:24" s="34" customFormat="1" ht="15.75" x14ac:dyDescent="0.25">
      <c r="A377" s="158"/>
      <c r="B377" s="20">
        <v>10</v>
      </c>
      <c r="C377" s="21">
        <v>45108.614583333299</v>
      </c>
      <c r="D377" s="1"/>
      <c r="E377" s="70"/>
      <c r="F377" s="161"/>
      <c r="G377" s="161"/>
      <c r="H377" s="161"/>
      <c r="I377" s="73"/>
      <c r="J377" s="2"/>
      <c r="K377" s="166"/>
      <c r="L377" s="166"/>
      <c r="M377" s="167"/>
      <c r="N377" s="36"/>
      <c r="O377" s="27"/>
      <c r="P377" s="27"/>
      <c r="Q377" s="27"/>
      <c r="R377" s="27"/>
      <c r="S377" s="27"/>
      <c r="T377" s="27"/>
      <c r="U377" s="27"/>
      <c r="V377" s="27"/>
      <c r="W377" s="27"/>
      <c r="X377" s="27"/>
    </row>
    <row r="378" spans="1:24" s="34" customFormat="1" ht="15.75" x14ac:dyDescent="0.25">
      <c r="A378" s="158"/>
      <c r="B378" s="20">
        <v>11</v>
      </c>
      <c r="C378" s="21">
        <v>45108.645833333299</v>
      </c>
      <c r="D378" s="1"/>
      <c r="E378" s="70"/>
      <c r="F378" s="161"/>
      <c r="G378" s="161"/>
      <c r="H378" s="161"/>
      <c r="I378" s="73"/>
      <c r="J378" s="2"/>
      <c r="K378" s="166"/>
      <c r="L378" s="166"/>
      <c r="M378" s="167"/>
      <c r="N378" s="36"/>
      <c r="O378" s="27"/>
      <c r="P378" s="27"/>
      <c r="Q378" s="27"/>
      <c r="R378" s="27"/>
      <c r="S378" s="27"/>
      <c r="T378" s="27"/>
      <c r="U378" s="27"/>
      <c r="V378" s="27"/>
      <c r="W378" s="27"/>
      <c r="X378" s="27"/>
    </row>
    <row r="379" spans="1:24" x14ac:dyDescent="0.25"/>
    <row r="380" spans="1:24" x14ac:dyDescent="0.25"/>
  </sheetData>
  <sheetProtection algorithmName="SHA-512" hashValue="uoz99+Y1SHCq31bOr7unoywbj3SEIEcITNJpILx/RSvTp/ign87EIqK2UyEISPdFCNrsopUjNEm8Ci9MfKc/Vg==" saltValue="7qlnncAqb2maUt0jHm08PQ==" spinCount="100000" sheet="1" formatCells="0"/>
  <mergeCells count="1062">
    <mergeCell ref="K373:M373"/>
    <mergeCell ref="F374:H374"/>
    <mergeCell ref="K374:M374"/>
    <mergeCell ref="F367:H367"/>
    <mergeCell ref="K367:M367"/>
    <mergeCell ref="A368:A378"/>
    <mergeCell ref="F368:H368"/>
    <mergeCell ref="K368:M368"/>
    <mergeCell ref="F369:H369"/>
    <mergeCell ref="K369:M369"/>
    <mergeCell ref="F370:H370"/>
    <mergeCell ref="K370:M370"/>
    <mergeCell ref="F371:H371"/>
    <mergeCell ref="F364:H364"/>
    <mergeCell ref="K364:M364"/>
    <mergeCell ref="F365:H365"/>
    <mergeCell ref="K365:M365"/>
    <mergeCell ref="F366:H366"/>
    <mergeCell ref="K366:M366"/>
    <mergeCell ref="F361:H361"/>
    <mergeCell ref="K361:M361"/>
    <mergeCell ref="F362:H362"/>
    <mergeCell ref="K362:M362"/>
    <mergeCell ref="F363:H363"/>
    <mergeCell ref="K363:M363"/>
    <mergeCell ref="F378:H378"/>
    <mergeCell ref="K378:M378"/>
    <mergeCell ref="F375:H375"/>
    <mergeCell ref="K375:M375"/>
    <mergeCell ref="F376:H376"/>
    <mergeCell ref="K376:M376"/>
    <mergeCell ref="F377:H377"/>
    <mergeCell ref="K377:M377"/>
    <mergeCell ref="K371:M371"/>
    <mergeCell ref="F372:H372"/>
    <mergeCell ref="K372:M372"/>
    <mergeCell ref="F373:H373"/>
    <mergeCell ref="K344:M344"/>
    <mergeCell ref="F345:H345"/>
    <mergeCell ref="K345:M345"/>
    <mergeCell ref="F358:H358"/>
    <mergeCell ref="K358:M358"/>
    <mergeCell ref="F359:H359"/>
    <mergeCell ref="K359:M359"/>
    <mergeCell ref="F360:H360"/>
    <mergeCell ref="K360:M360"/>
    <mergeCell ref="F355:H355"/>
    <mergeCell ref="K355:M355"/>
    <mergeCell ref="F356:H356"/>
    <mergeCell ref="K356:M356"/>
    <mergeCell ref="F357:H357"/>
    <mergeCell ref="K357:M357"/>
    <mergeCell ref="F352:H352"/>
    <mergeCell ref="K352:M352"/>
    <mergeCell ref="F353:H353"/>
    <mergeCell ref="K353:M353"/>
    <mergeCell ref="F354:H354"/>
    <mergeCell ref="K354:M354"/>
    <mergeCell ref="K339:M339"/>
    <mergeCell ref="F340:H340"/>
    <mergeCell ref="K340:M340"/>
    <mergeCell ref="F341:H341"/>
    <mergeCell ref="K341:M341"/>
    <mergeCell ref="F342:H342"/>
    <mergeCell ref="K342:M342"/>
    <mergeCell ref="F335:H335"/>
    <mergeCell ref="K335:M335"/>
    <mergeCell ref="A336:A367"/>
    <mergeCell ref="F336:H336"/>
    <mergeCell ref="K336:M336"/>
    <mergeCell ref="F337:H337"/>
    <mergeCell ref="K337:M337"/>
    <mergeCell ref="F338:H338"/>
    <mergeCell ref="K338:M338"/>
    <mergeCell ref="F339:H339"/>
    <mergeCell ref="F349:H349"/>
    <mergeCell ref="K349:M349"/>
    <mergeCell ref="F350:H350"/>
    <mergeCell ref="K350:M350"/>
    <mergeCell ref="F351:H351"/>
    <mergeCell ref="K351:M351"/>
    <mergeCell ref="F346:H346"/>
    <mergeCell ref="K346:M346"/>
    <mergeCell ref="F347:H347"/>
    <mergeCell ref="K347:M347"/>
    <mergeCell ref="F348:H348"/>
    <mergeCell ref="K348:M348"/>
    <mergeCell ref="F343:H343"/>
    <mergeCell ref="K343:M343"/>
    <mergeCell ref="F344:H344"/>
    <mergeCell ref="F332:H332"/>
    <mergeCell ref="K332:M332"/>
    <mergeCell ref="F333:H333"/>
    <mergeCell ref="K333:M333"/>
    <mergeCell ref="F334:H334"/>
    <mergeCell ref="K334:M334"/>
    <mergeCell ref="F329:H329"/>
    <mergeCell ref="K329:M329"/>
    <mergeCell ref="F330:H330"/>
    <mergeCell ref="K330:M330"/>
    <mergeCell ref="F331:H331"/>
    <mergeCell ref="K331:M331"/>
    <mergeCell ref="F326:H326"/>
    <mergeCell ref="K326:M326"/>
    <mergeCell ref="F327:H327"/>
    <mergeCell ref="K327:M327"/>
    <mergeCell ref="F328:H328"/>
    <mergeCell ref="K328:M328"/>
    <mergeCell ref="F313:H313"/>
    <mergeCell ref="K313:M313"/>
    <mergeCell ref="K307:M307"/>
    <mergeCell ref="F308:H308"/>
    <mergeCell ref="K308:M308"/>
    <mergeCell ref="F309:H309"/>
    <mergeCell ref="K309:M309"/>
    <mergeCell ref="F310:H310"/>
    <mergeCell ref="K310:M310"/>
    <mergeCell ref="F323:H323"/>
    <mergeCell ref="K323:M323"/>
    <mergeCell ref="F324:H324"/>
    <mergeCell ref="K324:M324"/>
    <mergeCell ref="F325:H325"/>
    <mergeCell ref="K325:M325"/>
    <mergeCell ref="F320:H320"/>
    <mergeCell ref="K320:M320"/>
    <mergeCell ref="F321:H321"/>
    <mergeCell ref="K321:M321"/>
    <mergeCell ref="F322:H322"/>
    <mergeCell ref="K322:M322"/>
    <mergeCell ref="F317:H317"/>
    <mergeCell ref="K317:M317"/>
    <mergeCell ref="F318:H318"/>
    <mergeCell ref="K318:M318"/>
    <mergeCell ref="F319:H319"/>
    <mergeCell ref="K319:M319"/>
    <mergeCell ref="F303:H303"/>
    <mergeCell ref="K303:M303"/>
    <mergeCell ref="A304:A335"/>
    <mergeCell ref="F304:H304"/>
    <mergeCell ref="K304:M304"/>
    <mergeCell ref="F305:H305"/>
    <mergeCell ref="K305:M305"/>
    <mergeCell ref="F306:H306"/>
    <mergeCell ref="K306:M306"/>
    <mergeCell ref="F307:H307"/>
    <mergeCell ref="F300:H300"/>
    <mergeCell ref="K300:M300"/>
    <mergeCell ref="F301:H301"/>
    <mergeCell ref="K301:M301"/>
    <mergeCell ref="F302:H302"/>
    <mergeCell ref="K302:M302"/>
    <mergeCell ref="F297:H297"/>
    <mergeCell ref="K297:M297"/>
    <mergeCell ref="F298:H298"/>
    <mergeCell ref="K298:M298"/>
    <mergeCell ref="F299:H299"/>
    <mergeCell ref="K299:M299"/>
    <mergeCell ref="F314:H314"/>
    <mergeCell ref="K314:M314"/>
    <mergeCell ref="F315:H315"/>
    <mergeCell ref="K315:M315"/>
    <mergeCell ref="F316:H316"/>
    <mergeCell ref="K316:M316"/>
    <mergeCell ref="F311:H311"/>
    <mergeCell ref="K311:M311"/>
    <mergeCell ref="F312:H312"/>
    <mergeCell ref="K312:M312"/>
    <mergeCell ref="K280:M280"/>
    <mergeCell ref="F281:H281"/>
    <mergeCell ref="K281:M281"/>
    <mergeCell ref="F294:H294"/>
    <mergeCell ref="K294:M294"/>
    <mergeCell ref="F295:H295"/>
    <mergeCell ref="K295:M295"/>
    <mergeCell ref="F296:H296"/>
    <mergeCell ref="K296:M296"/>
    <mergeCell ref="F291:H291"/>
    <mergeCell ref="K291:M291"/>
    <mergeCell ref="F292:H292"/>
    <mergeCell ref="K292:M292"/>
    <mergeCell ref="F293:H293"/>
    <mergeCell ref="K293:M293"/>
    <mergeCell ref="F288:H288"/>
    <mergeCell ref="K288:M288"/>
    <mergeCell ref="F289:H289"/>
    <mergeCell ref="K289:M289"/>
    <mergeCell ref="F290:H290"/>
    <mergeCell ref="K290:M290"/>
    <mergeCell ref="K275:M275"/>
    <mergeCell ref="F276:H276"/>
    <mergeCell ref="K276:M276"/>
    <mergeCell ref="F277:H277"/>
    <mergeCell ref="K277:M277"/>
    <mergeCell ref="F278:H278"/>
    <mergeCell ref="K278:M278"/>
    <mergeCell ref="F271:H271"/>
    <mergeCell ref="K271:M271"/>
    <mergeCell ref="A272:A303"/>
    <mergeCell ref="F272:H272"/>
    <mergeCell ref="K272:M272"/>
    <mergeCell ref="F273:H273"/>
    <mergeCell ref="K273:M273"/>
    <mergeCell ref="F274:H274"/>
    <mergeCell ref="K274:M274"/>
    <mergeCell ref="F275:H275"/>
    <mergeCell ref="F285:H285"/>
    <mergeCell ref="K285:M285"/>
    <mergeCell ref="F286:H286"/>
    <mergeCell ref="K286:M286"/>
    <mergeCell ref="F287:H287"/>
    <mergeCell ref="K287:M287"/>
    <mergeCell ref="F282:H282"/>
    <mergeCell ref="K282:M282"/>
    <mergeCell ref="F283:H283"/>
    <mergeCell ref="K283:M283"/>
    <mergeCell ref="F284:H284"/>
    <mergeCell ref="K284:M284"/>
    <mergeCell ref="F279:H279"/>
    <mergeCell ref="K279:M279"/>
    <mergeCell ref="F280:H280"/>
    <mergeCell ref="F268:H268"/>
    <mergeCell ref="K268:M268"/>
    <mergeCell ref="F269:H269"/>
    <mergeCell ref="K269:M269"/>
    <mergeCell ref="F270:H270"/>
    <mergeCell ref="K270:M270"/>
    <mergeCell ref="F265:H265"/>
    <mergeCell ref="K265:M265"/>
    <mergeCell ref="F266:H266"/>
    <mergeCell ref="K266:M266"/>
    <mergeCell ref="F267:H267"/>
    <mergeCell ref="K267:M267"/>
    <mergeCell ref="F262:H262"/>
    <mergeCell ref="K262:M262"/>
    <mergeCell ref="F263:H263"/>
    <mergeCell ref="K263:M263"/>
    <mergeCell ref="F264:H264"/>
    <mergeCell ref="K264:M264"/>
    <mergeCell ref="F249:H249"/>
    <mergeCell ref="K249:M249"/>
    <mergeCell ref="K243:M243"/>
    <mergeCell ref="F244:H244"/>
    <mergeCell ref="K244:M244"/>
    <mergeCell ref="F245:H245"/>
    <mergeCell ref="K245:M245"/>
    <mergeCell ref="F246:H246"/>
    <mergeCell ref="K246:M246"/>
    <mergeCell ref="F259:H259"/>
    <mergeCell ref="K259:M259"/>
    <mergeCell ref="F260:H260"/>
    <mergeCell ref="K260:M260"/>
    <mergeCell ref="F261:H261"/>
    <mergeCell ref="K261:M261"/>
    <mergeCell ref="F256:H256"/>
    <mergeCell ref="K256:M256"/>
    <mergeCell ref="F257:H257"/>
    <mergeCell ref="K257:M257"/>
    <mergeCell ref="F258:H258"/>
    <mergeCell ref="K258:M258"/>
    <mergeCell ref="F253:H253"/>
    <mergeCell ref="K253:M253"/>
    <mergeCell ref="F254:H254"/>
    <mergeCell ref="K254:M254"/>
    <mergeCell ref="F255:H255"/>
    <mergeCell ref="K255:M255"/>
    <mergeCell ref="F239:H239"/>
    <mergeCell ref="K239:M239"/>
    <mergeCell ref="A240:A271"/>
    <mergeCell ref="F240:H240"/>
    <mergeCell ref="K240:M240"/>
    <mergeCell ref="F241:H241"/>
    <mergeCell ref="K241:M241"/>
    <mergeCell ref="F242:H242"/>
    <mergeCell ref="K242:M242"/>
    <mergeCell ref="F243:H243"/>
    <mergeCell ref="F236:H236"/>
    <mergeCell ref="K236:M236"/>
    <mergeCell ref="F237:H237"/>
    <mergeCell ref="K237:M237"/>
    <mergeCell ref="F238:H238"/>
    <mergeCell ref="K238:M238"/>
    <mergeCell ref="F233:H233"/>
    <mergeCell ref="K233:M233"/>
    <mergeCell ref="F234:H234"/>
    <mergeCell ref="K234:M234"/>
    <mergeCell ref="F235:H235"/>
    <mergeCell ref="K235:M235"/>
    <mergeCell ref="F250:H250"/>
    <mergeCell ref="K250:M250"/>
    <mergeCell ref="F251:H251"/>
    <mergeCell ref="K251:M251"/>
    <mergeCell ref="F252:H252"/>
    <mergeCell ref="K252:M252"/>
    <mergeCell ref="F247:H247"/>
    <mergeCell ref="K247:M247"/>
    <mergeCell ref="F248:H248"/>
    <mergeCell ref="K248:M248"/>
    <mergeCell ref="K216:M216"/>
    <mergeCell ref="F217:H217"/>
    <mergeCell ref="K217:M217"/>
    <mergeCell ref="F230:H230"/>
    <mergeCell ref="K230:M230"/>
    <mergeCell ref="F231:H231"/>
    <mergeCell ref="K231:M231"/>
    <mergeCell ref="F232:H232"/>
    <mergeCell ref="K232:M232"/>
    <mergeCell ref="F227:H227"/>
    <mergeCell ref="K227:M227"/>
    <mergeCell ref="F228:H228"/>
    <mergeCell ref="K228:M228"/>
    <mergeCell ref="F229:H229"/>
    <mergeCell ref="K229:M229"/>
    <mergeCell ref="F224:H224"/>
    <mergeCell ref="K224:M224"/>
    <mergeCell ref="F225:H225"/>
    <mergeCell ref="K225:M225"/>
    <mergeCell ref="F226:H226"/>
    <mergeCell ref="K226:M226"/>
    <mergeCell ref="K211:M211"/>
    <mergeCell ref="F212:H212"/>
    <mergeCell ref="K212:M212"/>
    <mergeCell ref="F213:H213"/>
    <mergeCell ref="K213:M213"/>
    <mergeCell ref="F214:H214"/>
    <mergeCell ref="K214:M214"/>
    <mergeCell ref="F207:H207"/>
    <mergeCell ref="K207:M207"/>
    <mergeCell ref="A208:A239"/>
    <mergeCell ref="F208:H208"/>
    <mergeCell ref="K208:M208"/>
    <mergeCell ref="F209:H209"/>
    <mergeCell ref="K209:M209"/>
    <mergeCell ref="F210:H210"/>
    <mergeCell ref="K210:M210"/>
    <mergeCell ref="F211:H211"/>
    <mergeCell ref="F221:H221"/>
    <mergeCell ref="K221:M221"/>
    <mergeCell ref="F222:H222"/>
    <mergeCell ref="K222:M222"/>
    <mergeCell ref="F223:H223"/>
    <mergeCell ref="K223:M223"/>
    <mergeCell ref="F218:H218"/>
    <mergeCell ref="K218:M218"/>
    <mergeCell ref="F219:H219"/>
    <mergeCell ref="K219:M219"/>
    <mergeCell ref="F220:H220"/>
    <mergeCell ref="K220:M220"/>
    <mergeCell ref="F215:H215"/>
    <mergeCell ref="K215:M215"/>
    <mergeCell ref="F216:H216"/>
    <mergeCell ref="F204:H204"/>
    <mergeCell ref="K204:M204"/>
    <mergeCell ref="F205:H205"/>
    <mergeCell ref="K205:M205"/>
    <mergeCell ref="F206:H206"/>
    <mergeCell ref="K206:M206"/>
    <mergeCell ref="F201:H201"/>
    <mergeCell ref="K201:M201"/>
    <mergeCell ref="F202:H202"/>
    <mergeCell ref="K202:M202"/>
    <mergeCell ref="F203:H203"/>
    <mergeCell ref="K203:M203"/>
    <mergeCell ref="F198:H198"/>
    <mergeCell ref="K198:M198"/>
    <mergeCell ref="F199:H199"/>
    <mergeCell ref="K199:M199"/>
    <mergeCell ref="F200:H200"/>
    <mergeCell ref="K200:M200"/>
    <mergeCell ref="F185:H185"/>
    <mergeCell ref="K185:M185"/>
    <mergeCell ref="K179:M179"/>
    <mergeCell ref="F180:H180"/>
    <mergeCell ref="K180:M180"/>
    <mergeCell ref="F181:H181"/>
    <mergeCell ref="K181:M181"/>
    <mergeCell ref="F182:H182"/>
    <mergeCell ref="K182:M182"/>
    <mergeCell ref="F195:H195"/>
    <mergeCell ref="K195:M195"/>
    <mergeCell ref="F196:H196"/>
    <mergeCell ref="K196:M196"/>
    <mergeCell ref="F197:H197"/>
    <mergeCell ref="K197:M197"/>
    <mergeCell ref="F192:H192"/>
    <mergeCell ref="K192:M192"/>
    <mergeCell ref="F193:H193"/>
    <mergeCell ref="K193:M193"/>
    <mergeCell ref="F194:H194"/>
    <mergeCell ref="K194:M194"/>
    <mergeCell ref="F189:H189"/>
    <mergeCell ref="K189:M189"/>
    <mergeCell ref="F190:H190"/>
    <mergeCell ref="K190:M190"/>
    <mergeCell ref="F191:H191"/>
    <mergeCell ref="K191:M191"/>
    <mergeCell ref="F175:H175"/>
    <mergeCell ref="K175:M175"/>
    <mergeCell ref="A176:A207"/>
    <mergeCell ref="F176:H176"/>
    <mergeCell ref="K176:M176"/>
    <mergeCell ref="F177:H177"/>
    <mergeCell ref="K177:M177"/>
    <mergeCell ref="F178:H178"/>
    <mergeCell ref="K178:M178"/>
    <mergeCell ref="F179:H179"/>
    <mergeCell ref="F172:H172"/>
    <mergeCell ref="K172:M172"/>
    <mergeCell ref="F173:H173"/>
    <mergeCell ref="K173:M173"/>
    <mergeCell ref="F174:H174"/>
    <mergeCell ref="K174:M174"/>
    <mergeCell ref="F169:H169"/>
    <mergeCell ref="K169:M169"/>
    <mergeCell ref="F170:H170"/>
    <mergeCell ref="K170:M170"/>
    <mergeCell ref="F171:H171"/>
    <mergeCell ref="K171:M171"/>
    <mergeCell ref="F186:H186"/>
    <mergeCell ref="K186:M186"/>
    <mergeCell ref="F187:H187"/>
    <mergeCell ref="K187:M187"/>
    <mergeCell ref="F188:H188"/>
    <mergeCell ref="K188:M188"/>
    <mergeCell ref="F183:H183"/>
    <mergeCell ref="K183:M183"/>
    <mergeCell ref="F184:H184"/>
    <mergeCell ref="K184:M184"/>
    <mergeCell ref="F166:H166"/>
    <mergeCell ref="K166:M166"/>
    <mergeCell ref="F167:H167"/>
    <mergeCell ref="K167:M167"/>
    <mergeCell ref="F168:H168"/>
    <mergeCell ref="K168:M168"/>
    <mergeCell ref="F163:H163"/>
    <mergeCell ref="K163:M163"/>
    <mergeCell ref="F164:H164"/>
    <mergeCell ref="K164:M164"/>
    <mergeCell ref="F165:H165"/>
    <mergeCell ref="K165:M165"/>
    <mergeCell ref="F160:H160"/>
    <mergeCell ref="K160:M160"/>
    <mergeCell ref="F161:H161"/>
    <mergeCell ref="K161:M161"/>
    <mergeCell ref="F162:H162"/>
    <mergeCell ref="K162:M162"/>
    <mergeCell ref="T148:U148"/>
    <mergeCell ref="W148:X148"/>
    <mergeCell ref="K145:M145"/>
    <mergeCell ref="T145:U145"/>
    <mergeCell ref="W145:X145"/>
    <mergeCell ref="F146:H146"/>
    <mergeCell ref="K146:M146"/>
    <mergeCell ref="T146:U146"/>
    <mergeCell ref="W146:X146"/>
    <mergeCell ref="F157:H157"/>
    <mergeCell ref="K157:M157"/>
    <mergeCell ref="F158:H158"/>
    <mergeCell ref="K158:M158"/>
    <mergeCell ref="F159:H159"/>
    <mergeCell ref="K159:M159"/>
    <mergeCell ref="F154:H154"/>
    <mergeCell ref="K154:M154"/>
    <mergeCell ref="F155:H155"/>
    <mergeCell ref="K155:M155"/>
    <mergeCell ref="F156:H156"/>
    <mergeCell ref="K156:M156"/>
    <mergeCell ref="F151:H151"/>
    <mergeCell ref="K151:M151"/>
    <mergeCell ref="F152:H152"/>
    <mergeCell ref="K152:M152"/>
    <mergeCell ref="F153:H153"/>
    <mergeCell ref="K153:M153"/>
    <mergeCell ref="F143:H143"/>
    <mergeCell ref="K143:M143"/>
    <mergeCell ref="T143:U143"/>
    <mergeCell ref="W143:X143"/>
    <mergeCell ref="A144:A175"/>
    <mergeCell ref="F144:H144"/>
    <mergeCell ref="K144:M144"/>
    <mergeCell ref="T144:U144"/>
    <mergeCell ref="W144:X144"/>
    <mergeCell ref="F145:H145"/>
    <mergeCell ref="F141:H141"/>
    <mergeCell ref="K141:M141"/>
    <mergeCell ref="T141:U141"/>
    <mergeCell ref="W141:X141"/>
    <mergeCell ref="F142:H142"/>
    <mergeCell ref="K142:M142"/>
    <mergeCell ref="T142:U142"/>
    <mergeCell ref="W142:X142"/>
    <mergeCell ref="F149:H149"/>
    <mergeCell ref="K149:M149"/>
    <mergeCell ref="T149:U149"/>
    <mergeCell ref="W149:X149"/>
    <mergeCell ref="F150:H150"/>
    <mergeCell ref="K150:M150"/>
    <mergeCell ref="T150:U150"/>
    <mergeCell ref="W150:X150"/>
    <mergeCell ref="F147:H147"/>
    <mergeCell ref="K147:M147"/>
    <mergeCell ref="T147:U147"/>
    <mergeCell ref="W147:X147"/>
    <mergeCell ref="F148:H148"/>
    <mergeCell ref="K148:M148"/>
    <mergeCell ref="F139:H139"/>
    <mergeCell ref="K139:M139"/>
    <mergeCell ref="T139:U139"/>
    <mergeCell ref="W139:X139"/>
    <mergeCell ref="F140:H140"/>
    <mergeCell ref="K140:M140"/>
    <mergeCell ref="T140:U140"/>
    <mergeCell ref="W140:X140"/>
    <mergeCell ref="F137:H137"/>
    <mergeCell ref="K137:M137"/>
    <mergeCell ref="T137:U137"/>
    <mergeCell ref="W137:X137"/>
    <mergeCell ref="F138:H138"/>
    <mergeCell ref="K138:M138"/>
    <mergeCell ref="T138:U138"/>
    <mergeCell ref="W138:X138"/>
    <mergeCell ref="F135:H135"/>
    <mergeCell ref="K135:M135"/>
    <mergeCell ref="T135:U135"/>
    <mergeCell ref="W135:X135"/>
    <mergeCell ref="F136:H136"/>
    <mergeCell ref="K136:M136"/>
    <mergeCell ref="T136:U136"/>
    <mergeCell ref="W136:X136"/>
    <mergeCell ref="F133:H133"/>
    <mergeCell ref="K133:M133"/>
    <mergeCell ref="T133:U133"/>
    <mergeCell ref="W133:X133"/>
    <mergeCell ref="F134:H134"/>
    <mergeCell ref="K134:M134"/>
    <mergeCell ref="T134:U134"/>
    <mergeCell ref="W134:X134"/>
    <mergeCell ref="F131:H131"/>
    <mergeCell ref="K131:M131"/>
    <mergeCell ref="T131:U131"/>
    <mergeCell ref="W131:X131"/>
    <mergeCell ref="F132:H132"/>
    <mergeCell ref="K132:M132"/>
    <mergeCell ref="T132:U132"/>
    <mergeCell ref="W132:X132"/>
    <mergeCell ref="F129:H129"/>
    <mergeCell ref="K129:M129"/>
    <mergeCell ref="T129:U129"/>
    <mergeCell ref="W129:X129"/>
    <mergeCell ref="F130:H130"/>
    <mergeCell ref="K130:M130"/>
    <mergeCell ref="T130:U130"/>
    <mergeCell ref="W130:X130"/>
    <mergeCell ref="T128:U128"/>
    <mergeCell ref="W128:X128"/>
    <mergeCell ref="F125:H125"/>
    <mergeCell ref="K125:M125"/>
    <mergeCell ref="T125:U125"/>
    <mergeCell ref="W125:X125"/>
    <mergeCell ref="F126:H126"/>
    <mergeCell ref="K126:M126"/>
    <mergeCell ref="T126:U126"/>
    <mergeCell ref="W126:X126"/>
    <mergeCell ref="F123:H123"/>
    <mergeCell ref="K123:M123"/>
    <mergeCell ref="T123:U123"/>
    <mergeCell ref="W123:X123"/>
    <mergeCell ref="F124:H124"/>
    <mergeCell ref="K124:M124"/>
    <mergeCell ref="T124:U124"/>
    <mergeCell ref="W124:X124"/>
    <mergeCell ref="T116:U116"/>
    <mergeCell ref="W116:X116"/>
    <mergeCell ref="K113:M113"/>
    <mergeCell ref="T113:U113"/>
    <mergeCell ref="W113:X113"/>
    <mergeCell ref="F114:H114"/>
    <mergeCell ref="K114:M114"/>
    <mergeCell ref="T114:U114"/>
    <mergeCell ref="W114:X114"/>
    <mergeCell ref="K121:M121"/>
    <mergeCell ref="T121:U121"/>
    <mergeCell ref="W121:X121"/>
    <mergeCell ref="F122:H122"/>
    <mergeCell ref="K122:M122"/>
    <mergeCell ref="T122:U122"/>
    <mergeCell ref="W122:X122"/>
    <mergeCell ref="F119:H119"/>
    <mergeCell ref="K119:M119"/>
    <mergeCell ref="O119:O150"/>
    <mergeCell ref="T119:U119"/>
    <mergeCell ref="W119:X119"/>
    <mergeCell ref="F120:H120"/>
    <mergeCell ref="K120:M120"/>
    <mergeCell ref="T120:U120"/>
    <mergeCell ref="W120:X120"/>
    <mergeCell ref="F121:H121"/>
    <mergeCell ref="F127:H127"/>
    <mergeCell ref="K127:M127"/>
    <mergeCell ref="T127:U127"/>
    <mergeCell ref="W127:X127"/>
    <mergeCell ref="F128:H128"/>
    <mergeCell ref="K128:M128"/>
    <mergeCell ref="F111:H111"/>
    <mergeCell ref="K111:M111"/>
    <mergeCell ref="T111:U111"/>
    <mergeCell ref="W111:X111"/>
    <mergeCell ref="A112:A143"/>
    <mergeCell ref="F112:H112"/>
    <mergeCell ref="K112:M112"/>
    <mergeCell ref="T112:U112"/>
    <mergeCell ref="W112:X112"/>
    <mergeCell ref="F113:H113"/>
    <mergeCell ref="F109:H109"/>
    <mergeCell ref="K109:M109"/>
    <mergeCell ref="T109:U109"/>
    <mergeCell ref="W109:X109"/>
    <mergeCell ref="F110:H110"/>
    <mergeCell ref="K110:M110"/>
    <mergeCell ref="T110:U110"/>
    <mergeCell ref="W110:X110"/>
    <mergeCell ref="F117:H117"/>
    <mergeCell ref="K117:M117"/>
    <mergeCell ref="T117:U117"/>
    <mergeCell ref="W117:X117"/>
    <mergeCell ref="F118:H118"/>
    <mergeCell ref="K118:M118"/>
    <mergeCell ref="T118:U118"/>
    <mergeCell ref="W118:X118"/>
    <mergeCell ref="F115:H115"/>
    <mergeCell ref="K115:M115"/>
    <mergeCell ref="T115:U115"/>
    <mergeCell ref="W115:X115"/>
    <mergeCell ref="F116:H116"/>
    <mergeCell ref="K116:M116"/>
    <mergeCell ref="F107:H107"/>
    <mergeCell ref="K107:M107"/>
    <mergeCell ref="T107:U107"/>
    <mergeCell ref="W107:X107"/>
    <mergeCell ref="F108:H108"/>
    <mergeCell ref="K108:M108"/>
    <mergeCell ref="T108:U108"/>
    <mergeCell ref="W108:X108"/>
    <mergeCell ref="F105:H105"/>
    <mergeCell ref="K105:M105"/>
    <mergeCell ref="T105:U105"/>
    <mergeCell ref="W105:X105"/>
    <mergeCell ref="F106:H106"/>
    <mergeCell ref="K106:M106"/>
    <mergeCell ref="T106:U106"/>
    <mergeCell ref="W106:X106"/>
    <mergeCell ref="F103:H103"/>
    <mergeCell ref="K103:M103"/>
    <mergeCell ref="T103:U103"/>
    <mergeCell ref="W103:X103"/>
    <mergeCell ref="F104:H104"/>
    <mergeCell ref="K104:M104"/>
    <mergeCell ref="T104:U104"/>
    <mergeCell ref="W104:X104"/>
    <mergeCell ref="F101:H101"/>
    <mergeCell ref="K101:M101"/>
    <mergeCell ref="T101:U101"/>
    <mergeCell ref="W101:X101"/>
    <mergeCell ref="F102:H102"/>
    <mergeCell ref="K102:M102"/>
    <mergeCell ref="T102:U102"/>
    <mergeCell ref="W102:X102"/>
    <mergeCell ref="F99:H99"/>
    <mergeCell ref="K99:M99"/>
    <mergeCell ref="T99:U99"/>
    <mergeCell ref="W99:X99"/>
    <mergeCell ref="F100:H100"/>
    <mergeCell ref="K100:M100"/>
    <mergeCell ref="T100:U100"/>
    <mergeCell ref="W100:X100"/>
    <mergeCell ref="F97:H97"/>
    <mergeCell ref="K97:M97"/>
    <mergeCell ref="T97:U97"/>
    <mergeCell ref="W97:X97"/>
    <mergeCell ref="F98:H98"/>
    <mergeCell ref="K98:M98"/>
    <mergeCell ref="T98:U98"/>
    <mergeCell ref="W98:X98"/>
    <mergeCell ref="W87:X87"/>
    <mergeCell ref="F88:H88"/>
    <mergeCell ref="K88:M88"/>
    <mergeCell ref="T88:U88"/>
    <mergeCell ref="W88:X88"/>
    <mergeCell ref="F89:H89"/>
    <mergeCell ref="F95:H95"/>
    <mergeCell ref="K95:M95"/>
    <mergeCell ref="T95:U95"/>
    <mergeCell ref="W95:X95"/>
    <mergeCell ref="F96:H96"/>
    <mergeCell ref="K96:M96"/>
    <mergeCell ref="T96:U96"/>
    <mergeCell ref="W96:X96"/>
    <mergeCell ref="F93:H93"/>
    <mergeCell ref="K93:M93"/>
    <mergeCell ref="T93:U93"/>
    <mergeCell ref="W93:X93"/>
    <mergeCell ref="F94:H94"/>
    <mergeCell ref="K94:M94"/>
    <mergeCell ref="T94:U94"/>
    <mergeCell ref="W94:X94"/>
    <mergeCell ref="F91:H91"/>
    <mergeCell ref="K91:M91"/>
    <mergeCell ref="T91:U91"/>
    <mergeCell ref="W91:X91"/>
    <mergeCell ref="F92:H92"/>
    <mergeCell ref="K92:M92"/>
    <mergeCell ref="T92:U92"/>
    <mergeCell ref="W92:X92"/>
    <mergeCell ref="F86:H86"/>
    <mergeCell ref="K86:M86"/>
    <mergeCell ref="T82:U82"/>
    <mergeCell ref="W82:X82"/>
    <mergeCell ref="F83:H83"/>
    <mergeCell ref="K83:M83"/>
    <mergeCell ref="W83:X83"/>
    <mergeCell ref="F84:H84"/>
    <mergeCell ref="K84:M84"/>
    <mergeCell ref="T84:U84"/>
    <mergeCell ref="W84:X84"/>
    <mergeCell ref="A80:A111"/>
    <mergeCell ref="F80:H80"/>
    <mergeCell ref="K80:M80"/>
    <mergeCell ref="T80:U80"/>
    <mergeCell ref="W80:X80"/>
    <mergeCell ref="F81:H81"/>
    <mergeCell ref="K81:M81"/>
    <mergeCell ref="T81:U81"/>
    <mergeCell ref="W81:X81"/>
    <mergeCell ref="F82:H82"/>
    <mergeCell ref="K89:M89"/>
    <mergeCell ref="T89:U89"/>
    <mergeCell ref="W89:X89"/>
    <mergeCell ref="F90:H90"/>
    <mergeCell ref="K90:M90"/>
    <mergeCell ref="T90:U90"/>
    <mergeCell ref="W90:X90"/>
    <mergeCell ref="F87:H87"/>
    <mergeCell ref="K87:M87"/>
    <mergeCell ref="O87:O118"/>
    <mergeCell ref="T87:U87"/>
    <mergeCell ref="K71:M71"/>
    <mergeCell ref="T71:U71"/>
    <mergeCell ref="W71:X71"/>
    <mergeCell ref="F72:H72"/>
    <mergeCell ref="F78:H78"/>
    <mergeCell ref="K78:M78"/>
    <mergeCell ref="O78:O85"/>
    <mergeCell ref="T78:U78"/>
    <mergeCell ref="W78:X78"/>
    <mergeCell ref="F79:H79"/>
    <mergeCell ref="K79:M79"/>
    <mergeCell ref="T79:U79"/>
    <mergeCell ref="W79:X79"/>
    <mergeCell ref="K82:M82"/>
    <mergeCell ref="F76:H76"/>
    <mergeCell ref="K76:M76"/>
    <mergeCell ref="T76:U76"/>
    <mergeCell ref="W76:X76"/>
    <mergeCell ref="F77:H77"/>
    <mergeCell ref="K77:M77"/>
    <mergeCell ref="T77:U77"/>
    <mergeCell ref="W77:X77"/>
    <mergeCell ref="F85:H85"/>
    <mergeCell ref="K85:M85"/>
    <mergeCell ref="T85:U85"/>
    <mergeCell ref="W85:X85"/>
    <mergeCell ref="T67:U67"/>
    <mergeCell ref="W67:X67"/>
    <mergeCell ref="W62:X62"/>
    <mergeCell ref="F63:H63"/>
    <mergeCell ref="K63:M63"/>
    <mergeCell ref="T63:U63"/>
    <mergeCell ref="W63:X63"/>
    <mergeCell ref="F64:H64"/>
    <mergeCell ref="K64:M64"/>
    <mergeCell ref="T64:U64"/>
    <mergeCell ref="W64:X64"/>
    <mergeCell ref="F74:H74"/>
    <mergeCell ref="K74:M74"/>
    <mergeCell ref="T74:U74"/>
    <mergeCell ref="W74:X74"/>
    <mergeCell ref="F75:H75"/>
    <mergeCell ref="K75:M75"/>
    <mergeCell ref="T75:U75"/>
    <mergeCell ref="W75:X75"/>
    <mergeCell ref="K72:M72"/>
    <mergeCell ref="T72:U72"/>
    <mergeCell ref="W72:X72"/>
    <mergeCell ref="F73:H73"/>
    <mergeCell ref="K73:M73"/>
    <mergeCell ref="T73:U73"/>
    <mergeCell ref="W73:X73"/>
    <mergeCell ref="F70:H70"/>
    <mergeCell ref="K70:M70"/>
    <mergeCell ref="O70:O77"/>
    <mergeCell ref="T70:U70"/>
    <mergeCell ref="W70:X70"/>
    <mergeCell ref="F71:H71"/>
    <mergeCell ref="F61:H61"/>
    <mergeCell ref="K61:M61"/>
    <mergeCell ref="F62:H62"/>
    <mergeCell ref="K62:M62"/>
    <mergeCell ref="O62:O69"/>
    <mergeCell ref="T62:U62"/>
    <mergeCell ref="F65:H65"/>
    <mergeCell ref="K65:M65"/>
    <mergeCell ref="T65:U65"/>
    <mergeCell ref="F68:H68"/>
    <mergeCell ref="F59:H59"/>
    <mergeCell ref="K59:M59"/>
    <mergeCell ref="T59:U59"/>
    <mergeCell ref="W59:X59"/>
    <mergeCell ref="F60:H60"/>
    <mergeCell ref="K60:M60"/>
    <mergeCell ref="T60:U60"/>
    <mergeCell ref="W60:X60"/>
    <mergeCell ref="K68:M68"/>
    <mergeCell ref="T68:U68"/>
    <mergeCell ref="W68:X68"/>
    <mergeCell ref="F69:H69"/>
    <mergeCell ref="K69:M69"/>
    <mergeCell ref="T69:U69"/>
    <mergeCell ref="W69:X69"/>
    <mergeCell ref="W65:X65"/>
    <mergeCell ref="F66:H66"/>
    <mergeCell ref="K66:M66"/>
    <mergeCell ref="T66:U66"/>
    <mergeCell ref="W66:X66"/>
    <mergeCell ref="F67:H67"/>
    <mergeCell ref="K67:M67"/>
    <mergeCell ref="T57:U57"/>
    <mergeCell ref="W57:X57"/>
    <mergeCell ref="F58:H58"/>
    <mergeCell ref="K58:M58"/>
    <mergeCell ref="T58:U58"/>
    <mergeCell ref="W58:X58"/>
    <mergeCell ref="F55:H55"/>
    <mergeCell ref="K55:M55"/>
    <mergeCell ref="T55:U55"/>
    <mergeCell ref="W55:X55"/>
    <mergeCell ref="F56:H56"/>
    <mergeCell ref="K56:M56"/>
    <mergeCell ref="T56:U56"/>
    <mergeCell ref="W56:X56"/>
    <mergeCell ref="K53:M53"/>
    <mergeCell ref="T53:U53"/>
    <mergeCell ref="W53:X53"/>
    <mergeCell ref="F54:H54"/>
    <mergeCell ref="K54:M54"/>
    <mergeCell ref="T54:U54"/>
    <mergeCell ref="W54:X54"/>
    <mergeCell ref="A48:A79"/>
    <mergeCell ref="F48:H48"/>
    <mergeCell ref="K48:M48"/>
    <mergeCell ref="T48:U48"/>
    <mergeCell ref="W48:X48"/>
    <mergeCell ref="F49:H49"/>
    <mergeCell ref="K45:M45"/>
    <mergeCell ref="T45:U45"/>
    <mergeCell ref="W45:X45"/>
    <mergeCell ref="F46:H46"/>
    <mergeCell ref="K46:M46"/>
    <mergeCell ref="T46:U46"/>
    <mergeCell ref="W46:X46"/>
    <mergeCell ref="F51:H51"/>
    <mergeCell ref="K51:M51"/>
    <mergeCell ref="T51:U51"/>
    <mergeCell ref="W51:X51"/>
    <mergeCell ref="F52:H52"/>
    <mergeCell ref="K52:M52"/>
    <mergeCell ref="O52:O60"/>
    <mergeCell ref="T52:U52"/>
    <mergeCell ref="W52:X52"/>
    <mergeCell ref="F53:H53"/>
    <mergeCell ref="K49:M49"/>
    <mergeCell ref="T49:U49"/>
    <mergeCell ref="W49:X49"/>
    <mergeCell ref="F50:H50"/>
    <mergeCell ref="K50:M50"/>
    <mergeCell ref="T50:U50"/>
    <mergeCell ref="W50:X50"/>
    <mergeCell ref="F57:H57"/>
    <mergeCell ref="K57:M57"/>
    <mergeCell ref="W35:X35"/>
    <mergeCell ref="F36:H36"/>
    <mergeCell ref="K36:M36"/>
    <mergeCell ref="T36:U36"/>
    <mergeCell ref="W36:X36"/>
    <mergeCell ref="F43:H43"/>
    <mergeCell ref="K43:M43"/>
    <mergeCell ref="O43:O51"/>
    <mergeCell ref="T43:U43"/>
    <mergeCell ref="W43:X43"/>
    <mergeCell ref="F44:H44"/>
    <mergeCell ref="K44:M44"/>
    <mergeCell ref="T44:U44"/>
    <mergeCell ref="W44:X44"/>
    <mergeCell ref="F45:H45"/>
    <mergeCell ref="F41:H41"/>
    <mergeCell ref="K41:M41"/>
    <mergeCell ref="T41:U41"/>
    <mergeCell ref="W41:X41"/>
    <mergeCell ref="F42:H42"/>
    <mergeCell ref="K42:M42"/>
    <mergeCell ref="T42:U42"/>
    <mergeCell ref="W42:X42"/>
    <mergeCell ref="F47:H47"/>
    <mergeCell ref="K47:M47"/>
    <mergeCell ref="T47:U47"/>
    <mergeCell ref="W47:X47"/>
    <mergeCell ref="F34:H34"/>
    <mergeCell ref="K34:M34"/>
    <mergeCell ref="O34:O42"/>
    <mergeCell ref="T34:U34"/>
    <mergeCell ref="W34:X34"/>
    <mergeCell ref="F35:H35"/>
    <mergeCell ref="F31:H31"/>
    <mergeCell ref="K31:M31"/>
    <mergeCell ref="T31:U31"/>
    <mergeCell ref="W31:X31"/>
    <mergeCell ref="F32:H32"/>
    <mergeCell ref="K32:M32"/>
    <mergeCell ref="T32:U32"/>
    <mergeCell ref="W32:X32"/>
    <mergeCell ref="F39:H39"/>
    <mergeCell ref="K39:M39"/>
    <mergeCell ref="T39:U39"/>
    <mergeCell ref="W39:X39"/>
    <mergeCell ref="F40:H40"/>
    <mergeCell ref="K40:M40"/>
    <mergeCell ref="T40:U40"/>
    <mergeCell ref="W40:X40"/>
    <mergeCell ref="F37:H37"/>
    <mergeCell ref="K37:M37"/>
    <mergeCell ref="T37:U37"/>
    <mergeCell ref="W37:X37"/>
    <mergeCell ref="F38:H38"/>
    <mergeCell ref="K38:M38"/>
    <mergeCell ref="T38:U38"/>
    <mergeCell ref="W38:X38"/>
    <mergeCell ref="K35:M35"/>
    <mergeCell ref="T35:U35"/>
    <mergeCell ref="F29:H29"/>
    <mergeCell ref="K29:M29"/>
    <mergeCell ref="T29:U29"/>
    <mergeCell ref="W29:X29"/>
    <mergeCell ref="F30:H30"/>
    <mergeCell ref="K30:M30"/>
    <mergeCell ref="T30:U30"/>
    <mergeCell ref="W30:X30"/>
    <mergeCell ref="K27:M27"/>
    <mergeCell ref="T27:U27"/>
    <mergeCell ref="W27:X27"/>
    <mergeCell ref="F28:H28"/>
    <mergeCell ref="K28:M28"/>
    <mergeCell ref="T28:U28"/>
    <mergeCell ref="W28:X28"/>
    <mergeCell ref="F25:H25"/>
    <mergeCell ref="K25:M25"/>
    <mergeCell ref="O25:O33"/>
    <mergeCell ref="T25:U25"/>
    <mergeCell ref="W25:X25"/>
    <mergeCell ref="F26:H26"/>
    <mergeCell ref="K26:M26"/>
    <mergeCell ref="T26:U26"/>
    <mergeCell ref="W26:X26"/>
    <mergeCell ref="F27:H27"/>
    <mergeCell ref="F33:H33"/>
    <mergeCell ref="K33:M33"/>
    <mergeCell ref="T33:U33"/>
    <mergeCell ref="W33:X33"/>
    <mergeCell ref="F23:H23"/>
    <mergeCell ref="K23:M23"/>
    <mergeCell ref="T23:U23"/>
    <mergeCell ref="W23:X23"/>
    <mergeCell ref="F24:H24"/>
    <mergeCell ref="K24:M24"/>
    <mergeCell ref="T24:U24"/>
    <mergeCell ref="W24:X24"/>
    <mergeCell ref="F21:H21"/>
    <mergeCell ref="K21:M21"/>
    <mergeCell ref="T21:U21"/>
    <mergeCell ref="W21:X21"/>
    <mergeCell ref="F22:H22"/>
    <mergeCell ref="K22:M22"/>
    <mergeCell ref="T22:U22"/>
    <mergeCell ref="W22:X22"/>
    <mergeCell ref="F19:H19"/>
    <mergeCell ref="K19:M19"/>
    <mergeCell ref="T19:U19"/>
    <mergeCell ref="W19:X19"/>
    <mergeCell ref="F20:H20"/>
    <mergeCell ref="K20:M20"/>
    <mergeCell ref="T20:U20"/>
    <mergeCell ref="W20:X20"/>
    <mergeCell ref="T17:U17"/>
    <mergeCell ref="W17:X17"/>
    <mergeCell ref="F18:H18"/>
    <mergeCell ref="K18:M18"/>
    <mergeCell ref="T18:U18"/>
    <mergeCell ref="W18:X18"/>
    <mergeCell ref="T15:U15"/>
    <mergeCell ref="W15:X15"/>
    <mergeCell ref="A16:A47"/>
    <mergeCell ref="F16:H16"/>
    <mergeCell ref="K16:M16"/>
    <mergeCell ref="O16:O24"/>
    <mergeCell ref="T16:U16"/>
    <mergeCell ref="W16:X16"/>
    <mergeCell ref="F17:H17"/>
    <mergeCell ref="K17:M17"/>
    <mergeCell ref="O13:O14"/>
    <mergeCell ref="B14:C14"/>
    <mergeCell ref="D14:E14"/>
    <mergeCell ref="J14:K14"/>
    <mergeCell ref="F15:H15"/>
    <mergeCell ref="K15:M15"/>
    <mergeCell ref="A3:A13"/>
    <mergeCell ref="B3:C3"/>
    <mergeCell ref="D3:E3"/>
    <mergeCell ref="J3:K3"/>
    <mergeCell ref="B4:C4"/>
    <mergeCell ref="D4:E4"/>
    <mergeCell ref="J4:K4"/>
    <mergeCell ref="B5:C5"/>
    <mergeCell ref="D5:E5"/>
    <mergeCell ref="J5:K5"/>
    <mergeCell ref="B1:H1"/>
    <mergeCell ref="J1:M1"/>
    <mergeCell ref="B2:C2"/>
    <mergeCell ref="D2:E2"/>
    <mergeCell ref="J2:K2"/>
    <mergeCell ref="O2:O6"/>
    <mergeCell ref="B6:C6"/>
    <mergeCell ref="D6:E6"/>
    <mergeCell ref="J6:K6"/>
    <mergeCell ref="B12:C12"/>
    <mergeCell ref="D12:E12"/>
    <mergeCell ref="J12:K12"/>
    <mergeCell ref="B13:C13"/>
    <mergeCell ref="D13:E13"/>
    <mergeCell ref="J13:K13"/>
    <mergeCell ref="B9:C9"/>
    <mergeCell ref="D9:E9"/>
    <mergeCell ref="J9:K9"/>
    <mergeCell ref="O9:O11"/>
    <mergeCell ref="B10:C10"/>
    <mergeCell ref="D10:E10"/>
    <mergeCell ref="J10:K10"/>
    <mergeCell ref="B11:C11"/>
    <mergeCell ref="D11:E11"/>
    <mergeCell ref="J11:K11"/>
    <mergeCell ref="B7:C7"/>
    <mergeCell ref="D7:E7"/>
    <mergeCell ref="J7:K7"/>
    <mergeCell ref="B8:C8"/>
    <mergeCell ref="D8:E8"/>
    <mergeCell ref="J8:K8"/>
  </mergeCells>
  <conditionalFormatting sqref="D16:D378">
    <cfRule type="cellIs" dxfId="39" priority="16" operator="equal">
      <formula>"subsecuente"</formula>
    </cfRule>
    <cfRule type="cellIs" dxfId="38" priority="17" operator="equal">
      <formula>"1a. Vez"</formula>
    </cfRule>
  </conditionalFormatting>
  <conditionalFormatting sqref="F3:F14">
    <cfRule type="dataBar" priority="18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{1CE808C6-A652-4ED4-AA2C-3E1B22AB479E}</x14:id>
        </ext>
      </extLst>
    </cfRule>
  </conditionalFormatting>
  <conditionalFormatting sqref="B272 B289">
    <cfRule type="expression" dxfId="37" priority="15">
      <formula>$D272:$D287&lt;&gt;0</formula>
    </cfRule>
  </conditionalFormatting>
  <conditionalFormatting sqref="B304">
    <cfRule type="expression" dxfId="36" priority="14">
      <formula>$D304:$D319&lt;&gt;0</formula>
    </cfRule>
  </conditionalFormatting>
  <conditionalFormatting sqref="B336">
    <cfRule type="expression" dxfId="35" priority="13">
      <formula>$D336:$D351&lt;&gt;0</formula>
    </cfRule>
  </conditionalFormatting>
  <conditionalFormatting sqref="C16:M378">
    <cfRule type="expression" dxfId="34" priority="1">
      <formula>$C16=0</formula>
    </cfRule>
  </conditionalFormatting>
  <conditionalFormatting sqref="R2:R6">
    <cfRule type="dataBar" priority="1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{AABD61E8-B794-4CE7-AE45-DAAA9823DDEF}</x14:id>
        </ext>
      </extLst>
    </cfRule>
  </conditionalFormatting>
  <conditionalFormatting sqref="R9:R11">
    <cfRule type="dataBar" priority="10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{5A9C8DC4-751E-4CD1-B6AB-56B40FCE9311}</x14:id>
        </ext>
      </extLst>
    </cfRule>
  </conditionalFormatting>
  <conditionalFormatting sqref="R13">
    <cfRule type="dataBar" priority="9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{A04F3D62-B843-430A-AE6D-DF62D744E117}</x14:id>
        </ext>
      </extLst>
    </cfRule>
  </conditionalFormatting>
  <conditionalFormatting sqref="Q16:X60 Q87:X150 Q62:X85">
    <cfRule type="expression" dxfId="33" priority="3">
      <formula>$Q16=0</formula>
    </cfRule>
  </conditionalFormatting>
  <conditionalFormatting sqref="B273:B288 B305:B321 B337:B347">
    <cfRule type="expression" dxfId="32" priority="19">
      <formula>$D273:$D304&lt;&gt;0</formula>
    </cfRule>
  </conditionalFormatting>
  <conditionalFormatting sqref="B290:B303 B322:B332">
    <cfRule type="expression" dxfId="31" priority="20">
      <formula>$D290:$D336&lt;&gt;0</formula>
    </cfRule>
  </conditionalFormatting>
  <conditionalFormatting sqref="B348:B353">
    <cfRule type="expression" dxfId="30" priority="21">
      <formula>$D348:$D378&lt;&gt;0</formula>
    </cfRule>
  </conditionalFormatting>
  <conditionalFormatting sqref="B369:B378">
    <cfRule type="expression" dxfId="29" priority="22">
      <formula>$D369:$D378&lt;&gt;0</formula>
    </cfRule>
  </conditionalFormatting>
  <conditionalFormatting sqref="B368">
    <cfRule type="expression" dxfId="28" priority="23">
      <formula>$D368:$D378&lt;&gt;0</formula>
    </cfRule>
  </conditionalFormatting>
  <conditionalFormatting sqref="B333:B335">
    <cfRule type="expression" dxfId="27" priority="24">
      <formula>$D333:$D378&lt;&gt;0</formula>
    </cfRule>
  </conditionalFormatting>
  <conditionalFormatting sqref="B354:B367">
    <cfRule type="expression" dxfId="26" priority="25">
      <formula>$D354:$D379&lt;&gt;0</formula>
    </cfRule>
  </conditionalFormatting>
  <conditionalFormatting sqref="R14">
    <cfRule type="dataBar" priority="7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{42176CF9-AEED-40AE-BD41-09AD19CF1D80}</x14:id>
        </ext>
      </extLst>
    </cfRule>
  </conditionalFormatting>
  <conditionalFormatting sqref="R16:R60 R87:R150 R62:R85">
    <cfRule type="cellIs" dxfId="25" priority="4" operator="equal">
      <formula>"subsecuente"</formula>
    </cfRule>
    <cfRule type="cellIs" dxfId="24" priority="5" operator="equal">
      <formula>"1a. Vez"</formula>
    </cfRule>
  </conditionalFormatting>
  <conditionalFormatting sqref="S16:S60 S62:S85 S87:S150">
    <cfRule type="cellIs" dxfId="23" priority="6" operator="equal">
      <formula>"telefónica"</formula>
    </cfRule>
    <cfRule type="cellIs" dxfId="22" priority="8" operator="equal">
      <formula>"programada"</formula>
    </cfRule>
  </conditionalFormatting>
  <conditionalFormatting sqref="E16:E378">
    <cfRule type="cellIs" dxfId="21" priority="2" operator="equal">
      <formula>"programada"</formula>
    </cfRule>
    <cfRule type="cellIs" dxfId="20" priority="12" operator="equal">
      <formula>"telefónica"</formula>
    </cfRule>
  </conditionalFormatting>
  <dataValidations count="2">
    <dataValidation type="list" allowBlank="1" showInputMessage="1" showErrorMessage="1" sqref="I1" xr:uid="{BBBD6578-C1EC-4696-B6FB-B190F4BFA98C}">
      <formula1>"1,2,3,4,5,6,7,8,9,10,11,12,13,14,15,16,17,18,19,20,21,22,23,24,25,26,27,28,29,30,31"</formula1>
    </dataValidation>
    <dataValidation type="list" allowBlank="1" showInputMessage="1" showErrorMessage="1" sqref="J1" xr:uid="{04568EE0-E789-4C80-BFA4-7AC008384632}">
      <formula1>"ENERO,FEBRERO,MARZO,ABRIL,MAYO,JUNIO,JULIO,AGOSTO,SEPTIEMBRE,OCTUBRE,NOVIEMBRE,DICIEMBRE"</formula1>
    </dataValidation>
  </dataValidations>
  <pageMargins left="0.7" right="0.7" top="0.75" bottom="0.75" header="0.3" footer="0.3"/>
  <pageSetup scale="44" orientation="portrait" r:id="rId1"/>
  <colBreaks count="1" manualBreakCount="1">
    <brk id="13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E808C6-A652-4ED4-AA2C-3E1B22AB479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F3:F14</xm:sqref>
        </x14:conditionalFormatting>
        <x14:conditionalFormatting xmlns:xm="http://schemas.microsoft.com/office/excel/2006/main">
          <x14:cfRule type="dataBar" id="{AABD61E8-B794-4CE7-AE45-DAAA9823DD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R2:R6</xm:sqref>
        </x14:conditionalFormatting>
        <x14:conditionalFormatting xmlns:xm="http://schemas.microsoft.com/office/excel/2006/main">
          <x14:cfRule type="dataBar" id="{5A9C8DC4-751E-4CD1-B6AB-56B40FCE93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R9:R11</xm:sqref>
        </x14:conditionalFormatting>
        <x14:conditionalFormatting xmlns:xm="http://schemas.microsoft.com/office/excel/2006/main">
          <x14:cfRule type="dataBar" id="{A04F3D62-B843-430A-AE6D-DF62D744E11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42176CF9-AEED-40AE-BD41-09AD19CF1D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42FF3F9-F111-48C4-B38F-6180C4E22745}">
          <x14:formula1>
            <xm:f>listas!$P$1:$P$2</xm:f>
          </x14:formula1>
          <xm:sqref>R68:R73 R87:R150 D16:D378 R16:R60 R76:R81 R62:R65</xm:sqref>
        </x14:dataValidation>
        <x14:dataValidation type="list" allowBlank="1" showInputMessage="1" showErrorMessage="1" xr:uid="{9E2EA7E7-4A6C-4EBC-A958-29D3AC4FC2E8}">
          <x14:formula1>
            <xm:f>listas!$Q$1:$Q$3</xm:f>
          </x14:formula1>
          <xm:sqref>E16:E378 S68:S73 S87:S150 S16:S60 S62:S65 S76:S85</xm:sqref>
        </x14:dataValidation>
        <x14:dataValidation type="list" allowBlank="1" showInputMessage="1" showErrorMessage="1" xr:uid="{DD9EA579-89A1-4C10-94E6-2C15C40546B2}">
          <x14:formula1>
            <xm:f>listas!$R$1:$R$5</xm:f>
          </x14:formula1>
          <xm:sqref>W16:W42</xm:sqref>
        </x14:dataValidation>
        <x14:dataValidation type="list" allowBlank="1" showInputMessage="1" showErrorMessage="1" xr:uid="{A7934E69-B380-46A8-895C-A720BFF6882E}">
          <x14:formula1>
            <xm:f>listas!$E$2:$E$15</xm:f>
          </x14:formula1>
          <xm:sqref>Q2:Q6</xm:sqref>
        </x14:dataValidation>
        <x14:dataValidation type="list" allowBlank="1" showInputMessage="1" showErrorMessage="1" xr:uid="{08A6DC08-183F-4065-AD9D-118C22C6CE31}">
          <x14:formula1>
            <xm:f>listas!$M$2:$M$7</xm:f>
          </x14:formula1>
          <xm:sqref>Q9:Q11</xm:sqref>
        </x14:dataValidation>
        <x14:dataValidation type="list" allowBlank="1" showInputMessage="1" showErrorMessage="1" xr:uid="{7A616A79-2446-4C07-9D2A-C7CA3466386C}">
          <x14:formula1>
            <xm:f>listas!$I$2:$I$3</xm:f>
          </x14:formula1>
          <xm:sqref>Q13:Q14</xm:sqref>
        </x14:dataValidation>
        <x14:dataValidation type="list" allowBlank="1" showInputMessage="1" showErrorMessage="1" xr:uid="{6A3B7801-1AC5-461B-9020-1FF515F502D5}">
          <x14:formula1>
            <xm:f>listas!$A$2:$A$50</xm:f>
          </x14:formula1>
          <xm:sqref>D3:E14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4820-7526-4D2E-8DCA-3AD9639F24FA}">
  <sheetPr codeName="Hoja2"/>
  <dimension ref="A1:R37"/>
  <sheetViews>
    <sheetView topLeftCell="D1" zoomScale="120" zoomScaleNormal="120" workbookViewId="0">
      <selection activeCell="M30" sqref="M30"/>
    </sheetView>
  </sheetViews>
  <sheetFormatPr baseColWidth="10" defaultRowHeight="11.25" x14ac:dyDescent="0.2"/>
  <cols>
    <col min="1" max="1" width="29.42578125" style="9" bestFit="1" customWidth="1"/>
    <col min="2" max="2" width="19.140625" style="9" bestFit="1" customWidth="1"/>
    <col min="3" max="3" width="19.5703125" style="9" bestFit="1" customWidth="1"/>
    <col min="4" max="4" width="3.42578125" style="9" customWidth="1"/>
    <col min="5" max="5" width="22.85546875" style="9" bestFit="1" customWidth="1"/>
    <col min="6" max="6" width="19.140625" style="9" bestFit="1" customWidth="1"/>
    <col min="7" max="7" width="19.5703125" style="9" bestFit="1" customWidth="1"/>
    <col min="8" max="8" width="3.42578125" style="9" customWidth="1"/>
    <col min="9" max="9" width="18.7109375" style="9" bestFit="1" customWidth="1"/>
    <col min="10" max="10" width="14.140625" style="9" bestFit="1" customWidth="1"/>
    <col min="11" max="11" width="19.5703125" style="9" bestFit="1" customWidth="1"/>
    <col min="12" max="12" width="3.42578125" style="9" customWidth="1"/>
    <col min="13" max="13" width="24.85546875" style="9" bestFit="1" customWidth="1"/>
    <col min="14" max="14" width="19.140625" style="9" bestFit="1" customWidth="1"/>
    <col min="15" max="15" width="19.5703125" style="9" bestFit="1" customWidth="1"/>
    <col min="16" max="16" width="10.28515625" style="9" bestFit="1" customWidth="1"/>
    <col min="17" max="17" width="9.7109375" style="9" bestFit="1" customWidth="1"/>
    <col min="18" max="18" width="7.7109375" style="9" bestFit="1" customWidth="1"/>
    <col min="19" max="16384" width="11.42578125" style="9"/>
  </cols>
  <sheetData>
    <row r="1" spans="1:18" ht="15.75" x14ac:dyDescent="0.25">
      <c r="A1" s="14" t="s">
        <v>3</v>
      </c>
      <c r="B1" s="14" t="s">
        <v>30</v>
      </c>
      <c r="C1" s="14" t="s">
        <v>31</v>
      </c>
      <c r="D1" s="13"/>
      <c r="E1" s="14" t="s">
        <v>5</v>
      </c>
      <c r="F1" s="14" t="s">
        <v>30</v>
      </c>
      <c r="G1" s="14" t="s">
        <v>31</v>
      </c>
      <c r="H1" s="13"/>
      <c r="I1" s="14" t="s">
        <v>4</v>
      </c>
      <c r="J1" s="14" t="s">
        <v>30</v>
      </c>
      <c r="K1" s="14" t="s">
        <v>31</v>
      </c>
      <c r="L1"/>
      <c r="M1" s="14" t="s">
        <v>6</v>
      </c>
      <c r="N1" s="14" t="s">
        <v>30</v>
      </c>
      <c r="O1" s="14" t="s">
        <v>31</v>
      </c>
      <c r="P1" s="10" t="s">
        <v>0</v>
      </c>
      <c r="Q1" s="10" t="s">
        <v>22</v>
      </c>
      <c r="R1" s="10"/>
    </row>
    <row r="2" spans="1:18" ht="15" x14ac:dyDescent="0.25">
      <c r="A2" s="12" t="s">
        <v>32</v>
      </c>
      <c r="B2" s="68">
        <v>45108.604166666664</v>
      </c>
      <c r="C2" s="68">
        <v>45108.854166666664</v>
      </c>
      <c r="E2" s="12" t="s">
        <v>53</v>
      </c>
      <c r="F2" s="75">
        <v>0.35416666666666669</v>
      </c>
      <c r="G2" s="75">
        <v>0.625</v>
      </c>
      <c r="I2" s="12" t="s">
        <v>61</v>
      </c>
      <c r="J2" s="75">
        <v>0.35416666666666669</v>
      </c>
      <c r="K2" s="75">
        <v>0.625</v>
      </c>
      <c r="L2"/>
      <c r="M2" s="12" t="s">
        <v>63</v>
      </c>
      <c r="N2" s="75">
        <v>0.35416666666666669</v>
      </c>
      <c r="O2" s="75">
        <v>0.625</v>
      </c>
      <c r="P2" s="10" t="s">
        <v>17</v>
      </c>
      <c r="Q2" s="10" t="s">
        <v>23</v>
      </c>
      <c r="R2" s="10"/>
    </row>
    <row r="3" spans="1:18" x14ac:dyDescent="0.2">
      <c r="A3" s="12" t="s">
        <v>33</v>
      </c>
      <c r="B3" s="68">
        <v>45108.354166666664</v>
      </c>
      <c r="C3" s="68">
        <v>45108.625</v>
      </c>
      <c r="E3" s="12" t="s">
        <v>54</v>
      </c>
      <c r="F3" s="75">
        <v>0.35416666666666669</v>
      </c>
      <c r="G3" s="75">
        <v>0.625</v>
      </c>
      <c r="I3" s="12" t="s">
        <v>62</v>
      </c>
      <c r="J3" s="75">
        <v>0.35416666666666669</v>
      </c>
      <c r="K3" s="75">
        <v>0.625</v>
      </c>
      <c r="M3" s="12" t="s">
        <v>64</v>
      </c>
      <c r="N3" s="75">
        <v>0.35416666666666669</v>
      </c>
      <c r="O3" s="75">
        <v>0.58333333333333337</v>
      </c>
      <c r="P3" s="10"/>
      <c r="Q3" s="10" t="s">
        <v>24</v>
      </c>
      <c r="R3" s="10"/>
    </row>
    <row r="4" spans="1:18" x14ac:dyDescent="0.2">
      <c r="A4" s="12" t="s">
        <v>34</v>
      </c>
      <c r="B4" s="68">
        <v>45108.354166666664</v>
      </c>
      <c r="C4" s="68">
        <v>45108.625</v>
      </c>
      <c r="E4" s="12" t="s">
        <v>55</v>
      </c>
      <c r="F4" s="75">
        <v>0.3125</v>
      </c>
      <c r="G4" s="75">
        <v>0.58333333333333337</v>
      </c>
      <c r="M4" s="12" t="s">
        <v>65</v>
      </c>
      <c r="N4" s="75">
        <v>0.35416666666666669</v>
      </c>
      <c r="O4" s="75">
        <v>0.625</v>
      </c>
      <c r="P4" s="10"/>
      <c r="Q4" s="10"/>
      <c r="R4" s="10"/>
    </row>
    <row r="5" spans="1:18" x14ac:dyDescent="0.2">
      <c r="A5" s="12" t="s">
        <v>35</v>
      </c>
      <c r="B5" s="68">
        <v>45108.354166666664</v>
      </c>
      <c r="C5" s="68">
        <v>45108.625</v>
      </c>
      <c r="E5" s="12" t="s">
        <v>56</v>
      </c>
      <c r="F5" s="75">
        <v>0.3125</v>
      </c>
      <c r="G5" s="75">
        <v>0.58333333333333337</v>
      </c>
      <c r="M5" s="12" t="s">
        <v>66</v>
      </c>
      <c r="N5" s="75">
        <v>0.5625</v>
      </c>
      <c r="O5" s="75">
        <v>0.85416666666666663</v>
      </c>
      <c r="P5" s="10"/>
      <c r="Q5" s="10"/>
      <c r="R5" s="10"/>
    </row>
    <row r="6" spans="1:18" x14ac:dyDescent="0.2">
      <c r="A6" s="12" t="s">
        <v>36</v>
      </c>
      <c r="B6" s="68">
        <v>45108.604166666664</v>
      </c>
      <c r="C6" s="68">
        <v>45108.854166666664</v>
      </c>
      <c r="E6" s="12" t="s">
        <v>57</v>
      </c>
      <c r="F6" s="75">
        <v>0.35416666666666669</v>
      </c>
      <c r="G6" s="75">
        <v>0.58333333333333337</v>
      </c>
      <c r="N6" s="12"/>
      <c r="O6" s="12"/>
    </row>
    <row r="7" spans="1:18" x14ac:dyDescent="0.2">
      <c r="A7" s="12" t="s">
        <v>37</v>
      </c>
      <c r="B7" s="68">
        <v>45108.604166666664</v>
      </c>
      <c r="C7" s="68">
        <v>45108.854166666664</v>
      </c>
      <c r="E7" s="12" t="s">
        <v>58</v>
      </c>
      <c r="F7" s="75">
        <v>0.60416666666666663</v>
      </c>
      <c r="G7" s="75">
        <v>0.83333333333333337</v>
      </c>
      <c r="M7" s="12"/>
      <c r="N7" s="12"/>
      <c r="O7" s="12"/>
    </row>
    <row r="8" spans="1:18" x14ac:dyDescent="0.2">
      <c r="A8" s="12" t="s">
        <v>38</v>
      </c>
      <c r="B8" s="68">
        <v>45108.354166666664</v>
      </c>
      <c r="C8" s="68">
        <v>45108.625</v>
      </c>
      <c r="E8" s="12" t="s">
        <v>59</v>
      </c>
      <c r="F8" s="75">
        <v>0.60416666666666663</v>
      </c>
      <c r="G8" s="75">
        <v>0.83333333333333337</v>
      </c>
    </row>
    <row r="9" spans="1:18" x14ac:dyDescent="0.2">
      <c r="A9" s="12" t="s">
        <v>39</v>
      </c>
      <c r="B9" s="68">
        <v>45108.3125</v>
      </c>
      <c r="C9" s="68">
        <v>45108.583333333336</v>
      </c>
      <c r="E9" s="12" t="s">
        <v>60</v>
      </c>
      <c r="F9" s="75">
        <v>0.35416666666666669</v>
      </c>
      <c r="G9" s="75">
        <v>0.8125</v>
      </c>
    </row>
    <row r="10" spans="1:18" x14ac:dyDescent="0.2">
      <c r="A10" s="12" t="s">
        <v>40</v>
      </c>
      <c r="B10" s="68">
        <v>45108.604166666664</v>
      </c>
      <c r="C10" s="68">
        <v>45108.854166666664</v>
      </c>
      <c r="E10" s="12"/>
      <c r="F10" s="68"/>
      <c r="G10" s="68"/>
    </row>
    <row r="11" spans="1:18" x14ac:dyDescent="0.2">
      <c r="A11" s="12" t="s">
        <v>41</v>
      </c>
      <c r="B11" s="68">
        <v>45108.3125</v>
      </c>
      <c r="C11" s="68">
        <v>45108.583333333336</v>
      </c>
      <c r="E11" s="12"/>
      <c r="F11" s="68"/>
      <c r="G11" s="68"/>
      <c r="N11" s="84"/>
    </row>
    <row r="12" spans="1:18" x14ac:dyDescent="0.2">
      <c r="A12" s="12" t="s">
        <v>42</v>
      </c>
      <c r="B12" s="68">
        <v>45108.604166666664</v>
      </c>
      <c r="C12" s="68">
        <v>45108.854166666664</v>
      </c>
      <c r="E12" s="12"/>
      <c r="F12" s="68"/>
      <c r="G12" s="68"/>
      <c r="N12" s="84"/>
    </row>
    <row r="13" spans="1:18" x14ac:dyDescent="0.2">
      <c r="A13" s="12" t="s">
        <v>43</v>
      </c>
      <c r="B13" s="68">
        <v>45108.291666666664</v>
      </c>
      <c r="C13" s="68">
        <v>45108.604166666664</v>
      </c>
      <c r="E13" s="12"/>
      <c r="F13" s="68"/>
      <c r="G13" s="68"/>
      <c r="N13" s="84"/>
    </row>
    <row r="14" spans="1:18" ht="15" x14ac:dyDescent="0.25">
      <c r="A14" s="12" t="s">
        <v>44</v>
      </c>
      <c r="B14" s="68">
        <v>45108.604166666664</v>
      </c>
      <c r="C14" s="68">
        <v>45108.854166666664</v>
      </c>
      <c r="E14"/>
      <c r="F14"/>
      <c r="G14"/>
      <c r="N14" s="84"/>
    </row>
    <row r="15" spans="1:18" x14ac:dyDescent="0.2">
      <c r="A15" s="12" t="s">
        <v>45</v>
      </c>
      <c r="B15" s="68">
        <v>45108.3125</v>
      </c>
      <c r="C15" s="68">
        <v>45108.583333333336</v>
      </c>
      <c r="F15" s="84"/>
    </row>
    <row r="16" spans="1:18" x14ac:dyDescent="0.2">
      <c r="A16" s="12" t="s">
        <v>46</v>
      </c>
      <c r="B16" s="68">
        <v>45108.354166666664</v>
      </c>
      <c r="C16" s="68">
        <v>45108.625</v>
      </c>
      <c r="F16" s="84"/>
    </row>
    <row r="17" spans="1:12" x14ac:dyDescent="0.2">
      <c r="A17" s="12" t="s">
        <v>47</v>
      </c>
      <c r="B17" s="68">
        <v>45108.3125</v>
      </c>
      <c r="C17" s="68">
        <v>45108.583333333336</v>
      </c>
      <c r="F17" s="84"/>
    </row>
    <row r="18" spans="1:12" x14ac:dyDescent="0.2">
      <c r="A18" s="12" t="s">
        <v>50</v>
      </c>
      <c r="B18" s="68">
        <v>45108.333333333299</v>
      </c>
      <c r="C18" s="68">
        <v>45108.666666666664</v>
      </c>
      <c r="F18" s="84"/>
    </row>
    <row r="19" spans="1:12" ht="15" x14ac:dyDescent="0.25">
      <c r="A19" s="12" t="s">
        <v>21</v>
      </c>
      <c r="B19" s="68">
        <v>45108.333333333336</v>
      </c>
      <c r="C19" s="68">
        <v>45108.666666666664</v>
      </c>
      <c r="F19" s="84"/>
      <c r="G19"/>
      <c r="H19"/>
      <c r="I19"/>
      <c r="J19"/>
      <c r="K19"/>
      <c r="L19"/>
    </row>
    <row r="20" spans="1:12" ht="15" x14ac:dyDescent="0.25">
      <c r="A20" s="12" t="s">
        <v>51</v>
      </c>
      <c r="B20" s="74">
        <v>0.35416666666666669</v>
      </c>
      <c r="C20" s="75">
        <v>0.8125</v>
      </c>
      <c r="F20" s="84"/>
      <c r="G20"/>
      <c r="H20"/>
      <c r="I20"/>
      <c r="J20"/>
      <c r="K20"/>
      <c r="L20"/>
    </row>
    <row r="21" spans="1:12" ht="15" x14ac:dyDescent="0.25">
      <c r="A21" s="12" t="s">
        <v>52</v>
      </c>
      <c r="B21" s="74">
        <v>0.35416666666666669</v>
      </c>
      <c r="C21" s="75">
        <v>0.8125</v>
      </c>
      <c r="F21" s="84"/>
      <c r="G21"/>
      <c r="H21"/>
      <c r="I21"/>
      <c r="J21"/>
      <c r="K21"/>
      <c r="L21"/>
    </row>
    <row r="22" spans="1:12" ht="15" x14ac:dyDescent="0.25">
      <c r="A22" s="12"/>
      <c r="B22" s="68"/>
      <c r="C22" s="68"/>
      <c r="F22" s="84"/>
      <c r="G22"/>
      <c r="H22"/>
      <c r="I22"/>
      <c r="J22"/>
      <c r="K22"/>
      <c r="L22"/>
    </row>
    <row r="23" spans="1:12" ht="15" x14ac:dyDescent="0.25">
      <c r="A23" s="12"/>
      <c r="B23" s="68"/>
      <c r="C23" s="68"/>
      <c r="F23" s="84"/>
      <c r="G23"/>
      <c r="H23"/>
      <c r="I23"/>
      <c r="J23"/>
      <c r="K23"/>
      <c r="L23"/>
    </row>
    <row r="24" spans="1:12" ht="15" x14ac:dyDescent="0.25">
      <c r="A24" s="12"/>
      <c r="B24" s="12"/>
      <c r="C24" s="12"/>
      <c r="F24" s="84"/>
      <c r="G24"/>
      <c r="H24"/>
      <c r="I24"/>
      <c r="J24"/>
      <c r="K24"/>
      <c r="L24"/>
    </row>
    <row r="25" spans="1:12" ht="15" x14ac:dyDescent="0.25">
      <c r="A25" s="12"/>
      <c r="B25" s="12"/>
      <c r="C25" s="12"/>
      <c r="F25" s="84"/>
      <c r="G25"/>
      <c r="H25"/>
      <c r="I25"/>
      <c r="J25"/>
      <c r="K25"/>
      <c r="L25"/>
    </row>
    <row r="26" spans="1:12" ht="15" x14ac:dyDescent="0.25">
      <c r="A26" s="12"/>
      <c r="B26" s="12"/>
      <c r="C26" s="12"/>
      <c r="F26" s="84"/>
      <c r="G26"/>
      <c r="H26"/>
      <c r="I26"/>
      <c r="J26"/>
      <c r="K26"/>
      <c r="L26"/>
    </row>
    <row r="27" spans="1:12" ht="15" x14ac:dyDescent="0.25">
      <c r="A27" s="12"/>
      <c r="B27" s="12"/>
      <c r="C27" s="12"/>
      <c r="F27" s="84"/>
      <c r="G27"/>
      <c r="H27"/>
      <c r="I27"/>
      <c r="J27"/>
      <c r="K27"/>
      <c r="L27"/>
    </row>
    <row r="28" spans="1:12" ht="15" x14ac:dyDescent="0.25">
      <c r="A28" s="12"/>
      <c r="B28" s="12"/>
      <c r="C28" s="12"/>
      <c r="F28" s="84"/>
      <c r="G28"/>
      <c r="H28"/>
      <c r="I28"/>
      <c r="J28"/>
      <c r="K28"/>
      <c r="L28"/>
    </row>
    <row r="29" spans="1:12" ht="15" x14ac:dyDescent="0.25">
      <c r="A29" s="12"/>
      <c r="B29" s="12"/>
      <c r="C29" s="12"/>
      <c r="E29"/>
      <c r="F29" s="84"/>
      <c r="G29"/>
      <c r="H29"/>
      <c r="I29"/>
      <c r="J29"/>
      <c r="K29"/>
      <c r="L29"/>
    </row>
    <row r="30" spans="1:12" ht="15" x14ac:dyDescent="0.25">
      <c r="A30" s="12"/>
      <c r="B30" s="12"/>
      <c r="C30" s="12"/>
      <c r="E30"/>
      <c r="F30" s="84"/>
      <c r="G30"/>
      <c r="H30"/>
      <c r="I30"/>
      <c r="J30"/>
      <c r="K30"/>
      <c r="L30"/>
    </row>
    <row r="31" spans="1:12" ht="15" x14ac:dyDescent="0.25">
      <c r="A31" s="12"/>
      <c r="B31" s="12"/>
      <c r="C31" s="12"/>
      <c r="E31"/>
      <c r="F31" s="84"/>
      <c r="G31"/>
      <c r="H31"/>
      <c r="I31"/>
      <c r="J31"/>
      <c r="K31"/>
      <c r="L31"/>
    </row>
    <row r="32" spans="1:12" x14ac:dyDescent="0.2">
      <c r="A32" s="12"/>
      <c r="B32" s="12"/>
      <c r="C32" s="12"/>
      <c r="F32" s="84"/>
    </row>
    <row r="33" spans="1:6" x14ac:dyDescent="0.2">
      <c r="A33" s="12"/>
      <c r="B33" s="12"/>
      <c r="C33" s="12"/>
      <c r="F33" s="84"/>
    </row>
    <row r="34" spans="1:6" x14ac:dyDescent="0.2">
      <c r="A34" s="12"/>
      <c r="B34" s="12"/>
      <c r="C34" s="12"/>
    </row>
    <row r="35" spans="1:6" x14ac:dyDescent="0.2">
      <c r="A35" s="12"/>
      <c r="B35" s="12"/>
      <c r="C35" s="12"/>
    </row>
    <row r="36" spans="1:6" x14ac:dyDescent="0.2">
      <c r="A36" s="12"/>
      <c r="B36" s="12"/>
      <c r="C36" s="12"/>
    </row>
    <row r="37" spans="1:6" x14ac:dyDescent="0.2">
      <c r="A37" s="12"/>
      <c r="B37" s="12"/>
      <c r="C37" s="12"/>
    </row>
  </sheetData>
  <sortState xmlns:xlrd2="http://schemas.microsoft.com/office/spreadsheetml/2017/richdata2" ref="E2:E11">
    <sortCondition ref="E2:E11"/>
  </sortState>
  <phoneticPr fontId="1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Valente Chavez Villegas</dc:creator>
  <cp:lastModifiedBy>Jesús Robles</cp:lastModifiedBy>
  <cp:lastPrinted>2023-07-09T01:13:59Z</cp:lastPrinted>
  <dcterms:created xsi:type="dcterms:W3CDTF">2022-10-26T17:59:09Z</dcterms:created>
  <dcterms:modified xsi:type="dcterms:W3CDTF">2025-03-07T10:35:54Z</dcterms:modified>
</cp:coreProperties>
</file>