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Work\Programming Projects\LaborChecklist\MMO_Downloads\"/>
    </mc:Choice>
  </mc:AlternateContent>
  <xr:revisionPtr revIDLastSave="0" documentId="8_{BDAE3324-8E5E-49E3-A22D-C93BF613C16B}" xr6:coauthVersionLast="47" xr6:coauthVersionMax="47" xr10:uidLastSave="{00000000-0000-0000-0000-000000000000}"/>
  <bookViews>
    <workbookView xWindow="-38505" yWindow="4635" windowWidth="19410" windowHeight="20985" xr2:uid="{14002A91-C49A-4862-AC64-6AF5021BDE8A}"/>
  </bookViews>
  <sheets>
    <sheet name="MMO-035-23-Labor-Lookup" sheetId="1" r:id="rId1"/>
  </sheets>
  <calcPr calcId="0"/>
</workbook>
</file>

<file path=xl/calcChain.xml><?xml version="1.0" encoding="utf-8"?>
<calcChain xmlns="http://schemas.openxmlformats.org/spreadsheetml/2006/main">
  <c r="E67" i="1" l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67" i="1"/>
  <c r="I67" i="1" s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67" i="1"/>
  <c r="G42" i="1"/>
  <c r="I42" i="1" s="1"/>
  <c r="G41" i="1"/>
  <c r="I41" i="1" s="1"/>
  <c r="G40" i="1"/>
  <c r="I40" i="1" s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2" i="1"/>
  <c r="F2" i="1"/>
  <c r="G2" i="1" s="1"/>
  <c r="I2" i="1" s="1"/>
  <c r="G35" i="1" l="1"/>
  <c r="I35" i="1" s="1"/>
  <c r="G59" i="1"/>
  <c r="I59" i="1" s="1"/>
  <c r="G12" i="1"/>
  <c r="I12" i="1" s="1"/>
  <c r="G36" i="1"/>
  <c r="I36" i="1" s="1"/>
  <c r="G60" i="1"/>
  <c r="I60" i="1" s="1"/>
  <c r="G13" i="1"/>
  <c r="I13" i="1" s="1"/>
  <c r="G37" i="1"/>
  <c r="I37" i="1" s="1"/>
  <c r="G61" i="1"/>
  <c r="I61" i="1" s="1"/>
  <c r="G14" i="1"/>
  <c r="I14" i="1" s="1"/>
  <c r="G38" i="1"/>
  <c r="I38" i="1" s="1"/>
  <c r="G62" i="1"/>
  <c r="I62" i="1" s="1"/>
  <c r="G15" i="1"/>
  <c r="I15" i="1" s="1"/>
  <c r="G39" i="1"/>
  <c r="I39" i="1" s="1"/>
  <c r="G63" i="1"/>
  <c r="I63" i="1" s="1"/>
  <c r="G16" i="1"/>
  <c r="I16" i="1" s="1"/>
  <c r="G64" i="1"/>
  <c r="I64" i="1" s="1"/>
  <c r="G17" i="1"/>
  <c r="I17" i="1" s="1"/>
  <c r="G65" i="1"/>
  <c r="I65" i="1" s="1"/>
  <c r="G18" i="1"/>
  <c r="I18" i="1" s="1"/>
  <c r="G66" i="1"/>
  <c r="I66" i="1" s="1"/>
  <c r="G11" i="1"/>
  <c r="I11" i="1" s="1"/>
  <c r="G43" i="1"/>
  <c r="I43" i="1" s="1"/>
  <c r="G44" i="1"/>
  <c r="I44" i="1" s="1"/>
  <c r="G22" i="1"/>
  <c r="I22" i="1" s="1"/>
  <c r="G23" i="1"/>
  <c r="I23" i="1" s="1"/>
  <c r="G48" i="1"/>
  <c r="I48" i="1" s="1"/>
  <c r="G50" i="1"/>
  <c r="I50" i="1" s="1"/>
  <c r="G45" i="1"/>
  <c r="I45" i="1" s="1"/>
  <c r="G47" i="1"/>
  <c r="I47" i="1" s="1"/>
  <c r="G51" i="1"/>
  <c r="I51" i="1" s="1"/>
  <c r="G28" i="1"/>
  <c r="I28" i="1" s="1"/>
  <c r="G30" i="1"/>
  <c r="I30" i="1" s="1"/>
  <c r="G7" i="1"/>
  <c r="I7" i="1" s="1"/>
  <c r="G31" i="1"/>
  <c r="I31" i="1" s="1"/>
  <c r="G55" i="1"/>
  <c r="I55" i="1" s="1"/>
  <c r="G24" i="1"/>
  <c r="I24" i="1" s="1"/>
  <c r="G25" i="1"/>
  <c r="I25" i="1" s="1"/>
  <c r="G3" i="1"/>
  <c r="I3" i="1" s="1"/>
  <c r="G53" i="1"/>
  <c r="I53" i="1" s="1"/>
  <c r="G54" i="1"/>
  <c r="I54" i="1" s="1"/>
  <c r="G8" i="1"/>
  <c r="I8" i="1" s="1"/>
  <c r="G32" i="1"/>
  <c r="I32" i="1" s="1"/>
  <c r="G56" i="1"/>
  <c r="I56" i="1" s="1"/>
  <c r="G20" i="1"/>
  <c r="I20" i="1" s="1"/>
  <c r="G46" i="1"/>
  <c r="I46" i="1" s="1"/>
  <c r="G26" i="1"/>
  <c r="I26" i="1" s="1"/>
  <c r="G52" i="1"/>
  <c r="I52" i="1" s="1"/>
  <c r="G29" i="1"/>
  <c r="I29" i="1" s="1"/>
  <c r="G6" i="1"/>
  <c r="I6" i="1" s="1"/>
  <c r="G9" i="1"/>
  <c r="I9" i="1" s="1"/>
  <c r="G33" i="1"/>
  <c r="I33" i="1" s="1"/>
  <c r="G57" i="1"/>
  <c r="I57" i="1" s="1"/>
  <c r="G19" i="1"/>
  <c r="I19" i="1" s="1"/>
  <c r="G21" i="1"/>
  <c r="I21" i="1" s="1"/>
  <c r="G49" i="1"/>
  <c r="I49" i="1" s="1"/>
  <c r="G27" i="1"/>
  <c r="I27" i="1" s="1"/>
  <c r="G4" i="1"/>
  <c r="I4" i="1" s="1"/>
  <c r="G5" i="1"/>
  <c r="I5" i="1" s="1"/>
  <c r="G10" i="1"/>
  <c r="I10" i="1" s="1"/>
  <c r="G34" i="1"/>
  <c r="I34" i="1" s="1"/>
  <c r="G58" i="1"/>
  <c r="I58" i="1" s="1"/>
</calcChain>
</file>

<file path=xl/sharedStrings.xml><?xml version="1.0" encoding="utf-8"?>
<sst xmlns="http://schemas.openxmlformats.org/spreadsheetml/2006/main" count="9" uniqueCount="9">
  <si>
    <t>Stacker</t>
  </si>
  <si>
    <t>Tours/Day</t>
  </si>
  <si>
    <t>Routine Servicing (hrs/yr)</t>
  </si>
  <si>
    <t>Repair (hrs/yr)</t>
  </si>
  <si>
    <t>Routine Servicing + Repair Time (hrs/yr)</t>
  </si>
  <si>
    <t>Nonproductive Time (hrs/yr)</t>
  </si>
  <si>
    <t>Total Servicing Per Machine (hrs/yr)</t>
  </si>
  <si>
    <t>Operational Maintenace per Year</t>
  </si>
  <si>
    <t>Total Hours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</si>
</sst>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26E30-604E-4108-9AD9-BFC82C4F9E81}" name="Table1" displayName="Table1" ref="A1:I67" totalsRowShown="0">
  <autoFilter ref="A1:I67" xr:uid="{54826E30-604E-4108-9AD9-BFC82C4F9E81}"/>
  <tableColumns count="9">
    <tableColumn id="1" xr3:uid="{C98375DF-D13F-4EBA-AD98-B35CD00A49EF}" name="Stacker"/>
    <tableColumn id="3" xr3:uid="{15D62153-285A-4262-A8FD-C1019439E96C}" name="Tours/Day"/>
    <tableColumn id="4" xr3:uid="{20F8805D-07E3-48BD-B0B8-660C28B1A73A}" name="Routine Servicing (hrs/yr)"/>
    <tableColumn id="5" xr3:uid="{4ABAEC15-3C1C-4F9F-B8D6-A92605C21B03}" name="Repair (hrs/yr)"/>
    <tableColumn id="6" xr3:uid="{848E786D-DE7A-4E5E-96ED-633A0B46184A}" name="Routine Servicing + Repair Time (hrs/yr)"/>
    <tableColumn id="7" xr3:uid="{5FC06EA8-4463-4BF3-A240-9111BDD0CD98}" name="Nonproductive Time (hrs/yr)">
      <calculatedColumnFormula>Table1[[#This Row],[Routine Servicing (hrs/yr)]]*0.13</calculatedColumnFormula>
    </tableColumn>
    <tableColumn id="8" xr3:uid="{F5F55922-7536-4684-BE08-88BB9E1EF76E}" name="Total Servicing Per Machine (hrs/yr)"/>
    <tableColumn id="9" xr3:uid="{4A6DE3C9-C4EB-4E76-9C1C-09EDA408BBE6}" name="Operational Maintenace per Year"/>
    <tableColumn id="10" xr3:uid="{57707E8E-3FB1-41F9-B666-AFAA8397D4CF}" name="Total Hours Per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9AAA-6426-4678-B2EC-80602D7E1D4D}">
  <dimension ref="A1:I67"/>
  <sheetViews>
    <sheetView tabSelected="1" topLeftCell="C1" zoomScale="85" zoomScaleNormal="85" workbookViewId="0">
      <selection activeCell="E48" sqref="E48"/>
    </sheetView>
  </sheetViews>
  <sheetFormatPr defaultRowHeight="15" x14ac:dyDescent="0.25"/>
  <cols>
    <col min="1" max="1" width="9.5703125" customWidth="1"/>
    <col min="2" max="2" width="12.140625" customWidth="1"/>
    <col min="3" max="3" width="25.7109375" customWidth="1"/>
    <col min="4" max="4" width="16" customWidth="1"/>
    <col min="5" max="5" width="38.140625" customWidth="1"/>
    <col min="6" max="6" width="28.42578125" customWidth="1"/>
    <col min="7" max="7" width="34.7109375" customWidth="1"/>
    <col min="8" max="8" width="32.5703125" customWidth="1"/>
    <col min="9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1</v>
      </c>
      <c r="C2">
        <v>1142</v>
      </c>
      <c r="D2">
        <f>Table1[[#This Row],[Routine Servicing (hrs/yr)]]*0.3</f>
        <v>342.59999999999997</v>
      </c>
      <c r="E2">
        <f>Table1[[#This Row],[Routine Servicing (hrs/yr)]]*1.3</f>
        <v>1484.6000000000001</v>
      </c>
      <c r="F2">
        <f>Table1[[#This Row],[Routine Servicing (hrs/yr)]]*0.13</f>
        <v>148.46</v>
      </c>
      <c r="G2">
        <f>Table1[[#This Row],[Nonproductive Time (hrs/yr)]]+Table1[[#This Row],[Routine Servicing + Repair Time (hrs/yr)]]</f>
        <v>1633.0600000000002</v>
      </c>
      <c r="H2">
        <v>194.13</v>
      </c>
      <c r="I2">
        <f>Table1[[#This Row],[Operational Maintenace per Year]]+Table1[[#This Row],[Total Servicing Per Machine (hrs/yr)]]</f>
        <v>1827.19</v>
      </c>
    </row>
    <row r="3" spans="1:9" x14ac:dyDescent="0.25">
      <c r="A3">
        <v>5</v>
      </c>
      <c r="B3">
        <v>1</v>
      </c>
      <c r="C3">
        <v>1361.86</v>
      </c>
      <c r="D3">
        <f>Table1[[#This Row],[Routine Servicing (hrs/yr)]]*0.3</f>
        <v>408.55799999999994</v>
      </c>
      <c r="E3">
        <f>Table1[[#This Row],[Routine Servicing (hrs/yr)]]*1.3</f>
        <v>1770.4179999999999</v>
      </c>
      <c r="F3">
        <f>Table1[[#This Row],[Routine Servicing (hrs/yr)]]*0.13</f>
        <v>177.04179999999999</v>
      </c>
      <c r="G3">
        <f>Table1[[#This Row],[Nonproductive Time (hrs/yr)]]+Table1[[#This Row],[Routine Servicing + Repair Time (hrs/yr)]]</f>
        <v>1947.4597999999999</v>
      </c>
      <c r="H3">
        <v>194.13</v>
      </c>
      <c r="I3">
        <f>Table1[[#This Row],[Operational Maintenace per Year]]+Table1[[#This Row],[Total Servicing Per Machine (hrs/yr)]]</f>
        <v>2141.5897999999997</v>
      </c>
    </row>
    <row r="4" spans="1:9" x14ac:dyDescent="0.25">
      <c r="A4">
        <v>6</v>
      </c>
      <c r="B4">
        <v>1</v>
      </c>
      <c r="C4">
        <v>1366.82</v>
      </c>
      <c r="D4">
        <f>Table1[[#This Row],[Routine Servicing (hrs/yr)]]*0.3</f>
        <v>410.04599999999999</v>
      </c>
      <c r="E4">
        <f>Table1[[#This Row],[Routine Servicing (hrs/yr)]]*1.3</f>
        <v>1776.866</v>
      </c>
      <c r="F4">
        <f>Table1[[#This Row],[Routine Servicing (hrs/yr)]]*0.13</f>
        <v>177.6866</v>
      </c>
      <c r="G4">
        <f>Table1[[#This Row],[Nonproductive Time (hrs/yr)]]+Table1[[#This Row],[Routine Servicing + Repair Time (hrs/yr)]]</f>
        <v>1954.5526</v>
      </c>
      <c r="H4">
        <v>194.13</v>
      </c>
      <c r="I4">
        <f>Table1[[#This Row],[Operational Maintenace per Year]]+Table1[[#This Row],[Total Servicing Per Machine (hrs/yr)]]</f>
        <v>2148.6826000000001</v>
      </c>
    </row>
    <row r="5" spans="1:9" x14ac:dyDescent="0.25">
      <c r="A5">
        <v>7</v>
      </c>
      <c r="B5">
        <v>1</v>
      </c>
      <c r="C5">
        <v>1371.8</v>
      </c>
      <c r="D5">
        <f>Table1[[#This Row],[Routine Servicing (hrs/yr)]]*0.3</f>
        <v>411.53999999999996</v>
      </c>
      <c r="E5">
        <f>Table1[[#This Row],[Routine Servicing (hrs/yr)]]*1.3</f>
        <v>1783.34</v>
      </c>
      <c r="F5">
        <f>Table1[[#This Row],[Routine Servicing (hrs/yr)]]*0.13</f>
        <v>178.334</v>
      </c>
      <c r="G5">
        <f>Table1[[#This Row],[Nonproductive Time (hrs/yr)]]+Table1[[#This Row],[Routine Servicing + Repair Time (hrs/yr)]]</f>
        <v>1961.674</v>
      </c>
      <c r="H5">
        <v>194.13</v>
      </c>
      <c r="I5">
        <f>Table1[[#This Row],[Operational Maintenace per Year]]+Table1[[#This Row],[Total Servicing Per Machine (hrs/yr)]]</f>
        <v>2155.8040000000001</v>
      </c>
    </row>
    <row r="6" spans="1:9" x14ac:dyDescent="0.25">
      <c r="A6">
        <v>8</v>
      </c>
      <c r="B6">
        <v>1</v>
      </c>
      <c r="C6">
        <v>1376.76</v>
      </c>
      <c r="D6">
        <f>Table1[[#This Row],[Routine Servicing (hrs/yr)]]*0.3</f>
        <v>413.02799999999996</v>
      </c>
      <c r="E6">
        <f>Table1[[#This Row],[Routine Servicing (hrs/yr)]]*1.3</f>
        <v>1789.788</v>
      </c>
      <c r="F6">
        <f>Table1[[#This Row],[Routine Servicing (hrs/yr)]]*0.13</f>
        <v>178.97880000000001</v>
      </c>
      <c r="G6">
        <f>Table1[[#This Row],[Nonproductive Time (hrs/yr)]]+Table1[[#This Row],[Routine Servicing + Repair Time (hrs/yr)]]</f>
        <v>1968.7668000000001</v>
      </c>
      <c r="H6">
        <v>194.13</v>
      </c>
      <c r="I6">
        <f>Table1[[#This Row],[Operational Maintenace per Year]]+Table1[[#This Row],[Total Servicing Per Machine (hrs/yr)]]</f>
        <v>2162.8968</v>
      </c>
    </row>
    <row r="7" spans="1:9" x14ac:dyDescent="0.25">
      <c r="A7">
        <v>9</v>
      </c>
      <c r="B7">
        <v>1</v>
      </c>
      <c r="C7">
        <v>1381.72</v>
      </c>
      <c r="D7">
        <f>Table1[[#This Row],[Routine Servicing (hrs/yr)]]*0.3</f>
        <v>414.51600000000002</v>
      </c>
      <c r="E7">
        <f>Table1[[#This Row],[Routine Servicing (hrs/yr)]]*1.3</f>
        <v>1796.2360000000001</v>
      </c>
      <c r="F7">
        <f>Table1[[#This Row],[Routine Servicing (hrs/yr)]]*0.13</f>
        <v>179.62360000000001</v>
      </c>
      <c r="G7">
        <f>Table1[[#This Row],[Nonproductive Time (hrs/yr)]]+Table1[[#This Row],[Routine Servicing + Repair Time (hrs/yr)]]</f>
        <v>1975.8596000000002</v>
      </c>
      <c r="H7">
        <v>194.13</v>
      </c>
      <c r="I7">
        <f>Table1[[#This Row],[Operational Maintenace per Year]]+Table1[[#This Row],[Total Servicing Per Machine (hrs/yr)]]</f>
        <v>2169.9896000000003</v>
      </c>
    </row>
    <row r="8" spans="1:9" x14ac:dyDescent="0.25">
      <c r="A8">
        <v>10</v>
      </c>
      <c r="B8">
        <v>1</v>
      </c>
      <c r="C8">
        <v>1386.7</v>
      </c>
      <c r="D8">
        <f>Table1[[#This Row],[Routine Servicing (hrs/yr)]]*0.3</f>
        <v>416.01</v>
      </c>
      <c r="E8">
        <f>Table1[[#This Row],[Routine Servicing (hrs/yr)]]*1.3</f>
        <v>1802.71</v>
      </c>
      <c r="F8">
        <f>Table1[[#This Row],[Routine Servicing (hrs/yr)]]*0.13</f>
        <v>180.27100000000002</v>
      </c>
      <c r="G8">
        <f>Table1[[#This Row],[Nonproductive Time (hrs/yr)]]+Table1[[#This Row],[Routine Servicing + Repair Time (hrs/yr)]]</f>
        <v>1982.981</v>
      </c>
      <c r="H8">
        <v>194.13</v>
      </c>
      <c r="I8">
        <f>Table1[[#This Row],[Operational Maintenace per Year]]+Table1[[#This Row],[Total Servicing Per Machine (hrs/yr)]]</f>
        <v>2177.1109999999999</v>
      </c>
    </row>
    <row r="9" spans="1:9" x14ac:dyDescent="0.25">
      <c r="A9">
        <v>11</v>
      </c>
      <c r="B9">
        <v>1</v>
      </c>
      <c r="C9">
        <v>1391.66</v>
      </c>
      <c r="D9">
        <f>Table1[[#This Row],[Routine Servicing (hrs/yr)]]*0.3</f>
        <v>417.49799999999999</v>
      </c>
      <c r="E9">
        <f>Table1[[#This Row],[Routine Servicing (hrs/yr)]]*1.3</f>
        <v>1809.1580000000001</v>
      </c>
      <c r="F9">
        <f>Table1[[#This Row],[Routine Servicing (hrs/yr)]]*0.13</f>
        <v>180.91580000000002</v>
      </c>
      <c r="G9">
        <f>Table1[[#This Row],[Nonproductive Time (hrs/yr)]]+Table1[[#This Row],[Routine Servicing + Repair Time (hrs/yr)]]</f>
        <v>1990.0738000000001</v>
      </c>
      <c r="H9">
        <v>194.13</v>
      </c>
      <c r="I9">
        <f>Table1[[#This Row],[Operational Maintenace per Year]]+Table1[[#This Row],[Total Servicing Per Machine (hrs/yr)]]</f>
        <v>2184.2038000000002</v>
      </c>
    </row>
    <row r="10" spans="1:9" x14ac:dyDescent="0.25">
      <c r="A10">
        <v>12</v>
      </c>
      <c r="B10">
        <v>1</v>
      </c>
      <c r="C10">
        <v>1396.62</v>
      </c>
      <c r="D10">
        <f>Table1[[#This Row],[Routine Servicing (hrs/yr)]]*0.3</f>
        <v>418.98599999999993</v>
      </c>
      <c r="E10">
        <f>Table1[[#This Row],[Routine Servicing (hrs/yr)]]*1.3</f>
        <v>1815.606</v>
      </c>
      <c r="F10">
        <f>Table1[[#This Row],[Routine Servicing (hrs/yr)]]*0.13</f>
        <v>181.56059999999999</v>
      </c>
      <c r="G10">
        <f>Table1[[#This Row],[Nonproductive Time (hrs/yr)]]+Table1[[#This Row],[Routine Servicing + Repair Time (hrs/yr)]]</f>
        <v>1997.1666</v>
      </c>
      <c r="H10">
        <v>194.13</v>
      </c>
      <c r="I10">
        <f>Table1[[#This Row],[Operational Maintenace per Year]]+Table1[[#This Row],[Total Servicing Per Machine (hrs/yr)]]</f>
        <v>2191.2966000000001</v>
      </c>
    </row>
    <row r="11" spans="1:9" x14ac:dyDescent="0.25">
      <c r="A11">
        <v>13</v>
      </c>
      <c r="B11">
        <v>1</v>
      </c>
      <c r="C11">
        <v>1401.6</v>
      </c>
      <c r="D11">
        <f>Table1[[#This Row],[Routine Servicing (hrs/yr)]]*0.3</f>
        <v>420.47999999999996</v>
      </c>
      <c r="E11">
        <f>Table1[[#This Row],[Routine Servicing (hrs/yr)]]*1.3</f>
        <v>1822.08</v>
      </c>
      <c r="F11">
        <f>Table1[[#This Row],[Routine Servicing (hrs/yr)]]*0.13</f>
        <v>182.208</v>
      </c>
      <c r="G11">
        <f>Table1[[#This Row],[Nonproductive Time (hrs/yr)]]+Table1[[#This Row],[Routine Servicing + Repair Time (hrs/yr)]]</f>
        <v>2004.288</v>
      </c>
      <c r="H11">
        <v>194.13</v>
      </c>
      <c r="I11">
        <f>Table1[[#This Row],[Operational Maintenace per Year]]+Table1[[#This Row],[Total Servicing Per Machine (hrs/yr)]]</f>
        <v>2198.4180000000001</v>
      </c>
    </row>
    <row r="12" spans="1:9" x14ac:dyDescent="0.25">
      <c r="A12">
        <v>14</v>
      </c>
      <c r="B12">
        <v>1</v>
      </c>
      <c r="C12">
        <v>1406.56</v>
      </c>
      <c r="D12">
        <f>Table1[[#This Row],[Routine Servicing (hrs/yr)]]*0.3</f>
        <v>421.96799999999996</v>
      </c>
      <c r="E12">
        <f>Table1[[#This Row],[Routine Servicing (hrs/yr)]]*1.3</f>
        <v>1828.528</v>
      </c>
      <c r="F12">
        <f>Table1[[#This Row],[Routine Servicing (hrs/yr)]]*0.13</f>
        <v>182.8528</v>
      </c>
      <c r="G12">
        <f>Table1[[#This Row],[Nonproductive Time (hrs/yr)]]+Table1[[#This Row],[Routine Servicing + Repair Time (hrs/yr)]]</f>
        <v>2011.3807999999999</v>
      </c>
      <c r="H12">
        <v>194.13</v>
      </c>
      <c r="I12">
        <f>Table1[[#This Row],[Operational Maintenace per Year]]+Table1[[#This Row],[Total Servicing Per Machine (hrs/yr)]]</f>
        <v>2205.5108</v>
      </c>
    </row>
    <row r="13" spans="1:9" x14ac:dyDescent="0.25">
      <c r="A13">
        <v>15</v>
      </c>
      <c r="B13">
        <v>1</v>
      </c>
      <c r="C13">
        <v>1411.52</v>
      </c>
      <c r="D13">
        <f>Table1[[#This Row],[Routine Servicing (hrs/yr)]]*0.3</f>
        <v>423.45599999999996</v>
      </c>
      <c r="E13">
        <f>Table1[[#This Row],[Routine Servicing (hrs/yr)]]*1.3</f>
        <v>1834.9760000000001</v>
      </c>
      <c r="F13">
        <f>Table1[[#This Row],[Routine Servicing (hrs/yr)]]*0.13</f>
        <v>183.49760000000001</v>
      </c>
      <c r="G13">
        <f>Table1[[#This Row],[Nonproductive Time (hrs/yr)]]+Table1[[#This Row],[Routine Servicing + Repair Time (hrs/yr)]]</f>
        <v>2018.4736</v>
      </c>
      <c r="H13">
        <v>194.13</v>
      </c>
      <c r="I13">
        <f>Table1[[#This Row],[Operational Maintenace per Year]]+Table1[[#This Row],[Total Servicing Per Machine (hrs/yr)]]</f>
        <v>2212.6035999999999</v>
      </c>
    </row>
    <row r="14" spans="1:9" x14ac:dyDescent="0.25">
      <c r="A14">
        <v>16</v>
      </c>
      <c r="B14">
        <v>1</v>
      </c>
      <c r="C14">
        <v>1416.5</v>
      </c>
      <c r="D14">
        <f>Table1[[#This Row],[Routine Servicing (hrs/yr)]]*0.3</f>
        <v>424.95</v>
      </c>
      <c r="E14">
        <f>Table1[[#This Row],[Routine Servicing (hrs/yr)]]*1.3</f>
        <v>1841.45</v>
      </c>
      <c r="F14">
        <f>Table1[[#This Row],[Routine Servicing (hrs/yr)]]*0.13</f>
        <v>184.14500000000001</v>
      </c>
      <c r="G14">
        <f>Table1[[#This Row],[Nonproductive Time (hrs/yr)]]+Table1[[#This Row],[Routine Servicing + Repair Time (hrs/yr)]]</f>
        <v>2025.595</v>
      </c>
      <c r="H14">
        <v>194.13</v>
      </c>
      <c r="I14">
        <f>Table1[[#This Row],[Operational Maintenace per Year]]+Table1[[#This Row],[Total Servicing Per Machine (hrs/yr)]]</f>
        <v>2219.7249999999999</v>
      </c>
    </row>
    <row r="15" spans="1:9" x14ac:dyDescent="0.25">
      <c r="A15">
        <v>17</v>
      </c>
      <c r="B15">
        <v>1</v>
      </c>
      <c r="C15">
        <v>1421.46</v>
      </c>
      <c r="D15">
        <f>Table1[[#This Row],[Routine Servicing (hrs/yr)]]*0.3</f>
        <v>426.43799999999999</v>
      </c>
      <c r="E15">
        <f>Table1[[#This Row],[Routine Servicing (hrs/yr)]]*1.3</f>
        <v>1847.8980000000001</v>
      </c>
      <c r="F15">
        <f>Table1[[#This Row],[Routine Servicing (hrs/yr)]]*0.13</f>
        <v>184.78980000000001</v>
      </c>
      <c r="G15">
        <f>Table1[[#This Row],[Nonproductive Time (hrs/yr)]]+Table1[[#This Row],[Routine Servicing + Repair Time (hrs/yr)]]</f>
        <v>2032.6878000000002</v>
      </c>
      <c r="H15">
        <v>194.13</v>
      </c>
      <c r="I15">
        <f>Table1[[#This Row],[Operational Maintenace per Year]]+Table1[[#This Row],[Total Servicing Per Machine (hrs/yr)]]</f>
        <v>2226.8178000000003</v>
      </c>
    </row>
    <row r="16" spans="1:9" x14ac:dyDescent="0.25">
      <c r="A16">
        <v>18</v>
      </c>
      <c r="B16">
        <v>1</v>
      </c>
      <c r="C16">
        <v>1426.42</v>
      </c>
      <c r="D16">
        <f>Table1[[#This Row],[Routine Servicing (hrs/yr)]]*0.3</f>
        <v>427.92599999999999</v>
      </c>
      <c r="E16">
        <f>Table1[[#This Row],[Routine Servicing (hrs/yr)]]*1.3</f>
        <v>1854.3460000000002</v>
      </c>
      <c r="F16">
        <f>Table1[[#This Row],[Routine Servicing (hrs/yr)]]*0.13</f>
        <v>185.43460000000002</v>
      </c>
      <c r="G16">
        <f>Table1[[#This Row],[Nonproductive Time (hrs/yr)]]+Table1[[#This Row],[Routine Servicing + Repair Time (hrs/yr)]]</f>
        <v>2039.7806000000003</v>
      </c>
      <c r="H16">
        <v>194.13</v>
      </c>
      <c r="I16">
        <f>Table1[[#This Row],[Operational Maintenace per Year]]+Table1[[#This Row],[Total Servicing Per Machine (hrs/yr)]]</f>
        <v>2233.9106000000002</v>
      </c>
    </row>
    <row r="17" spans="1:9" x14ac:dyDescent="0.25">
      <c r="A17">
        <v>19</v>
      </c>
      <c r="B17">
        <v>1</v>
      </c>
      <c r="C17">
        <v>1431.4</v>
      </c>
      <c r="D17">
        <f>Table1[[#This Row],[Routine Servicing (hrs/yr)]]*0.3</f>
        <v>429.42</v>
      </c>
      <c r="E17">
        <f>Table1[[#This Row],[Routine Servicing (hrs/yr)]]*1.3</f>
        <v>1860.8200000000002</v>
      </c>
      <c r="F17">
        <f>Table1[[#This Row],[Routine Servicing (hrs/yr)]]*0.13</f>
        <v>186.08200000000002</v>
      </c>
      <c r="G17">
        <f>Table1[[#This Row],[Nonproductive Time (hrs/yr)]]+Table1[[#This Row],[Routine Servicing + Repair Time (hrs/yr)]]</f>
        <v>2046.9020000000003</v>
      </c>
      <c r="H17">
        <v>194.13</v>
      </c>
      <c r="I17">
        <f>Table1[[#This Row],[Operational Maintenace per Year]]+Table1[[#This Row],[Total Servicing Per Machine (hrs/yr)]]</f>
        <v>2241.0320000000002</v>
      </c>
    </row>
    <row r="18" spans="1:9" x14ac:dyDescent="0.25">
      <c r="A18">
        <v>20</v>
      </c>
      <c r="B18">
        <v>1</v>
      </c>
      <c r="C18">
        <v>1436.36</v>
      </c>
      <c r="D18">
        <f>Table1[[#This Row],[Routine Servicing (hrs/yr)]]*0.3</f>
        <v>430.90799999999996</v>
      </c>
      <c r="E18">
        <f>Table1[[#This Row],[Routine Servicing (hrs/yr)]]*1.3</f>
        <v>1867.268</v>
      </c>
      <c r="F18">
        <f>Table1[[#This Row],[Routine Servicing (hrs/yr)]]*0.13</f>
        <v>186.7268</v>
      </c>
      <c r="G18">
        <f>Table1[[#This Row],[Nonproductive Time (hrs/yr)]]+Table1[[#This Row],[Routine Servicing + Repair Time (hrs/yr)]]</f>
        <v>2053.9947999999999</v>
      </c>
      <c r="H18">
        <v>194.13</v>
      </c>
      <c r="I18">
        <f>Table1[[#This Row],[Operational Maintenace per Year]]+Table1[[#This Row],[Total Servicing Per Machine (hrs/yr)]]</f>
        <v>2248.1248000000001</v>
      </c>
    </row>
    <row r="19" spans="1:9" x14ac:dyDescent="0.25">
      <c r="A19">
        <v>21</v>
      </c>
      <c r="B19">
        <v>1</v>
      </c>
      <c r="C19">
        <v>1441.32</v>
      </c>
      <c r="D19">
        <f>Table1[[#This Row],[Routine Servicing (hrs/yr)]]*0.3</f>
        <v>432.39599999999996</v>
      </c>
      <c r="E19">
        <f>Table1[[#This Row],[Routine Servicing (hrs/yr)]]*1.3</f>
        <v>1873.7159999999999</v>
      </c>
      <c r="F19">
        <f>Table1[[#This Row],[Routine Servicing (hrs/yr)]]*0.13</f>
        <v>187.3716</v>
      </c>
      <c r="G19">
        <f>Table1[[#This Row],[Nonproductive Time (hrs/yr)]]+Table1[[#This Row],[Routine Servicing + Repair Time (hrs/yr)]]</f>
        <v>2061.0875999999998</v>
      </c>
      <c r="H19">
        <v>194.13</v>
      </c>
      <c r="I19">
        <f>Table1[[#This Row],[Operational Maintenace per Year]]+Table1[[#This Row],[Total Servicing Per Machine (hrs/yr)]]</f>
        <v>2255.2175999999999</v>
      </c>
    </row>
    <row r="20" spans="1:9" x14ac:dyDescent="0.25">
      <c r="A20">
        <v>22</v>
      </c>
      <c r="B20">
        <v>1</v>
      </c>
      <c r="C20">
        <v>1446.3</v>
      </c>
      <c r="D20">
        <f>Table1[[#This Row],[Routine Servicing (hrs/yr)]]*0.3</f>
        <v>433.89</v>
      </c>
      <c r="E20">
        <f>Table1[[#This Row],[Routine Servicing (hrs/yr)]]*1.3</f>
        <v>1880.19</v>
      </c>
      <c r="F20">
        <f>Table1[[#This Row],[Routine Servicing (hrs/yr)]]*0.13</f>
        <v>188.01900000000001</v>
      </c>
      <c r="G20">
        <f>Table1[[#This Row],[Nonproductive Time (hrs/yr)]]+Table1[[#This Row],[Routine Servicing + Repair Time (hrs/yr)]]</f>
        <v>2068.2089999999998</v>
      </c>
      <c r="H20">
        <v>194.13</v>
      </c>
      <c r="I20">
        <f>Table1[[#This Row],[Operational Maintenace per Year]]+Table1[[#This Row],[Total Servicing Per Machine (hrs/yr)]]</f>
        <v>2262.3389999999999</v>
      </c>
    </row>
    <row r="21" spans="1:9" x14ac:dyDescent="0.25">
      <c r="A21">
        <v>23</v>
      </c>
      <c r="B21">
        <v>1</v>
      </c>
      <c r="C21">
        <v>1451.26</v>
      </c>
      <c r="D21">
        <f>Table1[[#This Row],[Routine Servicing (hrs/yr)]]*0.3</f>
        <v>435.37799999999999</v>
      </c>
      <c r="E21">
        <f>Table1[[#This Row],[Routine Servicing (hrs/yr)]]*1.3</f>
        <v>1886.6380000000001</v>
      </c>
      <c r="F21">
        <f>Table1[[#This Row],[Routine Servicing (hrs/yr)]]*0.13</f>
        <v>188.66380000000001</v>
      </c>
      <c r="G21">
        <f>Table1[[#This Row],[Nonproductive Time (hrs/yr)]]+Table1[[#This Row],[Routine Servicing + Repair Time (hrs/yr)]]</f>
        <v>2075.3018000000002</v>
      </c>
      <c r="H21">
        <v>194.13</v>
      </c>
      <c r="I21">
        <f>Table1[[#This Row],[Operational Maintenace per Year]]+Table1[[#This Row],[Total Servicing Per Machine (hrs/yr)]]</f>
        <v>2269.4318000000003</v>
      </c>
    </row>
    <row r="22" spans="1:9" x14ac:dyDescent="0.25">
      <c r="A22">
        <v>24</v>
      </c>
      <c r="B22">
        <v>1</v>
      </c>
      <c r="C22">
        <v>1456.22</v>
      </c>
      <c r="D22">
        <f>Table1[[#This Row],[Routine Servicing (hrs/yr)]]*0.3</f>
        <v>436.86599999999999</v>
      </c>
      <c r="E22">
        <f>Table1[[#This Row],[Routine Servicing (hrs/yr)]]*1.3</f>
        <v>1893.086</v>
      </c>
      <c r="F22">
        <f>Table1[[#This Row],[Routine Servicing (hrs/yr)]]*0.13</f>
        <v>189.30860000000001</v>
      </c>
      <c r="G22">
        <f>Table1[[#This Row],[Nonproductive Time (hrs/yr)]]+Table1[[#This Row],[Routine Servicing + Repair Time (hrs/yr)]]</f>
        <v>2082.3946000000001</v>
      </c>
      <c r="H22">
        <v>194.13</v>
      </c>
      <c r="I22">
        <f>Table1[[#This Row],[Operational Maintenace per Year]]+Table1[[#This Row],[Total Servicing Per Machine (hrs/yr)]]</f>
        <v>2276.5246000000002</v>
      </c>
    </row>
    <row r="23" spans="1:9" x14ac:dyDescent="0.25">
      <c r="A23">
        <v>25</v>
      </c>
      <c r="B23">
        <v>1</v>
      </c>
      <c r="C23">
        <v>1461.2</v>
      </c>
      <c r="D23">
        <f>Table1[[#This Row],[Routine Servicing (hrs/yr)]]*0.3</f>
        <v>438.36</v>
      </c>
      <c r="E23">
        <f>Table1[[#This Row],[Routine Servicing (hrs/yr)]]*1.3</f>
        <v>1899.5600000000002</v>
      </c>
      <c r="F23">
        <f>Table1[[#This Row],[Routine Servicing (hrs/yr)]]*0.13</f>
        <v>189.95600000000002</v>
      </c>
      <c r="G23">
        <f>Table1[[#This Row],[Nonproductive Time (hrs/yr)]]+Table1[[#This Row],[Routine Servicing + Repair Time (hrs/yr)]]</f>
        <v>2089.5160000000001</v>
      </c>
      <c r="H23">
        <v>194.13</v>
      </c>
      <c r="I23">
        <f>Table1[[#This Row],[Operational Maintenace per Year]]+Table1[[#This Row],[Total Servicing Per Machine (hrs/yr)]]</f>
        <v>2283.6460000000002</v>
      </c>
    </row>
    <row r="24" spans="1:9" x14ac:dyDescent="0.25">
      <c r="A24">
        <v>4</v>
      </c>
      <c r="B24">
        <v>2</v>
      </c>
      <c r="C24">
        <v>1142</v>
      </c>
      <c r="D24">
        <f>Table1[[#This Row],[Routine Servicing (hrs/yr)]]*0.3</f>
        <v>342.59999999999997</v>
      </c>
      <c r="E24">
        <f>Table1[[#This Row],[Routine Servicing (hrs/yr)]]*1.3</f>
        <v>1484.6000000000001</v>
      </c>
      <c r="F24">
        <f>Table1[[#This Row],[Routine Servicing (hrs/yr)]]*0.13</f>
        <v>148.46</v>
      </c>
      <c r="G24">
        <f>Table1[[#This Row],[Nonproductive Time (hrs/yr)]]+Table1[[#This Row],[Routine Servicing + Repair Time (hrs/yr)]]</f>
        <v>1633.0600000000002</v>
      </c>
      <c r="H24">
        <v>388.27</v>
      </c>
      <c r="I24">
        <f>Table1[[#This Row],[Operational Maintenace per Year]]+Table1[[#This Row],[Total Servicing Per Machine (hrs/yr)]]</f>
        <v>2021.3300000000002</v>
      </c>
    </row>
    <row r="25" spans="1:9" x14ac:dyDescent="0.25">
      <c r="A25">
        <v>5</v>
      </c>
      <c r="B25">
        <v>2</v>
      </c>
      <c r="C25">
        <v>1361.86</v>
      </c>
      <c r="D25">
        <f>Table1[[#This Row],[Routine Servicing (hrs/yr)]]*0.3</f>
        <v>408.55799999999994</v>
      </c>
      <c r="E25">
        <f>Table1[[#This Row],[Routine Servicing (hrs/yr)]]*1.3</f>
        <v>1770.4179999999999</v>
      </c>
      <c r="F25">
        <f>Table1[[#This Row],[Routine Servicing (hrs/yr)]]*0.13</f>
        <v>177.04179999999999</v>
      </c>
      <c r="G25">
        <f>Table1[[#This Row],[Nonproductive Time (hrs/yr)]]+Table1[[#This Row],[Routine Servicing + Repair Time (hrs/yr)]]</f>
        <v>1947.4597999999999</v>
      </c>
      <c r="H25">
        <v>388.27</v>
      </c>
      <c r="I25">
        <f>Table1[[#This Row],[Operational Maintenace per Year]]+Table1[[#This Row],[Total Servicing Per Machine (hrs/yr)]]</f>
        <v>2335.7298000000001</v>
      </c>
    </row>
    <row r="26" spans="1:9" x14ac:dyDescent="0.25">
      <c r="A26">
        <v>6</v>
      </c>
      <c r="B26">
        <v>2</v>
      </c>
      <c r="C26">
        <v>1366.82</v>
      </c>
      <c r="D26">
        <f>Table1[[#This Row],[Routine Servicing (hrs/yr)]]*0.3</f>
        <v>410.04599999999999</v>
      </c>
      <c r="E26">
        <f>Table1[[#This Row],[Routine Servicing (hrs/yr)]]*1.3</f>
        <v>1776.866</v>
      </c>
      <c r="F26">
        <f>Table1[[#This Row],[Routine Servicing (hrs/yr)]]*0.13</f>
        <v>177.6866</v>
      </c>
      <c r="G26">
        <f>Table1[[#This Row],[Nonproductive Time (hrs/yr)]]+Table1[[#This Row],[Routine Servicing + Repair Time (hrs/yr)]]</f>
        <v>1954.5526</v>
      </c>
      <c r="H26">
        <v>388.27</v>
      </c>
      <c r="I26">
        <f>Table1[[#This Row],[Operational Maintenace per Year]]+Table1[[#This Row],[Total Servicing Per Machine (hrs/yr)]]</f>
        <v>2342.8226</v>
      </c>
    </row>
    <row r="27" spans="1:9" x14ac:dyDescent="0.25">
      <c r="A27">
        <v>7</v>
      </c>
      <c r="B27">
        <v>2</v>
      </c>
      <c r="C27">
        <v>1371.8</v>
      </c>
      <c r="D27">
        <f>Table1[[#This Row],[Routine Servicing (hrs/yr)]]*0.3</f>
        <v>411.53999999999996</v>
      </c>
      <c r="E27">
        <f>Table1[[#This Row],[Routine Servicing (hrs/yr)]]*1.3</f>
        <v>1783.34</v>
      </c>
      <c r="F27">
        <f>Table1[[#This Row],[Routine Servicing (hrs/yr)]]*0.13</f>
        <v>178.334</v>
      </c>
      <c r="G27">
        <f>Table1[[#This Row],[Nonproductive Time (hrs/yr)]]+Table1[[#This Row],[Routine Servicing + Repair Time (hrs/yr)]]</f>
        <v>1961.674</v>
      </c>
      <c r="H27">
        <v>388.27</v>
      </c>
      <c r="I27">
        <f>Table1[[#This Row],[Operational Maintenace per Year]]+Table1[[#This Row],[Total Servicing Per Machine (hrs/yr)]]</f>
        <v>2349.944</v>
      </c>
    </row>
    <row r="28" spans="1:9" x14ac:dyDescent="0.25">
      <c r="A28">
        <v>8</v>
      </c>
      <c r="B28">
        <v>2</v>
      </c>
      <c r="C28">
        <v>1376.76</v>
      </c>
      <c r="D28">
        <f>Table1[[#This Row],[Routine Servicing (hrs/yr)]]*0.3</f>
        <v>413.02799999999996</v>
      </c>
      <c r="E28">
        <f>Table1[[#This Row],[Routine Servicing (hrs/yr)]]*1.3</f>
        <v>1789.788</v>
      </c>
      <c r="F28">
        <f>Table1[[#This Row],[Routine Servicing (hrs/yr)]]*0.13</f>
        <v>178.97880000000001</v>
      </c>
      <c r="G28">
        <f>Table1[[#This Row],[Nonproductive Time (hrs/yr)]]+Table1[[#This Row],[Routine Servicing + Repair Time (hrs/yr)]]</f>
        <v>1968.7668000000001</v>
      </c>
      <c r="H28">
        <v>388.27</v>
      </c>
      <c r="I28">
        <f>Table1[[#This Row],[Operational Maintenace per Year]]+Table1[[#This Row],[Total Servicing Per Machine (hrs/yr)]]</f>
        <v>2357.0367999999999</v>
      </c>
    </row>
    <row r="29" spans="1:9" x14ac:dyDescent="0.25">
      <c r="A29">
        <v>9</v>
      </c>
      <c r="B29">
        <v>2</v>
      </c>
      <c r="C29">
        <v>1381.72</v>
      </c>
      <c r="D29">
        <f>Table1[[#This Row],[Routine Servicing (hrs/yr)]]*0.3</f>
        <v>414.51600000000002</v>
      </c>
      <c r="E29">
        <f>Table1[[#This Row],[Routine Servicing (hrs/yr)]]*1.3</f>
        <v>1796.2360000000001</v>
      </c>
      <c r="F29">
        <f>Table1[[#This Row],[Routine Servicing (hrs/yr)]]*0.13</f>
        <v>179.62360000000001</v>
      </c>
      <c r="G29">
        <f>Table1[[#This Row],[Nonproductive Time (hrs/yr)]]+Table1[[#This Row],[Routine Servicing + Repair Time (hrs/yr)]]</f>
        <v>1975.8596000000002</v>
      </c>
      <c r="H29">
        <v>388.27</v>
      </c>
      <c r="I29">
        <f>Table1[[#This Row],[Operational Maintenace per Year]]+Table1[[#This Row],[Total Servicing Per Machine (hrs/yr)]]</f>
        <v>2364.1296000000002</v>
      </c>
    </row>
    <row r="30" spans="1:9" x14ac:dyDescent="0.25">
      <c r="A30">
        <v>10</v>
      </c>
      <c r="B30">
        <v>2</v>
      </c>
      <c r="C30">
        <v>1386.7</v>
      </c>
      <c r="D30">
        <f>Table1[[#This Row],[Routine Servicing (hrs/yr)]]*0.3</f>
        <v>416.01</v>
      </c>
      <c r="E30">
        <f>Table1[[#This Row],[Routine Servicing (hrs/yr)]]*1.3</f>
        <v>1802.71</v>
      </c>
      <c r="F30">
        <f>Table1[[#This Row],[Routine Servicing (hrs/yr)]]*0.13</f>
        <v>180.27100000000002</v>
      </c>
      <c r="G30">
        <f>Table1[[#This Row],[Nonproductive Time (hrs/yr)]]+Table1[[#This Row],[Routine Servicing + Repair Time (hrs/yr)]]</f>
        <v>1982.981</v>
      </c>
      <c r="H30">
        <v>388.27</v>
      </c>
      <c r="I30">
        <f>Table1[[#This Row],[Operational Maintenace per Year]]+Table1[[#This Row],[Total Servicing Per Machine (hrs/yr)]]</f>
        <v>2371.2510000000002</v>
      </c>
    </row>
    <row r="31" spans="1:9" x14ac:dyDescent="0.25">
      <c r="A31">
        <v>11</v>
      </c>
      <c r="B31">
        <v>2</v>
      </c>
      <c r="C31">
        <v>1391.66</v>
      </c>
      <c r="D31">
        <f>Table1[[#This Row],[Routine Servicing (hrs/yr)]]*0.3</f>
        <v>417.49799999999999</v>
      </c>
      <c r="E31">
        <f>Table1[[#This Row],[Routine Servicing (hrs/yr)]]*1.3</f>
        <v>1809.1580000000001</v>
      </c>
      <c r="F31">
        <f>Table1[[#This Row],[Routine Servicing (hrs/yr)]]*0.13</f>
        <v>180.91580000000002</v>
      </c>
      <c r="G31">
        <f>Table1[[#This Row],[Nonproductive Time (hrs/yr)]]+Table1[[#This Row],[Routine Servicing + Repair Time (hrs/yr)]]</f>
        <v>1990.0738000000001</v>
      </c>
      <c r="H31">
        <v>388.27</v>
      </c>
      <c r="I31">
        <f>Table1[[#This Row],[Operational Maintenace per Year]]+Table1[[#This Row],[Total Servicing Per Machine (hrs/yr)]]</f>
        <v>2378.3438000000001</v>
      </c>
    </row>
    <row r="32" spans="1:9" x14ac:dyDescent="0.25">
      <c r="A32">
        <v>12</v>
      </c>
      <c r="B32">
        <v>2</v>
      </c>
      <c r="C32">
        <v>1396.62</v>
      </c>
      <c r="D32">
        <f>Table1[[#This Row],[Routine Servicing (hrs/yr)]]*0.3</f>
        <v>418.98599999999993</v>
      </c>
      <c r="E32">
        <f>Table1[[#This Row],[Routine Servicing (hrs/yr)]]*1.3</f>
        <v>1815.606</v>
      </c>
      <c r="F32">
        <f>Table1[[#This Row],[Routine Servicing (hrs/yr)]]*0.13</f>
        <v>181.56059999999999</v>
      </c>
      <c r="G32">
        <f>Table1[[#This Row],[Nonproductive Time (hrs/yr)]]+Table1[[#This Row],[Routine Servicing + Repair Time (hrs/yr)]]</f>
        <v>1997.1666</v>
      </c>
      <c r="H32">
        <v>388.27</v>
      </c>
      <c r="I32">
        <f>Table1[[#This Row],[Operational Maintenace per Year]]+Table1[[#This Row],[Total Servicing Per Machine (hrs/yr)]]</f>
        <v>2385.4366</v>
      </c>
    </row>
    <row r="33" spans="1:9" x14ac:dyDescent="0.25">
      <c r="A33">
        <v>13</v>
      </c>
      <c r="B33">
        <v>2</v>
      </c>
      <c r="C33">
        <v>1401.6</v>
      </c>
      <c r="D33">
        <f>Table1[[#This Row],[Routine Servicing (hrs/yr)]]*0.3</f>
        <v>420.47999999999996</v>
      </c>
      <c r="E33">
        <f>Table1[[#This Row],[Routine Servicing (hrs/yr)]]*1.3</f>
        <v>1822.08</v>
      </c>
      <c r="F33">
        <f>Table1[[#This Row],[Routine Servicing (hrs/yr)]]*0.13</f>
        <v>182.208</v>
      </c>
      <c r="G33">
        <f>Table1[[#This Row],[Nonproductive Time (hrs/yr)]]+Table1[[#This Row],[Routine Servicing + Repair Time (hrs/yr)]]</f>
        <v>2004.288</v>
      </c>
      <c r="H33">
        <v>388.27</v>
      </c>
      <c r="I33">
        <f>Table1[[#This Row],[Operational Maintenace per Year]]+Table1[[#This Row],[Total Servicing Per Machine (hrs/yr)]]</f>
        <v>2392.558</v>
      </c>
    </row>
    <row r="34" spans="1:9" x14ac:dyDescent="0.25">
      <c r="A34">
        <v>14</v>
      </c>
      <c r="B34">
        <v>2</v>
      </c>
      <c r="C34">
        <v>1406.56</v>
      </c>
      <c r="D34">
        <f>Table1[[#This Row],[Routine Servicing (hrs/yr)]]*0.3</f>
        <v>421.96799999999996</v>
      </c>
      <c r="E34">
        <f>Table1[[#This Row],[Routine Servicing (hrs/yr)]]*1.3</f>
        <v>1828.528</v>
      </c>
      <c r="F34">
        <f>Table1[[#This Row],[Routine Servicing (hrs/yr)]]*0.13</f>
        <v>182.8528</v>
      </c>
      <c r="G34">
        <f>Table1[[#This Row],[Nonproductive Time (hrs/yr)]]+Table1[[#This Row],[Routine Servicing + Repair Time (hrs/yr)]]</f>
        <v>2011.3807999999999</v>
      </c>
      <c r="H34">
        <v>388.27</v>
      </c>
      <c r="I34">
        <f>Table1[[#This Row],[Operational Maintenace per Year]]+Table1[[#This Row],[Total Servicing Per Machine (hrs/yr)]]</f>
        <v>2399.6507999999999</v>
      </c>
    </row>
    <row r="35" spans="1:9" x14ac:dyDescent="0.25">
      <c r="A35">
        <v>15</v>
      </c>
      <c r="B35">
        <v>2</v>
      </c>
      <c r="C35">
        <v>1411.52</v>
      </c>
      <c r="D35">
        <f>Table1[[#This Row],[Routine Servicing (hrs/yr)]]*0.3</f>
        <v>423.45599999999996</v>
      </c>
      <c r="E35">
        <f>Table1[[#This Row],[Routine Servicing (hrs/yr)]]*1.3</f>
        <v>1834.9760000000001</v>
      </c>
      <c r="F35">
        <f>Table1[[#This Row],[Routine Servicing (hrs/yr)]]*0.13</f>
        <v>183.49760000000001</v>
      </c>
      <c r="G35">
        <f>Table1[[#This Row],[Nonproductive Time (hrs/yr)]]+Table1[[#This Row],[Routine Servicing + Repair Time (hrs/yr)]]</f>
        <v>2018.4736</v>
      </c>
      <c r="H35">
        <v>388.27</v>
      </c>
      <c r="I35">
        <f>Table1[[#This Row],[Operational Maintenace per Year]]+Table1[[#This Row],[Total Servicing Per Machine (hrs/yr)]]</f>
        <v>2406.7435999999998</v>
      </c>
    </row>
    <row r="36" spans="1:9" x14ac:dyDescent="0.25">
      <c r="A36">
        <v>16</v>
      </c>
      <c r="B36">
        <v>2</v>
      </c>
      <c r="C36">
        <v>1416.5</v>
      </c>
      <c r="D36">
        <f>Table1[[#This Row],[Routine Servicing (hrs/yr)]]*0.3</f>
        <v>424.95</v>
      </c>
      <c r="E36">
        <f>Table1[[#This Row],[Routine Servicing (hrs/yr)]]*1.3</f>
        <v>1841.45</v>
      </c>
      <c r="F36">
        <f>Table1[[#This Row],[Routine Servicing (hrs/yr)]]*0.13</f>
        <v>184.14500000000001</v>
      </c>
      <c r="G36">
        <f>Table1[[#This Row],[Nonproductive Time (hrs/yr)]]+Table1[[#This Row],[Routine Servicing + Repair Time (hrs/yr)]]</f>
        <v>2025.595</v>
      </c>
      <c r="H36">
        <v>388.27</v>
      </c>
      <c r="I36">
        <f>Table1[[#This Row],[Operational Maintenace per Year]]+Table1[[#This Row],[Total Servicing Per Machine (hrs/yr)]]</f>
        <v>2413.8649999999998</v>
      </c>
    </row>
    <row r="37" spans="1:9" x14ac:dyDescent="0.25">
      <c r="A37">
        <v>17</v>
      </c>
      <c r="B37">
        <v>2</v>
      </c>
      <c r="C37">
        <v>1421.46</v>
      </c>
      <c r="D37">
        <f>Table1[[#This Row],[Routine Servicing (hrs/yr)]]*0.3</f>
        <v>426.43799999999999</v>
      </c>
      <c r="E37">
        <f>Table1[[#This Row],[Routine Servicing (hrs/yr)]]*1.3</f>
        <v>1847.8980000000001</v>
      </c>
      <c r="F37">
        <f>Table1[[#This Row],[Routine Servicing (hrs/yr)]]*0.13</f>
        <v>184.78980000000001</v>
      </c>
      <c r="G37">
        <f>Table1[[#This Row],[Nonproductive Time (hrs/yr)]]+Table1[[#This Row],[Routine Servicing + Repair Time (hrs/yr)]]</f>
        <v>2032.6878000000002</v>
      </c>
      <c r="H37">
        <v>388.27</v>
      </c>
      <c r="I37">
        <f>Table1[[#This Row],[Operational Maintenace per Year]]+Table1[[#This Row],[Total Servicing Per Machine (hrs/yr)]]</f>
        <v>2420.9578000000001</v>
      </c>
    </row>
    <row r="38" spans="1:9" x14ac:dyDescent="0.25">
      <c r="A38">
        <v>18</v>
      </c>
      <c r="B38">
        <v>2</v>
      </c>
      <c r="C38">
        <v>1426.42</v>
      </c>
      <c r="D38">
        <f>Table1[[#This Row],[Routine Servicing (hrs/yr)]]*0.3</f>
        <v>427.92599999999999</v>
      </c>
      <c r="E38">
        <f>Table1[[#This Row],[Routine Servicing (hrs/yr)]]*1.3</f>
        <v>1854.3460000000002</v>
      </c>
      <c r="F38">
        <f>Table1[[#This Row],[Routine Servicing (hrs/yr)]]*0.13</f>
        <v>185.43460000000002</v>
      </c>
      <c r="G38">
        <f>Table1[[#This Row],[Nonproductive Time (hrs/yr)]]+Table1[[#This Row],[Routine Servicing + Repair Time (hrs/yr)]]</f>
        <v>2039.7806000000003</v>
      </c>
      <c r="H38">
        <v>388.27</v>
      </c>
      <c r="I38">
        <f>Table1[[#This Row],[Operational Maintenace per Year]]+Table1[[#This Row],[Total Servicing Per Machine (hrs/yr)]]</f>
        <v>2428.0506000000005</v>
      </c>
    </row>
    <row r="39" spans="1:9" x14ac:dyDescent="0.25">
      <c r="A39">
        <v>19</v>
      </c>
      <c r="B39">
        <v>2</v>
      </c>
      <c r="C39">
        <v>1431.4</v>
      </c>
      <c r="D39">
        <f>Table1[[#This Row],[Routine Servicing (hrs/yr)]]*0.3</f>
        <v>429.42</v>
      </c>
      <c r="E39">
        <f>Table1[[#This Row],[Routine Servicing (hrs/yr)]]*1.3</f>
        <v>1860.8200000000002</v>
      </c>
      <c r="F39">
        <f>Table1[[#This Row],[Routine Servicing (hrs/yr)]]*0.13</f>
        <v>186.08200000000002</v>
      </c>
      <c r="G39">
        <f>Table1[[#This Row],[Nonproductive Time (hrs/yr)]]+Table1[[#This Row],[Routine Servicing + Repair Time (hrs/yr)]]</f>
        <v>2046.9020000000003</v>
      </c>
      <c r="H39">
        <v>388.27</v>
      </c>
      <c r="I39">
        <f>Table1[[#This Row],[Operational Maintenace per Year]]+Table1[[#This Row],[Total Servicing Per Machine (hrs/yr)]]</f>
        <v>2435.1720000000005</v>
      </c>
    </row>
    <row r="40" spans="1:9" x14ac:dyDescent="0.25">
      <c r="A40">
        <v>20</v>
      </c>
      <c r="B40">
        <v>2</v>
      </c>
      <c r="C40">
        <v>1436.36</v>
      </c>
      <c r="D40">
        <f>Table1[[#This Row],[Routine Servicing (hrs/yr)]]*0.3</f>
        <v>430.90799999999996</v>
      </c>
      <c r="E40">
        <f>Table1[[#This Row],[Routine Servicing (hrs/yr)]]*1.3</f>
        <v>1867.268</v>
      </c>
      <c r="F40">
        <f>Table1[[#This Row],[Routine Servicing (hrs/yr)]]*0.13</f>
        <v>186.7268</v>
      </c>
      <c r="G40">
        <f>Table1[[#This Row],[Nonproductive Time (hrs/yr)]]+Table1[[#This Row],[Routine Servicing + Repair Time (hrs/yr)]]</f>
        <v>2053.9947999999999</v>
      </c>
      <c r="H40">
        <v>388.27</v>
      </c>
      <c r="I40">
        <f>Table1[[#This Row],[Operational Maintenace per Year]]+Table1[[#This Row],[Total Servicing Per Machine (hrs/yr)]]</f>
        <v>2442.2647999999999</v>
      </c>
    </row>
    <row r="41" spans="1:9" x14ac:dyDescent="0.25">
      <c r="A41">
        <v>21</v>
      </c>
      <c r="B41">
        <v>2</v>
      </c>
      <c r="C41">
        <v>1441.32</v>
      </c>
      <c r="D41">
        <f>Table1[[#This Row],[Routine Servicing (hrs/yr)]]*0.3</f>
        <v>432.39599999999996</v>
      </c>
      <c r="E41">
        <f>Table1[[#This Row],[Routine Servicing (hrs/yr)]]*1.3</f>
        <v>1873.7159999999999</v>
      </c>
      <c r="F41">
        <f>Table1[[#This Row],[Routine Servicing (hrs/yr)]]*0.13</f>
        <v>187.3716</v>
      </c>
      <c r="G41">
        <f>Table1[[#This Row],[Nonproductive Time (hrs/yr)]]+Table1[[#This Row],[Routine Servicing + Repair Time (hrs/yr)]]</f>
        <v>2061.0875999999998</v>
      </c>
      <c r="H41">
        <v>388.27</v>
      </c>
      <c r="I41">
        <f>Table1[[#This Row],[Operational Maintenace per Year]]+Table1[[#This Row],[Total Servicing Per Machine (hrs/yr)]]</f>
        <v>2449.3575999999998</v>
      </c>
    </row>
    <row r="42" spans="1:9" x14ac:dyDescent="0.25">
      <c r="A42">
        <v>22</v>
      </c>
      <c r="B42">
        <v>2</v>
      </c>
      <c r="C42">
        <v>1446.3</v>
      </c>
      <c r="D42">
        <f>Table1[[#This Row],[Routine Servicing (hrs/yr)]]*0.3</f>
        <v>433.89</v>
      </c>
      <c r="E42">
        <f>Table1[[#This Row],[Routine Servicing (hrs/yr)]]*1.3</f>
        <v>1880.19</v>
      </c>
      <c r="F42">
        <f>Table1[[#This Row],[Routine Servicing (hrs/yr)]]*0.13</f>
        <v>188.01900000000001</v>
      </c>
      <c r="G42">
        <f>Table1[[#This Row],[Nonproductive Time (hrs/yr)]]+Table1[[#This Row],[Routine Servicing + Repair Time (hrs/yr)]]</f>
        <v>2068.2089999999998</v>
      </c>
      <c r="H42">
        <v>388.27</v>
      </c>
      <c r="I42">
        <f>Table1[[#This Row],[Operational Maintenace per Year]]+Table1[[#This Row],[Total Servicing Per Machine (hrs/yr)]]</f>
        <v>2456.4789999999998</v>
      </c>
    </row>
    <row r="43" spans="1:9" x14ac:dyDescent="0.25">
      <c r="A43">
        <v>23</v>
      </c>
      <c r="B43">
        <v>2</v>
      </c>
      <c r="C43">
        <v>1451.26</v>
      </c>
      <c r="D43">
        <f>Table1[[#This Row],[Routine Servicing (hrs/yr)]]*0.3</f>
        <v>435.37799999999999</v>
      </c>
      <c r="E43">
        <f>Table1[[#This Row],[Routine Servicing (hrs/yr)]]*1.3</f>
        <v>1886.6380000000001</v>
      </c>
      <c r="F43">
        <f>Table1[[#This Row],[Routine Servicing (hrs/yr)]]*0.13</f>
        <v>188.66380000000001</v>
      </c>
      <c r="G43">
        <f>Table1[[#This Row],[Nonproductive Time (hrs/yr)]]+Table1[[#This Row],[Routine Servicing + Repair Time (hrs/yr)]]</f>
        <v>2075.3018000000002</v>
      </c>
      <c r="H43">
        <v>388.27</v>
      </c>
      <c r="I43">
        <f>Table1[[#This Row],[Operational Maintenace per Year]]+Table1[[#This Row],[Total Servicing Per Machine (hrs/yr)]]</f>
        <v>2463.5718000000002</v>
      </c>
    </row>
    <row r="44" spans="1:9" x14ac:dyDescent="0.25">
      <c r="A44">
        <v>24</v>
      </c>
      <c r="B44">
        <v>2</v>
      </c>
      <c r="C44">
        <v>1456.22</v>
      </c>
      <c r="D44">
        <f>Table1[[#This Row],[Routine Servicing (hrs/yr)]]*0.3</f>
        <v>436.86599999999999</v>
      </c>
      <c r="E44">
        <f>Table1[[#This Row],[Routine Servicing (hrs/yr)]]*1.3</f>
        <v>1893.086</v>
      </c>
      <c r="F44">
        <f>Table1[[#This Row],[Routine Servicing (hrs/yr)]]*0.13</f>
        <v>189.30860000000001</v>
      </c>
      <c r="G44">
        <f>Table1[[#This Row],[Nonproductive Time (hrs/yr)]]+Table1[[#This Row],[Routine Servicing + Repair Time (hrs/yr)]]</f>
        <v>2082.3946000000001</v>
      </c>
      <c r="H44">
        <v>388.27</v>
      </c>
      <c r="I44">
        <f>Table1[[#This Row],[Operational Maintenace per Year]]+Table1[[#This Row],[Total Servicing Per Machine (hrs/yr)]]</f>
        <v>2470.6646000000001</v>
      </c>
    </row>
    <row r="45" spans="1:9" x14ac:dyDescent="0.25">
      <c r="A45">
        <v>25</v>
      </c>
      <c r="B45">
        <v>2</v>
      </c>
      <c r="C45">
        <v>1461.2</v>
      </c>
      <c r="D45">
        <f>Table1[[#This Row],[Routine Servicing (hrs/yr)]]*0.3</f>
        <v>438.36</v>
      </c>
      <c r="E45">
        <f>Table1[[#This Row],[Routine Servicing (hrs/yr)]]*1.3</f>
        <v>1899.5600000000002</v>
      </c>
      <c r="F45">
        <f>Table1[[#This Row],[Routine Servicing (hrs/yr)]]*0.13</f>
        <v>189.95600000000002</v>
      </c>
      <c r="G45">
        <f>Table1[[#This Row],[Nonproductive Time (hrs/yr)]]+Table1[[#This Row],[Routine Servicing + Repair Time (hrs/yr)]]</f>
        <v>2089.5160000000001</v>
      </c>
      <c r="H45">
        <v>388.27</v>
      </c>
      <c r="I45">
        <f>Table1[[#This Row],[Operational Maintenace per Year]]+Table1[[#This Row],[Total Servicing Per Machine (hrs/yr)]]</f>
        <v>2477.7860000000001</v>
      </c>
    </row>
    <row r="46" spans="1:9" x14ac:dyDescent="0.25">
      <c r="A46">
        <v>5</v>
      </c>
      <c r="B46">
        <v>3</v>
      </c>
      <c r="C46">
        <v>1142</v>
      </c>
      <c r="D46">
        <f>Table1[[#This Row],[Routine Servicing (hrs/yr)]]*0.3</f>
        <v>342.59999999999997</v>
      </c>
      <c r="E46">
        <f>Table1[[#This Row],[Routine Servicing (hrs/yr)]]*1.3</f>
        <v>1484.6000000000001</v>
      </c>
      <c r="F46">
        <f>Table1[[#This Row],[Routine Servicing (hrs/yr)]]*0.13</f>
        <v>148.46</v>
      </c>
      <c r="G46">
        <f>Table1[[#This Row],[Nonproductive Time (hrs/yr)]]+Table1[[#This Row],[Routine Servicing + Repair Time (hrs/yr)]]</f>
        <v>1633.0600000000002</v>
      </c>
      <c r="H46">
        <v>582.4</v>
      </c>
      <c r="I46">
        <f>Table1[[#This Row],[Operational Maintenace per Year]]+Table1[[#This Row],[Total Servicing Per Machine (hrs/yr)]]</f>
        <v>2215.46</v>
      </c>
    </row>
    <row r="47" spans="1:9" x14ac:dyDescent="0.25">
      <c r="A47">
        <v>6</v>
      </c>
      <c r="B47">
        <v>3</v>
      </c>
      <c r="C47">
        <v>1361.86</v>
      </c>
      <c r="D47">
        <f>Table1[[#This Row],[Routine Servicing (hrs/yr)]]*0.3</f>
        <v>408.55799999999994</v>
      </c>
      <c r="E47">
        <f>Table1[[#This Row],[Routine Servicing (hrs/yr)]]*1.3</f>
        <v>1770.4179999999999</v>
      </c>
      <c r="F47">
        <f>Table1[[#This Row],[Routine Servicing (hrs/yr)]]*0.13</f>
        <v>177.04179999999999</v>
      </c>
      <c r="G47">
        <f>Table1[[#This Row],[Nonproductive Time (hrs/yr)]]+Table1[[#This Row],[Routine Servicing + Repair Time (hrs/yr)]]</f>
        <v>1947.4597999999999</v>
      </c>
      <c r="H47">
        <v>582.4</v>
      </c>
      <c r="I47">
        <f>Table1[[#This Row],[Operational Maintenace per Year]]+Table1[[#This Row],[Total Servicing Per Machine (hrs/yr)]]</f>
        <v>2529.8597999999997</v>
      </c>
    </row>
    <row r="48" spans="1:9" x14ac:dyDescent="0.25">
      <c r="A48">
        <v>7</v>
      </c>
      <c r="B48">
        <v>3</v>
      </c>
      <c r="C48">
        <v>1366.82</v>
      </c>
      <c r="D48">
        <f>Table1[[#This Row],[Routine Servicing (hrs/yr)]]*0.3</f>
        <v>410.04599999999999</v>
      </c>
      <c r="E48">
        <f>Table1[[#This Row],[Routine Servicing (hrs/yr)]]*1.3</f>
        <v>1776.866</v>
      </c>
      <c r="F48">
        <f>Table1[[#This Row],[Routine Servicing (hrs/yr)]]*0.13</f>
        <v>177.6866</v>
      </c>
      <c r="G48">
        <f>Table1[[#This Row],[Nonproductive Time (hrs/yr)]]+Table1[[#This Row],[Routine Servicing + Repair Time (hrs/yr)]]</f>
        <v>1954.5526</v>
      </c>
      <c r="H48">
        <v>582.4</v>
      </c>
      <c r="I48">
        <f>Table1[[#This Row],[Operational Maintenace per Year]]+Table1[[#This Row],[Total Servicing Per Machine (hrs/yr)]]</f>
        <v>2536.9526000000001</v>
      </c>
    </row>
    <row r="49" spans="1:9" x14ac:dyDescent="0.25">
      <c r="A49">
        <v>8</v>
      </c>
      <c r="B49">
        <v>3</v>
      </c>
      <c r="C49">
        <v>1371.8</v>
      </c>
      <c r="D49">
        <f>Table1[[#This Row],[Routine Servicing (hrs/yr)]]*0.3</f>
        <v>411.53999999999996</v>
      </c>
      <c r="E49">
        <f>Table1[[#This Row],[Routine Servicing (hrs/yr)]]*1.3</f>
        <v>1783.34</v>
      </c>
      <c r="F49">
        <f>Table1[[#This Row],[Routine Servicing (hrs/yr)]]*0.13</f>
        <v>178.334</v>
      </c>
      <c r="G49">
        <f>Table1[[#This Row],[Nonproductive Time (hrs/yr)]]+Table1[[#This Row],[Routine Servicing + Repair Time (hrs/yr)]]</f>
        <v>1961.674</v>
      </c>
      <c r="H49">
        <v>582.4</v>
      </c>
      <c r="I49">
        <f>Table1[[#This Row],[Operational Maintenace per Year]]+Table1[[#This Row],[Total Servicing Per Machine (hrs/yr)]]</f>
        <v>2544.0740000000001</v>
      </c>
    </row>
    <row r="50" spans="1:9" x14ac:dyDescent="0.25">
      <c r="A50">
        <v>9</v>
      </c>
      <c r="B50">
        <v>3</v>
      </c>
      <c r="C50">
        <v>1376.76</v>
      </c>
      <c r="D50">
        <f>Table1[[#This Row],[Routine Servicing (hrs/yr)]]*0.3</f>
        <v>413.02799999999996</v>
      </c>
      <c r="E50">
        <f>Table1[[#This Row],[Routine Servicing (hrs/yr)]]*1.3</f>
        <v>1789.788</v>
      </c>
      <c r="F50">
        <f>Table1[[#This Row],[Routine Servicing (hrs/yr)]]*0.13</f>
        <v>178.97880000000001</v>
      </c>
      <c r="G50">
        <f>Table1[[#This Row],[Nonproductive Time (hrs/yr)]]+Table1[[#This Row],[Routine Servicing + Repair Time (hrs/yr)]]</f>
        <v>1968.7668000000001</v>
      </c>
      <c r="H50">
        <v>582.4</v>
      </c>
      <c r="I50">
        <f>Table1[[#This Row],[Operational Maintenace per Year]]+Table1[[#This Row],[Total Servicing Per Machine (hrs/yr)]]</f>
        <v>2551.1668</v>
      </c>
    </row>
    <row r="51" spans="1:9" x14ac:dyDescent="0.25">
      <c r="A51">
        <v>10</v>
      </c>
      <c r="B51">
        <v>3</v>
      </c>
      <c r="C51">
        <v>1381.72</v>
      </c>
      <c r="D51">
        <f>Table1[[#This Row],[Routine Servicing (hrs/yr)]]*0.3</f>
        <v>414.51600000000002</v>
      </c>
      <c r="E51">
        <f>Table1[[#This Row],[Routine Servicing (hrs/yr)]]*1.3</f>
        <v>1796.2360000000001</v>
      </c>
      <c r="F51">
        <f>Table1[[#This Row],[Routine Servicing (hrs/yr)]]*0.13</f>
        <v>179.62360000000001</v>
      </c>
      <c r="G51">
        <f>Table1[[#This Row],[Nonproductive Time (hrs/yr)]]+Table1[[#This Row],[Routine Servicing + Repair Time (hrs/yr)]]</f>
        <v>1975.8596000000002</v>
      </c>
      <c r="H51">
        <v>582.4</v>
      </c>
      <c r="I51">
        <f>Table1[[#This Row],[Operational Maintenace per Year]]+Table1[[#This Row],[Total Servicing Per Machine (hrs/yr)]]</f>
        <v>2558.2596000000003</v>
      </c>
    </row>
    <row r="52" spans="1:9" x14ac:dyDescent="0.25">
      <c r="A52">
        <v>11</v>
      </c>
      <c r="B52">
        <v>3</v>
      </c>
      <c r="C52">
        <v>1386.7</v>
      </c>
      <c r="D52">
        <f>Table1[[#This Row],[Routine Servicing (hrs/yr)]]*0.3</f>
        <v>416.01</v>
      </c>
      <c r="E52">
        <f>Table1[[#This Row],[Routine Servicing (hrs/yr)]]*1.3</f>
        <v>1802.71</v>
      </c>
      <c r="F52">
        <f>Table1[[#This Row],[Routine Servicing (hrs/yr)]]*0.13</f>
        <v>180.27100000000002</v>
      </c>
      <c r="G52">
        <f>Table1[[#This Row],[Nonproductive Time (hrs/yr)]]+Table1[[#This Row],[Routine Servicing + Repair Time (hrs/yr)]]</f>
        <v>1982.981</v>
      </c>
      <c r="H52">
        <v>582.4</v>
      </c>
      <c r="I52">
        <f>Table1[[#This Row],[Operational Maintenace per Year]]+Table1[[#This Row],[Total Servicing Per Machine (hrs/yr)]]</f>
        <v>2565.3809999999999</v>
      </c>
    </row>
    <row r="53" spans="1:9" x14ac:dyDescent="0.25">
      <c r="A53">
        <v>12</v>
      </c>
      <c r="B53">
        <v>3</v>
      </c>
      <c r="C53">
        <v>1391.66</v>
      </c>
      <c r="D53">
        <f>Table1[[#This Row],[Routine Servicing (hrs/yr)]]*0.3</f>
        <v>417.49799999999999</v>
      </c>
      <c r="E53">
        <f>Table1[[#This Row],[Routine Servicing (hrs/yr)]]*1.3</f>
        <v>1809.1580000000001</v>
      </c>
      <c r="F53">
        <f>Table1[[#This Row],[Routine Servicing (hrs/yr)]]*0.13</f>
        <v>180.91580000000002</v>
      </c>
      <c r="G53">
        <f>Table1[[#This Row],[Nonproductive Time (hrs/yr)]]+Table1[[#This Row],[Routine Servicing + Repair Time (hrs/yr)]]</f>
        <v>1990.0738000000001</v>
      </c>
      <c r="H53">
        <v>582.4</v>
      </c>
      <c r="I53">
        <f>Table1[[#This Row],[Operational Maintenace per Year]]+Table1[[#This Row],[Total Servicing Per Machine (hrs/yr)]]</f>
        <v>2572.4738000000002</v>
      </c>
    </row>
    <row r="54" spans="1:9" x14ac:dyDescent="0.25">
      <c r="A54">
        <v>13</v>
      </c>
      <c r="B54">
        <v>3</v>
      </c>
      <c r="C54">
        <v>1396.62</v>
      </c>
      <c r="D54">
        <f>Table1[[#This Row],[Routine Servicing (hrs/yr)]]*0.3</f>
        <v>418.98599999999993</v>
      </c>
      <c r="E54">
        <f>Table1[[#This Row],[Routine Servicing (hrs/yr)]]*1.3</f>
        <v>1815.606</v>
      </c>
      <c r="F54">
        <f>Table1[[#This Row],[Routine Servicing (hrs/yr)]]*0.13</f>
        <v>181.56059999999999</v>
      </c>
      <c r="G54">
        <f>Table1[[#This Row],[Nonproductive Time (hrs/yr)]]+Table1[[#This Row],[Routine Servicing + Repair Time (hrs/yr)]]</f>
        <v>1997.1666</v>
      </c>
      <c r="H54">
        <v>582.4</v>
      </c>
      <c r="I54">
        <f>Table1[[#This Row],[Operational Maintenace per Year]]+Table1[[#This Row],[Total Servicing Per Machine (hrs/yr)]]</f>
        <v>2579.5666000000001</v>
      </c>
    </row>
    <row r="55" spans="1:9" x14ac:dyDescent="0.25">
      <c r="A55">
        <v>14</v>
      </c>
      <c r="B55">
        <v>3</v>
      </c>
      <c r="C55">
        <v>1401.6</v>
      </c>
      <c r="D55">
        <f>Table1[[#This Row],[Routine Servicing (hrs/yr)]]*0.3</f>
        <v>420.47999999999996</v>
      </c>
      <c r="E55">
        <f>Table1[[#This Row],[Routine Servicing (hrs/yr)]]*1.3</f>
        <v>1822.08</v>
      </c>
      <c r="F55">
        <f>Table1[[#This Row],[Routine Servicing (hrs/yr)]]*0.13</f>
        <v>182.208</v>
      </c>
      <c r="G55">
        <f>Table1[[#This Row],[Nonproductive Time (hrs/yr)]]+Table1[[#This Row],[Routine Servicing + Repair Time (hrs/yr)]]</f>
        <v>2004.288</v>
      </c>
      <c r="H55">
        <v>582.4</v>
      </c>
      <c r="I55">
        <f>Table1[[#This Row],[Operational Maintenace per Year]]+Table1[[#This Row],[Total Servicing Per Machine (hrs/yr)]]</f>
        <v>2586.6880000000001</v>
      </c>
    </row>
    <row r="56" spans="1:9" x14ac:dyDescent="0.25">
      <c r="A56">
        <v>15</v>
      </c>
      <c r="B56">
        <v>3</v>
      </c>
      <c r="C56">
        <v>1406.56</v>
      </c>
      <c r="D56">
        <f>Table1[[#This Row],[Routine Servicing (hrs/yr)]]*0.3</f>
        <v>421.96799999999996</v>
      </c>
      <c r="E56">
        <f>Table1[[#This Row],[Routine Servicing (hrs/yr)]]*1.3</f>
        <v>1828.528</v>
      </c>
      <c r="F56">
        <f>Table1[[#This Row],[Routine Servicing (hrs/yr)]]*0.13</f>
        <v>182.8528</v>
      </c>
      <c r="G56">
        <f>Table1[[#This Row],[Nonproductive Time (hrs/yr)]]+Table1[[#This Row],[Routine Servicing + Repair Time (hrs/yr)]]</f>
        <v>2011.3807999999999</v>
      </c>
      <c r="H56">
        <v>582.4</v>
      </c>
      <c r="I56">
        <f>Table1[[#This Row],[Operational Maintenace per Year]]+Table1[[#This Row],[Total Servicing Per Machine (hrs/yr)]]</f>
        <v>2593.7808</v>
      </c>
    </row>
    <row r="57" spans="1:9" x14ac:dyDescent="0.25">
      <c r="A57">
        <v>16</v>
      </c>
      <c r="B57">
        <v>3</v>
      </c>
      <c r="C57">
        <v>1411.52</v>
      </c>
      <c r="D57">
        <f>Table1[[#This Row],[Routine Servicing (hrs/yr)]]*0.3</f>
        <v>423.45599999999996</v>
      </c>
      <c r="E57">
        <f>Table1[[#This Row],[Routine Servicing (hrs/yr)]]*1.3</f>
        <v>1834.9760000000001</v>
      </c>
      <c r="F57">
        <f>Table1[[#This Row],[Routine Servicing (hrs/yr)]]*0.13</f>
        <v>183.49760000000001</v>
      </c>
      <c r="G57">
        <f>Table1[[#This Row],[Nonproductive Time (hrs/yr)]]+Table1[[#This Row],[Routine Servicing + Repair Time (hrs/yr)]]</f>
        <v>2018.4736</v>
      </c>
      <c r="H57">
        <v>582.4</v>
      </c>
      <c r="I57">
        <f>Table1[[#This Row],[Operational Maintenace per Year]]+Table1[[#This Row],[Total Servicing Per Machine (hrs/yr)]]</f>
        <v>2600.8735999999999</v>
      </c>
    </row>
    <row r="58" spans="1:9" x14ac:dyDescent="0.25">
      <c r="A58">
        <v>17</v>
      </c>
      <c r="B58">
        <v>3</v>
      </c>
      <c r="C58">
        <v>1416.5</v>
      </c>
      <c r="D58">
        <f>Table1[[#This Row],[Routine Servicing (hrs/yr)]]*0.3</f>
        <v>424.95</v>
      </c>
      <c r="E58">
        <f>Table1[[#This Row],[Routine Servicing (hrs/yr)]]*1.3</f>
        <v>1841.45</v>
      </c>
      <c r="F58">
        <f>Table1[[#This Row],[Routine Servicing (hrs/yr)]]*0.13</f>
        <v>184.14500000000001</v>
      </c>
      <c r="G58">
        <f>Table1[[#This Row],[Nonproductive Time (hrs/yr)]]+Table1[[#This Row],[Routine Servicing + Repair Time (hrs/yr)]]</f>
        <v>2025.595</v>
      </c>
      <c r="H58">
        <v>582.4</v>
      </c>
      <c r="I58">
        <f>Table1[[#This Row],[Operational Maintenace per Year]]+Table1[[#This Row],[Total Servicing Per Machine (hrs/yr)]]</f>
        <v>2607.9949999999999</v>
      </c>
    </row>
    <row r="59" spans="1:9" x14ac:dyDescent="0.25">
      <c r="A59">
        <v>18</v>
      </c>
      <c r="B59">
        <v>3</v>
      </c>
      <c r="C59">
        <v>1421.46</v>
      </c>
      <c r="D59">
        <f>Table1[[#This Row],[Routine Servicing (hrs/yr)]]*0.3</f>
        <v>426.43799999999999</v>
      </c>
      <c r="E59">
        <f>Table1[[#This Row],[Routine Servicing (hrs/yr)]]*1.3</f>
        <v>1847.8980000000001</v>
      </c>
      <c r="F59">
        <f>Table1[[#This Row],[Routine Servicing (hrs/yr)]]*0.13</f>
        <v>184.78980000000001</v>
      </c>
      <c r="G59">
        <f>Table1[[#This Row],[Nonproductive Time (hrs/yr)]]+Table1[[#This Row],[Routine Servicing + Repair Time (hrs/yr)]]</f>
        <v>2032.6878000000002</v>
      </c>
      <c r="H59">
        <v>582.4</v>
      </c>
      <c r="I59">
        <f>Table1[[#This Row],[Operational Maintenace per Year]]+Table1[[#This Row],[Total Servicing Per Machine (hrs/yr)]]</f>
        <v>2615.0878000000002</v>
      </c>
    </row>
    <row r="60" spans="1:9" x14ac:dyDescent="0.25">
      <c r="A60">
        <v>19</v>
      </c>
      <c r="B60">
        <v>3</v>
      </c>
      <c r="C60">
        <v>1426.42</v>
      </c>
      <c r="D60">
        <f>Table1[[#This Row],[Routine Servicing (hrs/yr)]]*0.3</f>
        <v>427.92599999999999</v>
      </c>
      <c r="E60">
        <f>Table1[[#This Row],[Routine Servicing (hrs/yr)]]*1.3</f>
        <v>1854.3460000000002</v>
      </c>
      <c r="F60">
        <f>Table1[[#This Row],[Routine Servicing (hrs/yr)]]*0.13</f>
        <v>185.43460000000002</v>
      </c>
      <c r="G60">
        <f>Table1[[#This Row],[Nonproductive Time (hrs/yr)]]+Table1[[#This Row],[Routine Servicing + Repair Time (hrs/yr)]]</f>
        <v>2039.7806000000003</v>
      </c>
      <c r="H60">
        <v>582.4</v>
      </c>
      <c r="I60">
        <f>Table1[[#This Row],[Operational Maintenace per Year]]+Table1[[#This Row],[Total Servicing Per Machine (hrs/yr)]]</f>
        <v>2622.1806000000001</v>
      </c>
    </row>
    <row r="61" spans="1:9" x14ac:dyDescent="0.25">
      <c r="A61">
        <v>20</v>
      </c>
      <c r="B61">
        <v>3</v>
      </c>
      <c r="C61">
        <v>1431.4</v>
      </c>
      <c r="D61">
        <f>Table1[[#This Row],[Routine Servicing (hrs/yr)]]*0.3</f>
        <v>429.42</v>
      </c>
      <c r="E61">
        <f>Table1[[#This Row],[Routine Servicing (hrs/yr)]]*1.3</f>
        <v>1860.8200000000002</v>
      </c>
      <c r="F61">
        <f>Table1[[#This Row],[Routine Servicing (hrs/yr)]]*0.13</f>
        <v>186.08200000000002</v>
      </c>
      <c r="G61">
        <f>Table1[[#This Row],[Nonproductive Time (hrs/yr)]]+Table1[[#This Row],[Routine Servicing + Repair Time (hrs/yr)]]</f>
        <v>2046.9020000000003</v>
      </c>
      <c r="H61">
        <v>582.4</v>
      </c>
      <c r="I61">
        <f>Table1[[#This Row],[Operational Maintenace per Year]]+Table1[[#This Row],[Total Servicing Per Machine (hrs/yr)]]</f>
        <v>2629.3020000000001</v>
      </c>
    </row>
    <row r="62" spans="1:9" x14ac:dyDescent="0.25">
      <c r="A62">
        <v>21</v>
      </c>
      <c r="B62">
        <v>3</v>
      </c>
      <c r="C62">
        <v>1436.36</v>
      </c>
      <c r="D62">
        <f>Table1[[#This Row],[Routine Servicing (hrs/yr)]]*0.3</f>
        <v>430.90799999999996</v>
      </c>
      <c r="E62">
        <f>Table1[[#This Row],[Routine Servicing (hrs/yr)]]*1.3</f>
        <v>1867.268</v>
      </c>
      <c r="F62">
        <f>Table1[[#This Row],[Routine Servicing (hrs/yr)]]*0.13</f>
        <v>186.7268</v>
      </c>
      <c r="G62">
        <f>Table1[[#This Row],[Nonproductive Time (hrs/yr)]]+Table1[[#This Row],[Routine Servicing + Repair Time (hrs/yr)]]</f>
        <v>2053.9947999999999</v>
      </c>
      <c r="H62">
        <v>582.4</v>
      </c>
      <c r="I62">
        <f>Table1[[#This Row],[Operational Maintenace per Year]]+Table1[[#This Row],[Total Servicing Per Machine (hrs/yr)]]</f>
        <v>2636.3948</v>
      </c>
    </row>
    <row r="63" spans="1:9" x14ac:dyDescent="0.25">
      <c r="A63">
        <v>22</v>
      </c>
      <c r="B63">
        <v>3</v>
      </c>
      <c r="C63">
        <v>1441.32</v>
      </c>
      <c r="D63">
        <f>Table1[[#This Row],[Routine Servicing (hrs/yr)]]*0.3</f>
        <v>432.39599999999996</v>
      </c>
      <c r="E63">
        <f>Table1[[#This Row],[Routine Servicing (hrs/yr)]]*1.3</f>
        <v>1873.7159999999999</v>
      </c>
      <c r="F63">
        <f>Table1[[#This Row],[Routine Servicing (hrs/yr)]]*0.13</f>
        <v>187.3716</v>
      </c>
      <c r="G63">
        <f>Table1[[#This Row],[Nonproductive Time (hrs/yr)]]+Table1[[#This Row],[Routine Servicing + Repair Time (hrs/yr)]]</f>
        <v>2061.0875999999998</v>
      </c>
      <c r="H63">
        <v>582.4</v>
      </c>
      <c r="I63">
        <f>Table1[[#This Row],[Operational Maintenace per Year]]+Table1[[#This Row],[Total Servicing Per Machine (hrs/yr)]]</f>
        <v>2643.4875999999999</v>
      </c>
    </row>
    <row r="64" spans="1:9" x14ac:dyDescent="0.25">
      <c r="A64">
        <v>23</v>
      </c>
      <c r="B64">
        <v>3</v>
      </c>
      <c r="C64">
        <v>1446.3</v>
      </c>
      <c r="D64">
        <f>Table1[[#This Row],[Routine Servicing (hrs/yr)]]*0.3</f>
        <v>433.89</v>
      </c>
      <c r="E64">
        <f>Table1[[#This Row],[Routine Servicing (hrs/yr)]]*1.3</f>
        <v>1880.19</v>
      </c>
      <c r="F64">
        <f>Table1[[#This Row],[Routine Servicing (hrs/yr)]]*0.13</f>
        <v>188.01900000000001</v>
      </c>
      <c r="G64">
        <f>Table1[[#This Row],[Nonproductive Time (hrs/yr)]]+Table1[[#This Row],[Routine Servicing + Repair Time (hrs/yr)]]</f>
        <v>2068.2089999999998</v>
      </c>
      <c r="H64">
        <v>582.4</v>
      </c>
      <c r="I64">
        <f>Table1[[#This Row],[Operational Maintenace per Year]]+Table1[[#This Row],[Total Servicing Per Machine (hrs/yr)]]</f>
        <v>2650.6089999999999</v>
      </c>
    </row>
    <row r="65" spans="1:9" x14ac:dyDescent="0.25">
      <c r="A65">
        <v>24</v>
      </c>
      <c r="B65">
        <v>3</v>
      </c>
      <c r="C65">
        <v>1451.26</v>
      </c>
      <c r="D65">
        <f>Table1[[#This Row],[Routine Servicing (hrs/yr)]]*0.3</f>
        <v>435.37799999999999</v>
      </c>
      <c r="E65">
        <f>Table1[[#This Row],[Routine Servicing (hrs/yr)]]*1.3</f>
        <v>1886.6380000000001</v>
      </c>
      <c r="F65">
        <f>Table1[[#This Row],[Routine Servicing (hrs/yr)]]*0.13</f>
        <v>188.66380000000001</v>
      </c>
      <c r="G65">
        <f>Table1[[#This Row],[Nonproductive Time (hrs/yr)]]+Table1[[#This Row],[Routine Servicing + Repair Time (hrs/yr)]]</f>
        <v>2075.3018000000002</v>
      </c>
      <c r="H65">
        <v>582.4</v>
      </c>
      <c r="I65">
        <f>Table1[[#This Row],[Operational Maintenace per Year]]+Table1[[#This Row],[Total Servicing Per Machine (hrs/yr)]]</f>
        <v>2657.7018000000003</v>
      </c>
    </row>
    <row r="66" spans="1:9" x14ac:dyDescent="0.25">
      <c r="A66">
        <v>25</v>
      </c>
      <c r="B66">
        <v>3</v>
      </c>
      <c r="C66">
        <v>1456.22</v>
      </c>
      <c r="D66">
        <f>Table1[[#This Row],[Routine Servicing (hrs/yr)]]*0.3</f>
        <v>436.86599999999999</v>
      </c>
      <c r="E66">
        <f>Table1[[#This Row],[Routine Servicing (hrs/yr)]]*1.3</f>
        <v>1893.086</v>
      </c>
      <c r="F66">
        <f>Table1[[#This Row],[Routine Servicing (hrs/yr)]]*0.13</f>
        <v>189.30860000000001</v>
      </c>
      <c r="G66">
        <f>Table1[[#This Row],[Nonproductive Time (hrs/yr)]]+Table1[[#This Row],[Routine Servicing + Repair Time (hrs/yr)]]</f>
        <v>2082.3946000000001</v>
      </c>
      <c r="H66">
        <v>582.4</v>
      </c>
      <c r="I66">
        <f>Table1[[#This Row],[Operational Maintenace per Year]]+Table1[[#This Row],[Total Servicing Per Machine (hrs/yr)]]</f>
        <v>2664.7946000000002</v>
      </c>
    </row>
    <row r="67" spans="1:9" x14ac:dyDescent="0.25">
      <c r="C67">
        <v>1461.2</v>
      </c>
      <c r="D67">
        <f>Table1[[#This Row],[Routine Servicing (hrs/yr)]]*0.3</f>
        <v>438.36</v>
      </c>
      <c r="E67">
        <f>Table1[[#This Row],[Routine Servicing (hrs/yr)]]*1.3</f>
        <v>1899.5600000000002</v>
      </c>
      <c r="F67">
        <f>Table1[[#This Row],[Routine Servicing (hrs/yr)]]*0.13</f>
        <v>189.95600000000002</v>
      </c>
      <c r="G67">
        <f>Table1[[#This Row],[Nonproductive Time (hrs/yr)]]+Table1[[#This Row],[Routine Servicing + Repair Time (hrs/yr)]]</f>
        <v>2089.5160000000001</v>
      </c>
      <c r="H67">
        <v>582.4</v>
      </c>
      <c r="I67">
        <f>Table1[[#This Row],[Operational Maintenace per Year]]+Table1[[#This Row],[Total Servicing Per Machine (hrs/yr)]]</f>
        <v>2671.9160000000002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MMO-035-23-Labor-Lookup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JOSEPH SHAW</cp:lastModifiedBy>
  <dcterms:created xsi:type="dcterms:W3CDTF">2025-02-07T03:32:41Z</dcterms:created>
  <dcterms:modified xsi:type="dcterms:W3CDTF">2025-02-07T03:33:07Z</dcterms:modified>
</cp:coreProperties>
</file>