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07af7595771f5b3/Documentos/Universidad/2. Segundo Semestre/F1008 Experimentación física y pensamiento estadístico/"/>
    </mc:Choice>
  </mc:AlternateContent>
  <xr:revisionPtr revIDLastSave="1" documentId="8_{BFCF376B-DDFB-4781-96FF-26C6499AD93B}" xr6:coauthVersionLast="47" xr6:coauthVersionMax="47" xr10:uidLastSave="{8F72C1DE-E110-4046-A667-7C345993E425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4" i="1"/>
  <c r="P4" i="1"/>
  <c r="A34" i="1"/>
  <c r="O22" i="1"/>
  <c r="M22" i="1"/>
  <c r="P22" i="1" s="1"/>
  <c r="O21" i="1"/>
  <c r="N21" i="1"/>
  <c r="M21" i="1"/>
  <c r="N20" i="1"/>
  <c r="O20" i="1" s="1"/>
  <c r="M20" i="1"/>
  <c r="P20" i="1" s="1"/>
  <c r="N19" i="1"/>
  <c r="O19" i="1" s="1"/>
  <c r="M19" i="1"/>
  <c r="N18" i="1"/>
  <c r="O18" i="1" s="1"/>
  <c r="M18" i="1"/>
  <c r="P19" i="1" s="1"/>
  <c r="O17" i="1"/>
  <c r="N17" i="1"/>
  <c r="M17" i="1"/>
  <c r="P17" i="1" s="1"/>
  <c r="N16" i="1"/>
  <c r="O16" i="1" s="1"/>
  <c r="M16" i="1"/>
  <c r="N15" i="1"/>
  <c r="O15" i="1" s="1"/>
  <c r="M15" i="1"/>
  <c r="P16" i="1" s="1"/>
  <c r="N14" i="1"/>
  <c r="O14" i="1" s="1"/>
  <c r="M14" i="1"/>
  <c r="O13" i="1"/>
  <c r="N13" i="1"/>
  <c r="M13" i="1"/>
  <c r="P14" i="1" s="1"/>
  <c r="N12" i="1"/>
  <c r="O12" i="1" s="1"/>
  <c r="M12" i="1"/>
  <c r="P12" i="1" s="1"/>
  <c r="O11" i="1"/>
  <c r="N11" i="1"/>
  <c r="M11" i="1"/>
  <c r="N10" i="1"/>
  <c r="O10" i="1" s="1"/>
  <c r="M10" i="1"/>
  <c r="P11" i="1" s="1"/>
  <c r="O9" i="1"/>
  <c r="N9" i="1"/>
  <c r="M9" i="1"/>
  <c r="P9" i="1" s="1"/>
  <c r="N8" i="1"/>
  <c r="O8" i="1" s="1"/>
  <c r="M8" i="1"/>
  <c r="N7" i="1"/>
  <c r="O7" i="1" s="1"/>
  <c r="M7" i="1"/>
  <c r="P8" i="1" s="1"/>
  <c r="N6" i="1"/>
  <c r="O6" i="1" s="1"/>
  <c r="M6" i="1"/>
  <c r="O5" i="1"/>
  <c r="N5" i="1"/>
  <c r="M5" i="1"/>
  <c r="P6" i="1" s="1"/>
  <c r="N4" i="1"/>
  <c r="O4" i="1" s="1"/>
  <c r="M4" i="1"/>
  <c r="O3" i="1"/>
  <c r="N3" i="1"/>
  <c r="M3" i="1"/>
  <c r="P5" i="1" l="1"/>
  <c r="P18" i="1"/>
  <c r="P7" i="1"/>
  <c r="P15" i="1"/>
  <c r="P13" i="1"/>
  <c r="P21" i="1"/>
  <c r="P10" i="1"/>
</calcChain>
</file>

<file path=xl/sharedStrings.xml><?xml version="1.0" encoding="utf-8"?>
<sst xmlns="http://schemas.openxmlformats.org/spreadsheetml/2006/main" count="28" uniqueCount="28">
  <si>
    <t>Tiempo (s)</t>
  </si>
  <si>
    <t>Video1</t>
  </si>
  <si>
    <t>Video2</t>
  </si>
  <si>
    <t>Video3</t>
  </si>
  <si>
    <t>Video4</t>
  </si>
  <si>
    <t>Video5</t>
  </si>
  <si>
    <t>Video6</t>
  </si>
  <si>
    <t>Video7</t>
  </si>
  <si>
    <t>Video8</t>
  </si>
  <si>
    <t>Video9</t>
  </si>
  <si>
    <t>Video10</t>
  </si>
  <si>
    <t>Promedio altura</t>
  </si>
  <si>
    <t>Desv. Estándar</t>
  </si>
  <si>
    <t>Error altura</t>
  </si>
  <si>
    <t>Velocidad media</t>
  </si>
  <si>
    <t>Error Velocidad</t>
  </si>
  <si>
    <t xml:space="preserve">Error Tiempo = </t>
  </si>
  <si>
    <t>± 0.5s</t>
  </si>
  <si>
    <t xml:space="preserve">Fórmula para velocidad = </t>
  </si>
  <si>
    <t xml:space="preserve">Incertidumbre altura = </t>
  </si>
  <si>
    <t xml:space="preserve">Incertidumbre velocidad = </t>
  </si>
  <si>
    <t>Promedio error altura para barras de error</t>
  </si>
  <si>
    <t>Promedio error velocidad para barras de error</t>
  </si>
  <si>
    <t>Parcipaciones</t>
  </si>
  <si>
    <t>Carlos: Mi participacion en la elaboracion de la botella de marriotte fue traer materiales (silicon y plastilina) y ayudar con los procesos para la medicion de agua en el bote en la parte experiemental. En la parte de los resultados y la elaboracion del reporte, mi aportacion fue tomando medidas de los videos analizar datos y participacion en la elaboracion del documento colaborativo.</t>
  </si>
  <si>
    <t>Fernando: Mi participación en el experimento fue el de traer materiales, específicamente el colorante y la cubeta. Posteriormente en el reporte ayude con los resultados obtenidos y la redacción de algunas secciones.</t>
  </si>
  <si>
    <t>Rogelio: compre la botella y los tubos, puse los datos en excel, saqué como calcular las incertidumbres, puse todas las fórmulas en excel para ver los resultados y ayudé mucho a readactar el reporte.</t>
  </si>
  <si>
    <t xml:space="preserve">Antonio: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</si>
</sst>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1" fillId="0" borderId="6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Altura con respecto al Tiempo</a:t>
            </a:r>
          </a:p>
        </c:rich>
      </c:tx>
      <c:layout>
        <c:manualLayout>
          <c:xMode val="edge"/>
          <c:yMode val="edge"/>
          <c:x val="3.0916666666666669E-2"/>
          <c:y val="4.7304582210242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'Hoja 1'!$M$2</c:f>
              <c:strCache>
                <c:ptCount val="1"/>
                <c:pt idx="0">
                  <c:v>Promedio altura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errBars>
            <c:errDir val="x"/>
            <c:errBarType val="both"/>
            <c:errValType val="fixedVal"/>
            <c:noEndCap val="0"/>
            <c:val val="3.0000000000000006E-2"/>
            <c:spPr>
              <a:noFill/>
              <a:ln w="6350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'Hoja 1'!$A$4:$A$22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'Hoja 1'!$M$3:$M$22</c:f>
              <c:numCache>
                <c:formatCode>General</c:formatCode>
                <c:ptCount val="20"/>
                <c:pt idx="0">
                  <c:v>18</c:v>
                </c:pt>
                <c:pt idx="1">
                  <c:v>16.990000000000002</c:v>
                </c:pt>
                <c:pt idx="2">
                  <c:v>15.73</c:v>
                </c:pt>
                <c:pt idx="3">
                  <c:v>14.5</c:v>
                </c:pt>
                <c:pt idx="4">
                  <c:v>13.27</c:v>
                </c:pt>
                <c:pt idx="5">
                  <c:v>12.01</c:v>
                </c:pt>
                <c:pt idx="6">
                  <c:v>10.92</c:v>
                </c:pt>
                <c:pt idx="7">
                  <c:v>9.7799999999999994</c:v>
                </c:pt>
                <c:pt idx="8">
                  <c:v>8.51</c:v>
                </c:pt>
                <c:pt idx="9">
                  <c:v>7.339999999999999</c:v>
                </c:pt>
                <c:pt idx="10">
                  <c:v>6.29</c:v>
                </c:pt>
                <c:pt idx="11">
                  <c:v>5.4</c:v>
                </c:pt>
                <c:pt idx="12">
                  <c:v>4.5999999999999996</c:v>
                </c:pt>
                <c:pt idx="13">
                  <c:v>3.9699999999999998</c:v>
                </c:pt>
                <c:pt idx="14">
                  <c:v>3.47</c:v>
                </c:pt>
                <c:pt idx="15">
                  <c:v>3.02</c:v>
                </c:pt>
                <c:pt idx="16">
                  <c:v>2.71</c:v>
                </c:pt>
                <c:pt idx="17">
                  <c:v>2.48</c:v>
                </c:pt>
                <c:pt idx="18">
                  <c:v>2.3200000000000003</c:v>
                </c:pt>
                <c:pt idx="19">
                  <c:v>2.1999999999999997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E2-4392-9EFD-45E776784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638793"/>
        <c:axId val="130214340"/>
      </c:scatterChart>
      <c:valAx>
        <c:axId val="78563879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14340"/>
        <c:crosses val="autoZero"/>
        <c:crossBetween val="midCat"/>
      </c:valAx>
      <c:valAx>
        <c:axId val="1302143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Promedio de alturas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63879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Velocidad con respecto al Tiempo</a:t>
            </a:r>
          </a:p>
        </c:rich>
      </c:tx>
      <c:layout>
        <c:manualLayout>
          <c:xMode val="edge"/>
          <c:yMode val="edge"/>
          <c:x val="3.0916666666666669E-2"/>
          <c:y val="4.7304582210242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'Hoja 1'!$P$4</c:f>
              <c:strCache>
                <c:ptCount val="1"/>
                <c:pt idx="0">
                  <c:v>-0.202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0.05</c:v>
                </c:pt>
              </c:numLit>
            </c:plus>
            <c:minus>
              <c:numLit>
                <c:formatCode>General</c:formatCode>
                <c:ptCount val="1"/>
                <c:pt idx="0">
                  <c:v>0.05</c:v>
                </c:pt>
              </c:numLit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0.03</c:v>
                </c:pt>
              </c:numLit>
            </c:plus>
            <c:minus>
              <c:numLit>
                <c:formatCode>General</c:formatCode>
                <c:ptCount val="1"/>
                <c:pt idx="0">
                  <c:v>0.03</c:v>
                </c:pt>
              </c:numLit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'Hoja 1'!$A$4:$A$22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'Hoja 1'!$P$5:$P$23</c:f>
              <c:numCache>
                <c:formatCode>General</c:formatCode>
                <c:ptCount val="19"/>
                <c:pt idx="0">
                  <c:v>-0.25200000000000033</c:v>
                </c:pt>
                <c:pt idx="1">
                  <c:v>-0.24600000000000008</c:v>
                </c:pt>
                <c:pt idx="2">
                  <c:v>-0.24600000000000008</c:v>
                </c:pt>
                <c:pt idx="3">
                  <c:v>-0.25199999999999995</c:v>
                </c:pt>
                <c:pt idx="4">
                  <c:v>-0.21799999999999997</c:v>
                </c:pt>
                <c:pt idx="5">
                  <c:v>-0.22800000000000012</c:v>
                </c:pt>
                <c:pt idx="6">
                  <c:v>-0.25399999999999989</c:v>
                </c:pt>
                <c:pt idx="7">
                  <c:v>-0.23400000000000015</c:v>
                </c:pt>
                <c:pt idx="8">
                  <c:v>-0.2099999999999998</c:v>
                </c:pt>
                <c:pt idx="9">
                  <c:v>-0.17799999999999994</c:v>
                </c:pt>
                <c:pt idx="10">
                  <c:v>-0.16000000000000014</c:v>
                </c:pt>
                <c:pt idx="11">
                  <c:v>-0.12599999999999997</c:v>
                </c:pt>
                <c:pt idx="12">
                  <c:v>-9.9999999999999908E-2</c:v>
                </c:pt>
                <c:pt idx="13">
                  <c:v>-9.0000000000000038E-2</c:v>
                </c:pt>
                <c:pt idx="14">
                  <c:v>-6.2000000000000013E-2</c:v>
                </c:pt>
                <c:pt idx="15">
                  <c:v>-4.5999999999999999E-2</c:v>
                </c:pt>
                <c:pt idx="16">
                  <c:v>-3.1999999999999938E-2</c:v>
                </c:pt>
                <c:pt idx="17">
                  <c:v>-2.4000000000000112E-2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6E-48F1-BE48-9F6AFCD1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621236"/>
        <c:axId val="1626025711"/>
      </c:scatterChart>
      <c:valAx>
        <c:axId val="11376212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025711"/>
        <c:crosses val="autoZero"/>
        <c:crossBetween val="midCat"/>
      </c:valAx>
      <c:valAx>
        <c:axId val="162602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Velocidad (cm/s)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6212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87630</xdr:colOff>
      <xdr:row>23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171450</xdr:colOff>
      <xdr:row>23</xdr:row>
      <xdr:rowOff>85725</xdr:rowOff>
    </xdr:from>
    <xdr:ext cx="571500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24</xdr:row>
      <xdr:rowOff>19050</xdr:rowOff>
    </xdr:from>
    <xdr:ext cx="1390650" cy="561975"/>
    <xdr:pic>
      <xdr:nvPicPr>
        <xdr:cNvPr id="4" name="image2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24</xdr:row>
      <xdr:rowOff>19050</xdr:rowOff>
    </xdr:from>
    <xdr:ext cx="914400" cy="37147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876300</xdr:colOff>
      <xdr:row>27</xdr:row>
      <xdr:rowOff>190500</xdr:rowOff>
    </xdr:from>
    <xdr:ext cx="2247900" cy="2247900"/>
    <xdr:pic>
      <xdr:nvPicPr>
        <xdr:cNvPr id="6" name="image3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28</xdr:row>
      <xdr:rowOff>38100</xdr:rowOff>
    </xdr:from>
    <xdr:ext cx="2371725" cy="476250"/>
    <xdr:pic>
      <xdr:nvPicPr>
        <xdr:cNvPr id="7" name="image1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9"/>
  <sheetViews>
    <sheetView tabSelected="1" topLeftCell="A20" zoomScale="87" workbookViewId="0">
      <selection activeCell="L45" sqref="L45"/>
    </sheetView>
  </sheetViews>
  <sheetFormatPr baseColWidth="10" defaultColWidth="12.6640625" defaultRowHeight="15.75" customHeight="1" x14ac:dyDescent="0.25"/>
  <sheetData>
    <row r="1" spans="1:21" ht="15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8"/>
      <c r="L1" s="5"/>
    </row>
    <row r="2" spans="1:21" ht="13.2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9" t="s">
        <v>10</v>
      </c>
      <c r="L2" s="5"/>
      <c r="M2" s="10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S2" s="14"/>
      <c r="U2" s="15"/>
    </row>
    <row r="3" spans="1:21" ht="13.2" x14ac:dyDescent="0.25">
      <c r="A3" s="6">
        <v>5</v>
      </c>
      <c r="B3" s="6">
        <v>18</v>
      </c>
      <c r="C3" s="6">
        <v>18</v>
      </c>
      <c r="D3" s="6">
        <v>18</v>
      </c>
      <c r="E3" s="6">
        <v>18</v>
      </c>
      <c r="F3" s="6">
        <v>18</v>
      </c>
      <c r="G3" s="6">
        <v>18</v>
      </c>
      <c r="H3" s="6">
        <v>18</v>
      </c>
      <c r="I3" s="6">
        <v>18</v>
      </c>
      <c r="J3" s="6">
        <v>18</v>
      </c>
      <c r="K3" s="9">
        <v>18</v>
      </c>
      <c r="L3" s="12"/>
      <c r="M3" s="11">
        <f t="shared" ref="M3:M22" si="0">AVERAGE(B3:K3)</f>
        <v>18</v>
      </c>
      <c r="N3" s="6">
        <f t="shared" ref="N3:N22" si="1">STDEV(B3:K3)</f>
        <v>0</v>
      </c>
      <c r="O3" s="6">
        <f t="shared" ref="O3:O22" si="2">N3/SQRT(10)</f>
        <v>0</v>
      </c>
      <c r="P3" s="7"/>
      <c r="Q3" s="5"/>
    </row>
    <row r="4" spans="1:21" ht="13.2" x14ac:dyDescent="0.25">
      <c r="A4" s="6">
        <v>10</v>
      </c>
      <c r="B4" s="6">
        <v>16.899999999999999</v>
      </c>
      <c r="C4" s="6">
        <v>16.8</v>
      </c>
      <c r="D4" s="6">
        <v>17</v>
      </c>
      <c r="E4" s="6">
        <v>17.100000000000001</v>
      </c>
      <c r="F4" s="6">
        <v>17</v>
      </c>
      <c r="G4" s="6">
        <v>17.100000000000001</v>
      </c>
      <c r="H4" s="6">
        <v>17</v>
      </c>
      <c r="I4" s="6">
        <v>17.100000000000001</v>
      </c>
      <c r="J4" s="6">
        <v>16.899999999999999</v>
      </c>
      <c r="K4" s="9">
        <v>17</v>
      </c>
      <c r="L4" s="12"/>
      <c r="M4" s="11">
        <f t="shared" si="0"/>
        <v>16.990000000000002</v>
      </c>
      <c r="N4" s="6">
        <f t="shared" si="1"/>
        <v>9.9442892601175989E-2</v>
      </c>
      <c r="O4" s="6">
        <f t="shared" si="2"/>
        <v>3.1446603773522222E-2</v>
      </c>
      <c r="P4" s="7">
        <f t="shared" ref="P4:P22" si="3">(M4-M3)/(A4-A3)</f>
        <v>-0.2019999999999996</v>
      </c>
      <c r="Q4" s="6">
        <f>P4*SQRT((SQRT((O4^2)+(O5^2)))/(M4-M3)+(SQRT((0.5^2)+(0.5^2)))/(5))</f>
        <v>-6.3361806361870984E-2</v>
      </c>
    </row>
    <row r="5" spans="1:21" ht="13.2" x14ac:dyDescent="0.25">
      <c r="A5" s="6">
        <v>15</v>
      </c>
      <c r="B5" s="6">
        <v>15.8</v>
      </c>
      <c r="C5" s="6">
        <v>15.6</v>
      </c>
      <c r="D5" s="6">
        <v>15.8</v>
      </c>
      <c r="E5" s="6">
        <v>15.6</v>
      </c>
      <c r="F5" s="6">
        <v>15.6</v>
      </c>
      <c r="G5" s="6">
        <v>15.8</v>
      </c>
      <c r="H5" s="6">
        <v>15.8</v>
      </c>
      <c r="I5" s="6">
        <v>15.8</v>
      </c>
      <c r="J5" s="6">
        <v>15.7</v>
      </c>
      <c r="K5" s="9">
        <v>15.8</v>
      </c>
      <c r="L5" s="12"/>
      <c r="M5" s="11">
        <f t="shared" si="0"/>
        <v>15.73</v>
      </c>
      <c r="N5" s="6">
        <f t="shared" si="1"/>
        <v>9.4868329805051929E-2</v>
      </c>
      <c r="O5" s="6">
        <f t="shared" si="2"/>
        <v>3.0000000000000172E-2</v>
      </c>
      <c r="P5" s="7">
        <f t="shared" si="3"/>
        <v>-0.25200000000000033</v>
      </c>
      <c r="Q5" s="6">
        <f t="shared" ref="Q5:Q22" si="4">P5*SQRT((SQRT((O5^2)+(O6^2)))/(M5-M4)+(SQRT((0.5^2)+(0.5^2)))/(5))</f>
        <v>-7.9829571322426851E-2</v>
      </c>
    </row>
    <row r="6" spans="1:21" ht="13.2" x14ac:dyDescent="0.25">
      <c r="A6" s="6">
        <v>20</v>
      </c>
      <c r="B6" s="6">
        <v>14.5</v>
      </c>
      <c r="C6" s="6">
        <v>14.5</v>
      </c>
      <c r="D6" s="6">
        <v>14.4</v>
      </c>
      <c r="E6" s="6">
        <v>14.5</v>
      </c>
      <c r="F6" s="6">
        <v>14.5</v>
      </c>
      <c r="G6" s="6">
        <v>14.6</v>
      </c>
      <c r="H6" s="6">
        <v>14.2</v>
      </c>
      <c r="I6" s="6">
        <v>14.6</v>
      </c>
      <c r="J6" s="6">
        <v>14.7</v>
      </c>
      <c r="K6" s="9">
        <v>14.5</v>
      </c>
      <c r="L6" s="12"/>
      <c r="M6" s="11">
        <f t="shared" si="0"/>
        <v>14.5</v>
      </c>
      <c r="N6" s="6">
        <f t="shared" si="1"/>
        <v>0.1333333333333333</v>
      </c>
      <c r="O6" s="6">
        <f t="shared" si="2"/>
        <v>4.2163702135578379E-2</v>
      </c>
      <c r="P6" s="7">
        <f t="shared" si="3"/>
        <v>-0.24600000000000008</v>
      </c>
      <c r="Q6" s="6">
        <f t="shared" si="4"/>
        <v>-7.6868418150413675E-2</v>
      </c>
    </row>
    <row r="7" spans="1:21" ht="13.2" x14ac:dyDescent="0.25">
      <c r="A7" s="6">
        <v>25</v>
      </c>
      <c r="B7" s="6">
        <v>13.1</v>
      </c>
      <c r="C7" s="6">
        <v>13.2</v>
      </c>
      <c r="D7" s="6">
        <v>13.3</v>
      </c>
      <c r="E7" s="6">
        <v>13.3</v>
      </c>
      <c r="F7" s="6">
        <v>13.1</v>
      </c>
      <c r="G7" s="6">
        <v>13.3</v>
      </c>
      <c r="H7" s="6">
        <v>13.3</v>
      </c>
      <c r="I7" s="6">
        <v>13.3</v>
      </c>
      <c r="J7" s="6">
        <v>13.4</v>
      </c>
      <c r="K7" s="9">
        <v>13.4</v>
      </c>
      <c r="L7" s="12"/>
      <c r="M7" s="11">
        <f t="shared" si="0"/>
        <v>13.27</v>
      </c>
      <c r="N7" s="6">
        <f t="shared" si="1"/>
        <v>0.10593499054713841</v>
      </c>
      <c r="O7" s="6">
        <f t="shared" si="2"/>
        <v>3.3499585403736425E-2</v>
      </c>
      <c r="P7" s="7">
        <f t="shared" si="3"/>
        <v>-0.24600000000000008</v>
      </c>
      <c r="Q7" s="6">
        <f t="shared" si="4"/>
        <v>-7.9357865386577964E-2</v>
      </c>
    </row>
    <row r="8" spans="1:21" ht="13.2" x14ac:dyDescent="0.25">
      <c r="A8" s="6">
        <v>30</v>
      </c>
      <c r="B8" s="6">
        <v>11.9</v>
      </c>
      <c r="C8" s="6">
        <v>12</v>
      </c>
      <c r="D8" s="6">
        <v>12.1</v>
      </c>
      <c r="E8" s="6">
        <v>12</v>
      </c>
      <c r="F8" s="6">
        <v>11.9</v>
      </c>
      <c r="G8" s="6">
        <v>12.2</v>
      </c>
      <c r="H8" s="6">
        <v>12</v>
      </c>
      <c r="I8" s="6">
        <v>12.1</v>
      </c>
      <c r="J8" s="6">
        <v>12</v>
      </c>
      <c r="K8" s="9">
        <v>11.9</v>
      </c>
      <c r="L8" s="12"/>
      <c r="M8" s="11">
        <f t="shared" si="0"/>
        <v>12.01</v>
      </c>
      <c r="N8" s="6">
        <f t="shared" si="1"/>
        <v>9.9442892601174948E-2</v>
      </c>
      <c r="O8" s="6">
        <f t="shared" si="2"/>
        <v>3.1446603773521896E-2</v>
      </c>
      <c r="P8" s="7">
        <f t="shared" si="3"/>
        <v>-0.25199999999999995</v>
      </c>
      <c r="Q8" s="6">
        <f t="shared" si="4"/>
        <v>-8.1827713893439263E-2</v>
      </c>
    </row>
    <row r="9" spans="1:21" ht="13.2" x14ac:dyDescent="0.25">
      <c r="A9" s="6">
        <v>35</v>
      </c>
      <c r="B9" s="6">
        <v>10.8</v>
      </c>
      <c r="C9" s="6">
        <v>10.9</v>
      </c>
      <c r="D9" s="6">
        <v>11</v>
      </c>
      <c r="E9" s="6">
        <v>11</v>
      </c>
      <c r="F9" s="6">
        <v>10.8</v>
      </c>
      <c r="G9" s="6">
        <v>11.1</v>
      </c>
      <c r="H9" s="6">
        <v>11</v>
      </c>
      <c r="I9" s="6">
        <v>10.9</v>
      </c>
      <c r="J9" s="6">
        <v>10.8</v>
      </c>
      <c r="K9" s="9">
        <v>10.9</v>
      </c>
      <c r="L9" s="12"/>
      <c r="M9" s="11">
        <f t="shared" si="0"/>
        <v>10.92</v>
      </c>
      <c r="N9" s="6">
        <f t="shared" si="1"/>
        <v>0.10327955589886409</v>
      </c>
      <c r="O9" s="6">
        <f t="shared" si="2"/>
        <v>3.2659863237108927E-2</v>
      </c>
      <c r="P9" s="7">
        <f t="shared" si="3"/>
        <v>-0.21799999999999997</v>
      </c>
      <c r="Q9" s="6">
        <f t="shared" si="4"/>
        <v>-6.2592497255075305E-2</v>
      </c>
    </row>
    <row r="10" spans="1:21" ht="13.2" x14ac:dyDescent="0.25">
      <c r="A10" s="6">
        <v>40</v>
      </c>
      <c r="B10" s="6">
        <v>9.6999999999999993</v>
      </c>
      <c r="C10" s="6">
        <v>9.6</v>
      </c>
      <c r="D10" s="6">
        <v>9.8000000000000007</v>
      </c>
      <c r="E10" s="6">
        <v>9.9</v>
      </c>
      <c r="F10" s="6">
        <v>9.6</v>
      </c>
      <c r="G10" s="6">
        <v>10</v>
      </c>
      <c r="H10" s="6">
        <v>9.5</v>
      </c>
      <c r="I10" s="6">
        <v>9.8000000000000007</v>
      </c>
      <c r="J10" s="6">
        <v>9.9</v>
      </c>
      <c r="K10" s="9">
        <v>10</v>
      </c>
      <c r="L10" s="12"/>
      <c r="M10" s="11">
        <f t="shared" si="0"/>
        <v>9.7799999999999994</v>
      </c>
      <c r="N10" s="6">
        <f t="shared" si="1"/>
        <v>0.17511900715418283</v>
      </c>
      <c r="O10" s="6">
        <f t="shared" si="2"/>
        <v>5.5377492419453889E-2</v>
      </c>
      <c r="P10" s="7">
        <f t="shared" si="3"/>
        <v>-0.22800000000000012</v>
      </c>
      <c r="Q10" s="6">
        <f t="shared" si="4"/>
        <v>-6.5518751433620834E-2</v>
      </c>
    </row>
    <row r="11" spans="1:21" ht="13.2" x14ac:dyDescent="0.25">
      <c r="A11" s="6">
        <v>45</v>
      </c>
      <c r="B11" s="6">
        <v>8.4</v>
      </c>
      <c r="C11" s="6">
        <v>8.4</v>
      </c>
      <c r="D11" s="6">
        <v>8.5</v>
      </c>
      <c r="E11" s="6">
        <v>8.6</v>
      </c>
      <c r="F11" s="6">
        <v>8.3000000000000007</v>
      </c>
      <c r="G11" s="6">
        <v>8.6999999999999993</v>
      </c>
      <c r="H11" s="6">
        <v>8.5</v>
      </c>
      <c r="I11" s="6">
        <v>8.6</v>
      </c>
      <c r="J11" s="6">
        <v>8.5</v>
      </c>
      <c r="K11" s="9">
        <v>8.6</v>
      </c>
      <c r="L11" s="12"/>
      <c r="M11" s="11">
        <f t="shared" si="0"/>
        <v>8.51</v>
      </c>
      <c r="N11" s="6">
        <f t="shared" si="1"/>
        <v>0.11972189997378604</v>
      </c>
      <c r="O11" s="6">
        <f t="shared" si="2"/>
        <v>3.7859388972001688E-2</v>
      </c>
      <c r="P11" s="7">
        <f t="shared" si="3"/>
        <v>-0.25399999999999989</v>
      </c>
      <c r="Q11" s="6">
        <f t="shared" si="4"/>
        <v>-8.1563481904589605E-2</v>
      </c>
    </row>
    <row r="12" spans="1:21" ht="13.2" x14ac:dyDescent="0.25">
      <c r="A12" s="6">
        <v>50</v>
      </c>
      <c r="B12" s="6">
        <v>7.3</v>
      </c>
      <c r="C12" s="6">
        <v>7.2</v>
      </c>
      <c r="D12" s="6">
        <v>7.4</v>
      </c>
      <c r="E12" s="6">
        <v>7.3</v>
      </c>
      <c r="F12" s="6">
        <v>7.2</v>
      </c>
      <c r="G12" s="6">
        <v>7.4</v>
      </c>
      <c r="H12" s="6">
        <v>7.4</v>
      </c>
      <c r="I12" s="6">
        <v>7.4</v>
      </c>
      <c r="J12" s="6">
        <v>7.3</v>
      </c>
      <c r="K12" s="9">
        <v>7.5</v>
      </c>
      <c r="L12" s="12"/>
      <c r="M12" s="11">
        <f t="shared" si="0"/>
        <v>7.339999999999999</v>
      </c>
      <c r="N12" s="6">
        <f t="shared" si="1"/>
        <v>9.6609178307929658E-2</v>
      </c>
      <c r="O12" s="6">
        <f t="shared" si="2"/>
        <v>3.0550504633038954E-2</v>
      </c>
      <c r="P12" s="7">
        <f t="shared" si="3"/>
        <v>-0.23400000000000015</v>
      </c>
      <c r="Q12" s="6">
        <f t="shared" si="4"/>
        <v>-7.3938641704559355E-2</v>
      </c>
    </row>
    <row r="13" spans="1:21" ht="13.2" x14ac:dyDescent="0.25">
      <c r="A13" s="6">
        <v>55</v>
      </c>
      <c r="B13" s="6">
        <v>6.2</v>
      </c>
      <c r="C13" s="6">
        <v>6.2</v>
      </c>
      <c r="D13" s="6">
        <v>6.3</v>
      </c>
      <c r="E13" s="6">
        <v>6.4</v>
      </c>
      <c r="F13" s="6">
        <v>6.1</v>
      </c>
      <c r="G13" s="6">
        <v>6.3</v>
      </c>
      <c r="H13" s="6">
        <v>6.2</v>
      </c>
      <c r="I13" s="6">
        <v>6.4</v>
      </c>
      <c r="J13" s="6">
        <v>6.3</v>
      </c>
      <c r="K13" s="9">
        <v>6.5</v>
      </c>
      <c r="L13" s="12"/>
      <c r="M13" s="11">
        <f t="shared" si="0"/>
        <v>6.29</v>
      </c>
      <c r="N13" s="6">
        <f t="shared" si="1"/>
        <v>0.11972189997378656</v>
      </c>
      <c r="O13" s="6">
        <f t="shared" si="2"/>
        <v>3.7859388972001848E-2</v>
      </c>
      <c r="P13" s="7">
        <f t="shared" si="3"/>
        <v>-0.2099999999999998</v>
      </c>
      <c r="Q13" s="6">
        <f t="shared" si="4"/>
        <v>-6.2102188448277251E-2</v>
      </c>
    </row>
    <row r="14" spans="1:21" ht="13.2" x14ac:dyDescent="0.25">
      <c r="A14" s="6">
        <v>60</v>
      </c>
      <c r="B14" s="6">
        <v>5.3</v>
      </c>
      <c r="C14" s="6">
        <v>5.2</v>
      </c>
      <c r="D14" s="6">
        <v>5.4</v>
      </c>
      <c r="E14" s="6">
        <v>5.4</v>
      </c>
      <c r="F14" s="6">
        <v>5.2</v>
      </c>
      <c r="G14" s="6">
        <v>5.5</v>
      </c>
      <c r="H14" s="6">
        <v>5.4</v>
      </c>
      <c r="I14" s="6">
        <v>5.6</v>
      </c>
      <c r="J14" s="6">
        <v>5.5</v>
      </c>
      <c r="K14" s="9">
        <v>5.5</v>
      </c>
      <c r="L14" s="12"/>
      <c r="M14" s="11">
        <f t="shared" si="0"/>
        <v>5.4</v>
      </c>
      <c r="N14" s="6">
        <f t="shared" si="1"/>
        <v>0.13333333333333322</v>
      </c>
      <c r="O14" s="6">
        <f t="shared" si="2"/>
        <v>4.2163702135578351E-2</v>
      </c>
      <c r="P14" s="7">
        <f t="shared" si="3"/>
        <v>-0.17799999999999994</v>
      </c>
      <c r="Q14" s="6">
        <f t="shared" si="4"/>
        <v>-4.6557008708194715E-2</v>
      </c>
    </row>
    <row r="15" spans="1:21" ht="13.2" x14ac:dyDescent="0.25">
      <c r="A15" s="6">
        <v>65</v>
      </c>
      <c r="B15" s="6">
        <v>4.5999999999999996</v>
      </c>
      <c r="C15" s="6">
        <v>4.5</v>
      </c>
      <c r="D15" s="6">
        <v>4.5</v>
      </c>
      <c r="E15" s="6">
        <v>4.5999999999999996</v>
      </c>
      <c r="F15" s="6">
        <v>4.4000000000000004</v>
      </c>
      <c r="G15" s="6">
        <v>4.7</v>
      </c>
      <c r="H15" s="6">
        <v>4.5</v>
      </c>
      <c r="I15" s="6">
        <v>4.8</v>
      </c>
      <c r="J15" s="6">
        <v>4.5</v>
      </c>
      <c r="K15" s="9">
        <v>4.9000000000000004</v>
      </c>
      <c r="L15" s="12"/>
      <c r="M15" s="11">
        <f t="shared" si="0"/>
        <v>4.5999999999999996</v>
      </c>
      <c r="N15" s="6">
        <f t="shared" si="1"/>
        <v>0.15634719199411434</v>
      </c>
      <c r="O15" s="6">
        <f t="shared" si="2"/>
        <v>4.9441323247304422E-2</v>
      </c>
      <c r="P15" s="7">
        <f t="shared" si="3"/>
        <v>-0.16000000000000014</v>
      </c>
      <c r="Q15" s="6">
        <f t="shared" si="4"/>
        <v>-4.2805695425058091E-2</v>
      </c>
    </row>
    <row r="16" spans="1:21" ht="13.2" x14ac:dyDescent="0.25">
      <c r="A16" s="6">
        <v>70</v>
      </c>
      <c r="B16" s="6">
        <v>4</v>
      </c>
      <c r="C16" s="6">
        <v>3.9</v>
      </c>
      <c r="D16" s="6">
        <v>4</v>
      </c>
      <c r="E16" s="6">
        <v>4</v>
      </c>
      <c r="F16" s="6">
        <v>3.8</v>
      </c>
      <c r="G16" s="6">
        <v>4.0999999999999996</v>
      </c>
      <c r="H16" s="6">
        <v>4</v>
      </c>
      <c r="I16" s="6">
        <v>4</v>
      </c>
      <c r="J16" s="6">
        <v>3.9</v>
      </c>
      <c r="K16" s="9">
        <v>4</v>
      </c>
      <c r="L16" s="12"/>
      <c r="M16" s="11">
        <f t="shared" si="0"/>
        <v>3.9699999999999998</v>
      </c>
      <c r="N16" s="6">
        <f t="shared" si="1"/>
        <v>8.2327260234856453E-2</v>
      </c>
      <c r="O16" s="6">
        <f t="shared" si="2"/>
        <v>2.6034165586355511E-2</v>
      </c>
      <c r="P16" s="7">
        <f t="shared" si="3"/>
        <v>-0.12599999999999997</v>
      </c>
      <c r="Q16" s="6">
        <f t="shared" si="4"/>
        <v>-3.7374416875733465E-2</v>
      </c>
    </row>
    <row r="17" spans="1:19" ht="13.2" x14ac:dyDescent="0.25">
      <c r="A17" s="6">
        <v>75</v>
      </c>
      <c r="B17" s="6">
        <v>3.4</v>
      </c>
      <c r="C17" s="6">
        <v>3.5</v>
      </c>
      <c r="D17" s="6">
        <v>3.5</v>
      </c>
      <c r="E17" s="6">
        <v>3.5</v>
      </c>
      <c r="F17" s="6">
        <v>3.4</v>
      </c>
      <c r="G17" s="6">
        <v>3.6</v>
      </c>
      <c r="H17" s="6">
        <v>3.4</v>
      </c>
      <c r="I17" s="6">
        <v>3.5</v>
      </c>
      <c r="J17" s="6">
        <v>3.5</v>
      </c>
      <c r="K17" s="9">
        <v>3.4</v>
      </c>
      <c r="L17" s="12"/>
      <c r="M17" s="11">
        <f t="shared" si="0"/>
        <v>3.47</v>
      </c>
      <c r="N17" s="6">
        <f t="shared" si="1"/>
        <v>6.7494855771055351E-2</v>
      </c>
      <c r="O17" s="6">
        <f t="shared" si="2"/>
        <v>2.1343747458109515E-2</v>
      </c>
      <c r="P17" s="7">
        <f t="shared" si="3"/>
        <v>-9.9999999999999908E-2</v>
      </c>
      <c r="Q17" s="6">
        <f t="shared" si="4"/>
        <v>-3.0180975244156305E-2</v>
      </c>
    </row>
    <row r="18" spans="1:19" ht="13.2" x14ac:dyDescent="0.25">
      <c r="A18" s="6">
        <v>80</v>
      </c>
      <c r="B18" s="6">
        <v>3</v>
      </c>
      <c r="C18" s="6">
        <v>3</v>
      </c>
      <c r="D18" s="6">
        <v>3.1</v>
      </c>
      <c r="E18" s="6">
        <v>3</v>
      </c>
      <c r="F18" s="6">
        <v>3</v>
      </c>
      <c r="G18" s="6">
        <v>3.1</v>
      </c>
      <c r="H18" s="6">
        <v>3</v>
      </c>
      <c r="I18" s="6">
        <v>3</v>
      </c>
      <c r="J18" s="6">
        <v>3</v>
      </c>
      <c r="K18" s="9">
        <v>3</v>
      </c>
      <c r="L18" s="12"/>
      <c r="M18" s="11">
        <f t="shared" si="0"/>
        <v>3.02</v>
      </c>
      <c r="N18" s="6">
        <f t="shared" si="1"/>
        <v>4.2163702135578428E-2</v>
      </c>
      <c r="O18" s="6">
        <f t="shared" si="2"/>
        <v>1.3333333333333345E-2</v>
      </c>
      <c r="P18" s="7">
        <f t="shared" si="3"/>
        <v>-9.0000000000000038E-2</v>
      </c>
      <c r="Q18" s="6">
        <f t="shared" si="4"/>
        <v>-2.5725036843983241E-2</v>
      </c>
    </row>
    <row r="19" spans="1:19" ht="13.2" x14ac:dyDescent="0.25">
      <c r="A19" s="6">
        <v>85</v>
      </c>
      <c r="B19" s="6">
        <v>2.6</v>
      </c>
      <c r="C19" s="6">
        <v>2.6</v>
      </c>
      <c r="D19" s="6">
        <v>2.7</v>
      </c>
      <c r="E19" s="6">
        <v>2.7</v>
      </c>
      <c r="F19" s="6">
        <v>2.7</v>
      </c>
      <c r="G19" s="6">
        <v>2.8</v>
      </c>
      <c r="H19" s="6">
        <v>2.7</v>
      </c>
      <c r="I19" s="6">
        <v>2.8</v>
      </c>
      <c r="J19" s="6">
        <v>2.7</v>
      </c>
      <c r="K19" s="9">
        <v>2.8</v>
      </c>
      <c r="L19" s="12"/>
      <c r="M19" s="11">
        <f t="shared" si="0"/>
        <v>2.71</v>
      </c>
      <c r="N19" s="6">
        <f t="shared" si="1"/>
        <v>7.3786478737262073E-2</v>
      </c>
      <c r="O19" s="6">
        <f t="shared" si="2"/>
        <v>2.3333333333333296E-2</v>
      </c>
      <c r="P19" s="7">
        <f t="shared" si="3"/>
        <v>-6.2000000000000013E-2</v>
      </c>
      <c r="Q19" s="6">
        <f t="shared" si="4"/>
        <v>-1.4504609834343868E-2</v>
      </c>
    </row>
    <row r="20" spans="1:19" ht="13.2" x14ac:dyDescent="0.25">
      <c r="A20" s="6">
        <v>90</v>
      </c>
      <c r="B20" s="6">
        <v>2.4</v>
      </c>
      <c r="C20" s="6">
        <v>2.5</v>
      </c>
      <c r="D20" s="6">
        <v>2.4</v>
      </c>
      <c r="E20" s="6">
        <v>2.5</v>
      </c>
      <c r="F20" s="6">
        <v>2.5</v>
      </c>
      <c r="G20" s="6">
        <v>2.5</v>
      </c>
      <c r="H20" s="6">
        <v>2.5</v>
      </c>
      <c r="I20" s="6">
        <v>2.5</v>
      </c>
      <c r="J20" s="6">
        <v>2.5</v>
      </c>
      <c r="K20" s="9">
        <v>2.5</v>
      </c>
      <c r="L20" s="12"/>
      <c r="M20" s="11">
        <f t="shared" si="0"/>
        <v>2.48</v>
      </c>
      <c r="N20" s="6">
        <f t="shared" si="1"/>
        <v>4.2163702135578435E-2</v>
      </c>
      <c r="O20" s="6">
        <f t="shared" si="2"/>
        <v>1.3333333333333346E-2</v>
      </c>
      <c r="P20" s="7">
        <f t="shared" si="3"/>
        <v>-4.5999999999999999E-2</v>
      </c>
      <c r="Q20" s="6">
        <f t="shared" si="4"/>
        <v>-1.1214754841147759E-2</v>
      </c>
    </row>
    <row r="21" spans="1:19" ht="13.2" x14ac:dyDescent="0.25">
      <c r="A21" s="6">
        <v>95</v>
      </c>
      <c r="B21" s="6">
        <v>2.2999999999999998</v>
      </c>
      <c r="C21" s="6">
        <v>2.2999999999999998</v>
      </c>
      <c r="D21" s="6">
        <v>2.2999999999999998</v>
      </c>
      <c r="E21" s="6">
        <v>2.2999999999999998</v>
      </c>
      <c r="F21" s="6">
        <v>2.4</v>
      </c>
      <c r="G21" s="6">
        <v>2.4</v>
      </c>
      <c r="H21" s="6">
        <v>2.2999999999999998</v>
      </c>
      <c r="I21" s="6">
        <v>2.2999999999999998</v>
      </c>
      <c r="J21" s="6">
        <v>2.2999999999999998</v>
      </c>
      <c r="K21" s="9">
        <v>2.2999999999999998</v>
      </c>
      <c r="L21" s="12"/>
      <c r="M21" s="11">
        <f t="shared" si="0"/>
        <v>2.3200000000000003</v>
      </c>
      <c r="N21" s="6">
        <f t="shared" si="1"/>
        <v>4.2163702135578428E-2</v>
      </c>
      <c r="O21" s="6">
        <f t="shared" si="2"/>
        <v>1.3333333333333345E-2</v>
      </c>
      <c r="P21" s="7">
        <f t="shared" si="3"/>
        <v>-3.1999999999999938E-2</v>
      </c>
      <c r="Q21" s="6">
        <f t="shared" si="4"/>
        <v>-7.7124662367929449E-3</v>
      </c>
    </row>
    <row r="22" spans="1:19" ht="13.2" x14ac:dyDescent="0.25">
      <c r="A22" s="6">
        <v>100</v>
      </c>
      <c r="B22" s="6">
        <v>2.2000000000000002</v>
      </c>
      <c r="C22" s="6">
        <v>2.2000000000000002</v>
      </c>
      <c r="D22" s="6">
        <v>2.2000000000000002</v>
      </c>
      <c r="E22" s="6">
        <v>2.2000000000000002</v>
      </c>
      <c r="F22" s="6">
        <v>2.2000000000000002</v>
      </c>
      <c r="G22" s="6">
        <v>2.2000000000000002</v>
      </c>
      <c r="H22" s="6">
        <v>2.2000000000000002</v>
      </c>
      <c r="I22" s="6">
        <v>2.2000000000000002</v>
      </c>
      <c r="J22" s="6">
        <v>2.2000000000000002</v>
      </c>
      <c r="K22" s="9">
        <v>2.2000000000000002</v>
      </c>
      <c r="L22" s="13"/>
      <c r="M22" s="11">
        <f t="shared" si="0"/>
        <v>2.1999999999999997</v>
      </c>
      <c r="N22" s="6">
        <v>0</v>
      </c>
      <c r="O22" s="6">
        <f t="shared" si="2"/>
        <v>0</v>
      </c>
      <c r="P22" s="7">
        <f t="shared" si="3"/>
        <v>-2.4000000000000112E-2</v>
      </c>
      <c r="Q22" s="6">
        <f t="shared" si="4"/>
        <v>-9.0254474234073862E-3</v>
      </c>
    </row>
    <row r="23" spans="1:19" ht="13.2" x14ac:dyDescent="0.25">
      <c r="O23" s="2"/>
    </row>
    <row r="25" spans="1:19" ht="13.2" x14ac:dyDescent="0.25">
      <c r="A25" s="1" t="s">
        <v>16</v>
      </c>
      <c r="B25" s="1" t="s">
        <v>17</v>
      </c>
      <c r="D25" s="1" t="s">
        <v>18</v>
      </c>
      <c r="G25" s="1" t="s">
        <v>19</v>
      </c>
    </row>
    <row r="29" spans="1:19" ht="15.75" customHeight="1" x14ac:dyDescent="0.3">
      <c r="D29" s="1" t="s">
        <v>20</v>
      </c>
      <c r="F29" s="3"/>
      <c r="S29" s="4"/>
    </row>
    <row r="33" spans="1:1" ht="15.75" customHeight="1" x14ac:dyDescent="0.25">
      <c r="A33" s="14" t="s">
        <v>21</v>
      </c>
    </row>
    <row r="34" spans="1:1" ht="15.75" customHeight="1" x14ac:dyDescent="0.25">
      <c r="A34">
        <f>AVERAGE(O3:O22)</f>
        <v>2.8258970254032272E-2</v>
      </c>
    </row>
    <row r="36" spans="1:1" ht="15.75" customHeight="1" x14ac:dyDescent="0.25">
      <c r="A36" s="14" t="s">
        <v>22</v>
      </c>
    </row>
    <row r="37" spans="1:1" ht="15.75" customHeight="1" x14ac:dyDescent="0.25">
      <c r="A37">
        <f>AVERAGE(Q4:Q22)</f>
        <v>-5.0108491962824672E-2</v>
      </c>
    </row>
    <row r="45" spans="1:1" ht="15.75" customHeight="1" x14ac:dyDescent="0.25">
      <c r="A45" t="s">
        <v>23</v>
      </c>
    </row>
    <row r="46" spans="1:1" ht="15.75" customHeight="1" x14ac:dyDescent="0.25">
      <c r="A46" t="s">
        <v>24</v>
      </c>
    </row>
    <row r="47" spans="1:1" ht="15.75" customHeight="1" x14ac:dyDescent="0.25">
      <c r="A47" t="s">
        <v>25</v>
      </c>
    </row>
    <row r="48" spans="1:1" ht="15.75" customHeight="1" x14ac:dyDescent="0.25">
      <c r="A48" t="s">
        <v>26</v>
      </c>
    </row>
    <row r="49" spans="1:1" ht="15.75" customHeight="1" x14ac:dyDescent="0.25">
      <c r="A49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Rogelio Ruiz</cp:lastModifiedBy>
  <dcterms:created xsi:type="dcterms:W3CDTF">2023-03-05T05:55:06Z</dcterms:created>
  <dcterms:modified xsi:type="dcterms:W3CDTF">2023-03-05T05:57:18Z</dcterms:modified>
</cp:coreProperties>
</file>