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4FA4F6A9-5A33-4731-BE37-A9474AE3B305}" xr6:coauthVersionLast="47" xr6:coauthVersionMax="47" xr10:uidLastSave="{00000000-0000-0000-0000-000000000000}"/>
  <bookViews>
    <workbookView xWindow="-120" yWindow="-120" windowWidth="20730" windowHeight="11160" activeTab="3" xr2:uid="{7352DA56-3DAD-4B0F-ACAC-40C610105B66}"/>
  </bookViews>
  <sheets>
    <sheet name="Metodo Lineal" sheetId="1" r:id="rId1"/>
    <sheet name="Metodo Exponencial" sheetId="2" r:id="rId2"/>
    <sheet name="Metodo Potencia" sheetId="3" r:id="rId3"/>
    <sheet name="Metodo Crecimi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3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F5" i="4"/>
  <c r="F6" i="4"/>
  <c r="F7" i="4"/>
  <c r="J7" i="4" s="1"/>
  <c r="F8" i="4"/>
  <c r="I8" i="4" s="1"/>
  <c r="F9" i="4"/>
  <c r="F10" i="4"/>
  <c r="F11" i="4"/>
  <c r="F12" i="4"/>
  <c r="F13" i="4"/>
  <c r="I13" i="4" s="1"/>
  <c r="F14" i="4"/>
  <c r="F15" i="4"/>
  <c r="F16" i="4"/>
  <c r="F17" i="4"/>
  <c r="I17" i="4" s="1"/>
  <c r="F18" i="4"/>
  <c r="F19" i="4"/>
  <c r="J19" i="4" s="1"/>
  <c r="F20" i="4"/>
  <c r="I20" i="4" s="1"/>
  <c r="F4" i="4"/>
  <c r="I4" i="4" s="1"/>
  <c r="I16" i="4"/>
  <c r="J11" i="4"/>
  <c r="I6" i="4"/>
  <c r="I10" i="4"/>
  <c r="I14" i="4"/>
  <c r="I18" i="4"/>
  <c r="G21" i="4"/>
  <c r="E21" i="4"/>
  <c r="I19" i="4"/>
  <c r="I15" i="4"/>
  <c r="J15" i="4"/>
  <c r="J10" i="4"/>
  <c r="I9" i="4"/>
  <c r="J6" i="4"/>
  <c r="I5" i="4"/>
  <c r="M3" i="4"/>
  <c r="N14" i="2"/>
  <c r="N14" i="3"/>
  <c r="O12" i="3"/>
  <c r="O1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F2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M3" i="3"/>
  <c r="E21" i="3"/>
  <c r="G21" i="3"/>
  <c r="O12" i="2"/>
  <c r="M12" i="2"/>
  <c r="O10" i="2"/>
  <c r="M10" i="2"/>
  <c r="H5" i="2"/>
  <c r="J5" i="2" s="1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4" i="2"/>
  <c r="J4" i="2" s="1"/>
  <c r="J7" i="2"/>
  <c r="J8" i="2"/>
  <c r="J9" i="2"/>
  <c r="J11" i="2"/>
  <c r="J12" i="2"/>
  <c r="J13" i="2"/>
  <c r="J15" i="2"/>
  <c r="J16" i="2"/>
  <c r="J17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1" i="2"/>
  <c r="F21" i="2"/>
  <c r="I4" i="2"/>
  <c r="M3" i="2"/>
  <c r="K3" i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J9" i="4" l="1"/>
  <c r="J5" i="4"/>
  <c r="J8" i="4"/>
  <c r="J4" i="4"/>
  <c r="I7" i="4"/>
  <c r="I21" i="4" s="1"/>
  <c r="J13" i="4"/>
  <c r="J12" i="4"/>
  <c r="H21" i="4"/>
  <c r="J14" i="4"/>
  <c r="J17" i="4"/>
  <c r="J16" i="4"/>
  <c r="J18" i="4"/>
  <c r="J20" i="4"/>
  <c r="F21" i="4"/>
  <c r="I11" i="4"/>
  <c r="I12" i="4"/>
  <c r="I21" i="3"/>
  <c r="M10" i="3" s="1"/>
  <c r="H21" i="3"/>
  <c r="J21" i="3"/>
  <c r="J21" i="2"/>
  <c r="H21" i="2"/>
  <c r="I21" i="2"/>
  <c r="K10" i="1"/>
  <c r="M10" i="1" s="1"/>
  <c r="J21" i="4" l="1"/>
  <c r="M10" i="4"/>
  <c r="M12" i="4" s="1"/>
  <c r="M12" i="3"/>
  <c r="L14" i="1"/>
  <c r="O10" i="4" l="1"/>
  <c r="O12" i="4" s="1"/>
  <c r="N14" i="4" s="1"/>
</calcChain>
</file>

<file path=xl/sharedStrings.xml><?xml version="1.0" encoding="utf-8"?>
<sst xmlns="http://schemas.openxmlformats.org/spreadsheetml/2006/main" count="74" uniqueCount="29">
  <si>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</si>
  <si>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</si>
  <si>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</si>
  <si>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</si>
  <si>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</si>
  <si>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</si>
  <si>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</si>
  <si>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</si>
  <si>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</si>
  <si>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</si>
  <si>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</si>
  <si>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</si>
  <si>
    <t>Ln(Yi)</t>
  </si>
  <si>
    <t>Xi*ln(Yi)</t>
  </si>
  <si>
    <t>B:</t>
  </si>
  <si>
    <t>A:</t>
  </si>
  <si>
    <t>//&lt;- Seria cambiarle la posicion de la sumatoria a A1 y A2.</t>
  </si>
  <si>
    <t xml:space="preserve">//&lt;- La posicion de la sumatoria </t>
  </si>
  <si>
    <t xml:space="preserve">//&lt;- Es la sumatoria, para no confundirse </t>
  </si>
  <si>
    <t>Log(Yi)</t>
  </si>
  <si>
    <t>Log(Xi)</t>
  </si>
  <si>
    <t xml:space="preserve">  Log(Xi)*Log(Yi)</t>
  </si>
  <si>
    <t>1/Xi</t>
  </si>
  <si>
    <t>(1/Xi)*(1/Yi)</t>
  </si>
  <si>
    <t>&lt;-Como Se Denota la RTA?????</t>
  </si>
  <si>
    <t>1/Yi</t>
  </si>
  <si>
    <t>Valores Para El grafico</t>
  </si>
  <si>
    <t>//HACER LOS GRAFICOS Y PREGUNTARLE A AGUS SI NECESITA GRAFICO O CON MOSTRAR GEOGEBRA ESTA BIEN</t>
  </si>
  <si>
    <t>La forma de la curva: Si la curva se curva hacia arriba de manera constante, un modelo potencial podría ser más apropiado. Si la curva muestra un crecimiento inicial rápido y luego se aplana, un modelo de crecimiento podría ser más adecuado.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</si>
</sst>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2" borderId="7" xfId="0" applyFill="1" applyBorder="1"/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Metodo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6506407287324381E-2"/>
          <c:y val="0.27723015877170482"/>
          <c:w val="0.87180731820287172"/>
          <c:h val="0.536632890526801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'Metodo Lineal'!$F$4:$F$10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'Metodo Lineal'!$G$4:$G$10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0D1-BAC2-4A8FF56C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96111"/>
        <c:axId val="749458943"/>
      </c:scatterChart>
      <c:valAx>
        <c:axId val="6651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9458943"/>
        <c:crosses val="autoZero"/>
        <c:crossBetween val="midCat"/>
      </c:valAx>
      <c:valAx>
        <c:axId val="7494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1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Ejemplo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Exponencial'!$F$4:$F$8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Exponencial'!$G$4:$G$8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3-46F2-8D2A-56EC958A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5647"/>
        <c:axId val="751279967"/>
      </c:scatterChart>
      <c:valAx>
        <c:axId val="7512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9967"/>
        <c:crosses val="autoZero"/>
        <c:crossBetween val="midCat"/>
      </c:valAx>
      <c:valAx>
        <c:axId val="751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Potencia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Potencia'!$E$4:$E$8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Potencia'!$G$4:$G$8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7-467D-9DFD-AF89FBC2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51935"/>
        <c:axId val="852252415"/>
      </c:scatterChart>
      <c:valAx>
        <c:axId val="85225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2415"/>
        <c:crosses val="autoZero"/>
        <c:crossBetween val="midCat"/>
      </c:valAx>
      <c:valAx>
        <c:axId val="852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225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Crecimiento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Crecimiento'!$E$4:$E$8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'Metodo Crecimiento'!$G$4:$G$8</c:f>
              <c:numCache>
                <c:formatCode>General</c:formatCode>
                <c:ptCount val="5"/>
                <c:pt idx="0">
                  <c:v>0.5</c:v>
                </c:pt>
                <c:pt idx="1">
                  <c:v>1.7</c:v>
                </c:pt>
                <c:pt idx="2">
                  <c:v>3.4</c:v>
                </c:pt>
                <c:pt idx="3">
                  <c:v>5.7</c:v>
                </c:pt>
                <c:pt idx="4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0-4712-B4CB-06F7F157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8047"/>
        <c:axId val="665204543"/>
      </c:scatterChart>
      <c:valAx>
        <c:axId val="7512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65204543"/>
        <c:crosses val="autoZero"/>
        <c:crossBetween val="midCat"/>
      </c:valAx>
      <c:valAx>
        <c:axId val="6652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2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171450</xdr:colOff>
      <xdr:row>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929EFC-FD32-0F2F-FB22-F8BE08E2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0075"/>
          <a:ext cx="24574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10</xdr:row>
      <xdr:rowOff>85725</xdr:rowOff>
    </xdr:from>
    <xdr:to>
      <xdr:col>3</xdr:col>
      <xdr:colOff>504825</xdr:colOff>
      <xdr:row>13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E0E619-DAF3-D6F7-F834-2B505647E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038350"/>
          <a:ext cx="1933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247651</xdr:colOff>
      <xdr:row>14</xdr:row>
      <xdr:rowOff>133350</xdr:rowOff>
    </xdr:from>
    <xdr:to>
      <xdr:col>4</xdr:col>
      <xdr:colOff>438151</xdr:colOff>
      <xdr:row>23</xdr:row>
      <xdr:rowOff>128586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6AD3B5-96A6-888D-E122-EC53C1DD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152400</xdr:rowOff>
    </xdr:from>
    <xdr:to>
      <xdr:col>4</xdr:col>
      <xdr:colOff>571500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9EE4A0-2F92-4647-B396-3FBEF9ED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52425"/>
          <a:ext cx="35718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9</xdr:row>
      <xdr:rowOff>28575</xdr:rowOff>
    </xdr:from>
    <xdr:to>
      <xdr:col>3</xdr:col>
      <xdr:colOff>295275</xdr:colOff>
      <xdr:row>12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35AEB-E61C-F992-4594-579C8904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81175"/>
          <a:ext cx="15049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114301</xdr:colOff>
      <xdr:row>14</xdr:row>
      <xdr:rowOff>19050</xdr:rowOff>
    </xdr:from>
    <xdr:to>
      <xdr:col>4</xdr:col>
      <xdr:colOff>457201</xdr:colOff>
      <xdr:row>23</xdr:row>
      <xdr:rowOff>185736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CC6445-012B-D5DA-1EBE-3A3ABCA4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710256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BEBF51-A1B0-15E5-31EC-49BFA3F1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2996256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10</xdr:row>
      <xdr:rowOff>142875</xdr:rowOff>
    </xdr:from>
    <xdr:to>
      <xdr:col>2</xdr:col>
      <xdr:colOff>676275</xdr:colOff>
      <xdr:row>13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89C077-9DFE-6A2C-66B4-87A0A9590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095500"/>
          <a:ext cx="12382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14</xdr:row>
      <xdr:rowOff>57150</xdr:rowOff>
    </xdr:from>
    <xdr:to>
      <xdr:col>3</xdr:col>
      <xdr:colOff>657225</xdr:colOff>
      <xdr:row>23</xdr:row>
      <xdr:rowOff>185736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ABF99-DC32-D853-8C09-E1E9AD5A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123825</xdr:rowOff>
    </xdr:from>
    <xdr:to>
      <xdr:col>3</xdr:col>
      <xdr:colOff>390525</xdr:colOff>
      <xdr:row>9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F49285-26D3-AFDC-063F-729B58D2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23850"/>
          <a:ext cx="24574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11</xdr:row>
      <xdr:rowOff>133350</xdr:rowOff>
    </xdr:from>
    <xdr:to>
      <xdr:col>3</xdr:col>
      <xdr:colOff>685800</xdr:colOff>
      <xdr:row>15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D31B01-735B-D10A-76F5-22268433D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276475"/>
          <a:ext cx="28384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57149</xdr:rowOff>
    </xdr:from>
    <xdr:to>
      <xdr:col>3</xdr:col>
      <xdr:colOff>704850</xdr:colOff>
      <xdr:row>24</xdr:row>
      <xdr:rowOff>157161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F712C-11FE-58CC-9AFD-BBC2F9653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F1:U21"/>
  <sheetViews>
    <sheetView workbookViewId="0">
      <selection activeCell="G16" sqref="G16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6:21" ht="15.75" thickBot="1" x14ac:dyDescent="0.3">
      <c r="F1" s="16" t="s">
        <v>8</v>
      </c>
      <c r="G1" s="17"/>
      <c r="H1" s="17"/>
      <c r="I1" s="18"/>
    </row>
    <row r="2" spans="6:21" ht="15.75" thickBot="1" x14ac:dyDescent="0.3">
      <c r="J2" s="1"/>
      <c r="K2" s="11" t="s">
        <v>4</v>
      </c>
      <c r="L2" s="1"/>
      <c r="M2" s="1"/>
    </row>
    <row r="3" spans="6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6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6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6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6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6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6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6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6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  <c r="O11" s="27" t="s">
        <v>18</v>
      </c>
      <c r="P11" s="27"/>
      <c r="Q11" s="27"/>
      <c r="R11" s="27"/>
    </row>
    <row r="12" spans="6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6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6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6:21" x14ac:dyDescent="0.25">
      <c r="F15" s="23"/>
      <c r="G15" s="24"/>
      <c r="H15" s="24"/>
      <c r="I15" s="25"/>
      <c r="J15" s="26"/>
    </row>
    <row r="16" spans="6:21" x14ac:dyDescent="0.25">
      <c r="F16" s="23"/>
      <c r="G16" s="24"/>
      <c r="H16" s="24"/>
      <c r="I16" s="25"/>
    </row>
    <row r="17" spans="6:17" x14ac:dyDescent="0.25">
      <c r="F17" s="23"/>
      <c r="G17" s="24"/>
      <c r="H17" s="24"/>
      <c r="I17" s="25"/>
      <c r="J17" s="15"/>
    </row>
    <row r="18" spans="6:17" x14ac:dyDescent="0.25">
      <c r="F18" s="23"/>
      <c r="G18" s="24"/>
      <c r="H18" s="24"/>
      <c r="I18" s="25"/>
    </row>
    <row r="19" spans="6:17" x14ac:dyDescent="0.25">
      <c r="F19" s="23"/>
      <c r="G19" s="24"/>
      <c r="H19" s="24"/>
      <c r="I19" s="25"/>
    </row>
    <row r="20" spans="6:17" x14ac:dyDescent="0.25">
      <c r="F20" s="23"/>
      <c r="G20" s="24"/>
      <c r="H20" s="24"/>
      <c r="I20" s="25"/>
      <c r="M20" s="28"/>
    </row>
    <row r="21" spans="6:17" ht="15.75" thickBot="1" x14ac:dyDescent="0.3">
      <c r="F21" s="8">
        <f t="shared" ref="F21:I21" si="2">SUM(F4:F20)</f>
        <v>28</v>
      </c>
      <c r="G21" s="9">
        <f t="shared" si="2"/>
        <v>24</v>
      </c>
      <c r="H21" s="9">
        <f t="shared" si="2"/>
        <v>140</v>
      </c>
      <c r="I21" s="10">
        <f t="shared" si="2"/>
        <v>119.5</v>
      </c>
      <c r="K21" s="27" t="s">
        <v>10</v>
      </c>
      <c r="L21" s="27"/>
      <c r="M21" s="27"/>
      <c r="N21" s="27"/>
      <c r="O21" s="27"/>
      <c r="P21" s="27"/>
      <c r="Q21" s="2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654-A814-40D2-871E-188E3E9FF765}">
  <dimension ref="F1:AA24"/>
  <sheetViews>
    <sheetView topLeftCell="I13" workbookViewId="0">
      <selection activeCell="O27" sqref="O27"/>
    </sheetView>
  </sheetViews>
  <sheetFormatPr baseColWidth="10" defaultRowHeight="15" x14ac:dyDescent="0.25"/>
  <cols>
    <col min="10" max="10" width="11.85546875" bestFit="1" customWidth="1"/>
  </cols>
  <sheetData>
    <row r="1" spans="6:27" ht="15.75" thickBot="1" x14ac:dyDescent="0.3">
      <c r="F1" s="16" t="s">
        <v>8</v>
      </c>
      <c r="G1" s="17"/>
      <c r="H1" s="17"/>
      <c r="I1" s="18"/>
    </row>
    <row r="2" spans="6:27" ht="15.75" thickBot="1" x14ac:dyDescent="0.3">
      <c r="J2" s="1"/>
      <c r="M2" s="11" t="s">
        <v>4</v>
      </c>
      <c r="N2" s="1"/>
      <c r="O2" s="1"/>
      <c r="X2" s="2" t="s">
        <v>0</v>
      </c>
      <c r="Y2" s="3" t="s">
        <v>12</v>
      </c>
      <c r="AA2" t="s">
        <v>26</v>
      </c>
    </row>
    <row r="3" spans="6:27" ht="15.75" thickBot="1" x14ac:dyDescent="0.3">
      <c r="F3" s="2" t="s">
        <v>0</v>
      </c>
      <c r="G3" s="3" t="s">
        <v>1</v>
      </c>
      <c r="H3" s="3" t="s">
        <v>12</v>
      </c>
      <c r="I3" s="3" t="s">
        <v>2</v>
      </c>
      <c r="J3" s="4" t="s">
        <v>13</v>
      </c>
      <c r="M3" s="12">
        <f>COUNTA(F4:F20)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  <c r="X3" s="5">
        <v>1</v>
      </c>
      <c r="Y3" s="6">
        <f>IF(G4 &gt; 0, LN(G4), 0)</f>
        <v>-0.69314718055994529</v>
      </c>
    </row>
    <row r="4" spans="6:27" x14ac:dyDescent="0.25">
      <c r="F4" s="5">
        <v>1</v>
      </c>
      <c r="G4" s="6">
        <v>0.5</v>
      </c>
      <c r="H4" s="6">
        <f>IF(G4 &gt; 0, LN(G4), 0)</f>
        <v>-0.69314718055994529</v>
      </c>
      <c r="I4" s="6">
        <f t="shared" ref="I4:I20" si="0">F4*F4</f>
        <v>1</v>
      </c>
      <c r="J4" s="7">
        <f>F4*H4</f>
        <v>-0.69314718055994529</v>
      </c>
      <c r="M4" s="1"/>
      <c r="N4" s="1"/>
      <c r="O4" s="1"/>
      <c r="X4" s="5">
        <v>2</v>
      </c>
      <c r="Y4" s="6">
        <f t="shared" ref="Y4:Y7" si="1">IF(G5 &gt; 0, LN(G5), 0)</f>
        <v>0.53062825106217038</v>
      </c>
    </row>
    <row r="5" spans="6:27" x14ac:dyDescent="0.25">
      <c r="F5" s="5">
        <v>2</v>
      </c>
      <c r="G5" s="6">
        <v>1.7</v>
      </c>
      <c r="H5" s="6">
        <f t="shared" ref="H5:H20" si="2">IF(G5 &gt; 0, LN(G5), 0)</f>
        <v>0.53062825106217038</v>
      </c>
      <c r="I5" s="6">
        <f t="shared" si="0"/>
        <v>4</v>
      </c>
      <c r="J5" s="7">
        <f t="shared" ref="J5:J20" si="3">F5*H5</f>
        <v>1.0612565021243408</v>
      </c>
      <c r="M5" s="1"/>
      <c r="N5" s="1"/>
      <c r="O5" s="1"/>
      <c r="X5" s="5">
        <v>3</v>
      </c>
      <c r="Y5" s="6">
        <f t="shared" si="1"/>
        <v>1.2237754316221157</v>
      </c>
    </row>
    <row r="6" spans="6:27" x14ac:dyDescent="0.25">
      <c r="F6" s="5">
        <v>3</v>
      </c>
      <c r="G6" s="6">
        <v>3.4</v>
      </c>
      <c r="H6" s="6">
        <f t="shared" si="2"/>
        <v>1.2237754316221157</v>
      </c>
      <c r="I6" s="6">
        <f t="shared" si="0"/>
        <v>9</v>
      </c>
      <c r="J6" s="7">
        <f t="shared" si="3"/>
        <v>3.671326294866347</v>
      </c>
      <c r="M6" s="1"/>
      <c r="N6" s="1"/>
      <c r="O6" s="1"/>
      <c r="X6" s="5">
        <v>4</v>
      </c>
      <c r="Y6" s="6">
        <f t="shared" si="1"/>
        <v>1.7404661748405046</v>
      </c>
    </row>
    <row r="7" spans="6:27" x14ac:dyDescent="0.25">
      <c r="F7" s="5">
        <v>4</v>
      </c>
      <c r="G7" s="6">
        <v>5.7</v>
      </c>
      <c r="H7" s="6">
        <f t="shared" si="2"/>
        <v>1.7404661748405046</v>
      </c>
      <c r="I7" s="6">
        <f t="shared" si="0"/>
        <v>16</v>
      </c>
      <c r="J7" s="7">
        <f t="shared" si="3"/>
        <v>6.9618646993620183</v>
      </c>
      <c r="M7" s="1"/>
      <c r="N7" s="29"/>
      <c r="O7" s="1"/>
      <c r="X7" s="5">
        <v>5</v>
      </c>
      <c r="Y7" s="6">
        <f t="shared" si="1"/>
        <v>2.1282317058492679</v>
      </c>
    </row>
    <row r="8" spans="6:27" ht="15.75" thickBot="1" x14ac:dyDescent="0.3">
      <c r="F8" s="5">
        <v>5</v>
      </c>
      <c r="G8" s="6">
        <v>8.4</v>
      </c>
      <c r="H8" s="6">
        <f t="shared" si="2"/>
        <v>2.1282317058492679</v>
      </c>
      <c r="I8" s="6">
        <f t="shared" si="0"/>
        <v>25</v>
      </c>
      <c r="J8" s="7">
        <f t="shared" si="3"/>
        <v>10.64115852924634</v>
      </c>
      <c r="M8" s="1"/>
      <c r="N8" s="1"/>
      <c r="O8" s="1"/>
    </row>
    <row r="9" spans="6:27" x14ac:dyDescent="0.25">
      <c r="F9" s="5"/>
      <c r="G9" s="6"/>
      <c r="H9" s="6">
        <f t="shared" si="2"/>
        <v>0</v>
      </c>
      <c r="I9" s="6">
        <f t="shared" si="0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6:27" ht="15.75" thickBot="1" x14ac:dyDescent="0.3">
      <c r="F10" s="5"/>
      <c r="G10" s="6"/>
      <c r="H10" s="6">
        <f t="shared" si="2"/>
        <v>0</v>
      </c>
      <c r="I10" s="6">
        <f t="shared" si="0"/>
        <v>0</v>
      </c>
      <c r="J10" s="7">
        <f t="shared" si="3"/>
        <v>0</v>
      </c>
      <c r="M10" s="12">
        <f>((M3*J21)-(F21*H21))/((M3*I21)-(F21*F21))</f>
        <v>0.68525956965967627</v>
      </c>
      <c r="N10" s="1"/>
      <c r="O10" s="12">
        <f>(H21/M3)-M10*(F21/M3)</f>
        <v>-1.0697878324162062</v>
      </c>
      <c r="Q10" s="27" t="s">
        <v>9</v>
      </c>
      <c r="R10" s="27"/>
      <c r="S10" s="27"/>
      <c r="T10" s="27"/>
      <c r="U10" s="27"/>
      <c r="V10" s="27"/>
    </row>
    <row r="11" spans="6:27" x14ac:dyDescent="0.25">
      <c r="F11" s="5"/>
      <c r="G11" s="6"/>
      <c r="H11" s="6">
        <f t="shared" si="2"/>
        <v>0</v>
      </c>
      <c r="I11" s="6">
        <f t="shared" si="0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6:27" ht="15.75" thickBot="1" x14ac:dyDescent="0.3">
      <c r="F12" s="5"/>
      <c r="G12" s="6"/>
      <c r="H12" s="6">
        <f t="shared" si="2"/>
        <v>0</v>
      </c>
      <c r="I12" s="6">
        <f t="shared" si="0"/>
        <v>0</v>
      </c>
      <c r="J12" s="7">
        <f t="shared" si="3"/>
        <v>0</v>
      </c>
      <c r="M12" s="12">
        <f>M10</f>
        <v>0.68525956965967627</v>
      </c>
      <c r="N12" s="1"/>
      <c r="O12" s="12">
        <f>EXP(O10)</f>
        <v>0.34308130042789264</v>
      </c>
    </row>
    <row r="13" spans="6:27" ht="15.75" thickBot="1" x14ac:dyDescent="0.3">
      <c r="F13" s="5"/>
      <c r="G13" s="6"/>
      <c r="H13" s="6">
        <f t="shared" si="2"/>
        <v>0</v>
      </c>
      <c r="I13" s="6">
        <f t="shared" si="0"/>
        <v>0</v>
      </c>
      <c r="J13" s="7">
        <f t="shared" si="3"/>
        <v>0</v>
      </c>
      <c r="M13" s="1"/>
      <c r="N13" s="1"/>
      <c r="O13" s="1"/>
    </row>
    <row r="14" spans="6:27" ht="15.75" thickBot="1" x14ac:dyDescent="0.3">
      <c r="F14" s="23"/>
      <c r="G14" s="24"/>
      <c r="H14" s="6">
        <f t="shared" si="2"/>
        <v>0</v>
      </c>
      <c r="I14" s="6">
        <f t="shared" si="0"/>
        <v>0</v>
      </c>
      <c r="J14" s="7">
        <f t="shared" si="3"/>
        <v>0</v>
      </c>
      <c r="M14" s="19" t="s">
        <v>7</v>
      </c>
      <c r="N14" s="20" t="str">
        <f>"Y = "&amp;O12&amp;" * e  ^("&amp;M12&amp;")"</f>
        <v>Y = 0,343081300427893 * e  ^(0,685259569659676)</v>
      </c>
      <c r="O14" s="21"/>
      <c r="P14" s="20"/>
      <c r="Q14" s="22"/>
    </row>
    <row r="15" spans="6:27" x14ac:dyDescent="0.25">
      <c r="F15" s="23"/>
      <c r="G15" s="24"/>
      <c r="H15" s="6">
        <f t="shared" si="2"/>
        <v>0</v>
      </c>
      <c r="I15" s="6">
        <f t="shared" si="0"/>
        <v>0</v>
      </c>
      <c r="J15" s="7">
        <f t="shared" si="3"/>
        <v>0</v>
      </c>
    </row>
    <row r="16" spans="6:27" x14ac:dyDescent="0.25">
      <c r="F16" s="23"/>
      <c r="G16" s="24"/>
      <c r="H16" s="6">
        <f t="shared" si="2"/>
        <v>0</v>
      </c>
      <c r="I16" s="6">
        <f t="shared" si="0"/>
        <v>0</v>
      </c>
      <c r="J16" s="7">
        <f t="shared" si="3"/>
        <v>0</v>
      </c>
      <c r="M16" t="s">
        <v>27</v>
      </c>
    </row>
    <row r="17" spans="6:27" x14ac:dyDescent="0.25">
      <c r="F17" s="23"/>
      <c r="G17" s="24"/>
      <c r="H17" s="6">
        <f t="shared" si="2"/>
        <v>0</v>
      </c>
      <c r="I17" s="6">
        <f t="shared" si="0"/>
        <v>0</v>
      </c>
      <c r="J17" s="7">
        <f t="shared" si="3"/>
        <v>0</v>
      </c>
    </row>
    <row r="18" spans="6:27" x14ac:dyDescent="0.25">
      <c r="F18" s="23"/>
      <c r="G18" s="24"/>
      <c r="H18" s="6">
        <f t="shared" si="2"/>
        <v>0</v>
      </c>
      <c r="I18" s="6">
        <f t="shared" si="0"/>
        <v>0</v>
      </c>
      <c r="J18" s="7">
        <f t="shared" si="3"/>
        <v>0</v>
      </c>
    </row>
    <row r="19" spans="6:27" x14ac:dyDescent="0.25">
      <c r="F19" s="23"/>
      <c r="G19" s="24"/>
      <c r="H19" s="6">
        <f t="shared" si="2"/>
        <v>0</v>
      </c>
      <c r="I19" s="6">
        <f t="shared" si="0"/>
        <v>0</v>
      </c>
      <c r="J19" s="7">
        <f t="shared" si="3"/>
        <v>0</v>
      </c>
    </row>
    <row r="20" spans="6:27" x14ac:dyDescent="0.25">
      <c r="F20" s="23"/>
      <c r="G20" s="24"/>
      <c r="H20" s="6">
        <f t="shared" si="2"/>
        <v>0</v>
      </c>
      <c r="I20" s="6">
        <f t="shared" si="0"/>
        <v>0</v>
      </c>
      <c r="J20" s="7">
        <f t="shared" si="3"/>
        <v>0</v>
      </c>
      <c r="O20" s="28"/>
    </row>
    <row r="21" spans="6:27" ht="15.75" thickBot="1" x14ac:dyDescent="0.3">
      <c r="F21" s="8">
        <f t="shared" ref="F21:G21" si="4">SUM(F4:F20)</f>
        <v>15</v>
      </c>
      <c r="G21" s="9">
        <f t="shared" si="4"/>
        <v>19.700000000000003</v>
      </c>
      <c r="H21" s="9">
        <f t="shared" ref="H21" si="5">SUM(H4:H20)</f>
        <v>4.9299543828141132</v>
      </c>
      <c r="I21" s="9">
        <f>SUM(I4:I20)</f>
        <v>55</v>
      </c>
      <c r="J21" s="10">
        <f>SUM(J4:J20)</f>
        <v>21.642458845039101</v>
      </c>
      <c r="M21" s="27" t="s">
        <v>10</v>
      </c>
      <c r="N21" s="27"/>
      <c r="O21" s="27"/>
      <c r="P21" s="27"/>
      <c r="Q21" s="27"/>
      <c r="R21" s="27"/>
      <c r="S21" s="27"/>
    </row>
    <row r="22" spans="6:27" x14ac:dyDescent="0.25">
      <c r="M22" s="27" t="s">
        <v>16</v>
      </c>
      <c r="N22" s="27"/>
      <c r="O22" s="27"/>
      <c r="P22" s="27"/>
      <c r="Q22" s="27"/>
    </row>
    <row r="23" spans="6:27" ht="15.75" thickBot="1" x14ac:dyDescent="0.3"/>
    <row r="24" spans="6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F44-E340-4DDF-A0A6-FFCC584E9C63}">
  <dimension ref="E1:AA24"/>
  <sheetViews>
    <sheetView topLeftCell="A7" workbookViewId="0">
      <selection activeCell="I23" sqref="I23"/>
    </sheetView>
  </sheetViews>
  <sheetFormatPr baseColWidth="10" defaultRowHeight="15" x14ac:dyDescent="0.25"/>
  <cols>
    <col min="15" max="15" width="11.85546875" bestFit="1" customWidth="1"/>
  </cols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20</v>
      </c>
      <c r="G3" s="3" t="s">
        <v>1</v>
      </c>
      <c r="H3" s="3" t="s">
        <v>19</v>
      </c>
      <c r="I3" s="3" t="s">
        <v>2</v>
      </c>
      <c r="J3" s="4" t="s">
        <v>21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 LOG(E4), 0)</f>
        <v>0</v>
      </c>
      <c r="G4" s="6">
        <v>0.5</v>
      </c>
      <c r="H4" s="6">
        <f>IF(G4 &gt; 0, LOG(G4), 0)</f>
        <v>-0.3010299956639812</v>
      </c>
      <c r="I4" s="6">
        <f>F4*F4</f>
        <v>0</v>
      </c>
      <c r="J4" s="7">
        <f>F4*H4</f>
        <v>0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 LOG(E5), 0)</f>
        <v>0.3010299956639812</v>
      </c>
      <c r="G5" s="6">
        <v>1.7</v>
      </c>
      <c r="H5" s="6">
        <f t="shared" ref="H5:H20" si="1">IF(G5 &gt; 0, LOG(G5), 0)</f>
        <v>0.23044892137827391</v>
      </c>
      <c r="I5" s="6">
        <f t="shared" ref="I5:I20" si="2">F5*F5</f>
        <v>9.0619058289456544E-2</v>
      </c>
      <c r="J5" s="7">
        <f t="shared" ref="J5:J20" si="3">F5*H5</f>
        <v>6.9372037803270933E-2</v>
      </c>
      <c r="M5" s="1"/>
      <c r="N5" s="1"/>
      <c r="O5" s="1"/>
    </row>
    <row r="6" spans="5:23" x14ac:dyDescent="0.25">
      <c r="E6" s="5">
        <v>3</v>
      </c>
      <c r="F6" s="31">
        <f t="shared" si="0"/>
        <v>0.47712125471966244</v>
      </c>
      <c r="G6" s="6">
        <v>3.4</v>
      </c>
      <c r="H6" s="6">
        <f t="shared" si="1"/>
        <v>0.53147891704225514</v>
      </c>
      <c r="I6" s="6">
        <f t="shared" si="2"/>
        <v>0.227644691705265</v>
      </c>
      <c r="J6" s="7">
        <f t="shared" si="3"/>
        <v>0.25357988775624818</v>
      </c>
      <c r="M6" s="1"/>
      <c r="N6" s="1"/>
      <c r="O6" s="1"/>
    </row>
    <row r="7" spans="5:23" x14ac:dyDescent="0.25">
      <c r="E7" s="5">
        <v>4</v>
      </c>
      <c r="F7" s="31">
        <f t="shared" si="0"/>
        <v>0.6020599913279624</v>
      </c>
      <c r="G7" s="6">
        <v>5.7</v>
      </c>
      <c r="H7" s="6">
        <f t="shared" si="1"/>
        <v>0.75587485567249146</v>
      </c>
      <c r="I7" s="6">
        <f t="shared" si="2"/>
        <v>0.36247623315782618</v>
      </c>
      <c r="J7" s="7">
        <f t="shared" si="3"/>
        <v>0.45508200905120505</v>
      </c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0.69897000433601886</v>
      </c>
      <c r="G8" s="6">
        <v>8.4</v>
      </c>
      <c r="H8" s="6">
        <f t="shared" si="1"/>
        <v>0.9242792860618817</v>
      </c>
      <c r="I8" s="6">
        <f t="shared" si="2"/>
        <v>0.4885590669614942</v>
      </c>
      <c r="J8" s="7">
        <f t="shared" si="3"/>
        <v>0.64604349658636584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1.7517236480773599</v>
      </c>
      <c r="N10" s="1"/>
      <c r="O10" s="12">
        <f>(H21/M3)-M10*(F21/M3)</f>
        <v>-0.30021979456993098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1.7517236480773599</v>
      </c>
      <c r="N12" s="1"/>
      <c r="O12" s="12">
        <f>POWER(10,O10)</f>
        <v>0.50093364909774885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0,500933649097749 * x  ^(1,75172364807736)</v>
      </c>
      <c r="O14" s="21"/>
      <c r="P14" s="20"/>
      <c r="Q14" s="22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5:27" x14ac:dyDescent="0.25">
      <c r="E17" s="23"/>
      <c r="F17" s="31">
        <f t="shared" si="0"/>
        <v>0</v>
      </c>
      <c r="G17" s="24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5:27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5:27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5:27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5:27" ht="15.75" thickBot="1" x14ac:dyDescent="0.3">
      <c r="E21" s="8">
        <f>SUM(E4:E20)</f>
        <v>15</v>
      </c>
      <c r="F21" s="32">
        <f>SUM(F4:F20)</f>
        <v>2.0791812460476247</v>
      </c>
      <c r="G21" s="9">
        <f>SUM(G4:G20)</f>
        <v>19.700000000000003</v>
      </c>
      <c r="H21" s="9">
        <f t="shared" ref="H21" si="4">SUM(H4:H20)</f>
        <v>2.1410519844909208</v>
      </c>
      <c r="I21" s="9">
        <f>SUM(I4:I20)</f>
        <v>1.1692990501140419</v>
      </c>
      <c r="J21" s="10">
        <f>SUM(J4:J20)</f>
        <v>1.4240774311970901</v>
      </c>
      <c r="M21" s="27" t="s">
        <v>10</v>
      </c>
      <c r="N21" s="27"/>
      <c r="O21" s="27"/>
      <c r="P21" s="27"/>
      <c r="Q21" s="27"/>
      <c r="R21" s="27"/>
      <c r="S21" s="27"/>
    </row>
    <row r="22" spans="5:27" x14ac:dyDescent="0.25">
      <c r="M22" s="27" t="s">
        <v>16</v>
      </c>
      <c r="N22" s="27"/>
      <c r="O22" s="27"/>
      <c r="P22" s="27"/>
      <c r="Q22" s="27"/>
    </row>
    <row r="23" spans="5:27" ht="15.75" thickBot="1" x14ac:dyDescent="0.3"/>
    <row r="24" spans="5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C9E-8A60-4D57-AACF-2E84BA4F73FE}">
  <dimension ref="E1:AA24"/>
  <sheetViews>
    <sheetView tabSelected="1" topLeftCell="A15" workbookViewId="0">
      <selection activeCell="K14" sqref="K14"/>
    </sheetView>
  </sheetViews>
  <sheetFormatPr baseColWidth="10" defaultRowHeight="15" x14ac:dyDescent="0.25"/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0" t="s">
        <v>22</v>
      </c>
      <c r="G3" s="3" t="s">
        <v>1</v>
      </c>
      <c r="H3" s="3" t="s">
        <v>25</v>
      </c>
      <c r="I3" s="3" t="s">
        <v>2</v>
      </c>
      <c r="J3" s="4" t="s">
        <v>23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1">
        <f>IF(E4 &gt; 0,1/E4, 0)</f>
        <v>1</v>
      </c>
      <c r="G4" s="6">
        <v>0.5</v>
      </c>
      <c r="H4" s="6">
        <f>IF(G4 &gt; 0, 1/G4, 0)</f>
        <v>2</v>
      </c>
      <c r="I4" s="6">
        <f>F4*F4</f>
        <v>1</v>
      </c>
      <c r="J4" s="7">
        <f>F4*H4</f>
        <v>2</v>
      </c>
      <c r="K4" s="28"/>
      <c r="M4" s="1"/>
      <c r="N4" s="1"/>
      <c r="O4" s="1"/>
    </row>
    <row r="5" spans="5:23" x14ac:dyDescent="0.25">
      <c r="E5" s="5">
        <v>2</v>
      </c>
      <c r="F5" s="31">
        <f t="shared" ref="F5:F20" si="0">IF(E5 &gt; 0,1/E5, 0)</f>
        <v>0.5</v>
      </c>
      <c r="G5" s="6">
        <v>1.7</v>
      </c>
      <c r="H5" s="6">
        <f t="shared" ref="H5:H20" si="1">IF(G5 &gt; 0, 1/G5, 0)</f>
        <v>0.58823529411764708</v>
      </c>
      <c r="I5" s="6">
        <f t="shared" ref="I5:I20" si="2">F5*F5</f>
        <v>0.25</v>
      </c>
      <c r="J5" s="7">
        <f t="shared" ref="J5:J20" si="3">F5*H5</f>
        <v>0.29411764705882354</v>
      </c>
      <c r="M5" s="1"/>
      <c r="N5" s="1"/>
      <c r="O5" s="1"/>
    </row>
    <row r="6" spans="5:23" x14ac:dyDescent="0.25">
      <c r="E6" s="5">
        <v>3</v>
      </c>
      <c r="F6" s="31">
        <f t="shared" si="0"/>
        <v>0.33333333333333331</v>
      </c>
      <c r="G6" s="6">
        <v>3.4</v>
      </c>
      <c r="H6" s="6">
        <f t="shared" si="1"/>
        <v>0.29411764705882354</v>
      </c>
      <c r="I6" s="6">
        <f t="shared" si="2"/>
        <v>0.1111111111111111</v>
      </c>
      <c r="J6" s="7">
        <f t="shared" si="3"/>
        <v>9.8039215686274508E-2</v>
      </c>
      <c r="M6" s="1"/>
      <c r="N6" s="1"/>
      <c r="O6" s="1"/>
    </row>
    <row r="7" spans="5:23" x14ac:dyDescent="0.25">
      <c r="E7" s="5">
        <v>4</v>
      </c>
      <c r="F7" s="31">
        <f t="shared" si="0"/>
        <v>0.25</v>
      </c>
      <c r="G7" s="6">
        <v>5.7</v>
      </c>
      <c r="H7" s="6">
        <f t="shared" si="1"/>
        <v>0.17543859649122806</v>
      </c>
      <c r="I7" s="6">
        <f t="shared" si="2"/>
        <v>6.25E-2</v>
      </c>
      <c r="J7" s="7">
        <f t="shared" si="3"/>
        <v>4.3859649122807015E-2</v>
      </c>
      <c r="L7" s="28"/>
      <c r="M7" s="1"/>
      <c r="N7" s="29"/>
      <c r="O7" s="1"/>
    </row>
    <row r="8" spans="5:23" ht="15.75" thickBot="1" x14ac:dyDescent="0.3">
      <c r="E8" s="5">
        <v>5</v>
      </c>
      <c r="F8" s="31">
        <f t="shared" si="0"/>
        <v>0.2</v>
      </c>
      <c r="G8" s="6">
        <v>8.4</v>
      </c>
      <c r="H8" s="6">
        <f t="shared" si="1"/>
        <v>0.11904761904761904</v>
      </c>
      <c r="I8" s="6">
        <f t="shared" si="2"/>
        <v>4.0000000000000008E-2</v>
      </c>
      <c r="J8" s="7">
        <f t="shared" si="3"/>
        <v>2.3809523809523808E-2</v>
      </c>
      <c r="M8" s="1"/>
      <c r="N8" s="1"/>
      <c r="O8" s="1"/>
    </row>
    <row r="9" spans="5:23" x14ac:dyDescent="0.25">
      <c r="E9" s="5"/>
      <c r="F9" s="31">
        <f t="shared" si="0"/>
        <v>0</v>
      </c>
      <c r="G9" s="6"/>
      <c r="H9" s="6">
        <f t="shared" si="1"/>
        <v>0</v>
      </c>
      <c r="I9" s="6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1">
        <f t="shared" si="0"/>
        <v>0</v>
      </c>
      <c r="G10" s="6"/>
      <c r="H10" s="6">
        <f t="shared" si="1"/>
        <v>0</v>
      </c>
      <c r="I10" s="6">
        <f t="shared" si="2"/>
        <v>0</v>
      </c>
      <c r="J10" s="7">
        <f t="shared" si="3"/>
        <v>0</v>
      </c>
      <c r="M10" s="12">
        <f>((M3*J21)-(F21*H21))/((M3*I21)-(F21*F21))</f>
        <v>2.397472383050923</v>
      </c>
      <c r="N10" s="1"/>
      <c r="O10" s="12">
        <f>(H21/M3)-M10*(F21/M3)</f>
        <v>-0.45947789025019126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1">
        <f t="shared" si="0"/>
        <v>0</v>
      </c>
      <c r="G11" s="6"/>
      <c r="H11" s="6">
        <f t="shared" si="1"/>
        <v>0</v>
      </c>
      <c r="I11" s="6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1">
        <f t="shared" si="0"/>
        <v>0</v>
      </c>
      <c r="G12" s="6"/>
      <c r="H12" s="6">
        <f t="shared" si="1"/>
        <v>0</v>
      </c>
      <c r="I12" s="6">
        <f t="shared" si="2"/>
        <v>0</v>
      </c>
      <c r="J12" s="7">
        <f t="shared" si="3"/>
        <v>0</v>
      </c>
      <c r="M12" s="12">
        <f>M10</f>
        <v>2.397472383050923</v>
      </c>
      <c r="N12" s="1"/>
      <c r="O12" s="12">
        <f>POWER(10,O10)</f>
        <v>0.34715394889967566</v>
      </c>
    </row>
    <row r="13" spans="5:23" ht="15.75" thickBot="1" x14ac:dyDescent="0.3">
      <c r="E13" s="5"/>
      <c r="F13" s="31">
        <f t="shared" si="0"/>
        <v>0</v>
      </c>
      <c r="G13" s="6"/>
      <c r="H13" s="6">
        <f t="shared" si="1"/>
        <v>0</v>
      </c>
      <c r="I13" s="6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1">
        <f t="shared" si="0"/>
        <v>0</v>
      </c>
      <c r="G14" s="24"/>
      <c r="H14" s="6">
        <f t="shared" si="1"/>
        <v>0</v>
      </c>
      <c r="I14" s="6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0,347153948899676 * x  ^(2,39747238305092)</v>
      </c>
      <c r="O14" s="21"/>
      <c r="P14" s="20"/>
      <c r="Q14" s="22"/>
      <c r="S14" s="27" t="s">
        <v>24</v>
      </c>
      <c r="T14" s="27"/>
      <c r="U14" s="27"/>
    </row>
    <row r="15" spans="5:23" x14ac:dyDescent="0.25">
      <c r="E15" s="23"/>
      <c r="F15" s="31">
        <f t="shared" si="0"/>
        <v>0</v>
      </c>
      <c r="G15" s="24"/>
      <c r="H15" s="6">
        <f t="shared" si="1"/>
        <v>0</v>
      </c>
      <c r="I15" s="6">
        <f t="shared" si="2"/>
        <v>0</v>
      </c>
      <c r="J15" s="7">
        <f t="shared" si="3"/>
        <v>0</v>
      </c>
    </row>
    <row r="16" spans="5:23" x14ac:dyDescent="0.25">
      <c r="E16" s="23"/>
      <c r="F16" s="31">
        <f t="shared" si="0"/>
        <v>0</v>
      </c>
      <c r="G16" s="24"/>
      <c r="H16" s="6">
        <f t="shared" si="1"/>
        <v>0</v>
      </c>
      <c r="I16" s="6">
        <f t="shared" si="2"/>
        <v>0</v>
      </c>
      <c r="J16" s="7">
        <f t="shared" si="3"/>
        <v>0</v>
      </c>
    </row>
    <row r="17" spans="5:27" x14ac:dyDescent="0.25">
      <c r="E17" s="23"/>
      <c r="F17" s="31">
        <f t="shared" si="0"/>
        <v>0</v>
      </c>
      <c r="G17" s="31"/>
      <c r="H17" s="6">
        <f t="shared" si="1"/>
        <v>0</v>
      </c>
      <c r="I17" s="6">
        <f t="shared" si="2"/>
        <v>0</v>
      </c>
      <c r="J17" s="7">
        <f t="shared" si="3"/>
        <v>0</v>
      </c>
    </row>
    <row r="18" spans="5:27" x14ac:dyDescent="0.25">
      <c r="E18" s="23"/>
      <c r="F18" s="31">
        <f t="shared" si="0"/>
        <v>0</v>
      </c>
      <c r="G18" s="24"/>
      <c r="H18" s="6">
        <f t="shared" si="1"/>
        <v>0</v>
      </c>
      <c r="I18" s="6">
        <f t="shared" si="2"/>
        <v>0</v>
      </c>
      <c r="J18" s="7">
        <f t="shared" si="3"/>
        <v>0</v>
      </c>
    </row>
    <row r="19" spans="5:27" x14ac:dyDescent="0.25">
      <c r="E19" s="23"/>
      <c r="F19" s="31">
        <f t="shared" si="0"/>
        <v>0</v>
      </c>
      <c r="G19" s="24"/>
      <c r="H19" s="6">
        <f t="shared" si="1"/>
        <v>0</v>
      </c>
      <c r="I19" s="6">
        <f t="shared" si="2"/>
        <v>0</v>
      </c>
      <c r="J19" s="7">
        <f t="shared" si="3"/>
        <v>0</v>
      </c>
    </row>
    <row r="20" spans="5:27" x14ac:dyDescent="0.25">
      <c r="E20" s="23"/>
      <c r="F20" s="31">
        <f t="shared" si="0"/>
        <v>0</v>
      </c>
      <c r="G20" s="24"/>
      <c r="H20" s="6">
        <f t="shared" si="1"/>
        <v>0</v>
      </c>
      <c r="I20" s="6">
        <f t="shared" si="2"/>
        <v>0</v>
      </c>
      <c r="J20" s="7">
        <f t="shared" si="3"/>
        <v>0</v>
      </c>
      <c r="O20" s="28"/>
    </row>
    <row r="21" spans="5:27" ht="15.75" thickBot="1" x14ac:dyDescent="0.3">
      <c r="E21" s="8">
        <f>SUM(E4:E20)</f>
        <v>15</v>
      </c>
      <c r="F21" s="32">
        <f>SUM(F4:F20)</f>
        <v>2.2833333333333332</v>
      </c>
      <c r="G21" s="9">
        <f>SUM(G4:G20)</f>
        <v>19.700000000000003</v>
      </c>
      <c r="H21" s="9">
        <f t="shared" ref="H21" si="4">SUM(H4:H20)</f>
        <v>3.1768391567153178</v>
      </c>
      <c r="I21" s="9">
        <f>SUM(I4:I20)</f>
        <v>1.4636111111111112</v>
      </c>
      <c r="J21" s="10">
        <f>SUM(J4:J20)</f>
        <v>2.4598260356774286</v>
      </c>
      <c r="M21" s="27" t="s">
        <v>10</v>
      </c>
      <c r="N21" s="27"/>
      <c r="O21" s="27"/>
      <c r="P21" s="27"/>
      <c r="Q21" s="27"/>
      <c r="R21" s="27"/>
      <c r="S21" s="27"/>
    </row>
    <row r="22" spans="5:27" x14ac:dyDescent="0.25">
      <c r="M22" s="27" t="s">
        <v>16</v>
      </c>
      <c r="N22" s="27"/>
      <c r="O22" s="27"/>
      <c r="P22" s="27"/>
      <c r="Q22" s="27"/>
    </row>
    <row r="23" spans="5:27" ht="15.75" thickBot="1" x14ac:dyDescent="0.3"/>
    <row r="24" spans="5:27" ht="15.75" thickBot="1" x14ac:dyDescent="0.3">
      <c r="M24" s="33" t="s">
        <v>28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Lineal</vt:lpstr>
      <vt:lpstr>Metodo Exponencial</vt:lpstr>
      <vt:lpstr>Metodo Potencia</vt:lpstr>
      <vt:lpstr>Metodo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2024-10-25T22:17:24Z</dcterms:modified>
</cp:coreProperties>
</file>