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esktop\Analisis Numerico Git\Metodo Segundo Parcial\"/>
    </mc:Choice>
  </mc:AlternateContent>
  <xr:revisionPtr revIDLastSave="0" documentId="13_ncr:1_{4E9A0B09-788B-4020-99C2-347700F041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todo de Euler" sheetId="1" r:id="rId1"/>
    <sheet name="Ejercicio 2 Euler" sheetId="8" r:id="rId2"/>
    <sheet name="Metodo de Heun" sheetId="2" r:id="rId3"/>
    <sheet name="Ejercicio 3 Heun" sheetId="9" r:id="rId4"/>
    <sheet name="Metodo de Runge-Kuta Orden 2" sheetId="3" r:id="rId5"/>
    <sheet name="Ejercicio 4 Rungenkuta grado 2" sheetId="10" r:id="rId6"/>
    <sheet name="Metodo de Runge-Kuta Orden 3" sheetId="4" r:id="rId7"/>
    <sheet name="Metodo RUnge-Kuta Orden 4" sheetId="5" r:id="rId8"/>
    <sheet name="Metodos Predictores-Correctores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4" i="3"/>
  <c r="F5" i="3"/>
  <c r="K4" i="10"/>
  <c r="H5" i="10"/>
  <c r="H4" i="10"/>
  <c r="G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6" i="10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5" i="10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" i="5"/>
  <c r="E5" i="4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" i="4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5" i="3"/>
  <c r="B6" i="2"/>
  <c r="B7" i="2" s="1"/>
  <c r="B5" i="2"/>
  <c r="D4" i="2" s="1"/>
  <c r="E4" i="2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" i="1"/>
  <c r="F5" i="10"/>
  <c r="G5" i="10" s="1"/>
  <c r="H4" i="9"/>
  <c r="E4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5" i="9"/>
  <c r="E204" i="9"/>
  <c r="C6" i="9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5" i="9"/>
  <c r="B153" i="9"/>
  <c r="B45" i="9"/>
  <c r="B46" i="9" s="1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5" i="9"/>
  <c r="K4" i="1"/>
  <c r="H5" i="8"/>
  <c r="H6" i="8" s="1"/>
  <c r="H7" i="8" s="1"/>
  <c r="H8" i="8" s="1"/>
  <c r="H9" i="8" s="1"/>
  <c r="H10" i="8" s="1"/>
  <c r="H11" i="8" s="1"/>
  <c r="H4" i="8"/>
  <c r="G6" i="8"/>
  <c r="G7" i="8" s="1"/>
  <c r="G8" i="8" s="1"/>
  <c r="G9" i="8" s="1"/>
  <c r="G10" i="8" s="1"/>
  <c r="G11" i="8" s="1"/>
  <c r="G5" i="8"/>
  <c r="G4" i="8"/>
  <c r="D5" i="2"/>
  <c r="E5" i="2" s="1"/>
  <c r="C6" i="2"/>
  <c r="C7" i="2"/>
  <c r="C5" i="2"/>
  <c r="I3" i="5"/>
  <c r="H3" i="5"/>
  <c r="G3" i="5"/>
  <c r="I3" i="4"/>
  <c r="H3" i="4"/>
  <c r="G3" i="4"/>
  <c r="H5" i="1"/>
  <c r="H6" i="1"/>
  <c r="H4" i="1"/>
  <c r="G4" i="3"/>
  <c r="G5" i="3" l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C8" i="2"/>
  <c r="D7" i="2"/>
  <c r="E7" i="2" s="1"/>
  <c r="D6" i="2"/>
  <c r="E6" i="2" s="1"/>
  <c r="D8" i="2"/>
  <c r="E8" i="2" s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B154" i="9"/>
  <c r="B47" i="9"/>
  <c r="E5" i="9"/>
  <c r="F4" i="4"/>
  <c r="F6" i="3" l="1"/>
  <c r="C9" i="2"/>
  <c r="F6" i="10"/>
  <c r="B155" i="9"/>
  <c r="B48" i="9"/>
  <c r="E6" i="9"/>
  <c r="E7" i="9"/>
  <c r="G4" i="4"/>
  <c r="H4" i="4" s="1"/>
  <c r="I4" i="4" s="1"/>
  <c r="G6" i="3" l="1"/>
  <c r="H6" i="3" s="1"/>
  <c r="G6" i="10"/>
  <c r="H6" i="10"/>
  <c r="C10" i="2"/>
  <c r="D9" i="2"/>
  <c r="E9" i="2" s="1"/>
  <c r="E8" i="9"/>
  <c r="B156" i="9"/>
  <c r="B49" i="9"/>
  <c r="E9" i="9"/>
  <c r="J3" i="5"/>
  <c r="F4" i="5" s="1"/>
  <c r="C11" i="2" l="1"/>
  <c r="D10" i="2"/>
  <c r="E10" i="2" s="1"/>
  <c r="F7" i="10"/>
  <c r="B157" i="9"/>
  <c r="B50" i="9"/>
  <c r="E10" i="9"/>
  <c r="F7" i="3"/>
  <c r="G4" i="5"/>
  <c r="H4" i="5" s="1"/>
  <c r="I4" i="5" s="1"/>
  <c r="J4" i="5" s="1"/>
  <c r="F5" i="4"/>
  <c r="G5" i="4" s="1"/>
  <c r="G7" i="3" l="1"/>
  <c r="H7" i="3" s="1"/>
  <c r="G7" i="10"/>
  <c r="H7" i="10"/>
  <c r="D11" i="2"/>
  <c r="E11" i="2"/>
  <c r="C12" i="2"/>
  <c r="B158" i="9"/>
  <c r="B51" i="9"/>
  <c r="E11" i="9"/>
  <c r="F5" i="5"/>
  <c r="H5" i="4"/>
  <c r="I5" i="4" s="1"/>
  <c r="D12" i="2" l="1"/>
  <c r="E12" i="2"/>
  <c r="C13" i="2"/>
  <c r="F8" i="10"/>
  <c r="B159" i="9"/>
  <c r="B52" i="9"/>
  <c r="E12" i="9"/>
  <c r="F8" i="3"/>
  <c r="G5" i="5"/>
  <c r="H5" i="5" s="1"/>
  <c r="I5" i="5" s="1"/>
  <c r="J5" i="5" s="1"/>
  <c r="F6" i="4"/>
  <c r="G8" i="3" l="1"/>
  <c r="H8" i="3" s="1"/>
  <c r="G8" i="10"/>
  <c r="H8" i="10"/>
  <c r="D13" i="2"/>
  <c r="E13" i="2"/>
  <c r="C14" i="2"/>
  <c r="F9" i="10"/>
  <c r="B160" i="9"/>
  <c r="B53" i="9"/>
  <c r="E13" i="9"/>
  <c r="G6" i="4"/>
  <c r="G9" i="10" l="1"/>
  <c r="H9" i="10"/>
  <c r="D14" i="2"/>
  <c r="E14" i="2"/>
  <c r="C15" i="2"/>
  <c r="B161" i="9"/>
  <c r="B54" i="9"/>
  <c r="E14" i="9"/>
  <c r="F9" i="3"/>
  <c r="F6" i="5"/>
  <c r="H6" i="4"/>
  <c r="I6" i="4" s="1"/>
  <c r="G9" i="3" l="1"/>
  <c r="H9" i="3" s="1"/>
  <c r="D15" i="2"/>
  <c r="E15" i="2"/>
  <c r="C16" i="2"/>
  <c r="F10" i="10"/>
  <c r="B162" i="9"/>
  <c r="B55" i="9"/>
  <c r="E15" i="9"/>
  <c r="G6" i="5"/>
  <c r="H6" i="5" s="1"/>
  <c r="I6" i="5" s="1"/>
  <c r="J6" i="5" s="1"/>
  <c r="F7" i="4"/>
  <c r="G10" i="10" l="1"/>
  <c r="H10" i="10" s="1"/>
  <c r="F10" i="3"/>
  <c r="D16" i="2"/>
  <c r="E16" i="2"/>
  <c r="C17" i="2"/>
  <c r="B163" i="9"/>
  <c r="B56" i="9"/>
  <c r="E16" i="9"/>
  <c r="F7" i="5"/>
  <c r="G7" i="4"/>
  <c r="G10" i="3" l="1"/>
  <c r="H10" i="3" s="1"/>
  <c r="H7" i="4"/>
  <c r="I7" i="4" s="1"/>
  <c r="D17" i="2"/>
  <c r="E17" i="2"/>
  <c r="C18" i="2"/>
  <c r="F11" i="10"/>
  <c r="B164" i="9"/>
  <c r="B57" i="9"/>
  <c r="E17" i="9"/>
  <c r="G7" i="5"/>
  <c r="H7" i="5" s="1"/>
  <c r="I7" i="5" s="1"/>
  <c r="J7" i="5" s="1"/>
  <c r="G11" i="10" l="1"/>
  <c r="H11" i="10"/>
  <c r="F12" i="10" s="1"/>
  <c r="D18" i="2"/>
  <c r="E18" i="2"/>
  <c r="C19" i="2"/>
  <c r="B165" i="9"/>
  <c r="B58" i="9"/>
  <c r="E18" i="9"/>
  <c r="F11" i="3"/>
  <c r="F8" i="5"/>
  <c r="F8" i="4"/>
  <c r="G11" i="3" l="1"/>
  <c r="H11" i="3" s="1"/>
  <c r="G12" i="10"/>
  <c r="H12" i="10"/>
  <c r="D19" i="2"/>
  <c r="E19" i="2"/>
  <c r="C20" i="2"/>
  <c r="B166" i="9"/>
  <c r="B59" i="9"/>
  <c r="E19" i="9"/>
  <c r="G8" i="5"/>
  <c r="H8" i="5" s="1"/>
  <c r="I8" i="5" s="1"/>
  <c r="J8" i="5" s="1"/>
  <c r="G8" i="4"/>
  <c r="H8" i="4" s="1"/>
  <c r="F12" i="3" l="1"/>
  <c r="D20" i="2"/>
  <c r="E20" i="2"/>
  <c r="C21" i="2"/>
  <c r="F13" i="10"/>
  <c r="B167" i="9"/>
  <c r="B60" i="9"/>
  <c r="E20" i="9"/>
  <c r="F9" i="5"/>
  <c r="I8" i="4"/>
  <c r="F9" i="4" s="1"/>
  <c r="H12" i="3" l="1"/>
  <c r="G12" i="3"/>
  <c r="G13" i="10"/>
  <c r="H13" i="10"/>
  <c r="D21" i="2"/>
  <c r="E21" i="2"/>
  <c r="C22" i="2"/>
  <c r="B168" i="9"/>
  <c r="B61" i="9"/>
  <c r="E21" i="9"/>
  <c r="G9" i="5"/>
  <c r="H9" i="5" s="1"/>
  <c r="I9" i="5" s="1"/>
  <c r="J9" i="5" s="1"/>
  <c r="G9" i="4"/>
  <c r="H9" i="4" s="1"/>
  <c r="D22" i="2" l="1"/>
  <c r="E22" i="2" s="1"/>
  <c r="C23" i="2"/>
  <c r="F14" i="10"/>
  <c r="B169" i="9"/>
  <c r="B62" i="9"/>
  <c r="E22" i="9"/>
  <c r="F13" i="3"/>
  <c r="I9" i="4"/>
  <c r="F10" i="4" s="1"/>
  <c r="G13" i="3" l="1"/>
  <c r="H13" i="3" s="1"/>
  <c r="G14" i="10"/>
  <c r="H14" i="10"/>
  <c r="D23" i="2"/>
  <c r="E23" i="2"/>
  <c r="C24" i="2"/>
  <c r="B170" i="9"/>
  <c r="B63" i="9"/>
  <c r="E23" i="9"/>
  <c r="F10" i="5"/>
  <c r="G10" i="5" s="1"/>
  <c r="G10" i="4"/>
  <c r="H10" i="4" s="1"/>
  <c r="C25" i="2" l="1"/>
  <c r="D24" i="2"/>
  <c r="E24" i="2" s="1"/>
  <c r="F15" i="10"/>
  <c r="B171" i="9"/>
  <c r="B64" i="9"/>
  <c r="E24" i="9"/>
  <c r="F14" i="3"/>
  <c r="H10" i="5"/>
  <c r="I10" i="5" s="1"/>
  <c r="J10" i="5" s="1"/>
  <c r="I10" i="4"/>
  <c r="F11" i="4" s="1"/>
  <c r="G11" i="4" s="1"/>
  <c r="G14" i="3" l="1"/>
  <c r="H14" i="3" s="1"/>
  <c r="G15" i="10"/>
  <c r="H15" i="10"/>
  <c r="F16" i="10" s="1"/>
  <c r="D25" i="2"/>
  <c r="E25" i="2" s="1"/>
  <c r="C26" i="2"/>
  <c r="B172" i="9"/>
  <c r="B65" i="9"/>
  <c r="E25" i="9"/>
  <c r="F11" i="5"/>
  <c r="G11" i="5" s="1"/>
  <c r="H11" i="4"/>
  <c r="I11" i="4" s="1"/>
  <c r="G16" i="10" l="1"/>
  <c r="H16" i="10"/>
  <c r="D26" i="2"/>
  <c r="E26" i="2" s="1"/>
  <c r="C27" i="2"/>
  <c r="B173" i="9"/>
  <c r="B66" i="9"/>
  <c r="E26" i="9"/>
  <c r="F15" i="3"/>
  <c r="H11" i="5"/>
  <c r="I11" i="5" s="1"/>
  <c r="J11" i="5" s="1"/>
  <c r="F12" i="4"/>
  <c r="H15" i="3" l="1"/>
  <c r="G15" i="3"/>
  <c r="F12" i="5"/>
  <c r="G12" i="5" s="1"/>
  <c r="H12" i="5" s="1"/>
  <c r="C28" i="2"/>
  <c r="D27" i="2"/>
  <c r="E27" i="2" s="1"/>
  <c r="F17" i="10"/>
  <c r="B174" i="9"/>
  <c r="B67" i="9"/>
  <c r="E27" i="9"/>
  <c r="G12" i="4"/>
  <c r="G17" i="10" l="1"/>
  <c r="H17" i="10" s="1"/>
  <c r="I12" i="5"/>
  <c r="J12" i="5" s="1"/>
  <c r="H12" i="4"/>
  <c r="I12" i="4" s="1"/>
  <c r="F16" i="3"/>
  <c r="C29" i="2"/>
  <c r="D28" i="2"/>
  <c r="E28" i="2" s="1"/>
  <c r="B175" i="9"/>
  <c r="B68" i="9"/>
  <c r="E28" i="9"/>
  <c r="G16" i="3" l="1"/>
  <c r="H16" i="3" s="1"/>
  <c r="F13" i="5"/>
  <c r="C30" i="2"/>
  <c r="D29" i="2"/>
  <c r="E29" i="2" s="1"/>
  <c r="F18" i="10"/>
  <c r="B176" i="9"/>
  <c r="B69" i="9"/>
  <c r="E29" i="9"/>
  <c r="F13" i="4"/>
  <c r="G18" i="10" l="1"/>
  <c r="H18" i="10" s="1"/>
  <c r="G13" i="5"/>
  <c r="H13" i="5" s="1"/>
  <c r="I13" i="5" s="1"/>
  <c r="J13" i="5" s="1"/>
  <c r="D30" i="2"/>
  <c r="E30" i="2" s="1"/>
  <c r="C31" i="2"/>
  <c r="B177" i="9"/>
  <c r="B70" i="9"/>
  <c r="E30" i="9"/>
  <c r="F17" i="3"/>
  <c r="G13" i="4"/>
  <c r="H13" i="4" s="1"/>
  <c r="I13" i="4" s="1"/>
  <c r="G17" i="3" l="1"/>
  <c r="H17" i="3" s="1"/>
  <c r="F14" i="5"/>
  <c r="G14" i="5" s="1"/>
  <c r="H14" i="5" s="1"/>
  <c r="I14" i="5" s="1"/>
  <c r="J14" i="5" s="1"/>
  <c r="D31" i="2"/>
  <c r="E31" i="2"/>
  <c r="C32" i="2"/>
  <c r="F19" i="10"/>
  <c r="B178" i="9"/>
  <c r="B71" i="9"/>
  <c r="E31" i="9"/>
  <c r="G19" i="10" l="1"/>
  <c r="H19" i="10" s="1"/>
  <c r="F20" i="10" s="1"/>
  <c r="C33" i="2"/>
  <c r="D32" i="2"/>
  <c r="E32" i="2" s="1"/>
  <c r="B179" i="9"/>
  <c r="B72" i="9"/>
  <c r="E32" i="9"/>
  <c r="F18" i="3"/>
  <c r="F14" i="4"/>
  <c r="G18" i="3" l="1"/>
  <c r="H18" i="3" s="1"/>
  <c r="G20" i="10"/>
  <c r="H20" i="10" s="1"/>
  <c r="D33" i="2"/>
  <c r="E33" i="2"/>
  <c r="C34" i="2"/>
  <c r="B180" i="9"/>
  <c r="B73" i="9"/>
  <c r="E33" i="9"/>
  <c r="F15" i="5"/>
  <c r="G14" i="4"/>
  <c r="H14" i="4" s="1"/>
  <c r="C35" i="2" l="1"/>
  <c r="D34" i="2"/>
  <c r="E34" i="2" s="1"/>
  <c r="F21" i="10"/>
  <c r="B181" i="9"/>
  <c r="B74" i="9"/>
  <c r="E34" i="9"/>
  <c r="F19" i="3"/>
  <c r="G15" i="5"/>
  <c r="H15" i="5" s="1"/>
  <c r="I15" i="5" s="1"/>
  <c r="J15" i="5" s="1"/>
  <c r="I14" i="4"/>
  <c r="G19" i="3" l="1"/>
  <c r="H19" i="3" s="1"/>
  <c r="G21" i="10"/>
  <c r="H21" i="10" s="1"/>
  <c r="D35" i="2"/>
  <c r="E35" i="2" s="1"/>
  <c r="C36" i="2"/>
  <c r="B182" i="9"/>
  <c r="B75" i="9"/>
  <c r="E35" i="9"/>
  <c r="F15" i="4"/>
  <c r="F20" i="3" l="1"/>
  <c r="D36" i="2"/>
  <c r="E36" i="2" s="1"/>
  <c r="C37" i="2"/>
  <c r="F22" i="10"/>
  <c r="B183" i="9"/>
  <c r="B76" i="9"/>
  <c r="E36" i="9"/>
  <c r="F16" i="5"/>
  <c r="G15" i="4"/>
  <c r="H15" i="4" s="1"/>
  <c r="G20" i="3" l="1"/>
  <c r="G22" i="10"/>
  <c r="H22" i="10"/>
  <c r="D37" i="2"/>
  <c r="E37" i="2" s="1"/>
  <c r="C38" i="2"/>
  <c r="B184" i="9"/>
  <c r="B77" i="9"/>
  <c r="E37" i="9"/>
  <c r="G16" i="5"/>
  <c r="H16" i="5" s="1"/>
  <c r="I16" i="5" s="1"/>
  <c r="J16" i="5" s="1"/>
  <c r="I15" i="4"/>
  <c r="H20" i="3" l="1"/>
  <c r="F21" i="3" s="1"/>
  <c r="D38" i="2"/>
  <c r="E38" i="2" s="1"/>
  <c r="C39" i="2"/>
  <c r="F23" i="10"/>
  <c r="B185" i="9"/>
  <c r="B78" i="9"/>
  <c r="E38" i="9"/>
  <c r="F16" i="4"/>
  <c r="G21" i="3" l="1"/>
  <c r="H21" i="3" s="1"/>
  <c r="G23" i="10"/>
  <c r="H23" i="10" s="1"/>
  <c r="D39" i="2"/>
  <c r="E39" i="2" s="1"/>
  <c r="C40" i="2"/>
  <c r="B186" i="9"/>
  <c r="B79" i="9"/>
  <c r="E39" i="9"/>
  <c r="F17" i="5"/>
  <c r="G16" i="4"/>
  <c r="H16" i="4" s="1"/>
  <c r="F22" i="3" l="1"/>
  <c r="G22" i="3"/>
  <c r="F24" i="10"/>
  <c r="C41" i="2"/>
  <c r="D40" i="2"/>
  <c r="E40" i="2" s="1"/>
  <c r="B187" i="9"/>
  <c r="B80" i="9"/>
  <c r="E40" i="9"/>
  <c r="G17" i="5"/>
  <c r="H17" i="5" s="1"/>
  <c r="I17" i="5" s="1"/>
  <c r="J17" i="5" s="1"/>
  <c r="I16" i="4"/>
  <c r="H22" i="3" l="1"/>
  <c r="G24" i="10"/>
  <c r="H24" i="10" s="1"/>
  <c r="D41" i="2"/>
  <c r="E41" i="2" s="1"/>
  <c r="C42" i="2"/>
  <c r="B188" i="9"/>
  <c r="B81" i="9"/>
  <c r="E41" i="9"/>
  <c r="F23" i="3"/>
  <c r="F17" i="4"/>
  <c r="G23" i="3" l="1"/>
  <c r="H23" i="3" s="1"/>
  <c r="F25" i="10"/>
  <c r="D42" i="2"/>
  <c r="E42" i="2" s="1"/>
  <c r="C43" i="2"/>
  <c r="B189" i="9"/>
  <c r="B82" i="9"/>
  <c r="E42" i="9"/>
  <c r="G17" i="4"/>
  <c r="H17" i="4" s="1"/>
  <c r="G25" i="10" l="1"/>
  <c r="H25" i="10" s="1"/>
  <c r="D43" i="2"/>
  <c r="E43" i="2" s="1"/>
  <c r="C44" i="2"/>
  <c r="B190" i="9"/>
  <c r="B83" i="9"/>
  <c r="E43" i="9"/>
  <c r="F24" i="3"/>
  <c r="F18" i="5"/>
  <c r="I17" i="4"/>
  <c r="G24" i="3" l="1"/>
  <c r="H24" i="3" s="1"/>
  <c r="F26" i="10"/>
  <c r="D44" i="2"/>
  <c r="E44" i="2" s="1"/>
  <c r="E45" i="9"/>
  <c r="B191" i="9"/>
  <c r="B84" i="9"/>
  <c r="E44" i="9"/>
  <c r="G18" i="5"/>
  <c r="H18" i="5" s="1"/>
  <c r="I18" i="5" s="1"/>
  <c r="J18" i="5" s="1"/>
  <c r="F18" i="4"/>
  <c r="G26" i="10" l="1"/>
  <c r="F27" i="10" s="1"/>
  <c r="H26" i="10"/>
  <c r="E46" i="9"/>
  <c r="B192" i="9"/>
  <c r="B85" i="9"/>
  <c r="F25" i="3"/>
  <c r="G18" i="4"/>
  <c r="H18" i="4" s="1"/>
  <c r="G25" i="3" l="1"/>
  <c r="H25" i="3" s="1"/>
  <c r="G27" i="10"/>
  <c r="H27" i="10"/>
  <c r="F28" i="10"/>
  <c r="E47" i="9"/>
  <c r="B193" i="9"/>
  <c r="B86" i="9"/>
  <c r="F19" i="5"/>
  <c r="I18" i="4"/>
  <c r="G28" i="10" l="1"/>
  <c r="H28" i="10"/>
  <c r="F29" i="10"/>
  <c r="E48" i="9"/>
  <c r="B194" i="9"/>
  <c r="B87" i="9"/>
  <c r="F26" i="3"/>
  <c r="G19" i="5"/>
  <c r="H19" i="5" s="1"/>
  <c r="I19" i="5" s="1"/>
  <c r="J19" i="5" s="1"/>
  <c r="F19" i="4"/>
  <c r="H26" i="3" l="1"/>
  <c r="G26" i="3"/>
  <c r="G29" i="10"/>
  <c r="H29" i="10"/>
  <c r="F30" i="10"/>
  <c r="E49" i="9"/>
  <c r="B195" i="9"/>
  <c r="B88" i="9"/>
  <c r="G19" i="4"/>
  <c r="H19" i="4" s="1"/>
  <c r="G30" i="10" l="1"/>
  <c r="H30" i="10"/>
  <c r="E50" i="9"/>
  <c r="B196" i="9"/>
  <c r="B89" i="9"/>
  <c r="F27" i="3"/>
  <c r="F20" i="5"/>
  <c r="I19" i="4"/>
  <c r="G27" i="3" l="1"/>
  <c r="H27" i="3" s="1"/>
  <c r="F31" i="10"/>
  <c r="E51" i="9"/>
  <c r="B197" i="9"/>
  <c r="B90" i="9"/>
  <c r="G20" i="5"/>
  <c r="H20" i="5" s="1"/>
  <c r="I20" i="5" s="1"/>
  <c r="J20" i="5" s="1"/>
  <c r="F20" i="4"/>
  <c r="G31" i="10" l="1"/>
  <c r="H31" i="10"/>
  <c r="F32" i="10"/>
  <c r="E52" i="9"/>
  <c r="B198" i="9"/>
  <c r="B91" i="9"/>
  <c r="F28" i="3"/>
  <c r="G20" i="4"/>
  <c r="H20" i="4" s="1"/>
  <c r="G28" i="3" l="1"/>
  <c r="H28" i="3" s="1"/>
  <c r="G32" i="10"/>
  <c r="H32" i="10"/>
  <c r="F33" i="10"/>
  <c r="E53" i="9"/>
  <c r="B199" i="9"/>
  <c r="B92" i="9"/>
  <c r="F21" i="5"/>
  <c r="I20" i="4"/>
  <c r="F29" i="3" l="1"/>
  <c r="G33" i="10"/>
  <c r="H33" i="10"/>
  <c r="E54" i="9"/>
  <c r="B200" i="9"/>
  <c r="B93" i="9"/>
  <c r="G21" i="5"/>
  <c r="H21" i="5" s="1"/>
  <c r="I21" i="5" s="1"/>
  <c r="J21" i="5" s="1"/>
  <c r="F21" i="4"/>
  <c r="H29" i="3" l="1"/>
  <c r="G29" i="3"/>
  <c r="F34" i="10"/>
  <c r="E55" i="9"/>
  <c r="B201" i="9"/>
  <c r="B94" i="9"/>
  <c r="G21" i="4"/>
  <c r="H21" i="4" s="1"/>
  <c r="F30" i="3" l="1"/>
  <c r="G34" i="10"/>
  <c r="H34" i="10"/>
  <c r="E56" i="9"/>
  <c r="B202" i="9"/>
  <c r="B95" i="9"/>
  <c r="F22" i="5"/>
  <c r="I21" i="4"/>
  <c r="G30" i="3" l="1"/>
  <c r="H30" i="3" s="1"/>
  <c r="F35" i="10"/>
  <c r="E57" i="9"/>
  <c r="B203" i="9"/>
  <c r="B96" i="9"/>
  <c r="G22" i="5"/>
  <c r="H22" i="5" s="1"/>
  <c r="I22" i="5" s="1"/>
  <c r="J22" i="5" s="1"/>
  <c r="F22" i="4"/>
  <c r="F31" i="3" l="1"/>
  <c r="G31" i="3"/>
  <c r="G35" i="10"/>
  <c r="H35" i="10"/>
  <c r="E58" i="9"/>
  <c r="B204" i="9"/>
  <c r="B97" i="9"/>
  <c r="G22" i="4"/>
  <c r="H22" i="4" s="1"/>
  <c r="H31" i="3" l="1"/>
  <c r="F32" i="3" s="1"/>
  <c r="F36" i="10"/>
  <c r="E59" i="9"/>
  <c r="B98" i="9"/>
  <c r="F23" i="5"/>
  <c r="I22" i="4"/>
  <c r="H32" i="3" l="1"/>
  <c r="G32" i="3"/>
  <c r="G36" i="10"/>
  <c r="H36" i="10"/>
  <c r="E60" i="9"/>
  <c r="B99" i="9"/>
  <c r="G23" i="5"/>
  <c r="H23" i="5" s="1"/>
  <c r="I23" i="5" s="1"/>
  <c r="J23" i="5" s="1"/>
  <c r="F23" i="4"/>
  <c r="F33" i="3" l="1"/>
  <c r="F37" i="10"/>
  <c r="E61" i="9"/>
  <c r="B100" i="9"/>
  <c r="G23" i="4"/>
  <c r="H23" i="4" s="1"/>
  <c r="G33" i="3" l="1"/>
  <c r="G37" i="10"/>
  <c r="F38" i="10" s="1"/>
  <c r="H37" i="10"/>
  <c r="E62" i="9"/>
  <c r="B101" i="9"/>
  <c r="F24" i="5"/>
  <c r="I23" i="4"/>
  <c r="H33" i="3" l="1"/>
  <c r="F34" i="3" s="1"/>
  <c r="G38" i="10"/>
  <c r="H38" i="10" s="1"/>
  <c r="E63" i="9"/>
  <c r="B102" i="9"/>
  <c r="G24" i="5"/>
  <c r="H24" i="5" s="1"/>
  <c r="I24" i="5" s="1"/>
  <c r="J24" i="5" s="1"/>
  <c r="F24" i="4"/>
  <c r="H34" i="3" l="1"/>
  <c r="F35" i="3" s="1"/>
  <c r="G34" i="3"/>
  <c r="F39" i="10"/>
  <c r="E64" i="9"/>
  <c r="B103" i="9"/>
  <c r="G24" i="4"/>
  <c r="H24" i="4" s="1"/>
  <c r="H35" i="3" l="1"/>
  <c r="G35" i="3"/>
  <c r="G39" i="10"/>
  <c r="E65" i="9"/>
  <c r="B104" i="9"/>
  <c r="F36" i="3"/>
  <c r="F25" i="5"/>
  <c r="I24" i="4"/>
  <c r="G36" i="3" l="1"/>
  <c r="H36" i="3" s="1"/>
  <c r="F40" i="10"/>
  <c r="H39" i="10"/>
  <c r="E66" i="9"/>
  <c r="B105" i="9"/>
  <c r="G25" i="5"/>
  <c r="H25" i="5" s="1"/>
  <c r="I25" i="5" s="1"/>
  <c r="J25" i="5" s="1"/>
  <c r="F25" i="4"/>
  <c r="G40" i="10" l="1"/>
  <c r="H40" i="10" s="1"/>
  <c r="E67" i="9"/>
  <c r="B106" i="9"/>
  <c r="F37" i="3"/>
  <c r="G25" i="4"/>
  <c r="H25" i="4" s="1"/>
  <c r="G37" i="3" l="1"/>
  <c r="H37" i="3" s="1"/>
  <c r="F41" i="10"/>
  <c r="E68" i="9"/>
  <c r="B107" i="9"/>
  <c r="I25" i="4"/>
  <c r="G41" i="10" l="1"/>
  <c r="H41" i="10" s="1"/>
  <c r="F38" i="3"/>
  <c r="E69" i="9"/>
  <c r="B108" i="9"/>
  <c r="F26" i="5"/>
  <c r="F26" i="4"/>
  <c r="G38" i="3" l="1"/>
  <c r="H38" i="3" s="1"/>
  <c r="F42" i="10"/>
  <c r="E70" i="9"/>
  <c r="B109" i="9"/>
  <c r="G26" i="5"/>
  <c r="H26" i="5" s="1"/>
  <c r="I26" i="5" s="1"/>
  <c r="J26" i="5" s="1"/>
  <c r="G26" i="4"/>
  <c r="H26" i="4" s="1"/>
  <c r="F39" i="3" l="1"/>
  <c r="G42" i="10"/>
  <c r="E71" i="9"/>
  <c r="B110" i="9"/>
  <c r="I26" i="4"/>
  <c r="G39" i="3" l="1"/>
  <c r="H42" i="10"/>
  <c r="F43" i="10" s="1"/>
  <c r="E72" i="9"/>
  <c r="B111" i="9"/>
  <c r="F27" i="5"/>
  <c r="F27" i="4"/>
  <c r="H39" i="3" l="1"/>
  <c r="F40" i="3" s="1"/>
  <c r="G43" i="10"/>
  <c r="F44" i="10" s="1"/>
  <c r="H43" i="10"/>
  <c r="E73" i="9"/>
  <c r="B112" i="9"/>
  <c r="G27" i="5"/>
  <c r="H27" i="5" s="1"/>
  <c r="I27" i="5" s="1"/>
  <c r="J27" i="5" s="1"/>
  <c r="G27" i="4"/>
  <c r="H27" i="4" s="1"/>
  <c r="G40" i="3" l="1"/>
  <c r="G44" i="10"/>
  <c r="H44" i="10" s="1"/>
  <c r="E74" i="9"/>
  <c r="B113" i="9"/>
  <c r="I27" i="4"/>
  <c r="F28" i="4"/>
  <c r="H40" i="3" l="1"/>
  <c r="F41" i="3" s="1"/>
  <c r="F45" i="10"/>
  <c r="E75" i="9"/>
  <c r="B114" i="9"/>
  <c r="F28" i="5"/>
  <c r="G28" i="4"/>
  <c r="H28" i="4" s="1"/>
  <c r="G41" i="3" l="1"/>
  <c r="H41" i="3" s="1"/>
  <c r="F42" i="3" s="1"/>
  <c r="G45" i="10"/>
  <c r="H45" i="10"/>
  <c r="E76" i="9"/>
  <c r="B115" i="9"/>
  <c r="G28" i="5"/>
  <c r="H28" i="5" s="1"/>
  <c r="I28" i="5" s="1"/>
  <c r="J28" i="5" s="1"/>
  <c r="I28" i="4"/>
  <c r="F29" i="4" s="1"/>
  <c r="H42" i="3" l="1"/>
  <c r="F43" i="3" s="1"/>
  <c r="G42" i="3"/>
  <c r="F46" i="10"/>
  <c r="E77" i="9"/>
  <c r="B116" i="9"/>
  <c r="G29" i="4"/>
  <c r="G43" i="3" l="1"/>
  <c r="G46" i="10"/>
  <c r="H46" i="10"/>
  <c r="E78" i="9"/>
  <c r="B117" i="9"/>
  <c r="F29" i="5"/>
  <c r="H29" i="4"/>
  <c r="F44" i="3" l="1"/>
  <c r="G44" i="3" s="1"/>
  <c r="H43" i="3"/>
  <c r="F47" i="10"/>
  <c r="I29" i="4"/>
  <c r="F30" i="4" s="1"/>
  <c r="G30" i="4" s="1"/>
  <c r="H30" i="4" s="1"/>
  <c r="E79" i="9"/>
  <c r="B118" i="9"/>
  <c r="G29" i="5"/>
  <c r="H29" i="5" s="1"/>
  <c r="I29" i="5" s="1"/>
  <c r="J29" i="5" s="1"/>
  <c r="H44" i="3" l="1"/>
  <c r="G47" i="10"/>
  <c r="H47" i="10"/>
  <c r="E80" i="9"/>
  <c r="B119" i="9"/>
  <c r="I30" i="4"/>
  <c r="F31" i="4" s="1"/>
  <c r="F48" i="10" l="1"/>
  <c r="E81" i="9"/>
  <c r="B120" i="9"/>
  <c r="G31" i="4"/>
  <c r="G48" i="10" l="1"/>
  <c r="H48" i="10" s="1"/>
  <c r="H31" i="4"/>
  <c r="E82" i="9"/>
  <c r="B121" i="9"/>
  <c r="F30" i="5"/>
  <c r="F49" i="10" l="1"/>
  <c r="I31" i="4"/>
  <c r="F32" i="4" s="1"/>
  <c r="E83" i="9"/>
  <c r="B122" i="9"/>
  <c r="G30" i="5"/>
  <c r="H30" i="5" s="1"/>
  <c r="I30" i="5" s="1"/>
  <c r="J30" i="5" s="1"/>
  <c r="G49" i="10" l="1"/>
  <c r="F50" i="10" s="1"/>
  <c r="H49" i="10"/>
  <c r="G32" i="4"/>
  <c r="E84" i="9"/>
  <c r="B123" i="9"/>
  <c r="G50" i="10" l="1"/>
  <c r="H50" i="10"/>
  <c r="F51" i="10"/>
  <c r="H32" i="4"/>
  <c r="I32" i="4" s="1"/>
  <c r="E85" i="9"/>
  <c r="B124" i="9"/>
  <c r="F31" i="5"/>
  <c r="G51" i="10" l="1"/>
  <c r="H51" i="10"/>
  <c r="F52" i="10"/>
  <c r="F33" i="4"/>
  <c r="E86" i="9"/>
  <c r="B125" i="9"/>
  <c r="G31" i="5"/>
  <c r="H31" i="5" s="1"/>
  <c r="I31" i="5" s="1"/>
  <c r="J31" i="5" s="1"/>
  <c r="G52" i="10" l="1"/>
  <c r="G33" i="4"/>
  <c r="H33" i="4" s="1"/>
  <c r="I33" i="4" s="1"/>
  <c r="F34" i="4" s="1"/>
  <c r="E87" i="9"/>
  <c r="B126" i="9"/>
  <c r="F32" i="5"/>
  <c r="G32" i="5" s="1"/>
  <c r="H52" i="10" l="1"/>
  <c r="F53" i="10" s="1"/>
  <c r="G34" i="4"/>
  <c r="E88" i="9"/>
  <c r="B127" i="9"/>
  <c r="H32" i="5"/>
  <c r="I32" i="5" s="1"/>
  <c r="G53" i="10" l="1"/>
  <c r="H53" i="10"/>
  <c r="F54" i="10"/>
  <c r="H34" i="4"/>
  <c r="I34" i="4" s="1"/>
  <c r="E89" i="9"/>
  <c r="B128" i="9"/>
  <c r="J32" i="5"/>
  <c r="F33" i="5" s="1"/>
  <c r="G33" i="5" s="1"/>
  <c r="G54" i="10" l="1"/>
  <c r="F55" i="10" s="1"/>
  <c r="H54" i="10"/>
  <c r="F35" i="4"/>
  <c r="E90" i="9"/>
  <c r="B129" i="9"/>
  <c r="H33" i="5"/>
  <c r="I33" i="5" s="1"/>
  <c r="J33" i="5" s="1"/>
  <c r="G55" i="10" l="1"/>
  <c r="H55" i="10" s="1"/>
  <c r="G35" i="4"/>
  <c r="H35" i="4"/>
  <c r="E91" i="9"/>
  <c r="B130" i="9"/>
  <c r="F34" i="5"/>
  <c r="F56" i="10" l="1"/>
  <c r="I35" i="4"/>
  <c r="F36" i="4" s="1"/>
  <c r="E92" i="9"/>
  <c r="B131" i="9"/>
  <c r="G34" i="5"/>
  <c r="H34" i="5" s="1"/>
  <c r="I34" i="5" s="1"/>
  <c r="J34" i="5" s="1"/>
  <c r="G56" i="10" l="1"/>
  <c r="F57" i="10" s="1"/>
  <c r="H56" i="10"/>
  <c r="G36" i="4"/>
  <c r="H36" i="4" s="1"/>
  <c r="E93" i="9"/>
  <c r="B132" i="9"/>
  <c r="F35" i="5"/>
  <c r="G57" i="10" l="1"/>
  <c r="H57" i="10"/>
  <c r="F58" i="10"/>
  <c r="I36" i="4"/>
  <c r="F37" i="4" s="1"/>
  <c r="E94" i="9"/>
  <c r="B133" i="9"/>
  <c r="G35" i="5"/>
  <c r="H35" i="5" s="1"/>
  <c r="I35" i="5" s="1"/>
  <c r="J35" i="5" s="1"/>
  <c r="G58" i="10" l="1"/>
  <c r="G37" i="4"/>
  <c r="H37" i="4" s="1"/>
  <c r="E95" i="9"/>
  <c r="B134" i="9"/>
  <c r="F36" i="5"/>
  <c r="H58" i="10" l="1"/>
  <c r="F59" i="10" s="1"/>
  <c r="I37" i="4"/>
  <c r="F38" i="4" s="1"/>
  <c r="E96" i="9"/>
  <c r="B135" i="9"/>
  <c r="G36" i="5"/>
  <c r="H36" i="5" s="1"/>
  <c r="G59" i="10" l="1"/>
  <c r="H59" i="10"/>
  <c r="F60" i="10"/>
  <c r="G38" i="4"/>
  <c r="E97" i="9"/>
  <c r="B136" i="9"/>
  <c r="I36" i="5"/>
  <c r="J36" i="5" s="1"/>
  <c r="G60" i="10" l="1"/>
  <c r="H38" i="4"/>
  <c r="E98" i="9"/>
  <c r="B137" i="9"/>
  <c r="F37" i="5"/>
  <c r="H60" i="10" l="1"/>
  <c r="F61" i="10" s="1"/>
  <c r="I38" i="4"/>
  <c r="F39" i="4" s="1"/>
  <c r="E99" i="9"/>
  <c r="B138" i="9"/>
  <c r="G37" i="5"/>
  <c r="G61" i="10" l="1"/>
  <c r="H61" i="10" s="1"/>
  <c r="G39" i="4"/>
  <c r="E100" i="9"/>
  <c r="B139" i="9"/>
  <c r="H37" i="5"/>
  <c r="I37" i="5" s="1"/>
  <c r="J37" i="5" s="1"/>
  <c r="F62" i="10" l="1"/>
  <c r="H39" i="4"/>
  <c r="E101" i="9"/>
  <c r="B140" i="9"/>
  <c r="F38" i="5"/>
  <c r="G62" i="10" l="1"/>
  <c r="I39" i="4"/>
  <c r="F40" i="4" s="1"/>
  <c r="E102" i="9"/>
  <c r="B141" i="9"/>
  <c r="G38" i="5"/>
  <c r="H38" i="5" s="1"/>
  <c r="I38" i="5" s="1"/>
  <c r="J38" i="5" s="1"/>
  <c r="H62" i="10" l="1"/>
  <c r="F63" i="10" s="1"/>
  <c r="G40" i="4"/>
  <c r="H40" i="4" s="1"/>
  <c r="I40" i="4"/>
  <c r="F41" i="4" s="1"/>
  <c r="E103" i="9"/>
  <c r="B142" i="9"/>
  <c r="F39" i="5"/>
  <c r="G63" i="10" l="1"/>
  <c r="G41" i="4"/>
  <c r="H41" i="4" s="1"/>
  <c r="I41" i="4"/>
  <c r="F42" i="4" s="1"/>
  <c r="E104" i="9"/>
  <c r="B143" i="9"/>
  <c r="G39" i="5"/>
  <c r="H39" i="5" s="1"/>
  <c r="I39" i="5" s="1"/>
  <c r="J39" i="5" s="1"/>
  <c r="H63" i="10" l="1"/>
  <c r="F64" i="10" s="1"/>
  <c r="G42" i="4"/>
  <c r="H42" i="4" s="1"/>
  <c r="I42" i="4"/>
  <c r="F43" i="4"/>
  <c r="E105" i="9"/>
  <c r="B144" i="9"/>
  <c r="F40" i="5"/>
  <c r="G40" i="5" s="1"/>
  <c r="G64" i="10" l="1"/>
  <c r="H64" i="10"/>
  <c r="F65" i="10" s="1"/>
  <c r="G43" i="4"/>
  <c r="H43" i="4" s="1"/>
  <c r="I43" i="4"/>
  <c r="E106" i="9"/>
  <c r="B145" i="9"/>
  <c r="H40" i="5"/>
  <c r="I40" i="5" s="1"/>
  <c r="J40" i="5" s="1"/>
  <c r="G65" i="10" l="1"/>
  <c r="H65" i="10"/>
  <c r="F66" i="10" s="1"/>
  <c r="E107" i="9"/>
  <c r="B146" i="9"/>
  <c r="F41" i="5"/>
  <c r="G41" i="5" s="1"/>
  <c r="G66" i="10" l="1"/>
  <c r="H66" i="10"/>
  <c r="F67" i="10" s="1"/>
  <c r="E108" i="9"/>
  <c r="B147" i="9"/>
  <c r="H41" i="5"/>
  <c r="I41" i="5" s="1"/>
  <c r="J41" i="5" s="1"/>
  <c r="G67" i="10" l="1"/>
  <c r="H67" i="10"/>
  <c r="F68" i="10" s="1"/>
  <c r="E109" i="9"/>
  <c r="B148" i="9"/>
  <c r="F42" i="5"/>
  <c r="G42" i="5" s="1"/>
  <c r="G68" i="10" l="1"/>
  <c r="H68" i="10"/>
  <c r="F69" i="10"/>
  <c r="E110" i="9"/>
  <c r="B149" i="9"/>
  <c r="H42" i="5"/>
  <c r="I42" i="5" s="1"/>
  <c r="J42" i="5" s="1"/>
  <c r="G69" i="10" l="1"/>
  <c r="H69" i="10"/>
  <c r="F70" i="10" s="1"/>
  <c r="E111" i="9"/>
  <c r="B150" i="9"/>
  <c r="F43" i="5"/>
  <c r="G43" i="5" s="1"/>
  <c r="G70" i="10" l="1"/>
  <c r="H70" i="10"/>
  <c r="F71" i="10" s="1"/>
  <c r="E112" i="9"/>
  <c r="B151" i="9"/>
  <c r="H43" i="5"/>
  <c r="I43" i="5" s="1"/>
  <c r="J43" i="5" s="1"/>
  <c r="G71" i="10" l="1"/>
  <c r="H71" i="10"/>
  <c r="F72" i="10" s="1"/>
  <c r="E113" i="9"/>
  <c r="B152" i="9"/>
  <c r="G72" i="10" l="1"/>
  <c r="E114" i="9"/>
  <c r="H72" i="10" l="1"/>
  <c r="F73" i="10" s="1"/>
  <c r="E115" i="9"/>
  <c r="G73" i="10" l="1"/>
  <c r="H73" i="10" s="1"/>
  <c r="E116" i="9"/>
  <c r="F74" i="10" l="1"/>
  <c r="E117" i="9"/>
  <c r="G74" i="10" l="1"/>
  <c r="H74" i="10"/>
  <c r="F75" i="10" s="1"/>
  <c r="E118" i="9"/>
  <c r="G75" i="10" l="1"/>
  <c r="H75" i="10"/>
  <c r="F76" i="10" s="1"/>
  <c r="E119" i="9"/>
  <c r="G76" i="10" l="1"/>
  <c r="H76" i="10"/>
  <c r="F77" i="10" s="1"/>
  <c r="E120" i="9"/>
  <c r="G77" i="10" l="1"/>
  <c r="H77" i="10"/>
  <c r="F78" i="10" s="1"/>
  <c r="E121" i="9"/>
  <c r="G78" i="10" l="1"/>
  <c r="H78" i="10" s="1"/>
  <c r="E122" i="9"/>
  <c r="F79" i="10" l="1"/>
  <c r="E123" i="9"/>
  <c r="G79" i="10" l="1"/>
  <c r="H79" i="10"/>
  <c r="F80" i="10" s="1"/>
  <c r="E124" i="9"/>
  <c r="G80" i="10" l="1"/>
  <c r="H80" i="10"/>
  <c r="F81" i="10" s="1"/>
  <c r="E125" i="9"/>
  <c r="G81" i="10" l="1"/>
  <c r="H81" i="10" s="1"/>
  <c r="F82" i="10" s="1"/>
  <c r="E126" i="9"/>
  <c r="G82" i="10" l="1"/>
  <c r="H82" i="10"/>
  <c r="F83" i="10" s="1"/>
  <c r="E127" i="9"/>
  <c r="G83" i="10" l="1"/>
  <c r="H83" i="10" s="1"/>
  <c r="F84" i="10" s="1"/>
  <c r="E128" i="9"/>
  <c r="G84" i="10" l="1"/>
  <c r="H84" i="10"/>
  <c r="F85" i="10" s="1"/>
  <c r="E129" i="9"/>
  <c r="G85" i="10" l="1"/>
  <c r="H85" i="10"/>
  <c r="F86" i="10" s="1"/>
  <c r="E130" i="9"/>
  <c r="G86" i="10" l="1"/>
  <c r="H86" i="10" s="1"/>
  <c r="F87" i="10" s="1"/>
  <c r="E131" i="9"/>
  <c r="G87" i="10" l="1"/>
  <c r="H87" i="10" s="1"/>
  <c r="F88" i="10" s="1"/>
  <c r="E132" i="9"/>
  <c r="G88" i="10" l="1"/>
  <c r="H88" i="10"/>
  <c r="F89" i="10" s="1"/>
  <c r="E133" i="9"/>
  <c r="G89" i="10" l="1"/>
  <c r="H89" i="10"/>
  <c r="F90" i="10" s="1"/>
  <c r="E134" i="9"/>
  <c r="G90" i="10" l="1"/>
  <c r="H90" i="10"/>
  <c r="F91" i="10" s="1"/>
  <c r="E135" i="9"/>
  <c r="G91" i="10" l="1"/>
  <c r="H91" i="10"/>
  <c r="F92" i="10" s="1"/>
  <c r="E136" i="9"/>
  <c r="G92" i="10" l="1"/>
  <c r="H92" i="10"/>
  <c r="F93" i="10" s="1"/>
  <c r="E137" i="9"/>
  <c r="G93" i="10" l="1"/>
  <c r="H93" i="10" s="1"/>
  <c r="E138" i="9"/>
  <c r="F94" i="10" l="1"/>
  <c r="E139" i="9"/>
  <c r="G94" i="10" l="1"/>
  <c r="H94" i="10" s="1"/>
  <c r="E140" i="9"/>
  <c r="F95" i="10" l="1"/>
  <c r="E141" i="9"/>
  <c r="G95" i="10" l="1"/>
  <c r="H95" i="10" s="1"/>
  <c r="E142" i="9"/>
  <c r="F96" i="10" l="1"/>
  <c r="E143" i="9"/>
  <c r="G96" i="10" l="1"/>
  <c r="H96" i="10"/>
  <c r="F97" i="10" s="1"/>
  <c r="E144" i="9"/>
  <c r="G97" i="10" l="1"/>
  <c r="H97" i="10" s="1"/>
  <c r="F98" i="10" s="1"/>
  <c r="E145" i="9"/>
  <c r="G98" i="10" l="1"/>
  <c r="H98" i="10" s="1"/>
  <c r="E146" i="9"/>
  <c r="F99" i="10" l="1"/>
  <c r="E147" i="9"/>
  <c r="G99" i="10" l="1"/>
  <c r="H99" i="10" s="1"/>
  <c r="F100" i="10" s="1"/>
  <c r="E148" i="9"/>
  <c r="G100" i="10" l="1"/>
  <c r="H100" i="10" s="1"/>
  <c r="E149" i="9"/>
  <c r="F101" i="10" l="1"/>
  <c r="E150" i="9"/>
  <c r="G101" i="10" l="1"/>
  <c r="F102" i="10" s="1"/>
  <c r="H101" i="10"/>
  <c r="E151" i="9"/>
  <c r="G102" i="10" l="1"/>
  <c r="F103" i="10" s="1"/>
  <c r="H102" i="10"/>
  <c r="E152" i="9"/>
  <c r="G103" i="10" l="1"/>
  <c r="H103" i="10" s="1"/>
  <c r="E153" i="9"/>
  <c r="F104" i="10" l="1"/>
  <c r="E154" i="9"/>
  <c r="G104" i="10" l="1"/>
  <c r="H104" i="10" s="1"/>
  <c r="E155" i="9"/>
  <c r="E156" i="9" l="1"/>
  <c r="E157" i="9" l="1"/>
  <c r="E158" i="9" l="1"/>
  <c r="E159" i="9" l="1"/>
  <c r="E160" i="9" l="1"/>
  <c r="E161" i="9" l="1"/>
  <c r="E162" i="9" l="1"/>
  <c r="E163" i="9" l="1"/>
  <c r="E164" i="9" l="1"/>
  <c r="E165" i="9" l="1"/>
  <c r="E166" i="9" l="1"/>
  <c r="E167" i="9" l="1"/>
  <c r="E168" i="9" l="1"/>
  <c r="E169" i="9" l="1"/>
  <c r="E170" i="9" l="1"/>
  <c r="E171" i="9" l="1"/>
  <c r="E172" i="9" l="1"/>
  <c r="E173" i="9" l="1"/>
  <c r="E174" i="9" l="1"/>
  <c r="E175" i="9" l="1"/>
  <c r="E176" i="9" l="1"/>
  <c r="E177" i="9" l="1"/>
  <c r="E178" i="9" l="1"/>
  <c r="E179" i="9" l="1"/>
  <c r="E180" i="9" l="1"/>
  <c r="E181" i="9" l="1"/>
  <c r="E182" i="9" l="1"/>
  <c r="E183" i="9" l="1"/>
  <c r="E184" i="9" l="1"/>
  <c r="E185" i="9" l="1"/>
  <c r="E186" i="9" l="1"/>
  <c r="E187" i="9" l="1"/>
  <c r="E188" i="9" l="1"/>
  <c r="E189" i="9" l="1"/>
  <c r="E190" i="9" l="1"/>
  <c r="E191" i="9" l="1"/>
  <c r="E192" i="9" l="1"/>
  <c r="E193" i="9" l="1"/>
  <c r="E194" i="9" l="1"/>
  <c r="E195" i="9" l="1"/>
  <c r="E196" i="9" l="1"/>
  <c r="E197" i="9" l="1"/>
  <c r="E198" i="9" l="1"/>
  <c r="E199" i="9" l="1"/>
  <c r="E200" i="9" l="1"/>
  <c r="E201" i="9" l="1"/>
  <c r="E202" i="9" l="1"/>
  <c r="E203" i="9" l="1"/>
</calcChain>
</file>

<file path=xl/sharedStrings.xml><?xml version="1.0" encoding="utf-8"?>
<sst xmlns="http://schemas.openxmlformats.org/spreadsheetml/2006/main" count="80" uniqueCount="39">
  <si>
    <t>i</t>
  </si>
  <si>
    <t>xi</t>
  </si>
  <si>
    <t>y^0i+1</t>
  </si>
  <si>
    <t>yi+1</t>
  </si>
  <si>
    <t>yi(prom)</t>
  </si>
  <si>
    <t>Metodo de Heun</t>
  </si>
  <si>
    <t>Metodo De Euler</t>
  </si>
  <si>
    <t>Xi</t>
  </si>
  <si>
    <t>Yi</t>
  </si>
  <si>
    <t>K1</t>
  </si>
  <si>
    <t>K2</t>
  </si>
  <si>
    <t>Metodo de Kuta de Orden 2</t>
  </si>
  <si>
    <t>H=</t>
  </si>
  <si>
    <t>Yi es el que me importa</t>
  </si>
  <si>
    <t>Y^0i+1 es el que me importa</t>
  </si>
  <si>
    <t>K3</t>
  </si>
  <si>
    <t>K4</t>
  </si>
  <si>
    <t>Metodo Runge-Kunta Orden 4</t>
  </si>
  <si>
    <t>Metodo Runge-Kunta Orden 3</t>
  </si>
  <si>
    <t>//Tengo que modificar tanto la funcion como Y como el paso y hasat donde se hace</t>
  </si>
  <si>
    <t>FALTAN ESTOS METODOS PERO COMO DIJO QUE NO VAN MUCHO NO ME HAGO PROBLEMA</t>
  </si>
  <si>
    <t>//PARA EL GRAFICO FIJARSE QUE DATOS TIENE</t>
  </si>
  <si>
    <t>Tenerlo claro siosi</t>
  </si>
  <si>
    <t>Se toma mucho</t>
  </si>
  <si>
    <t>AL PARCIAL NO ENTRA</t>
  </si>
  <si>
    <t>EN EL FINAL SI ENTRA TEORICO</t>
  </si>
  <si>
    <t>G para x</t>
  </si>
  <si>
    <t>H para i</t>
  </si>
  <si>
    <t>h generalmente esta dado por la consigna.</t>
  </si>
  <si>
    <t>y(0) es el valor inicial (dado por el problema)</t>
  </si>
  <si>
    <t>El resultado es un conjunto de pares ordenados que</t>
  </si>
  <si>
    <t>deberían pertenecer a la gráfica de la función solución, obviamente con un error.</t>
  </si>
  <si>
    <t>Este error, es en función de h2 por lo tanto,</t>
  </si>
  <si>
    <t>si queremos aproximar mejor con este método debemos achicar el h.</t>
  </si>
  <si>
    <t>Error=</t>
  </si>
  <si>
    <t>yi+1= Y Heun</t>
  </si>
  <si>
    <t>e4+k3= x</t>
  </si>
  <si>
    <t>f4+k3*g4=y</t>
  </si>
  <si>
    <t>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</si>
</sst>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1F1F1F"/>
      <name val="Montserrat"/>
    </font>
    <font>
      <sz val="12"/>
      <color theme="1"/>
      <name val="Montserrat"/>
    </font>
  </fonts>
  <fills count="1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E3C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Dashed">
        <color rgb="FF000000"/>
      </left>
      <right style="medium">
        <color rgb="FFCCCCCC"/>
      </right>
      <top style="medium">
        <color rgb="FFCCCCCC"/>
      </top>
      <bottom style="mediumDash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Dashed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right"/>
    </xf>
    <xf numFmtId="0" fontId="0" fillId="3" borderId="10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/>
    <xf numFmtId="0" fontId="0" fillId="4" borderId="8" xfId="0" applyFill="1" applyBorder="1"/>
    <xf numFmtId="0" fontId="0" fillId="4" borderId="0" xfId="0" applyFill="1"/>
    <xf numFmtId="0" fontId="0" fillId="4" borderId="7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1" xfId="0" applyFill="1" applyBorder="1" applyAlignment="1">
      <alignment horizontal="center"/>
    </xf>
    <xf numFmtId="0" fontId="0" fillId="7" borderId="10" xfId="0" applyFill="1" applyBorder="1"/>
    <xf numFmtId="0" fontId="0" fillId="0" borderId="0" xfId="0" applyBorder="1"/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2" fillId="8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2" fillId="8" borderId="14" xfId="0" applyFont="1" applyFill="1" applyBorder="1" applyAlignment="1">
      <alignment wrapText="1"/>
    </xf>
    <xf numFmtId="0" fontId="2" fillId="8" borderId="15" xfId="0" applyFont="1" applyFill="1" applyBorder="1" applyAlignment="1">
      <alignment wrapText="1"/>
    </xf>
    <xf numFmtId="0" fontId="2" fillId="8" borderId="16" xfId="0" applyFont="1" applyFill="1" applyBorder="1" applyAlignment="1">
      <alignment wrapText="1"/>
    </xf>
    <xf numFmtId="0" fontId="0" fillId="9" borderId="9" xfId="0" applyFill="1" applyBorder="1"/>
    <xf numFmtId="0" fontId="0" fillId="9" borderId="10" xfId="0" applyFill="1" applyBorder="1"/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0" borderId="9" xfId="0" applyFill="1" applyBorder="1"/>
    <xf numFmtId="0" fontId="0" fillId="10" borderId="10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1529648841288197E-2"/>
          <c:y val="0.18148015728385608"/>
          <c:w val="0.88230921371795346"/>
          <c:h val="0.70501147728314717"/>
        </c:manualLayout>
      </c:layout>
      <c:scatterChart>
        <c:scatterStyle val="smoothMarker"/>
        <c:varyColors val="0"/>
        <c:ser>
          <c:idx val="0"/>
          <c:order val="0"/>
          <c:tx>
            <c:v>Metodo Euler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de Euler'!$G$3:$G$43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'Metodo de Euler'!$H$3:$H$43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2.0083287067674958</c:v>
                </c:pt>
                <c:pt idx="3">
                  <c:v>2.025263358528302</c:v>
                </c:pt>
                <c:pt idx="4">
                  <c:v>2.0511251056340272</c:v>
                </c:pt>
                <c:pt idx="5">
                  <c:v>2.0862816267859214</c:v>
                </c:pt>
                <c:pt idx="6">
                  <c:v>2.1311500152107525</c:v>
                </c:pt>
                <c:pt idx="7">
                  <c:v>2.1861999546695041</c:v>
                </c:pt>
                <c:pt idx="8">
                  <c:v>2.2519572069656388</c:v>
                </c:pt>
                <c:pt idx="9">
                  <c:v>2.3290074345478522</c:v>
                </c:pt>
                <c:pt idx="10">
                  <c:v>2.4180003838848485</c:v>
                </c:pt>
                <c:pt idx="11">
                  <c:v>2.5196544575398527</c:v>
                </c:pt>
                <c:pt idx="12">
                  <c:v>2.6347617053045811</c:v>
                </c:pt>
                <c:pt idx="13">
                  <c:v>2.764193267381664</c:v>
                </c:pt>
                <c:pt idx="14">
                  <c:v>2.9089053054477367</c:v>
                </c:pt>
                <c:pt idx="15">
                  <c:v>3.0699454605046501</c:v>
                </c:pt>
                <c:pt idx="16">
                  <c:v>3.2484598797530726</c:v>
                </c:pt>
                <c:pt idx="17">
                  <c:v>3.4457008583223474</c:v>
                </c:pt>
                <c:pt idx="18">
                  <c:v>3.6630351455857517</c:v>
                </c:pt>
                <c:pt idx="19">
                  <c:v>3.9019529700061195</c:v>
                </c:pt>
                <c:pt idx="20">
                  <c:v>4.1640778410200294</c:v>
                </c:pt>
                <c:pt idx="21">
                  <c:v>4.4511771914085401</c:v>
                </c:pt>
                <c:pt idx="22">
                  <c:v>4.7651739289503112</c:v>
                </c:pt>
                <c:pt idx="23">
                  <c:v>5.1081589719430553</c:v>
                </c:pt>
                <c:pt idx="24">
                  <c:v>5.4824048494485691</c:v>
                </c:pt>
                <c:pt idx="25">
                  <c:v>5.890380453905216</c:v>
                </c:pt>
                <c:pt idx="26">
                  <c:v>6.3347670411030208</c:v>
                </c:pt>
                <c:pt idx="27">
                  <c:v>6.8184755804775055</c:v>
                </c:pt>
                <c:pt idx="28">
                  <c:v>7.3446655672999768</c:v>
                </c:pt>
                <c:pt idx="29">
                  <c:v>7.9167654176792572</c:v>
                </c:pt>
                <c:pt idx="30">
                  <c:v>8.5384945774026288</c:v>
                </c:pt>
                <c:pt idx="31">
                  <c:v>9.2138874865966596</c:v>
                </c:pt>
                <c:pt idx="32">
                  <c:v>9.9473195540517381</c:v>
                </c:pt>
                <c:pt idx="33">
                  <c:v>10.743535307903461</c:v>
                </c:pt>
                <c:pt idx="34">
                  <c:v>11.60767890328165</c:v>
                </c:pt>
                <c:pt idx="35">
                  <c:v>12.54532718261296</c:v>
                </c:pt>
                <c:pt idx="36">
                  <c:v>13.56252550059202</c:v>
                </c:pt>
                <c:pt idx="37">
                  <c:v>14.665826543523643</c:v>
                </c:pt>
                <c:pt idx="38">
                  <c:v>15.862332391897739</c:v>
                </c:pt>
                <c:pt idx="39">
                  <c:v>17.159740095812133</c:v>
                </c:pt>
                <c:pt idx="40">
                  <c:v>18.566391055339071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E8C-BF9D-9AA9748D1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69216"/>
        <c:axId val="536771136"/>
      </c:scatterChart>
      <c:valAx>
        <c:axId val="5367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6771136"/>
        <c:crosses val="autoZero"/>
        <c:crossBetween val="midCat"/>
      </c:valAx>
      <c:valAx>
        <c:axId val="5367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67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 Euler'!$G$3:$G$11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'Ejercicio 2 Euler'!$H$3:$H$11</c:f>
              <c:numCache>
                <c:formatCode>General</c:formatCode>
                <c:ptCount val="9"/>
                <c:pt idx="0">
                  <c:v>1</c:v>
                </c:pt>
                <c:pt idx="1">
                  <c:v>5.25</c:v>
                </c:pt>
                <c:pt idx="2">
                  <c:v>6.125</c:v>
                </c:pt>
                <c:pt idx="3">
                  <c:v>7.375</c:v>
                </c:pt>
                <c:pt idx="4">
                  <c:v>13.5</c:v>
                </c:pt>
                <c:pt idx="5">
                  <c:v>29.75</c:v>
                </c:pt>
                <c:pt idx="6">
                  <c:v>62.125</c:v>
                </c:pt>
                <c:pt idx="7">
                  <c:v>117.375</c:v>
                </c:pt>
                <c:pt idx="8">
                  <c:v>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E-4B6F-9FB6-E84D5B2C5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17391"/>
        <c:axId val="1144119311"/>
      </c:scatterChart>
      <c:valAx>
        <c:axId val="114411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4119311"/>
        <c:crosses val="autoZero"/>
        <c:crossBetween val="midCat"/>
      </c:valAx>
      <c:valAx>
        <c:axId val="11441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411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Metodo Heun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de Heun'!$B$4:$B$44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'Metodo de Heun'!$E$4:$E$44</c:f>
              <c:numCache>
                <c:formatCode>General</c:formatCode>
                <c:ptCount val="41"/>
                <c:pt idx="0">
                  <c:v>2</c:v>
                </c:pt>
                <c:pt idx="1">
                  <c:v>2.0049999999999999</c:v>
                </c:pt>
                <c:pt idx="2">
                  <c:v>2.0179999999999998</c:v>
                </c:pt>
                <c:pt idx="3">
                  <c:v>2.04</c:v>
                </c:pt>
                <c:pt idx="4">
                  <c:v>2.0710000000000002</c:v>
                </c:pt>
                <c:pt idx="5">
                  <c:v>2.1120000000000001</c:v>
                </c:pt>
                <c:pt idx="6">
                  <c:v>2.1619999999999999</c:v>
                </c:pt>
                <c:pt idx="7">
                  <c:v>2.2229999999999999</c:v>
                </c:pt>
                <c:pt idx="8">
                  <c:v>2.2949999999999999</c:v>
                </c:pt>
                <c:pt idx="9">
                  <c:v>2.379</c:v>
                </c:pt>
                <c:pt idx="10">
                  <c:v>2.4750000000000001</c:v>
                </c:pt>
                <c:pt idx="11">
                  <c:v>2.5840000000000001</c:v>
                </c:pt>
                <c:pt idx="12">
                  <c:v>2.7069999999999999</c:v>
                </c:pt>
                <c:pt idx="13">
                  <c:v>2.8450000000000002</c:v>
                </c:pt>
                <c:pt idx="14">
                  <c:v>2.9990000000000001</c:v>
                </c:pt>
                <c:pt idx="15">
                  <c:v>3.17</c:v>
                </c:pt>
                <c:pt idx="16">
                  <c:v>3.3580000000000001</c:v>
                </c:pt>
                <c:pt idx="17">
                  <c:v>3.5670000000000002</c:v>
                </c:pt>
                <c:pt idx="18">
                  <c:v>3.7959999999999998</c:v>
                </c:pt>
                <c:pt idx="19">
                  <c:v>4.048</c:v>
                </c:pt>
                <c:pt idx="20">
                  <c:v>4.3239999999999998</c:v>
                </c:pt>
                <c:pt idx="21">
                  <c:v>4.6260000000000003</c:v>
                </c:pt>
                <c:pt idx="22">
                  <c:v>4.9560000000000004</c:v>
                </c:pt>
                <c:pt idx="23">
                  <c:v>5.3170000000000002</c:v>
                </c:pt>
                <c:pt idx="24">
                  <c:v>5.71</c:v>
                </c:pt>
                <c:pt idx="25">
                  <c:v>6.1379999999999999</c:v>
                </c:pt>
                <c:pt idx="26">
                  <c:v>6.6040000000000001</c:v>
                </c:pt>
                <c:pt idx="27">
                  <c:v>7.1109999999999998</c:v>
                </c:pt>
                <c:pt idx="28">
                  <c:v>7.6630000000000003</c:v>
                </c:pt>
                <c:pt idx="29">
                  <c:v>8.2629999999999999</c:v>
                </c:pt>
                <c:pt idx="30">
                  <c:v>8.9149999999999991</c:v>
                </c:pt>
                <c:pt idx="31">
                  <c:v>9.6219999999999999</c:v>
                </c:pt>
                <c:pt idx="32">
                  <c:v>10.391</c:v>
                </c:pt>
                <c:pt idx="33">
                  <c:v>11.225</c:v>
                </c:pt>
                <c:pt idx="34">
                  <c:v>12.13</c:v>
                </c:pt>
                <c:pt idx="35">
                  <c:v>13.112</c:v>
                </c:pt>
                <c:pt idx="36">
                  <c:v>14.177</c:v>
                </c:pt>
                <c:pt idx="37">
                  <c:v>15.332000000000001</c:v>
                </c:pt>
                <c:pt idx="38">
                  <c:v>16.585000000000001</c:v>
                </c:pt>
                <c:pt idx="39">
                  <c:v>17.943000000000001</c:v>
                </c:pt>
                <c:pt idx="40">
                  <c:v>19.286999999999999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FA-474C-9407-BB2238A3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916960"/>
        <c:axId val="741904000"/>
      </c:scatterChart>
      <c:valAx>
        <c:axId val="74191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1904000"/>
        <c:crosses val="autoZero"/>
        <c:crossBetween val="midCat"/>
      </c:valAx>
      <c:valAx>
        <c:axId val="7419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191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3 Heun'!$B$4:$B$204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</c:numCache>
            </c:numRef>
          </c:xVal>
          <c:yVal>
            <c:numRef>
              <c:f>'Ejercicio 3 Heun'!$E$4:$E$204</c:f>
              <c:numCache>
                <c:formatCode>General</c:formatCode>
                <c:ptCount val="201"/>
                <c:pt idx="0">
                  <c:v>1.01</c:v>
                </c:pt>
                <c:pt idx="1">
                  <c:v>0.98499999999999999</c:v>
                </c:pt>
                <c:pt idx="2">
                  <c:v>0.97499999999999998</c:v>
                </c:pt>
                <c:pt idx="3">
                  <c:v>0.96499999999999997</c:v>
                </c:pt>
                <c:pt idx="4">
                  <c:v>0.95599999999999996</c:v>
                </c:pt>
                <c:pt idx="5">
                  <c:v>0.94599999999999995</c:v>
                </c:pt>
                <c:pt idx="6">
                  <c:v>0.93700000000000006</c:v>
                </c:pt>
                <c:pt idx="7">
                  <c:v>0.92700000000000005</c:v>
                </c:pt>
                <c:pt idx="8">
                  <c:v>0.91800000000000004</c:v>
                </c:pt>
                <c:pt idx="9">
                  <c:v>0.90900000000000003</c:v>
                </c:pt>
                <c:pt idx="10">
                  <c:v>0.9</c:v>
                </c:pt>
                <c:pt idx="11">
                  <c:v>0.89100000000000001</c:v>
                </c:pt>
                <c:pt idx="12">
                  <c:v>0.88200000000000001</c:v>
                </c:pt>
                <c:pt idx="13">
                  <c:v>0.874</c:v>
                </c:pt>
                <c:pt idx="14">
                  <c:v>0.86499999999999999</c:v>
                </c:pt>
                <c:pt idx="15">
                  <c:v>0.85699999999999998</c:v>
                </c:pt>
                <c:pt idx="16">
                  <c:v>0.84799999999999998</c:v>
                </c:pt>
                <c:pt idx="17">
                  <c:v>0.84</c:v>
                </c:pt>
                <c:pt idx="18">
                  <c:v>0.83199999999999996</c:v>
                </c:pt>
                <c:pt idx="19">
                  <c:v>0.82399999999999995</c:v>
                </c:pt>
                <c:pt idx="20">
                  <c:v>0.81599999999999995</c:v>
                </c:pt>
                <c:pt idx="21">
                  <c:v>0.80800000000000005</c:v>
                </c:pt>
                <c:pt idx="22">
                  <c:v>0.8</c:v>
                </c:pt>
                <c:pt idx="23">
                  <c:v>0.79300000000000004</c:v>
                </c:pt>
                <c:pt idx="24">
                  <c:v>0.78500000000000003</c:v>
                </c:pt>
                <c:pt idx="25">
                  <c:v>0.77800000000000002</c:v>
                </c:pt>
                <c:pt idx="26">
                  <c:v>0.77100000000000002</c:v>
                </c:pt>
                <c:pt idx="27">
                  <c:v>0.76400000000000001</c:v>
                </c:pt>
                <c:pt idx="28">
                  <c:v>0.75600000000000001</c:v>
                </c:pt>
                <c:pt idx="29">
                  <c:v>0.75</c:v>
                </c:pt>
                <c:pt idx="30">
                  <c:v>0.74299999999999999</c:v>
                </c:pt>
                <c:pt idx="31">
                  <c:v>0.73599999999999999</c:v>
                </c:pt>
                <c:pt idx="32">
                  <c:v>0.72899999999999998</c:v>
                </c:pt>
                <c:pt idx="33">
                  <c:v>0.72299999999999998</c:v>
                </c:pt>
                <c:pt idx="34">
                  <c:v>0.71599999999999997</c:v>
                </c:pt>
                <c:pt idx="35">
                  <c:v>0.71</c:v>
                </c:pt>
                <c:pt idx="36">
                  <c:v>0.70399999999999996</c:v>
                </c:pt>
                <c:pt idx="37">
                  <c:v>0.69799999999999995</c:v>
                </c:pt>
                <c:pt idx="38">
                  <c:v>0.69199999999999995</c:v>
                </c:pt>
                <c:pt idx="39">
                  <c:v>0.68600000000000005</c:v>
                </c:pt>
                <c:pt idx="40">
                  <c:v>0.68</c:v>
                </c:pt>
                <c:pt idx="41">
                  <c:v>0.67400000000000004</c:v>
                </c:pt>
                <c:pt idx="42">
                  <c:v>0.66900000000000004</c:v>
                </c:pt>
                <c:pt idx="43">
                  <c:v>0.66300000000000003</c:v>
                </c:pt>
                <c:pt idx="44">
                  <c:v>0.65800000000000003</c:v>
                </c:pt>
                <c:pt idx="45">
                  <c:v>0.65300000000000002</c:v>
                </c:pt>
                <c:pt idx="46">
                  <c:v>0.64800000000000002</c:v>
                </c:pt>
                <c:pt idx="47">
                  <c:v>0.64200000000000002</c:v>
                </c:pt>
                <c:pt idx="48">
                  <c:v>0.63700000000000001</c:v>
                </c:pt>
                <c:pt idx="49">
                  <c:v>0.63300000000000001</c:v>
                </c:pt>
                <c:pt idx="50">
                  <c:v>0.628</c:v>
                </c:pt>
                <c:pt idx="51">
                  <c:v>0.623</c:v>
                </c:pt>
                <c:pt idx="52">
                  <c:v>0.61899999999999999</c:v>
                </c:pt>
                <c:pt idx="53">
                  <c:v>0.61399999999999999</c:v>
                </c:pt>
                <c:pt idx="54">
                  <c:v>0.61</c:v>
                </c:pt>
                <c:pt idx="55">
                  <c:v>0.60499999999999998</c:v>
                </c:pt>
                <c:pt idx="56">
                  <c:v>0.60099999999999998</c:v>
                </c:pt>
                <c:pt idx="57">
                  <c:v>0.59699999999999998</c:v>
                </c:pt>
                <c:pt idx="58">
                  <c:v>0.59299999999999997</c:v>
                </c:pt>
                <c:pt idx="59">
                  <c:v>0.58899999999999997</c:v>
                </c:pt>
                <c:pt idx="60">
                  <c:v>0.58499999999999996</c:v>
                </c:pt>
                <c:pt idx="61">
                  <c:v>0.58199999999999996</c:v>
                </c:pt>
                <c:pt idx="62">
                  <c:v>0.57799999999999996</c:v>
                </c:pt>
                <c:pt idx="63">
                  <c:v>0.57499999999999996</c:v>
                </c:pt>
                <c:pt idx="64">
                  <c:v>0.57099999999999995</c:v>
                </c:pt>
                <c:pt idx="65">
                  <c:v>0.56799999999999995</c:v>
                </c:pt>
                <c:pt idx="66">
                  <c:v>0.56499999999999995</c:v>
                </c:pt>
                <c:pt idx="67">
                  <c:v>0.56100000000000005</c:v>
                </c:pt>
                <c:pt idx="68">
                  <c:v>0.55800000000000005</c:v>
                </c:pt>
                <c:pt idx="69">
                  <c:v>0.55500000000000005</c:v>
                </c:pt>
                <c:pt idx="70">
                  <c:v>0.55300000000000005</c:v>
                </c:pt>
                <c:pt idx="71">
                  <c:v>0.55000000000000004</c:v>
                </c:pt>
                <c:pt idx="72">
                  <c:v>0.54700000000000004</c:v>
                </c:pt>
                <c:pt idx="73">
                  <c:v>0.54400000000000004</c:v>
                </c:pt>
                <c:pt idx="74">
                  <c:v>0.54200000000000004</c:v>
                </c:pt>
                <c:pt idx="75">
                  <c:v>0.54</c:v>
                </c:pt>
                <c:pt idx="76">
                  <c:v>0.53700000000000003</c:v>
                </c:pt>
                <c:pt idx="77">
                  <c:v>0.53500000000000003</c:v>
                </c:pt>
                <c:pt idx="78">
                  <c:v>0.53300000000000003</c:v>
                </c:pt>
                <c:pt idx="79">
                  <c:v>0.53100000000000003</c:v>
                </c:pt>
                <c:pt idx="80">
                  <c:v>0.52900000000000003</c:v>
                </c:pt>
                <c:pt idx="81">
                  <c:v>0.52700000000000002</c:v>
                </c:pt>
                <c:pt idx="82">
                  <c:v>0.52500000000000002</c:v>
                </c:pt>
                <c:pt idx="83">
                  <c:v>0.52400000000000002</c:v>
                </c:pt>
                <c:pt idx="84">
                  <c:v>0.52200000000000002</c:v>
                </c:pt>
                <c:pt idx="85">
                  <c:v>0.52</c:v>
                </c:pt>
                <c:pt idx="86">
                  <c:v>0.51900000000000002</c:v>
                </c:pt>
                <c:pt idx="87">
                  <c:v>0.51800000000000002</c:v>
                </c:pt>
                <c:pt idx="88">
                  <c:v>0.51700000000000002</c:v>
                </c:pt>
                <c:pt idx="89">
                  <c:v>0.51500000000000001</c:v>
                </c:pt>
                <c:pt idx="90">
                  <c:v>0.51400000000000001</c:v>
                </c:pt>
                <c:pt idx="91">
                  <c:v>0.51400000000000001</c:v>
                </c:pt>
                <c:pt idx="92">
                  <c:v>0.51300000000000001</c:v>
                </c:pt>
                <c:pt idx="93">
                  <c:v>0.51200000000000001</c:v>
                </c:pt>
                <c:pt idx="94">
                  <c:v>0.51100000000000001</c:v>
                </c:pt>
                <c:pt idx="95">
                  <c:v>0.51100000000000001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0.50900000000000001</c:v>
                </c:pt>
                <c:pt idx="101">
                  <c:v>0.51</c:v>
                </c:pt>
                <c:pt idx="102">
                  <c:v>0.51</c:v>
                </c:pt>
                <c:pt idx="103">
                  <c:v>0.51</c:v>
                </c:pt>
                <c:pt idx="104">
                  <c:v>0.51</c:v>
                </c:pt>
                <c:pt idx="105">
                  <c:v>0.51100000000000001</c:v>
                </c:pt>
                <c:pt idx="106">
                  <c:v>0.51100000000000001</c:v>
                </c:pt>
                <c:pt idx="107">
                  <c:v>0.51200000000000001</c:v>
                </c:pt>
                <c:pt idx="108">
                  <c:v>0.51300000000000001</c:v>
                </c:pt>
                <c:pt idx="109">
                  <c:v>0.51400000000000001</c:v>
                </c:pt>
                <c:pt idx="110">
                  <c:v>0.51500000000000001</c:v>
                </c:pt>
                <c:pt idx="111">
                  <c:v>0.51600000000000001</c:v>
                </c:pt>
                <c:pt idx="112">
                  <c:v>0.51700000000000002</c:v>
                </c:pt>
                <c:pt idx="113">
                  <c:v>0.51900000000000002</c:v>
                </c:pt>
                <c:pt idx="114">
                  <c:v>0.52</c:v>
                </c:pt>
                <c:pt idx="115">
                  <c:v>0.52200000000000002</c:v>
                </c:pt>
                <c:pt idx="116">
                  <c:v>0.52300000000000002</c:v>
                </c:pt>
                <c:pt idx="117">
                  <c:v>0.52500000000000002</c:v>
                </c:pt>
                <c:pt idx="118">
                  <c:v>0.52700000000000002</c:v>
                </c:pt>
                <c:pt idx="119">
                  <c:v>0.52900000000000003</c:v>
                </c:pt>
                <c:pt idx="120">
                  <c:v>0.53200000000000003</c:v>
                </c:pt>
                <c:pt idx="121">
                  <c:v>0.53400000000000003</c:v>
                </c:pt>
                <c:pt idx="122">
                  <c:v>0.53700000000000003</c:v>
                </c:pt>
                <c:pt idx="123">
                  <c:v>0.53900000000000003</c:v>
                </c:pt>
                <c:pt idx="124">
                  <c:v>0.54200000000000004</c:v>
                </c:pt>
                <c:pt idx="125">
                  <c:v>0.54500000000000004</c:v>
                </c:pt>
                <c:pt idx="126">
                  <c:v>0.54800000000000004</c:v>
                </c:pt>
                <c:pt idx="127">
                  <c:v>0.55200000000000005</c:v>
                </c:pt>
                <c:pt idx="128">
                  <c:v>0.55500000000000005</c:v>
                </c:pt>
                <c:pt idx="129">
                  <c:v>0.55900000000000005</c:v>
                </c:pt>
                <c:pt idx="130">
                  <c:v>0.56200000000000006</c:v>
                </c:pt>
                <c:pt idx="131">
                  <c:v>0.56599999999999995</c:v>
                </c:pt>
                <c:pt idx="132">
                  <c:v>0.56999999999999995</c:v>
                </c:pt>
                <c:pt idx="133">
                  <c:v>0.57499999999999996</c:v>
                </c:pt>
                <c:pt idx="134">
                  <c:v>0.57899999999999996</c:v>
                </c:pt>
                <c:pt idx="135">
                  <c:v>0.58399999999999996</c:v>
                </c:pt>
                <c:pt idx="136">
                  <c:v>0.58899999999999997</c:v>
                </c:pt>
                <c:pt idx="137">
                  <c:v>0.59399999999999997</c:v>
                </c:pt>
                <c:pt idx="138">
                  <c:v>0.59899999999999998</c:v>
                </c:pt>
                <c:pt idx="139">
                  <c:v>0.60499999999999998</c:v>
                </c:pt>
                <c:pt idx="140">
                  <c:v>0.61</c:v>
                </c:pt>
                <c:pt idx="141">
                  <c:v>0.61599999999999999</c:v>
                </c:pt>
                <c:pt idx="142">
                  <c:v>0.623</c:v>
                </c:pt>
                <c:pt idx="143">
                  <c:v>0.629</c:v>
                </c:pt>
                <c:pt idx="144">
                  <c:v>0.63600000000000001</c:v>
                </c:pt>
                <c:pt idx="145">
                  <c:v>0.64300000000000002</c:v>
                </c:pt>
                <c:pt idx="146">
                  <c:v>0.65</c:v>
                </c:pt>
                <c:pt idx="147">
                  <c:v>0.65700000000000003</c:v>
                </c:pt>
                <c:pt idx="148">
                  <c:v>0.66500000000000004</c:v>
                </c:pt>
                <c:pt idx="149">
                  <c:v>0.67300000000000004</c:v>
                </c:pt>
                <c:pt idx="150">
                  <c:v>0.68100000000000005</c:v>
                </c:pt>
                <c:pt idx="151">
                  <c:v>0.69</c:v>
                </c:pt>
                <c:pt idx="152">
                  <c:v>0.69899999999999995</c:v>
                </c:pt>
                <c:pt idx="153">
                  <c:v>0.70799999999999996</c:v>
                </c:pt>
                <c:pt idx="154">
                  <c:v>0.71799999999999997</c:v>
                </c:pt>
                <c:pt idx="155">
                  <c:v>0.72799999999999998</c:v>
                </c:pt>
                <c:pt idx="156">
                  <c:v>0.73799999999999999</c:v>
                </c:pt>
                <c:pt idx="157">
                  <c:v>0.749</c:v>
                </c:pt>
                <c:pt idx="158">
                  <c:v>0.76</c:v>
                </c:pt>
                <c:pt idx="159">
                  <c:v>0.77100000000000002</c:v>
                </c:pt>
                <c:pt idx="160">
                  <c:v>0.78300000000000003</c:v>
                </c:pt>
                <c:pt idx="161">
                  <c:v>0.79600000000000004</c:v>
                </c:pt>
                <c:pt idx="162">
                  <c:v>0.80800000000000005</c:v>
                </c:pt>
                <c:pt idx="163">
                  <c:v>0.82199999999999995</c:v>
                </c:pt>
                <c:pt idx="164">
                  <c:v>0.83499999999999996</c:v>
                </c:pt>
                <c:pt idx="165">
                  <c:v>0.85</c:v>
                </c:pt>
                <c:pt idx="166">
                  <c:v>0.86399999999999999</c:v>
                </c:pt>
                <c:pt idx="167">
                  <c:v>0.88</c:v>
                </c:pt>
                <c:pt idx="168">
                  <c:v>0.89600000000000002</c:v>
                </c:pt>
                <c:pt idx="169">
                  <c:v>0.91200000000000003</c:v>
                </c:pt>
                <c:pt idx="170">
                  <c:v>0.92900000000000005</c:v>
                </c:pt>
                <c:pt idx="171">
                  <c:v>0.94699999999999995</c:v>
                </c:pt>
                <c:pt idx="172">
                  <c:v>0.96499999999999997</c:v>
                </c:pt>
                <c:pt idx="173">
                  <c:v>0.98399999999999999</c:v>
                </c:pt>
                <c:pt idx="174">
                  <c:v>1.004</c:v>
                </c:pt>
                <c:pt idx="175">
                  <c:v>1.0249999999999999</c:v>
                </c:pt>
                <c:pt idx="176">
                  <c:v>1.046</c:v>
                </c:pt>
                <c:pt idx="177">
                  <c:v>1.0680000000000001</c:v>
                </c:pt>
                <c:pt idx="178">
                  <c:v>1.091</c:v>
                </c:pt>
                <c:pt idx="179">
                  <c:v>1.115</c:v>
                </c:pt>
                <c:pt idx="180">
                  <c:v>1.1399999999999999</c:v>
                </c:pt>
                <c:pt idx="181">
                  <c:v>1.165</c:v>
                </c:pt>
                <c:pt idx="182">
                  <c:v>1.1919999999999999</c:v>
                </c:pt>
                <c:pt idx="183">
                  <c:v>1.22</c:v>
                </c:pt>
                <c:pt idx="184">
                  <c:v>1.2490000000000001</c:v>
                </c:pt>
                <c:pt idx="185">
                  <c:v>1.2789999999999999</c:v>
                </c:pt>
                <c:pt idx="186">
                  <c:v>1.31</c:v>
                </c:pt>
                <c:pt idx="187">
                  <c:v>1.343</c:v>
                </c:pt>
                <c:pt idx="188">
                  <c:v>1.3759999999999999</c:v>
                </c:pt>
                <c:pt idx="189">
                  <c:v>1.4119999999999999</c:v>
                </c:pt>
                <c:pt idx="190">
                  <c:v>1.448</c:v>
                </c:pt>
                <c:pt idx="191">
                  <c:v>1.486</c:v>
                </c:pt>
                <c:pt idx="192">
                  <c:v>1.526</c:v>
                </c:pt>
                <c:pt idx="193">
                  <c:v>1.5669999999999999</c:v>
                </c:pt>
                <c:pt idx="194">
                  <c:v>1.61</c:v>
                </c:pt>
                <c:pt idx="195">
                  <c:v>1.655</c:v>
                </c:pt>
                <c:pt idx="196">
                  <c:v>1.702</c:v>
                </c:pt>
                <c:pt idx="197">
                  <c:v>1.75</c:v>
                </c:pt>
                <c:pt idx="198">
                  <c:v>1.8009999999999999</c:v>
                </c:pt>
                <c:pt idx="199">
                  <c:v>1.8540000000000001</c:v>
                </c:pt>
                <c:pt idx="200">
                  <c:v>1.9090695098154635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84-4F7E-BF6E-B0B15CC7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20271"/>
        <c:axId val="1144116431"/>
      </c:scatterChart>
      <c:valAx>
        <c:axId val="11441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4116431"/>
        <c:crosses val="autoZero"/>
        <c:crossBetween val="midCat"/>
      </c:valAx>
      <c:valAx>
        <c:axId val="11441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412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de Runge-Kuta Orden 2'!$E$4:$E$44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'Metodo de Runge-Kuta Orden 2'!$F$4:$F$44</c:f>
              <c:numCache>
                <c:formatCode>General</c:formatCode>
                <c:ptCount val="41"/>
                <c:pt idx="0">
                  <c:v>2</c:v>
                </c:pt>
                <c:pt idx="1">
                  <c:v>2.0041643533837479</c:v>
                </c:pt>
                <c:pt idx="2">
                  <c:v>2.0165930204204412</c:v>
                </c:pt>
                <c:pt idx="3">
                  <c:v>2.037588334563126</c:v>
                </c:pt>
                <c:pt idx="4">
                  <c:v>2.0674966261102381</c:v>
                </c:pt>
                <c:pt idx="5">
                  <c:v>2.1067109692753854</c:v>
                </c:pt>
                <c:pt idx="6">
                  <c:v>2.1556742027708156</c:v>
                </c:pt>
                <c:pt idx="7">
                  <c:v>2.2148822445047056</c:v>
                </c:pt>
                <c:pt idx="8">
                  <c:v>2.2848877228144135</c:v>
                </c:pt>
                <c:pt idx="9">
                  <c:v>2.3663039486263906</c:v>
                </c:pt>
                <c:pt idx="10">
                  <c:v>2.459809255061062</c:v>
                </c:pt>
                <c:pt idx="11">
                  <c:v>2.5661517333010879</c:v>
                </c:pt>
                <c:pt idx="12">
                  <c:v>2.6861543960286332</c:v>
                </c:pt>
                <c:pt idx="13">
                  <c:v>2.8207208024274135</c:v>
                </c:pt>
                <c:pt idx="14">
                  <c:v>2.9708411816554263</c:v>
                </c:pt>
                <c:pt idx="15">
                  <c:v>3.1375990948429693</c:v>
                </c:pt>
                <c:pt idx="16">
                  <c:v>3.3221786790778247</c:v>
                </c:pt>
                <c:pt idx="17">
                  <c:v>3.5258725205270824</c:v>
                </c:pt>
                <c:pt idx="18">
                  <c:v>3.7500902078364877</c:v>
                </c:pt>
                <c:pt idx="19">
                  <c:v>3.9963676212689032</c:v>
                </c:pt>
                <c:pt idx="20">
                  <c:v>4.2663770177210525</c:v>
                </c:pt>
                <c:pt idx="21">
                  <c:v>4.5619379768220183</c:v>
                </c:pt>
                <c:pt idx="22">
                  <c:v>4.8850292788003689</c:v>
                </c:pt>
                <c:pt idx="23">
                  <c:v>5.2378017907443066</c:v>
                </c:pt>
                <c:pt idx="24">
                  <c:v>5.6225924443088262</c:v>
                </c:pt>
                <c:pt idx="25">
                  <c:v>6.0419393948866142</c:v>
                </c:pt>
                <c:pt idx="26">
                  <c:v>6.4985984597999158</c:v>
                </c:pt>
                <c:pt idx="27">
                  <c:v>6.9955609412369206</c:v>
                </c:pt>
                <c:pt idx="28">
                  <c:v>7.5360729485007747</c:v>
                </c:pt>
                <c:pt idx="29">
                  <c:v>8.1236563437185616</c:v>
                </c:pt>
                <c:pt idx="30">
                  <c:v>8.7621314455328463</c:v>
                </c:pt>
                <c:pt idx="31">
                  <c:v>9.4556416365360523</c:v>
                </c:pt>
                <c:pt idx="32">
                  <c:v>10.208680032379908</c:v>
                </c:pt>
                <c:pt idx="33">
                  <c:v>11.026118383676366</c:v>
                </c:pt>
                <c:pt idx="34">
                  <c:v>11.913238396087186</c:v>
                </c:pt>
                <c:pt idx="35">
                  <c:v>12.8757656694681</c:v>
                </c:pt>
                <c:pt idx="36">
                  <c:v>13.919906473689252</c:v>
                </c:pt>
                <c:pt idx="37">
                  <c:v>15.052387596903621</c:v>
                </c:pt>
                <c:pt idx="38">
                  <c:v>16.280499521695592</c:v>
                </c:pt>
                <c:pt idx="39">
                  <c:v>17.612143205838613</c:v>
                </c:pt>
                <c:pt idx="40">
                  <c:v>19.055880767460284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D-44FD-B01C-B4F7F1D7B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902080"/>
        <c:axId val="741913120"/>
      </c:scatterChart>
      <c:valAx>
        <c:axId val="7419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1913120"/>
        <c:crosses val="autoZero"/>
        <c:crossBetween val="midCat"/>
      </c:valAx>
      <c:valAx>
        <c:axId val="7419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190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4 Rungenkuta grado 2'!$E$4:$E$104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'Ejercicio 4 Rungenkuta grado 2'!$F$4:$F$104</c:f>
              <c:numCache>
                <c:formatCode>General</c:formatCode>
                <c:ptCount val="101"/>
                <c:pt idx="0">
                  <c:v>1</c:v>
                </c:pt>
                <c:pt idx="1">
                  <c:v>1.0000500000000001</c:v>
                </c:pt>
                <c:pt idx="2">
                  <c:v>1.0002000049999065</c:v>
                </c:pt>
                <c:pt idx="3">
                  <c:v>1.0004500249992816</c:v>
                </c:pt>
                <c:pt idx="4">
                  <c:v>1.0008000774961574</c:v>
                </c:pt>
                <c:pt idx="5">
                  <c:v>1.0012501874848492</c:v>
                </c:pt>
                <c:pt idx="6">
                  <c:v>1.0018003874528361</c:v>
                </c:pt>
                <c:pt idx="7">
                  <c:v>1.0024507173767094</c:v>
                </c:pt>
                <c:pt idx="8">
                  <c:v>1.0032012247171938</c:v>
                </c:pt>
                <c:pt idx="9">
                  <c:v>1.0040519644132428</c:v>
                </c:pt>
                <c:pt idx="10">
                  <c:v>1.0050029988752189</c:v>
                </c:pt>
                <c:pt idx="11">
                  <c:v>1.0060543979771572</c:v>
                </c:pt>
                <c:pt idx="12">
                  <c:v>1.0072062390481256</c:v>
                </c:pt>
                <c:pt idx="13">
                  <c:v>1.0084586068626855</c:v>
                </c:pt>
                <c:pt idx="14">
                  <c:v>1.0098115936304617</c:v>
                </c:pt>
                <c:pt idx="15">
                  <c:v>1.0112652989848308</c:v>
                </c:pt>
                <c:pt idx="16">
                  <c:v>1.0128198299707378</c:v>
                </c:pt>
                <c:pt idx="17">
                  <c:v>1.0144753010316512</c:v>
                </c:pt>
                <c:pt idx="18">
                  <c:v>1.0162318339956664</c:v>
                </c:pt>
                <c:pt idx="19">
                  <c:v>1.0180895580607714</c:v>
                </c:pt>
                <c:pt idx="20">
                  <c:v>1.0200486097792849</c:v>
                </c:pt>
                <c:pt idx="21">
                  <c:v>1.0221091330414813</c:v>
                </c:pt>
                <c:pt idx="22">
                  <c:v>1.0242712790584148</c:v>
                </c:pt>
                <c:pt idx="23">
                  <c:v>1.0265352063439579</c:v>
                </c:pt>
                <c:pt idx="24">
                  <c:v>1.0289010806960681</c:v>
                </c:pt>
                <c:pt idx="25">
                  <c:v>1.0313690751772988</c:v>
                </c:pt>
                <c:pt idx="26">
                  <c:v>1.0339393700945694</c:v>
                </c:pt>
                <c:pt idx="27">
                  <c:v>1.0366121529782104</c:v>
                </c:pt>
                <c:pt idx="28">
                  <c:v>1.0393876185603024</c:v>
                </c:pt>
                <c:pt idx="29">
                  <c:v>1.0422659687523221</c:v>
                </c:pt>
                <c:pt idx="30">
                  <c:v>1.0452474126221174</c:v>
                </c:pt>
                <c:pt idx="31">
                  <c:v>1.0483321663702254</c:v>
                </c:pt>
                <c:pt idx="32">
                  <c:v>1.0515204533055535</c:v>
                </c:pt>
                <c:pt idx="33">
                  <c:v>1.0548125038204423</c:v>
                </c:pt>
                <c:pt idx="34">
                  <c:v>1.0582085553651277</c:v>
                </c:pt>
                <c:pt idx="35">
                  <c:v>1.0617088524216221</c:v>
                </c:pt>
                <c:pt idx="36">
                  <c:v>1.0653136464770341</c:v>
                </c:pt>
                <c:pt idx="37">
                  <c:v>1.0690231959963457</c:v>
                </c:pt>
                <c:pt idx="38">
                  <c:v>1.0728377663946662</c:v>
                </c:pt>
                <c:pt idx="39">
                  <c:v>1.0767576300089845</c:v>
                </c:pt>
                <c:pt idx="40">
                  <c:v>1.0807830660694364</c:v>
                </c:pt>
                <c:pt idx="41">
                  <c:v>1.0849143606701108</c:v>
                </c:pt>
                <c:pt idx="42">
                  <c:v>1.089151806739411</c:v>
                </c:pt>
                <c:pt idx="43">
                  <c:v>1.0934957040099944</c:v>
                </c:pt>
                <c:pt idx="44">
                  <c:v>1.0979463589883083</c:v>
                </c:pt>
                <c:pt idx="45">
                  <c:v>1.1025040849237435</c:v>
                </c:pt>
                <c:pt idx="46">
                  <c:v>1.1071692017774255</c:v>
                </c:pt>
                <c:pt idx="47">
                  <c:v>1.1119420361906618</c:v>
                </c:pt>
                <c:pt idx="48">
                  <c:v>1.1168229214530674</c:v>
                </c:pt>
                <c:pt idx="49">
                  <c:v>1.1218121974703865</c:v>
                </c:pt>
                <c:pt idx="50">
                  <c:v>1.1269102107320321</c:v>
                </c:pt>
                <c:pt idx="51">
                  <c:v>1.1321173142783603</c:v>
                </c:pt>
                <c:pt idx="52">
                  <c:v>1.1374338676677014</c:v>
                </c:pt>
                <c:pt idx="53">
                  <c:v>1.1428602369431651</c:v>
                </c:pt>
                <c:pt idx="54">
                  <c:v>1.1483967945992397</c:v>
                </c:pt>
                <c:pt idx="55">
                  <c:v>1.1540439195482044</c:v>
                </c:pt>
                <c:pt idx="56">
                  <c:v>1.1598019970863715</c:v>
                </c:pt>
                <c:pt idx="57">
                  <c:v>1.1656714188601796</c:v>
                </c:pt>
                <c:pt idx="58">
                  <c:v>1.1716525828321516</c:v>
                </c:pt>
                <c:pt idx="59">
                  <c:v>1.1777458932467417</c:v>
                </c:pt>
                <c:pt idx="60">
                  <c:v>1.183951760596081</c:v>
                </c:pt>
                <c:pt idx="61">
                  <c:v>1.1902706015856455</c:v>
                </c:pt>
                <c:pt idx="62">
                  <c:v>1.1967028390998589</c:v>
                </c:pt>
                <c:pt idx="63">
                  <c:v>1.20324890216765</c:v>
                </c:pt>
                <c:pt idx="64">
                  <c:v>1.2099092259279773</c:v>
                </c:pt>
                <c:pt idx="65">
                  <c:v>1.21668425159534</c:v>
                </c:pt>
                <c:pt idx="66">
                  <c:v>1.2235744264252886</c:v>
                </c:pt>
                <c:pt idx="67">
                  <c:v>1.2305802036799509</c:v>
                </c:pt>
                <c:pt idx="68">
                  <c:v>1.237702042593589</c:v>
                </c:pt>
                <c:pt idx="69">
                  <c:v>1.2449404083381987</c:v>
                </c:pt>
                <c:pt idx="70">
                  <c:v>1.2522957719891696</c:v>
                </c:pt>
                <c:pt idx="71">
                  <c:v>1.2597686104910149</c:v>
                </c:pt>
                <c:pt idx="72">
                  <c:v>1.2673594066231875</c:v>
                </c:pt>
                <c:pt idx="73">
                  <c:v>1.2750686489659939</c:v>
                </c:pt>
                <c:pt idx="74">
                  <c:v>1.2828968318666183</c:v>
                </c:pt>
                <c:pt idx="75">
                  <c:v>1.2908444554052672</c:v>
                </c:pt>
                <c:pt idx="76">
                  <c:v>1.2989120253614506</c:v>
                </c:pt>
                <c:pt idx="77">
                  <c:v>1.3071000531804053</c:v>
                </c:pt>
                <c:pt idx="78">
                  <c:v>1.3154090559396763</c:v>
                </c:pt>
                <c:pt idx="79">
                  <c:v>1.3238395563158618</c:v>
                </c:pt>
                <c:pt idx="80">
                  <c:v>1.332392082551537</c:v>
                </c:pt>
                <c:pt idx="81">
                  <c:v>1.3410671684223612</c:v>
                </c:pt>
                <c:pt idx="82">
                  <c:v>1.3498653532043812</c:v>
                </c:pt>
                <c:pt idx="83">
                  <c:v>1.3587871816415382</c:v>
                </c:pt>
                <c:pt idx="84">
                  <c:v>1.3678332039133869</c:v>
                </c:pt>
                <c:pt idx="85">
                  <c:v>1.3770039756030339</c:v>
                </c:pt>
                <c:pt idx="86">
                  <c:v>1.386300057665306</c:v>
                </c:pt>
                <c:pt idx="87">
                  <c:v>1.395722016395152</c:v>
                </c:pt>
                <c:pt idx="88">
                  <c:v>1.4052704233962878</c:v>
                </c:pt>
                <c:pt idx="89">
                  <c:v>1.4149458555500898</c:v>
                </c:pt>
                <c:pt idx="90">
                  <c:v>1.4247488949847438</c:v>
                </c:pt>
                <c:pt idx="91">
                  <c:v>1.4346801290446547</c:v>
                </c:pt>
                <c:pt idx="92">
                  <c:v>1.4447401502601229</c:v>
                </c:pt>
                <c:pt idx="93">
                  <c:v>1.4549295563172926</c:v>
                </c:pt>
                <c:pt idx="94">
                  <c:v>1.4652489500283763</c:v>
                </c:pt>
                <c:pt idx="95">
                  <c:v>1.4756989393021616</c:v>
                </c:pt>
                <c:pt idx="96">
                  <c:v>1.4862801371148024</c:v>
                </c:pt>
                <c:pt idx="97">
                  <c:v>1.4969931614809004</c:v>
                </c:pt>
                <c:pt idx="98">
                  <c:v>1.5078386354248796</c:v>
                </c:pt>
                <c:pt idx="99">
                  <c:v>1.5188171869526568</c:v>
                </c:pt>
                <c:pt idx="100">
                  <c:v>1.5299294490236126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E-4790-A256-C2787757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21711"/>
        <c:axId val="1144118831"/>
      </c:scatterChart>
      <c:valAx>
        <c:axId val="114412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4118831"/>
        <c:crosses val="autoZero"/>
        <c:crossBetween val="midCat"/>
      </c:valAx>
      <c:valAx>
        <c:axId val="11441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4412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de Runge-Kuta Orden 3'!$E$3:$E$43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'Metodo de Runge-Kuta Orden 3'!$F$3:$F$43</c:f>
              <c:numCache>
                <c:formatCode>General</c:formatCode>
                <c:ptCount val="41"/>
                <c:pt idx="0">
                  <c:v>2</c:v>
                </c:pt>
                <c:pt idx="1">
                  <c:v>2.0040408181170877</c:v>
                </c:pt>
                <c:pt idx="2">
                  <c:v>2.016345069452032</c:v>
                </c:pt>
                <c:pt idx="3">
                  <c:v>2.0372143903233946</c:v>
                </c:pt>
                <c:pt idx="4">
                  <c:v>2.0669943942975491</c:v>
                </c:pt>
                <c:pt idx="5">
                  <c:v>2.1060774153582722</c:v>
                </c:pt>
                <c:pt idx="6">
                  <c:v>2.15490552439491</c:v>
                </c:pt>
                <c:pt idx="7">
                  <c:v>2.2139738395857416</c:v>
                </c:pt>
                <c:pt idx="8">
                  <c:v>2.2838341530736117</c:v>
                </c:pt>
                <c:pt idx="9">
                  <c:v>2.3650988982977608</c:v>
                </c:pt>
                <c:pt idx="10">
                  <c:v>2.4584454844715031</c:v>
                </c:pt>
                <c:pt idx="11">
                  <c:v>2.5646210269934664</c:v>
                </c:pt>
                <c:pt idx="12">
                  <c:v>2.6844475050650902</c:v>
                </c:pt>
                <c:pt idx="13">
                  <c:v>2.8188273804747674</c:v>
                </c:pt>
                <c:pt idx="14">
                  <c:v>2.9687497144165027</c:v>
                </c:pt>
                <c:pt idx="15">
                  <c:v>3.1352968223567519</c:v>
                </c:pt>
                <c:pt idx="16">
                  <c:v>3.3196515103672324</c:v>
                </c:pt>
                <c:pt idx="17">
                  <c:v>3.5231049400256524</c:v>
                </c:pt>
                <c:pt idx="18">
                  <c:v>3.747065172973997</c:v>
                </c:pt>
                <c:pt idx="19">
                  <c:v>3.9930664505406535</c:v>
                </c:pt>
                <c:pt idx="20">
                  <c:v>4.2627792685058381</c:v>
                </c:pt>
                <c:pt idx="21">
                  <c:v>4.5580213121493109</c:v>
                </c:pt>
                <c:pt idx="22">
                  <c:v>4.880769322197577</c:v>
                </c:pt>
                <c:pt idx="23">
                  <c:v>5.2331719682196596</c:v>
                </c:pt>
                <c:pt idx="24">
                  <c:v>5.6175638124440157</c:v>
                </c:pt>
                <c:pt idx="25">
                  <c:v>6.0364804539252939</c:v>
                </c:pt>
                <c:pt idx="26">
                  <c:v>6.4926749505229111</c:v>
                </c:pt>
                <c:pt idx="27">
                  <c:v>6.989135624311996</c:v>
                </c:pt>
                <c:pt idx="28">
                  <c:v>7.5291053648833186</c:v>
                </c:pt>
                <c:pt idx="29">
                  <c:v>8.1161025545589105</c:v>
                </c:pt>
                <c:pt idx="30">
                  <c:v>8.7539437499154147</c:v>
                </c:pt>
                <c:pt idx="31">
                  <c:v>9.4467682652340841</c:v>
                </c:pt>
                <c:pt idx="32">
                  <c:v>10.199064815656678</c:v>
                </c:pt>
                <c:pt idx="33">
                  <c:v>11.015700390998006</c:v>
                </c:pt>
                <c:pt idx="34">
                  <c:v>11.901951545432963</c:v>
                </c:pt>
                <c:pt idx="35">
                  <c:v>12.863538303729765</c:v>
                </c:pt>
                <c:pt idx="36">
                  <c:v>13.906660901440798</c:v>
                </c:pt>
                <c:pt idx="37">
                  <c:v>15.038039594595052</c:v>
                </c:pt>
                <c:pt idx="38">
                  <c:v>16.264957794077677</c:v>
                </c:pt>
                <c:pt idx="39">
                  <c:v>17.595308801158517</c:v>
                </c:pt>
                <c:pt idx="40">
                  <c:v>19.037646443678678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6C-44DB-8FAE-EFFA9BB55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897264"/>
        <c:axId val="629892464"/>
      </c:scatterChart>
      <c:valAx>
        <c:axId val="62989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9892464"/>
        <c:crosses val="autoZero"/>
        <c:crossBetween val="midCat"/>
      </c:valAx>
      <c:valAx>
        <c:axId val="6298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989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'Metodo RUnge-Kuta Orden 4'!$E$3:$E$43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</c:numCache>
            </c:numRef>
          </c:xVal>
          <c:yVal>
            <c:numRef>
              <c:f>'Metodo RUnge-Kuta Orden 4'!$F$3:$F$43</c:f>
              <c:numCache>
                <c:formatCode>General</c:formatCode>
                <c:ptCount val="41"/>
                <c:pt idx="0">
                  <c:v>2</c:v>
                </c:pt>
                <c:pt idx="1">
                  <c:v>2.0040416683415501</c:v>
                </c:pt>
                <c:pt idx="2">
                  <c:v>2.0163467569213398</c:v>
                </c:pt>
                <c:pt idx="3">
                  <c:v>2.0372169071277901</c:v>
                </c:pt>
                <c:pt idx="4">
                  <c:v>2.0669977376187258</c:v>
                </c:pt>
                <c:pt idx="5">
                  <c:v>2.106081587517219</c:v>
                </c:pt>
                <c:pt idx="6">
                  <c:v>2.1549105329267562</c:v>
                </c:pt>
                <c:pt idx="7">
                  <c:v>2.2139796973425057</c:v>
                </c:pt>
                <c:pt idx="8">
                  <c:v>2.283840878355901</c:v>
                </c:pt>
                <c:pt idx="9">
                  <c:v>2.365106515016635</c:v>
                </c:pt>
                <c:pt idx="10">
                  <c:v>2.4584540223418805</c:v>
                </c:pt>
                <c:pt idx="11">
                  <c:v>2.5646305217606313</c:v>
                </c:pt>
                <c:pt idx="12">
                  <c:v>2.6844579987660562</c:v>
                </c:pt>
                <c:pt idx="13">
                  <c:v>2.8188389217364462</c:v>
                </c:pt>
                <c:pt idx="14">
                  <c:v>2.968762358792854</c:v>
                </c:pt>
                <c:pt idx="15">
                  <c:v>3.1353106327073155</c:v>
                </c:pt>
                <c:pt idx="16">
                  <c:v>3.319666557279696</c:v>
                </c:pt>
                <c:pt idx="17">
                  <c:v>3.5231213022853751</c:v>
                </c:pt>
                <c:pt idx="18">
                  <c:v>3.7470829380836941</c:v>
                </c:pt>
                <c:pt idx="19">
                  <c:v>3.9930857152937551</c:v>
                </c:pt>
                <c:pt idx="20">
                  <c:v>4.2628001396173678</c:v>
                </c:pt>
                <c:pt idx="21">
                  <c:v>4.5580439069484839</c:v>
                </c:pt>
                <c:pt idx="22">
                  <c:v>4.8807937693867052</c:v>
                </c:pt>
                <c:pt idx="23">
                  <c:v>5.2331984087043617</c:v>
                </c:pt>
                <c:pt idx="24">
                  <c:v>5.6175924002401771</c:v>
                </c:pt>
                <c:pt idx="25">
                  <c:v>6.0365113571487115</c:v>
                </c:pt>
                <c:pt idx="26">
                  <c:v>6.4927083524680667</c:v>
                </c:pt>
                <c:pt idx="27">
                  <c:v>6.9891717246269707</c:v>
                </c:pt>
                <c:pt idx="28">
                  <c:v>7.529144380848475</c:v>
                </c:pt>
                <c:pt idx="29">
                  <c:v>8.116144722477614</c:v>
                </c:pt>
                <c:pt idx="30">
                  <c:v>8.7539893266257849</c:v>
                </c:pt>
                <c:pt idx="31">
                  <c:v>9.4468175297515433</c:v>
                </c:pt>
                <c:pt idx="32">
                  <c:v>10.199118070957867</c:v>
                </c:pt>
                <c:pt idx="33">
                  <c:v>11.01575796595758</c:v>
                </c:pt>
                <c:pt idx="34">
                  <c:v>11.902013796925708</c:v>
                </c:pt>
                <c:pt idx="35">
                  <c:v>12.863605618911574</c:v>
                </c:pt>
                <c:pt idx="36">
                  <c:v>13.906733700223157</c:v>
                </c:pt>
                <c:pt idx="37">
                  <c:v>15.038118332328919</c:v>
                </c:pt>
                <c:pt idx="38">
                  <c:v>16.265042964464001</c:v>
                </c:pt>
                <c:pt idx="39">
                  <c:v>17.595400939404065</c:v>
                </c:pt>
                <c:pt idx="40">
                  <c:v>19.03774612991743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9-4675-817F-3963A27D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46176"/>
        <c:axId val="744032736"/>
      </c:scatterChart>
      <c:valAx>
        <c:axId val="74404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4032736"/>
        <c:crosses val="autoZero"/>
        <c:crossBetween val="midCat"/>
      </c:valAx>
      <c:valAx>
        <c:axId val="744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4404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38100</xdr:rowOff>
    </xdr:from>
    <xdr:to>
      <xdr:col>15</xdr:col>
      <xdr:colOff>495300</xdr:colOff>
      <xdr:row>19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9A7BD3-6A0B-6388-4EB2-7B68E2686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257175</xdr:colOff>
      <xdr:row>5</xdr:row>
      <xdr:rowOff>142875</xdr:rowOff>
    </xdr:from>
    <xdr:to>
      <xdr:col>4</xdr:col>
      <xdr:colOff>295275</xdr:colOff>
      <xdr:row>7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B29B004-D214-D3ED-2C6D-B55BBFF40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143000"/>
          <a:ext cx="24765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114300</xdr:colOff>
      <xdr:row>8</xdr:row>
      <xdr:rowOff>104775</xdr:rowOff>
    </xdr:from>
    <xdr:to>
      <xdr:col>4</xdr:col>
      <xdr:colOff>466725</xdr:colOff>
      <xdr:row>10</xdr:row>
      <xdr:rowOff>123825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F0AC1D3-9574-4143-0A2A-1634EC327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752600"/>
          <a:ext cx="27908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190499</xdr:rowOff>
    </xdr:from>
    <xdr:to>
      <xdr:col>4</xdr:col>
      <xdr:colOff>323262</xdr:colOff>
      <xdr:row>16</xdr:row>
      <xdr:rowOff>276163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8772ED4-30B1-85B7-6140-65ACE8F04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248024"/>
          <a:ext cx="2761662" cy="285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247650</xdr:colOff>
      <xdr:row>10</xdr:row>
      <xdr:rowOff>171450</xdr:rowOff>
    </xdr:from>
    <xdr:to>
      <xdr:col>15</xdr:col>
      <xdr:colOff>123174</xdr:colOff>
      <xdr:row>13</xdr:row>
      <xdr:rowOff>18998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7183DF-8D3E-4827-DB9B-5F6339938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0" y="2105025"/>
          <a:ext cx="5209524" cy="419048"/>
        </a:xfrm>
        <a:prstGeom prst="rect">
          <a:avLst/>
        </a:prstGeom>
      </xdr:spPr>
    </xdr:pic>
    <xdr:clientData/>
  </xdr:twoCellAnchor>
  <xdr:twoCellAnchor>
    <xdr:from>
      <xdr:col>8</xdr:col>
      <xdr:colOff>619125</xdr:colOff>
      <xdr:row>14</xdr:row>
      <xdr:rowOff>128587</xdr:rowOff>
    </xdr:from>
    <xdr:to>
      <xdr:col>14</xdr:col>
      <xdr:colOff>619125</xdr:colOff>
      <xdr:row>29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CC199FF-978A-2BB5-59C0-C2692FF51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176212</xdr:rowOff>
    </xdr:from>
    <xdr:to>
      <xdr:col>11</xdr:col>
      <xdr:colOff>381000</xdr:colOff>
      <xdr:row>19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27B852-50E8-F001-20A0-4BA9FC95E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12</xdr:col>
      <xdr:colOff>0</xdr:colOff>
      <xdr:row>31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1A8532-B1C1-2B31-BE56-8BFE0052D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600575"/>
          <a:ext cx="457200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7</xdr:row>
      <xdr:rowOff>66675</xdr:rowOff>
    </xdr:from>
    <xdr:to>
      <xdr:col>11</xdr:col>
      <xdr:colOff>409055</xdr:colOff>
      <xdr:row>10</xdr:row>
      <xdr:rowOff>9461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1D76E4-1358-08CF-BC07-69E18A2E8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9150" y="1428750"/>
          <a:ext cx="4161905" cy="514286"/>
        </a:xfrm>
        <a:prstGeom prst="rect">
          <a:avLst/>
        </a:prstGeom>
      </xdr:spPr>
    </xdr:pic>
    <xdr:clientData/>
  </xdr:twoCellAnchor>
  <xdr:twoCellAnchor>
    <xdr:from>
      <xdr:col>5</xdr:col>
      <xdr:colOff>666750</xdr:colOff>
      <xdr:row>92</xdr:row>
      <xdr:rowOff>147637</xdr:rowOff>
    </xdr:from>
    <xdr:to>
      <xdr:col>11</xdr:col>
      <xdr:colOff>666750</xdr:colOff>
      <xdr:row>107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E6E599-3399-CAF5-E62E-ED5F96DBF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5</xdr:row>
      <xdr:rowOff>185737</xdr:rowOff>
    </xdr:from>
    <xdr:to>
      <xdr:col>14</xdr:col>
      <xdr:colOff>752475</xdr:colOff>
      <xdr:row>20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9CEB8D-998F-EF74-4070-8E80B34D1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114300</xdr:rowOff>
    </xdr:from>
    <xdr:to>
      <xdr:col>3</xdr:col>
      <xdr:colOff>571500</xdr:colOff>
      <xdr:row>7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92A3C87-4B9B-B891-E8BE-FA3AAFEE7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375"/>
          <a:ext cx="28575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39002</xdr:rowOff>
    </xdr:from>
    <xdr:to>
      <xdr:col>3</xdr:col>
      <xdr:colOff>561975</xdr:colOff>
      <xdr:row>14</xdr:row>
      <xdr:rowOff>38099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B2E920A-B94F-ED03-4091-75919A6FD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1627"/>
          <a:ext cx="2847975" cy="761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10</xdr:row>
      <xdr:rowOff>0</xdr:rowOff>
    </xdr:from>
    <xdr:to>
      <xdr:col>15</xdr:col>
      <xdr:colOff>113809</xdr:colOff>
      <xdr:row>12</xdr:row>
      <xdr:rowOff>85667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EA48A6-300E-58F7-28E6-5D2754AAF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952625"/>
          <a:ext cx="3923809" cy="466667"/>
        </a:xfrm>
        <a:prstGeom prst="rect">
          <a:avLst/>
        </a:prstGeom>
      </xdr:spPr>
    </xdr:pic>
    <xdr:clientData/>
  </xdr:twoCellAnchor>
  <xdr:twoCellAnchor>
    <xdr:from>
      <xdr:col>9</xdr:col>
      <xdr:colOff>390525</xdr:colOff>
      <xdr:row>13</xdr:row>
      <xdr:rowOff>176212</xdr:rowOff>
    </xdr:from>
    <xdr:to>
      <xdr:col>15</xdr:col>
      <xdr:colOff>390525</xdr:colOff>
      <xdr:row>28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EF964A-52BC-2D74-A87E-8F9313892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742950</xdr:colOff>
      <xdr:row>3</xdr:row>
      <xdr:rowOff>176212</xdr:rowOff>
    </xdr:from>
    <xdr:to>
      <xdr:col>15</xdr:col>
      <xdr:colOff>742950</xdr:colOff>
      <xdr:row>18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99AF45-8785-3790-1CB7-5091781B8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695325</xdr:colOff>
      <xdr:row>7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5D999E-BDF5-CC56-8346-09EE5B6B5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2981325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104775</xdr:colOff>
      <xdr:row>9</xdr:row>
      <xdr:rowOff>88995</xdr:rowOff>
    </xdr:from>
    <xdr:to>
      <xdr:col>3</xdr:col>
      <xdr:colOff>609600</xdr:colOff>
      <xdr:row>11</xdr:row>
      <xdr:rowOff>161924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C2D1628-0CF2-1AB3-FA10-127A2072F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832070"/>
          <a:ext cx="2790825" cy="453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4</xdr:row>
      <xdr:rowOff>4762</xdr:rowOff>
    </xdr:from>
    <xdr:to>
      <xdr:col>16</xdr:col>
      <xdr:colOff>238125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DFE027-2A5B-27D5-D240-811C33770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</xdr:row>
      <xdr:rowOff>118914</xdr:rowOff>
    </xdr:from>
    <xdr:to>
      <xdr:col>3</xdr:col>
      <xdr:colOff>400050</xdr:colOff>
      <xdr:row>6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CAE810-4DBF-0D5C-95EE-7E5522DBD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9489"/>
          <a:ext cx="2686050" cy="328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8</xdr:row>
      <xdr:rowOff>161924</xdr:rowOff>
    </xdr:from>
    <xdr:to>
      <xdr:col>3</xdr:col>
      <xdr:colOff>578619</xdr:colOff>
      <xdr:row>17</xdr:row>
      <xdr:rowOff>57149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3E37C3D-1393-496B-4699-BFD456B9B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714499"/>
          <a:ext cx="2864618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43"/>
  <sheetViews>
    <sheetView tabSelected="1" workbookViewId="0">
      <selection activeCell="D15" sqref="D15"/>
    </sheetView>
  </sheetViews>
  <sheetFormatPr baseColWidth="10" defaultColWidth="9.140625" defaultRowHeight="15" x14ac:dyDescent="0.25"/>
  <sheetData>
    <row r="1" spans="2:28" ht="15.75" thickBot="1" x14ac:dyDescent="0.3">
      <c r="F1" s="15"/>
      <c r="G1" s="16" t="s">
        <v>6</v>
      </c>
      <c r="H1" s="18"/>
    </row>
    <row r="2" spans="2:28" ht="15.75" thickBot="1" x14ac:dyDescent="0.3">
      <c r="B2" t="s">
        <v>22</v>
      </c>
      <c r="F2" s="4" t="s">
        <v>0</v>
      </c>
      <c r="G2" s="5" t="s">
        <v>1</v>
      </c>
      <c r="H2" s="6" t="s">
        <v>2</v>
      </c>
      <c r="L2" s="12" t="s">
        <v>14</v>
      </c>
      <c r="M2" s="14"/>
      <c r="N2" s="13"/>
      <c r="P2" t="s">
        <v>19</v>
      </c>
    </row>
    <row r="3" spans="2:28" ht="15.75" thickBot="1" x14ac:dyDescent="0.3">
      <c r="F3" s="4">
        <v>0</v>
      </c>
      <c r="G3" s="5">
        <v>0</v>
      </c>
      <c r="H3" s="6">
        <v>2</v>
      </c>
      <c r="J3" s="10" t="s">
        <v>12</v>
      </c>
      <c r="K3" s="11">
        <v>0.1</v>
      </c>
    </row>
    <row r="4" spans="2:28" ht="15.75" thickBot="1" x14ac:dyDescent="0.3">
      <c r="F4" s="4">
        <v>1</v>
      </c>
      <c r="G4" s="5">
        <f>G3+K$3</f>
        <v>0.1</v>
      </c>
      <c r="H4" s="6">
        <f>H3+(EXP(0.8*G3)-0.5*H3)*K$3</f>
        <v>2</v>
      </c>
      <c r="J4" s="48" t="s">
        <v>34</v>
      </c>
      <c r="K4" s="49">
        <f>K3*K3</f>
        <v>1.0000000000000002E-2</v>
      </c>
      <c r="S4" s="39"/>
      <c r="T4" s="40"/>
      <c r="U4" s="40"/>
      <c r="V4" s="40"/>
      <c r="W4" s="40"/>
      <c r="X4" s="40"/>
      <c r="Y4" s="40"/>
      <c r="Z4" s="40"/>
      <c r="AA4" s="40"/>
      <c r="AB4" s="40"/>
    </row>
    <row r="5" spans="2:28" ht="15.75" thickBot="1" x14ac:dyDescent="0.3">
      <c r="F5" s="4">
        <v>2</v>
      </c>
      <c r="G5" s="5">
        <f t="shared" ref="G5:G43" si="0">G4+K$3</f>
        <v>0.2</v>
      </c>
      <c r="H5" s="6">
        <f t="shared" ref="H5:H43" si="1">H4+(EXP(0.8*G4)-0.5*H4)*K$3</f>
        <v>2.0083287067674958</v>
      </c>
      <c r="S5" s="39"/>
      <c r="T5" s="40"/>
      <c r="U5" s="40"/>
      <c r="V5" s="40"/>
      <c r="W5" s="40"/>
      <c r="X5" s="40"/>
      <c r="Y5" s="40"/>
      <c r="Z5" s="40"/>
      <c r="AA5" s="40"/>
      <c r="AB5" s="40"/>
    </row>
    <row r="6" spans="2:28" ht="15.75" thickBot="1" x14ac:dyDescent="0.3">
      <c r="F6" s="4">
        <v>3</v>
      </c>
      <c r="G6" s="5">
        <f t="shared" si="0"/>
        <v>0.30000000000000004</v>
      </c>
      <c r="H6" s="6">
        <f t="shared" si="1"/>
        <v>2.025263358528302</v>
      </c>
      <c r="S6" s="39"/>
      <c r="T6" s="40"/>
      <c r="U6" s="40"/>
      <c r="V6" s="40"/>
      <c r="W6" s="40"/>
      <c r="X6" s="40"/>
      <c r="Y6" s="40"/>
      <c r="Z6" s="40"/>
      <c r="AA6" s="40"/>
      <c r="AB6" s="40"/>
    </row>
    <row r="7" spans="2:28" ht="15.75" thickBot="1" x14ac:dyDescent="0.3">
      <c r="F7" s="4">
        <v>4</v>
      </c>
      <c r="G7" s="5">
        <f t="shared" si="0"/>
        <v>0.4</v>
      </c>
      <c r="H7" s="6">
        <f t="shared" si="1"/>
        <v>2.0511251056340272</v>
      </c>
      <c r="S7" s="39"/>
      <c r="T7" s="40"/>
      <c r="U7" s="40"/>
      <c r="V7" s="40"/>
      <c r="W7" s="40"/>
      <c r="X7" s="40"/>
      <c r="Y7" s="40"/>
      <c r="Z7" s="40"/>
      <c r="AA7" s="40"/>
      <c r="AB7" s="40"/>
    </row>
    <row r="8" spans="2:28" ht="19.5" thickBot="1" x14ac:dyDescent="0.3">
      <c r="F8" s="4">
        <v>5</v>
      </c>
      <c r="G8" s="5">
        <f t="shared" si="0"/>
        <v>0.5</v>
      </c>
      <c r="H8" s="6">
        <f t="shared" si="1"/>
        <v>2.0862816267859214</v>
      </c>
      <c r="S8" s="39"/>
      <c r="T8" s="40"/>
      <c r="U8" s="40"/>
      <c r="V8" s="40"/>
      <c r="W8" s="40"/>
      <c r="X8" s="40"/>
      <c r="Y8" s="41" t="s">
        <v>28</v>
      </c>
      <c r="Z8" s="40"/>
      <c r="AA8" s="40"/>
      <c r="AB8" s="40"/>
    </row>
    <row r="9" spans="2:28" ht="15.75" thickBot="1" x14ac:dyDescent="0.3">
      <c r="F9" s="4">
        <v>6</v>
      </c>
      <c r="G9" s="5">
        <f t="shared" si="0"/>
        <v>0.6</v>
      </c>
      <c r="H9" s="6">
        <f t="shared" si="1"/>
        <v>2.1311500152107525</v>
      </c>
      <c r="S9" s="39"/>
      <c r="T9" s="40"/>
      <c r="U9" s="40"/>
      <c r="V9" s="40"/>
      <c r="W9" s="40"/>
      <c r="X9" s="40"/>
      <c r="Y9" s="40"/>
      <c r="Z9" s="40"/>
      <c r="AA9" s="40"/>
      <c r="AB9" s="40"/>
    </row>
    <row r="10" spans="2:28" ht="16.5" customHeight="1" thickBot="1" x14ac:dyDescent="0.3">
      <c r="F10" s="4">
        <v>7</v>
      </c>
      <c r="G10" s="5">
        <f t="shared" si="0"/>
        <v>0.7</v>
      </c>
      <c r="H10" s="6">
        <f t="shared" si="1"/>
        <v>2.1861999546695041</v>
      </c>
      <c r="S10" s="39"/>
      <c r="T10" s="40"/>
      <c r="U10" s="40"/>
      <c r="V10" s="40"/>
      <c r="W10" s="40"/>
      <c r="X10" s="40"/>
      <c r="Y10" s="42" t="s">
        <v>29</v>
      </c>
      <c r="Z10" s="40"/>
      <c r="AA10" s="40"/>
      <c r="AB10" s="40"/>
    </row>
    <row r="11" spans="2:28" ht="15.75" thickBot="1" x14ac:dyDescent="0.3">
      <c r="F11" s="4">
        <v>8</v>
      </c>
      <c r="G11" s="5">
        <f t="shared" si="0"/>
        <v>0.79999999999999993</v>
      </c>
      <c r="H11" s="6">
        <f t="shared" si="1"/>
        <v>2.2519572069656388</v>
      </c>
      <c r="S11" s="39"/>
      <c r="T11" s="40"/>
      <c r="U11" s="40"/>
      <c r="V11" s="40"/>
      <c r="W11" s="40"/>
      <c r="X11" s="40"/>
      <c r="Y11" s="40"/>
      <c r="Z11" s="40"/>
      <c r="AA11" s="40"/>
      <c r="AB11" s="40"/>
    </row>
    <row r="12" spans="2:28" ht="15.75" thickBot="1" x14ac:dyDescent="0.3">
      <c r="F12" s="4">
        <v>9</v>
      </c>
      <c r="G12" s="5">
        <f t="shared" si="0"/>
        <v>0.89999999999999991</v>
      </c>
      <c r="H12" s="6">
        <f t="shared" si="1"/>
        <v>2.3290074345478522</v>
      </c>
      <c r="S12" s="39"/>
      <c r="T12" s="40"/>
      <c r="U12" s="40"/>
      <c r="V12" s="40"/>
      <c r="W12" s="40"/>
      <c r="X12" s="40"/>
      <c r="Y12" s="40"/>
      <c r="Z12" s="40"/>
      <c r="AA12" s="40"/>
      <c r="AB12" s="40"/>
    </row>
    <row r="13" spans="2:28" ht="15.75" thickBot="1" x14ac:dyDescent="0.3">
      <c r="F13" s="4">
        <v>10</v>
      </c>
      <c r="G13" s="5">
        <f t="shared" si="0"/>
        <v>0.99999999999999989</v>
      </c>
      <c r="H13" s="6">
        <f t="shared" si="1"/>
        <v>2.4180003838848485</v>
      </c>
      <c r="S13" s="39"/>
      <c r="T13" s="40"/>
      <c r="U13" s="40"/>
      <c r="V13" s="40"/>
      <c r="W13" s="40"/>
      <c r="X13" s="40"/>
      <c r="Y13" s="40"/>
      <c r="Z13" s="40"/>
      <c r="AA13" s="40"/>
      <c r="AB13" s="40"/>
    </row>
    <row r="14" spans="2:28" ht="15.75" thickBot="1" x14ac:dyDescent="0.3">
      <c r="F14" s="4">
        <v>11</v>
      </c>
      <c r="G14" s="5">
        <f t="shared" si="0"/>
        <v>1.0999999999999999</v>
      </c>
      <c r="H14" s="6">
        <f t="shared" si="1"/>
        <v>2.5196544575398527</v>
      </c>
      <c r="S14" s="39"/>
      <c r="T14" s="40"/>
      <c r="U14" s="40"/>
      <c r="V14" s="40"/>
      <c r="W14" s="40"/>
      <c r="X14" s="40"/>
      <c r="Y14" s="40"/>
      <c r="Z14" s="40"/>
      <c r="AA14" s="40"/>
      <c r="AB14" s="40"/>
    </row>
    <row r="15" spans="2:28" ht="15.75" thickBot="1" x14ac:dyDescent="0.3">
      <c r="F15" s="4">
        <v>12</v>
      </c>
      <c r="G15" s="5">
        <f t="shared" si="0"/>
        <v>1.2</v>
      </c>
      <c r="H15" s="6">
        <f t="shared" si="1"/>
        <v>2.6347617053045811</v>
      </c>
      <c r="S15" s="39"/>
      <c r="T15" s="40"/>
      <c r="U15" s="40"/>
      <c r="V15" s="40"/>
      <c r="W15" s="40"/>
      <c r="X15" s="40"/>
      <c r="Y15" s="40"/>
      <c r="Z15" s="40"/>
      <c r="AA15" s="40"/>
      <c r="AB15" s="40"/>
    </row>
    <row r="16" spans="2:28" ht="15.75" thickBot="1" x14ac:dyDescent="0.3">
      <c r="F16" s="4">
        <v>13</v>
      </c>
      <c r="G16" s="5">
        <f t="shared" si="0"/>
        <v>1.3</v>
      </c>
      <c r="H16" s="6">
        <f t="shared" si="1"/>
        <v>2.764193267381664</v>
      </c>
      <c r="S16" s="39"/>
      <c r="T16" s="40"/>
      <c r="U16" s="40"/>
      <c r="V16" s="40"/>
      <c r="W16" s="40"/>
      <c r="X16" s="40"/>
      <c r="Y16" s="40"/>
      <c r="Z16" s="40"/>
      <c r="AA16" s="40"/>
      <c r="AB16" s="40"/>
    </row>
    <row r="17" spans="6:28" ht="31.5" customHeight="1" thickBot="1" x14ac:dyDescent="0.4">
      <c r="F17" s="4">
        <v>14</v>
      </c>
      <c r="G17" s="5">
        <f t="shared" si="0"/>
        <v>1.4000000000000001</v>
      </c>
      <c r="H17" s="6">
        <f t="shared" si="1"/>
        <v>2.9089053054477367</v>
      </c>
      <c r="S17" s="39"/>
      <c r="T17" s="40"/>
      <c r="U17" s="40"/>
      <c r="V17" s="45" t="s">
        <v>30</v>
      </c>
      <c r="W17" s="46"/>
      <c r="X17" s="46"/>
      <c r="Y17" s="46"/>
      <c r="Z17" s="47"/>
      <c r="AA17" s="40"/>
      <c r="AB17" s="40"/>
    </row>
    <row r="18" spans="6:28" ht="31.5" customHeight="1" thickBot="1" x14ac:dyDescent="0.4">
      <c r="F18" s="4">
        <v>15</v>
      </c>
      <c r="G18" s="5">
        <f t="shared" si="0"/>
        <v>1.5000000000000002</v>
      </c>
      <c r="H18" s="6">
        <f t="shared" si="1"/>
        <v>3.0699454605046501</v>
      </c>
      <c r="S18" s="40"/>
      <c r="T18" s="40"/>
      <c r="U18" s="40"/>
      <c r="V18" s="45" t="s">
        <v>31</v>
      </c>
      <c r="W18" s="46"/>
      <c r="X18" s="46"/>
      <c r="Y18" s="46"/>
      <c r="Z18" s="46"/>
      <c r="AA18" s="47"/>
      <c r="AB18" s="40"/>
    </row>
    <row r="19" spans="6:28" ht="19.5" thickBot="1" x14ac:dyDescent="0.4">
      <c r="F19" s="4">
        <v>16</v>
      </c>
      <c r="G19" s="5">
        <f t="shared" si="0"/>
        <v>1.6000000000000003</v>
      </c>
      <c r="H19" s="6">
        <f t="shared" si="1"/>
        <v>3.2484598797530726</v>
      </c>
      <c r="S19" s="40"/>
      <c r="T19" s="40"/>
      <c r="U19" s="40"/>
      <c r="V19" s="45" t="s">
        <v>32</v>
      </c>
      <c r="W19" s="46"/>
      <c r="X19" s="46"/>
      <c r="Y19" s="46"/>
      <c r="Z19" s="47"/>
      <c r="AA19" s="40"/>
      <c r="AB19" s="40"/>
    </row>
    <row r="20" spans="6:28" ht="31.5" customHeight="1" thickBot="1" x14ac:dyDescent="0.4">
      <c r="F20" s="4">
        <v>17</v>
      </c>
      <c r="G20" s="5">
        <f t="shared" si="0"/>
        <v>1.7000000000000004</v>
      </c>
      <c r="H20" s="6">
        <f t="shared" si="1"/>
        <v>3.4457008583223474</v>
      </c>
      <c r="S20" s="43"/>
      <c r="T20" s="44"/>
      <c r="U20" s="44"/>
      <c r="V20" s="45" t="s">
        <v>33</v>
      </c>
      <c r="W20" s="46"/>
      <c r="X20" s="46"/>
      <c r="Y20" s="46"/>
      <c r="Z20" s="46"/>
      <c r="AA20" s="47"/>
      <c r="AB20" s="40"/>
    </row>
    <row r="21" spans="6:28" x14ac:dyDescent="0.25">
      <c r="F21" s="4">
        <v>18</v>
      </c>
      <c r="G21" s="5">
        <f t="shared" si="0"/>
        <v>1.8000000000000005</v>
      </c>
      <c r="H21" s="6">
        <f t="shared" si="1"/>
        <v>3.6630351455857517</v>
      </c>
    </row>
    <row r="22" spans="6:28" x14ac:dyDescent="0.25">
      <c r="F22" s="4">
        <v>19</v>
      </c>
      <c r="G22" s="5">
        <f t="shared" si="0"/>
        <v>1.9000000000000006</v>
      </c>
      <c r="H22" s="6">
        <f t="shared" si="1"/>
        <v>3.9019529700061195</v>
      </c>
    </row>
    <row r="23" spans="6:28" x14ac:dyDescent="0.25">
      <c r="F23" s="4">
        <v>20</v>
      </c>
      <c r="G23" s="5">
        <f t="shared" si="0"/>
        <v>2.0000000000000004</v>
      </c>
      <c r="H23" s="6">
        <f t="shared" si="1"/>
        <v>4.1640778410200294</v>
      </c>
    </row>
    <row r="24" spans="6:28" x14ac:dyDescent="0.25">
      <c r="F24" s="4">
        <v>21</v>
      </c>
      <c r="G24" s="5">
        <f t="shared" si="0"/>
        <v>2.1000000000000005</v>
      </c>
      <c r="H24" s="6">
        <f t="shared" si="1"/>
        <v>4.4511771914085401</v>
      </c>
    </row>
    <row r="25" spans="6:28" x14ac:dyDescent="0.25">
      <c r="F25" s="4">
        <v>22</v>
      </c>
      <c r="G25" s="5">
        <f t="shared" si="0"/>
        <v>2.2000000000000006</v>
      </c>
      <c r="H25" s="6">
        <f t="shared" si="1"/>
        <v>4.7651739289503112</v>
      </c>
    </row>
    <row r="26" spans="6:28" x14ac:dyDescent="0.25">
      <c r="F26" s="4">
        <v>23</v>
      </c>
      <c r="G26" s="5">
        <f t="shared" si="0"/>
        <v>2.3000000000000007</v>
      </c>
      <c r="H26" s="6">
        <f t="shared" si="1"/>
        <v>5.1081589719430553</v>
      </c>
    </row>
    <row r="27" spans="6:28" x14ac:dyDescent="0.25">
      <c r="F27" s="4">
        <v>24</v>
      </c>
      <c r="G27" s="5">
        <f t="shared" si="0"/>
        <v>2.4000000000000008</v>
      </c>
      <c r="H27" s="6">
        <f t="shared" si="1"/>
        <v>5.4824048494485691</v>
      </c>
    </row>
    <row r="28" spans="6:28" x14ac:dyDescent="0.25">
      <c r="F28" s="4">
        <v>25</v>
      </c>
      <c r="G28" s="5">
        <f t="shared" si="0"/>
        <v>2.5000000000000009</v>
      </c>
      <c r="H28" s="6">
        <f t="shared" si="1"/>
        <v>5.890380453905216</v>
      </c>
    </row>
    <row r="29" spans="6:28" x14ac:dyDescent="0.25">
      <c r="F29" s="4">
        <v>26</v>
      </c>
      <c r="G29" s="5">
        <f t="shared" si="0"/>
        <v>2.600000000000001</v>
      </c>
      <c r="H29" s="6">
        <f t="shared" si="1"/>
        <v>6.3347670411030208</v>
      </c>
    </row>
    <row r="30" spans="6:28" x14ac:dyDescent="0.25">
      <c r="F30" s="4">
        <v>27</v>
      </c>
      <c r="G30" s="5">
        <f t="shared" si="0"/>
        <v>2.7000000000000011</v>
      </c>
      <c r="H30" s="6">
        <f t="shared" si="1"/>
        <v>6.8184755804775055</v>
      </c>
    </row>
    <row r="31" spans="6:28" x14ac:dyDescent="0.25">
      <c r="F31" s="4">
        <v>28</v>
      </c>
      <c r="G31" s="5">
        <f t="shared" si="0"/>
        <v>2.8000000000000012</v>
      </c>
      <c r="H31" s="6">
        <f t="shared" si="1"/>
        <v>7.3446655672999768</v>
      </c>
    </row>
    <row r="32" spans="6:28" x14ac:dyDescent="0.25">
      <c r="F32" s="4">
        <v>29</v>
      </c>
      <c r="G32" s="5">
        <f t="shared" si="0"/>
        <v>2.9000000000000012</v>
      </c>
      <c r="H32" s="6">
        <f t="shared" si="1"/>
        <v>7.9167654176792572</v>
      </c>
    </row>
    <row r="33" spans="6:8" x14ac:dyDescent="0.25">
      <c r="F33" s="4">
        <v>30</v>
      </c>
      <c r="G33" s="5">
        <f t="shared" si="0"/>
        <v>3.0000000000000013</v>
      </c>
      <c r="H33" s="6">
        <f t="shared" si="1"/>
        <v>8.5384945774026288</v>
      </c>
    </row>
    <row r="34" spans="6:8" x14ac:dyDescent="0.25">
      <c r="F34" s="4">
        <v>31</v>
      </c>
      <c r="G34" s="5">
        <f t="shared" si="0"/>
        <v>3.1000000000000014</v>
      </c>
      <c r="H34" s="6">
        <f t="shared" si="1"/>
        <v>9.2138874865966596</v>
      </c>
    </row>
    <row r="35" spans="6:8" x14ac:dyDescent="0.25">
      <c r="F35" s="4">
        <v>32</v>
      </c>
      <c r="G35" s="5">
        <f t="shared" si="0"/>
        <v>3.2000000000000015</v>
      </c>
      <c r="H35" s="6">
        <f t="shared" si="1"/>
        <v>9.9473195540517381</v>
      </c>
    </row>
    <row r="36" spans="6:8" x14ac:dyDescent="0.25">
      <c r="F36" s="4">
        <v>33</v>
      </c>
      <c r="G36" s="5">
        <f t="shared" si="0"/>
        <v>3.3000000000000016</v>
      </c>
      <c r="H36" s="6">
        <f t="shared" si="1"/>
        <v>10.743535307903461</v>
      </c>
    </row>
    <row r="37" spans="6:8" x14ac:dyDescent="0.25">
      <c r="F37" s="4">
        <v>34</v>
      </c>
      <c r="G37" s="5">
        <f t="shared" si="0"/>
        <v>3.4000000000000017</v>
      </c>
      <c r="H37" s="6">
        <f t="shared" si="1"/>
        <v>11.60767890328165</v>
      </c>
    </row>
    <row r="38" spans="6:8" x14ac:dyDescent="0.25">
      <c r="F38" s="4">
        <v>35</v>
      </c>
      <c r="G38" s="5">
        <f t="shared" si="0"/>
        <v>3.5000000000000018</v>
      </c>
      <c r="H38" s="6">
        <f t="shared" si="1"/>
        <v>12.54532718261296</v>
      </c>
    </row>
    <row r="39" spans="6:8" x14ac:dyDescent="0.25">
      <c r="F39" s="4">
        <v>36</v>
      </c>
      <c r="G39" s="5">
        <f t="shared" si="0"/>
        <v>3.6000000000000019</v>
      </c>
      <c r="H39" s="6">
        <f t="shared" si="1"/>
        <v>13.56252550059202</v>
      </c>
    </row>
    <row r="40" spans="6:8" x14ac:dyDescent="0.25">
      <c r="F40" s="4">
        <v>37</v>
      </c>
      <c r="G40" s="5">
        <f t="shared" si="0"/>
        <v>3.700000000000002</v>
      </c>
      <c r="H40" s="6">
        <f t="shared" si="1"/>
        <v>14.665826543523643</v>
      </c>
    </row>
    <row r="41" spans="6:8" x14ac:dyDescent="0.25">
      <c r="F41" s="4">
        <v>38</v>
      </c>
      <c r="G41" s="5">
        <f t="shared" si="0"/>
        <v>3.800000000000002</v>
      </c>
      <c r="H41" s="6">
        <f t="shared" si="1"/>
        <v>15.862332391897739</v>
      </c>
    </row>
    <row r="42" spans="6:8" x14ac:dyDescent="0.25">
      <c r="F42" s="4">
        <v>39</v>
      </c>
      <c r="G42" s="5">
        <f t="shared" si="0"/>
        <v>3.9000000000000021</v>
      </c>
      <c r="H42" s="6">
        <f t="shared" si="1"/>
        <v>17.159740095812133</v>
      </c>
    </row>
    <row r="43" spans="6:8" ht="15.75" thickBot="1" x14ac:dyDescent="0.3">
      <c r="F43" s="7">
        <v>40</v>
      </c>
      <c r="G43" s="5">
        <f t="shared" si="0"/>
        <v>4.0000000000000018</v>
      </c>
      <c r="H43" s="9">
        <f t="shared" si="1"/>
        <v>18.566391055339071</v>
      </c>
    </row>
  </sheetData>
  <mergeCells count="4">
    <mergeCell ref="V17:Z17"/>
    <mergeCell ref="V18:AA18"/>
    <mergeCell ref="V19:Z19"/>
    <mergeCell ref="V20:AA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5509-E6F8-42BB-B695-88683D16232B}">
  <dimension ref="B1:N43"/>
  <sheetViews>
    <sheetView topLeftCell="E1" workbookViewId="0">
      <selection activeCell="F12" sqref="F12:H43"/>
    </sheetView>
  </sheetViews>
  <sheetFormatPr baseColWidth="10" defaultRowHeight="15" x14ac:dyDescent="0.25"/>
  <sheetData>
    <row r="1" spans="2:14" ht="15.75" thickBot="1" x14ac:dyDescent="0.3">
      <c r="F1" s="15"/>
      <c r="G1" s="16" t="s">
        <v>6</v>
      </c>
      <c r="H1" s="18"/>
    </row>
    <row r="2" spans="2:14" ht="15.75" thickBot="1" x14ac:dyDescent="0.3">
      <c r="B2" t="s">
        <v>22</v>
      </c>
      <c r="F2" s="4" t="s">
        <v>0</v>
      </c>
      <c r="G2" s="5" t="s">
        <v>1</v>
      </c>
      <c r="H2" s="6" t="s">
        <v>2</v>
      </c>
      <c r="L2" s="12" t="s">
        <v>14</v>
      </c>
      <c r="M2" s="14"/>
      <c r="N2" s="13"/>
    </row>
    <row r="3" spans="2:14" ht="15.75" thickBot="1" x14ac:dyDescent="0.3">
      <c r="F3" s="4">
        <v>0</v>
      </c>
      <c r="G3" s="5">
        <v>0</v>
      </c>
      <c r="H3" s="6">
        <v>1</v>
      </c>
      <c r="J3" s="10" t="s">
        <v>12</v>
      </c>
      <c r="K3" s="11">
        <v>0.5</v>
      </c>
    </row>
    <row r="4" spans="2:14" x14ac:dyDescent="0.25">
      <c r="C4" t="s">
        <v>26</v>
      </c>
      <c r="F4" s="4">
        <v>1</v>
      </c>
      <c r="G4" s="5">
        <f>G3+K$3</f>
        <v>0.5</v>
      </c>
      <c r="H4" s="6">
        <f>H3+(2*(G3^3)+12*(G3^2)-20*G3+8.5)*K$3</f>
        <v>5.25</v>
      </c>
    </row>
    <row r="5" spans="2:14" x14ac:dyDescent="0.25">
      <c r="C5" t="s">
        <v>27</v>
      </c>
      <c r="F5" s="4">
        <v>2</v>
      </c>
      <c r="G5" s="5">
        <f>G4+K$3</f>
        <v>1</v>
      </c>
      <c r="H5" s="6">
        <f t="shared" ref="H5:H11" si="0">H4+(2*(G4^3)+12*(G4^2)-20*G4+8.5)*K$3</f>
        <v>6.125</v>
      </c>
    </row>
    <row r="6" spans="2:14" x14ac:dyDescent="0.25">
      <c r="F6" s="4">
        <v>3</v>
      </c>
      <c r="G6" s="5">
        <f t="shared" ref="G6:G43" si="1">G5+K$3</f>
        <v>1.5</v>
      </c>
      <c r="H6" s="6">
        <f t="shared" si="0"/>
        <v>7.375</v>
      </c>
    </row>
    <row r="7" spans="2:14" x14ac:dyDescent="0.25">
      <c r="D7" s="38"/>
      <c r="F7" s="4">
        <v>4</v>
      </c>
      <c r="G7" s="5">
        <f t="shared" si="1"/>
        <v>2</v>
      </c>
      <c r="H7" s="6">
        <f t="shared" si="0"/>
        <v>13.5</v>
      </c>
    </row>
    <row r="8" spans="2:14" x14ac:dyDescent="0.25">
      <c r="F8" s="4">
        <v>5</v>
      </c>
      <c r="G8" s="5">
        <f t="shared" si="1"/>
        <v>2.5</v>
      </c>
      <c r="H8" s="6">
        <f t="shared" si="0"/>
        <v>29.75</v>
      </c>
    </row>
    <row r="9" spans="2:14" x14ac:dyDescent="0.25">
      <c r="F9" s="4">
        <v>6</v>
      </c>
      <c r="G9" s="5">
        <f t="shared" si="1"/>
        <v>3</v>
      </c>
      <c r="H9" s="6">
        <f t="shared" si="0"/>
        <v>62.125</v>
      </c>
    </row>
    <row r="10" spans="2:14" x14ac:dyDescent="0.25">
      <c r="F10" s="4">
        <v>7</v>
      </c>
      <c r="G10" s="5">
        <f t="shared" si="1"/>
        <v>3.5</v>
      </c>
      <c r="H10" s="6">
        <f t="shared" si="0"/>
        <v>117.375</v>
      </c>
    </row>
    <row r="11" spans="2:14" x14ac:dyDescent="0.25">
      <c r="F11" s="4">
        <v>8</v>
      </c>
      <c r="G11" s="5">
        <f t="shared" si="1"/>
        <v>4</v>
      </c>
      <c r="H11" s="6">
        <f t="shared" si="0"/>
        <v>203</v>
      </c>
    </row>
    <row r="12" spans="2:14" x14ac:dyDescent="0.25">
      <c r="F12" s="50"/>
      <c r="G12" s="50"/>
      <c r="H12" s="50"/>
    </row>
    <row r="13" spans="2:14" x14ac:dyDescent="0.25">
      <c r="F13" s="50"/>
      <c r="G13" s="50"/>
      <c r="H13" s="50"/>
    </row>
    <row r="14" spans="2:14" x14ac:dyDescent="0.25">
      <c r="F14" s="50"/>
      <c r="G14" s="50"/>
      <c r="H14" s="50"/>
    </row>
    <row r="15" spans="2:14" x14ac:dyDescent="0.25">
      <c r="F15" s="50"/>
      <c r="G15" s="50"/>
      <c r="H15" s="50"/>
    </row>
    <row r="16" spans="2:14" x14ac:dyDescent="0.25">
      <c r="F16" s="50"/>
      <c r="G16" s="50"/>
      <c r="H16" s="50"/>
    </row>
    <row r="17" spans="6:8" x14ac:dyDescent="0.25">
      <c r="F17" s="50"/>
      <c r="G17" s="50"/>
      <c r="H17" s="50"/>
    </row>
    <row r="18" spans="6:8" x14ac:dyDescent="0.25">
      <c r="F18" s="50"/>
      <c r="G18" s="50"/>
      <c r="H18" s="50"/>
    </row>
    <row r="19" spans="6:8" x14ac:dyDescent="0.25">
      <c r="F19" s="50"/>
      <c r="G19" s="50"/>
      <c r="H19" s="50"/>
    </row>
    <row r="20" spans="6:8" x14ac:dyDescent="0.25">
      <c r="F20" s="50"/>
      <c r="G20" s="50"/>
      <c r="H20" s="50"/>
    </row>
    <row r="21" spans="6:8" x14ac:dyDescent="0.25">
      <c r="F21" s="50"/>
      <c r="G21" s="50"/>
      <c r="H21" s="50"/>
    </row>
    <row r="22" spans="6:8" x14ac:dyDescent="0.25">
      <c r="F22" s="50"/>
      <c r="G22" s="50"/>
      <c r="H22" s="50"/>
    </row>
    <row r="23" spans="6:8" x14ac:dyDescent="0.25">
      <c r="F23" s="50"/>
      <c r="G23" s="50"/>
      <c r="H23" s="50"/>
    </row>
    <row r="24" spans="6:8" x14ac:dyDescent="0.25">
      <c r="F24" s="50"/>
      <c r="G24" s="50"/>
      <c r="H24" s="50"/>
    </row>
    <row r="25" spans="6:8" x14ac:dyDescent="0.25">
      <c r="F25" s="50"/>
      <c r="G25" s="50"/>
      <c r="H25" s="50"/>
    </row>
    <row r="26" spans="6:8" x14ac:dyDescent="0.25">
      <c r="F26" s="50"/>
      <c r="G26" s="50"/>
      <c r="H26" s="50"/>
    </row>
    <row r="27" spans="6:8" x14ac:dyDescent="0.25">
      <c r="F27" s="50"/>
      <c r="G27" s="50"/>
      <c r="H27" s="50"/>
    </row>
    <row r="28" spans="6:8" x14ac:dyDescent="0.25">
      <c r="F28" s="50"/>
      <c r="G28" s="50"/>
      <c r="H28" s="50"/>
    </row>
    <row r="29" spans="6:8" x14ac:dyDescent="0.25">
      <c r="F29" s="50"/>
      <c r="G29" s="50"/>
      <c r="H29" s="50"/>
    </row>
    <row r="30" spans="6:8" x14ac:dyDescent="0.25">
      <c r="F30" s="50"/>
      <c r="G30" s="50"/>
      <c r="H30" s="50"/>
    </row>
    <row r="31" spans="6:8" x14ac:dyDescent="0.25">
      <c r="F31" s="50"/>
      <c r="G31" s="50"/>
      <c r="H31" s="50"/>
    </row>
    <row r="32" spans="6:8" x14ac:dyDescent="0.25">
      <c r="F32" s="50"/>
      <c r="G32" s="50"/>
      <c r="H32" s="50"/>
    </row>
    <row r="33" spans="6:8" x14ac:dyDescent="0.25">
      <c r="F33" s="50"/>
      <c r="G33" s="50"/>
      <c r="H33" s="50"/>
    </row>
    <row r="34" spans="6:8" x14ac:dyDescent="0.25">
      <c r="F34" s="50"/>
      <c r="G34" s="50"/>
      <c r="H34" s="50"/>
    </row>
    <row r="35" spans="6:8" x14ac:dyDescent="0.25">
      <c r="F35" s="50"/>
      <c r="G35" s="50"/>
      <c r="H35" s="50"/>
    </row>
    <row r="36" spans="6:8" x14ac:dyDescent="0.25">
      <c r="F36" s="50"/>
      <c r="G36" s="50"/>
      <c r="H36" s="50"/>
    </row>
    <row r="37" spans="6:8" x14ac:dyDescent="0.25">
      <c r="F37" s="50"/>
      <c r="G37" s="50"/>
      <c r="H37" s="50"/>
    </row>
    <row r="38" spans="6:8" x14ac:dyDescent="0.25">
      <c r="F38" s="50"/>
      <c r="G38" s="50"/>
      <c r="H38" s="50"/>
    </row>
    <row r="39" spans="6:8" x14ac:dyDescent="0.25">
      <c r="F39" s="50"/>
      <c r="G39" s="50"/>
      <c r="H39" s="50"/>
    </row>
    <row r="40" spans="6:8" x14ac:dyDescent="0.25">
      <c r="F40" s="50"/>
      <c r="G40" s="50"/>
      <c r="H40" s="50"/>
    </row>
    <row r="41" spans="6:8" x14ac:dyDescent="0.25">
      <c r="F41" s="50"/>
      <c r="G41" s="50"/>
      <c r="H41" s="50"/>
    </row>
    <row r="42" spans="6:8" x14ac:dyDescent="0.25">
      <c r="F42" s="50"/>
      <c r="G42" s="50"/>
      <c r="H42" s="50"/>
    </row>
    <row r="43" spans="6:8" x14ac:dyDescent="0.25">
      <c r="F43" s="50"/>
      <c r="G43" s="50"/>
      <c r="H43" s="5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074C3-42E0-484B-9EAC-BF08AA0948D5}">
  <dimension ref="A1:M44"/>
  <sheetViews>
    <sheetView topLeftCell="A16" workbookViewId="0">
      <selection activeCell="M11" sqref="M11"/>
    </sheetView>
  </sheetViews>
  <sheetFormatPr baseColWidth="10" defaultRowHeight="15" x14ac:dyDescent="0.25"/>
  <sheetData>
    <row r="1" spans="1:13" ht="15.75" thickBot="1" x14ac:dyDescent="0.3"/>
    <row r="2" spans="1:13" ht="15.75" thickBot="1" x14ac:dyDescent="0.3">
      <c r="A2" s="15"/>
      <c r="B2" s="16"/>
      <c r="C2" s="16" t="s">
        <v>5</v>
      </c>
      <c r="D2" s="17"/>
      <c r="E2" s="18"/>
    </row>
    <row r="3" spans="1:13" ht="15.75" thickBot="1" x14ac:dyDescent="0.3">
      <c r="A3" s="19" t="s">
        <v>0</v>
      </c>
      <c r="B3" s="20" t="s">
        <v>1</v>
      </c>
      <c r="C3" s="20" t="s">
        <v>2</v>
      </c>
      <c r="D3" s="20" t="s">
        <v>4</v>
      </c>
      <c r="E3" s="21" t="s">
        <v>3</v>
      </c>
      <c r="G3" s="25" t="s">
        <v>12</v>
      </c>
      <c r="H3" s="26">
        <v>0.1</v>
      </c>
      <c r="J3" t="s">
        <v>19</v>
      </c>
    </row>
    <row r="4" spans="1:13" x14ac:dyDescent="0.25">
      <c r="A4" s="19">
        <v>0</v>
      </c>
      <c r="B4" s="20">
        <v>0</v>
      </c>
      <c r="C4" s="20">
        <v>2</v>
      </c>
      <c r="D4" s="20">
        <f>((EXP(0.8*B4)-0.5*C4)+((EXP(0.8*B5)-0.5*C4)*H$3))/2</f>
        <v>4.1643533837479318E-3</v>
      </c>
      <c r="E4" s="21">
        <f>ROUND((C4)+D4*H$3,3)</f>
        <v>2</v>
      </c>
    </row>
    <row r="5" spans="1:13" x14ac:dyDescent="0.25">
      <c r="A5" s="19">
        <v>1</v>
      </c>
      <c r="B5" s="20">
        <f>B4+H$3</f>
        <v>0.1</v>
      </c>
      <c r="C5" s="20">
        <f>C4+(EXP(0.8*B4)-0.5*C4)*H$3</f>
        <v>2</v>
      </c>
      <c r="D5" s="20">
        <f t="shared" ref="D5:D44" si="0">((EXP(0.8*B5)-0.5*C5)+((EXP(0.8*B6)-0.5*C5)*H$3))/2</f>
        <v>5.0319077387069831E-2</v>
      </c>
      <c r="E5" s="21">
        <f t="shared" ref="E5:E44" si="1">ROUND((C5)+D5*H$3,3)</f>
        <v>2.0049999999999999</v>
      </c>
    </row>
    <row r="6" spans="1:13" x14ac:dyDescent="0.25">
      <c r="A6" s="19">
        <v>2</v>
      </c>
      <c r="B6" s="20">
        <f t="shared" ref="B6:B44" si="2">B5+H$3</f>
        <v>0.2</v>
      </c>
      <c r="C6" s="20">
        <f t="shared" ref="C6:C44" si="3">C5+(EXP(0.8*B5)-0.5*C5)*H$3</f>
        <v>2.0083287067674958</v>
      </c>
      <c r="D6" s="20">
        <f t="shared" si="0"/>
        <v>9.8027498650914049E-2</v>
      </c>
      <c r="E6" s="21">
        <f t="shared" si="1"/>
        <v>2.0179999999999998</v>
      </c>
    </row>
    <row r="7" spans="1:13" x14ac:dyDescent="0.25">
      <c r="A7" s="19">
        <v>3</v>
      </c>
      <c r="B7" s="20">
        <f t="shared" si="2"/>
        <v>0.30000000000000004</v>
      </c>
      <c r="C7" s="20">
        <f t="shared" si="3"/>
        <v>2.025263358528302</v>
      </c>
      <c r="D7" s="20">
        <f t="shared" si="0"/>
        <v>0.14753353978221717</v>
      </c>
      <c r="E7" s="21">
        <f t="shared" si="1"/>
        <v>2.04</v>
      </c>
    </row>
    <row r="8" spans="1:13" x14ac:dyDescent="0.25">
      <c r="A8" s="19">
        <v>4</v>
      </c>
      <c r="B8" s="20">
        <f t="shared" si="2"/>
        <v>0.4</v>
      </c>
      <c r="C8" s="20">
        <f t="shared" si="3"/>
        <v>2.0511251056340272</v>
      </c>
      <c r="D8" s="20">
        <f t="shared" si="0"/>
        <v>0.19909571300068463</v>
      </c>
      <c r="E8" s="21">
        <f t="shared" si="1"/>
        <v>2.0710000000000002</v>
      </c>
      <c r="M8" t="s">
        <v>21</v>
      </c>
    </row>
    <row r="9" spans="1:13" x14ac:dyDescent="0.25">
      <c r="A9" s="19">
        <v>5</v>
      </c>
      <c r="B9" s="20">
        <f t="shared" si="2"/>
        <v>0.5</v>
      </c>
      <c r="C9" s="20">
        <f t="shared" si="3"/>
        <v>2.0862816267859214</v>
      </c>
      <c r="D9" s="20">
        <f t="shared" si="0"/>
        <v>0.25298862156415147</v>
      </c>
      <c r="E9" s="21">
        <f t="shared" si="1"/>
        <v>2.1120000000000001</v>
      </c>
    </row>
    <row r="10" spans="1:13" x14ac:dyDescent="0.25">
      <c r="A10" s="19">
        <v>6</v>
      </c>
      <c r="B10" s="20">
        <f t="shared" si="2"/>
        <v>0.6</v>
      </c>
      <c r="C10" s="20">
        <f t="shared" si="3"/>
        <v>2.1311500152107525</v>
      </c>
      <c r="D10" s="20">
        <f t="shared" si="0"/>
        <v>0.30950457192829484</v>
      </c>
      <c r="E10" s="21">
        <f t="shared" si="1"/>
        <v>2.1619999999999999</v>
      </c>
    </row>
    <row r="11" spans="1:13" x14ac:dyDescent="0.25">
      <c r="A11" s="19">
        <v>7</v>
      </c>
      <c r="B11" s="20">
        <f t="shared" si="2"/>
        <v>0.7</v>
      </c>
      <c r="C11" s="20">
        <f t="shared" si="3"/>
        <v>2.1861999546695041</v>
      </c>
      <c r="D11" s="20">
        <f t="shared" si="0"/>
        <v>0.36895530657918446</v>
      </c>
      <c r="E11" s="21">
        <f t="shared" si="1"/>
        <v>2.2229999999999999</v>
      </c>
    </row>
    <row r="12" spans="1:13" x14ac:dyDescent="0.25">
      <c r="A12" s="19">
        <v>8</v>
      </c>
      <c r="B12" s="20">
        <f t="shared" si="2"/>
        <v>0.79999999999999993</v>
      </c>
      <c r="C12" s="20">
        <f t="shared" si="3"/>
        <v>2.2519572069656388</v>
      </c>
      <c r="D12" s="20">
        <f t="shared" si="0"/>
        <v>0.43167386826911947</v>
      </c>
      <c r="E12" s="21">
        <f t="shared" si="1"/>
        <v>2.2949999999999999</v>
      </c>
    </row>
    <row r="13" spans="1:13" x14ac:dyDescent="0.25">
      <c r="A13" s="19">
        <v>9</v>
      </c>
      <c r="B13" s="20">
        <f t="shared" si="2"/>
        <v>0.89999999999999991</v>
      </c>
      <c r="C13" s="20">
        <f t="shared" si="3"/>
        <v>2.3290074345478522</v>
      </c>
      <c r="D13" s="20">
        <f t="shared" si="0"/>
        <v>0.49801660724590785</v>
      </c>
      <c r="E13" s="21">
        <f t="shared" si="1"/>
        <v>2.379</v>
      </c>
    </row>
    <row r="14" spans="1:13" x14ac:dyDescent="0.25">
      <c r="A14" s="19">
        <v>10</v>
      </c>
      <c r="B14" s="20">
        <f t="shared" si="2"/>
        <v>0.99999999999999989</v>
      </c>
      <c r="C14" s="20">
        <f t="shared" si="3"/>
        <v>2.4180003838848485</v>
      </c>
      <c r="D14" s="20">
        <f t="shared" si="0"/>
        <v>0.56836534399876082</v>
      </c>
      <c r="E14" s="21">
        <f t="shared" si="1"/>
        <v>2.4750000000000001</v>
      </c>
    </row>
    <row r="15" spans="1:13" x14ac:dyDescent="0.25">
      <c r="A15" s="19">
        <v>11</v>
      </c>
      <c r="B15" s="20">
        <f t="shared" si="2"/>
        <v>1.0999999999999999</v>
      </c>
      <c r="C15" s="20">
        <f t="shared" si="3"/>
        <v>2.5196544575398527</v>
      </c>
      <c r="D15" s="20">
        <f t="shared" si="0"/>
        <v>0.6431297010563013</v>
      </c>
      <c r="E15" s="21">
        <f t="shared" si="1"/>
        <v>2.5840000000000001</v>
      </c>
    </row>
    <row r="16" spans="1:13" x14ac:dyDescent="0.25">
      <c r="A16" s="19">
        <v>12</v>
      </c>
      <c r="B16" s="20">
        <f t="shared" si="2"/>
        <v>1.2</v>
      </c>
      <c r="C16" s="20">
        <f t="shared" si="3"/>
        <v>2.6347617053045811</v>
      </c>
      <c r="D16" s="20">
        <f t="shared" si="0"/>
        <v>0.72274961847037711</v>
      </c>
      <c r="E16" s="21">
        <f t="shared" si="1"/>
        <v>2.7069999999999999</v>
      </c>
    </row>
    <row r="17" spans="1:5" x14ac:dyDescent="0.25">
      <c r="A17" s="19">
        <v>13</v>
      </c>
      <c r="B17" s="20">
        <f t="shared" si="2"/>
        <v>1.3</v>
      </c>
      <c r="C17" s="20">
        <f t="shared" si="3"/>
        <v>2.764193267381664</v>
      </c>
      <c r="D17" s="20">
        <f t="shared" si="0"/>
        <v>0.80769806881047246</v>
      </c>
      <c r="E17" s="21">
        <f t="shared" si="1"/>
        <v>2.8450000000000002</v>
      </c>
    </row>
    <row r="18" spans="1:5" x14ac:dyDescent="0.25">
      <c r="A18" s="19">
        <v>14</v>
      </c>
      <c r="B18" s="20">
        <f t="shared" si="2"/>
        <v>1.4000000000000001</v>
      </c>
      <c r="C18" s="20">
        <f t="shared" si="3"/>
        <v>2.9089053054477367</v>
      </c>
      <c r="D18" s="20">
        <f t="shared" si="0"/>
        <v>0.89848398878520097</v>
      </c>
      <c r="E18" s="21">
        <f t="shared" si="1"/>
        <v>2.9990000000000001</v>
      </c>
    </row>
    <row r="19" spans="1:5" x14ac:dyDescent="0.25">
      <c r="A19" s="19">
        <v>15</v>
      </c>
      <c r="B19" s="20">
        <f t="shared" si="2"/>
        <v>1.5000000000000002</v>
      </c>
      <c r="C19" s="20">
        <f t="shared" si="3"/>
        <v>3.0699454605046501</v>
      </c>
      <c r="D19" s="20">
        <f t="shared" si="0"/>
        <v>0.99565544600795941</v>
      </c>
      <c r="E19" s="21">
        <f t="shared" si="1"/>
        <v>3.17</v>
      </c>
    </row>
    <row r="20" spans="1:5" x14ac:dyDescent="0.25">
      <c r="A20" s="19">
        <v>16</v>
      </c>
      <c r="B20" s="20">
        <f t="shared" si="2"/>
        <v>1.6000000000000003</v>
      </c>
      <c r="C20" s="20">
        <f t="shared" si="3"/>
        <v>3.2484598797530726</v>
      </c>
      <c r="D20" s="20">
        <f t="shared" si="0"/>
        <v>1.0998030609423071</v>
      </c>
      <c r="E20" s="21">
        <f t="shared" si="1"/>
        <v>3.3580000000000001</v>
      </c>
    </row>
    <row r="21" spans="1:5" x14ac:dyDescent="0.25">
      <c r="A21" s="19">
        <v>17</v>
      </c>
      <c r="B21" s="20">
        <f t="shared" si="2"/>
        <v>1.7000000000000004</v>
      </c>
      <c r="C21" s="20">
        <f t="shared" si="3"/>
        <v>3.4457008583223474</v>
      </c>
      <c r="D21" s="20">
        <f t="shared" si="0"/>
        <v>1.2115637057087902</v>
      </c>
      <c r="E21" s="21">
        <f t="shared" si="1"/>
        <v>3.5670000000000002</v>
      </c>
    </row>
    <row r="22" spans="1:5" x14ac:dyDescent="0.25">
      <c r="A22" s="19">
        <v>18</v>
      </c>
      <c r="B22" s="20">
        <f t="shared" si="2"/>
        <v>1.8000000000000005</v>
      </c>
      <c r="C22" s="20">
        <f t="shared" si="3"/>
        <v>3.6630351455857517</v>
      </c>
      <c r="D22" s="20">
        <f t="shared" si="0"/>
        <v>1.3316245032193033</v>
      </c>
      <c r="E22" s="21">
        <f t="shared" si="1"/>
        <v>3.7959999999999998</v>
      </c>
    </row>
    <row r="23" spans="1:5" x14ac:dyDescent="0.25">
      <c r="A23" s="19">
        <v>19</v>
      </c>
      <c r="B23" s="20">
        <f t="shared" si="2"/>
        <v>1.9000000000000006</v>
      </c>
      <c r="C23" s="20">
        <f t="shared" si="3"/>
        <v>3.9019529700061195</v>
      </c>
      <c r="D23" s="20">
        <f t="shared" si="0"/>
        <v>1.4607271520391538</v>
      </c>
      <c r="E23" s="21">
        <f t="shared" si="1"/>
        <v>4.048</v>
      </c>
    </row>
    <row r="24" spans="1:5" x14ac:dyDescent="0.25">
      <c r="A24" s="19">
        <v>20</v>
      </c>
      <c r="B24" s="20">
        <f t="shared" si="2"/>
        <v>2.0000000000000004</v>
      </c>
      <c r="C24" s="20">
        <f t="shared" si="3"/>
        <v>4.1640778410200294</v>
      </c>
      <c r="D24" s="20">
        <f t="shared" si="0"/>
        <v>1.5996726044731497</v>
      </c>
      <c r="E24" s="21">
        <f t="shared" si="1"/>
        <v>4.3239999999999998</v>
      </c>
    </row>
    <row r="25" spans="1:5" x14ac:dyDescent="0.25">
      <c r="A25" s="19">
        <v>21</v>
      </c>
      <c r="B25" s="20">
        <f t="shared" si="2"/>
        <v>2.1000000000000005</v>
      </c>
      <c r="C25" s="20">
        <f t="shared" si="3"/>
        <v>4.4511771914085401</v>
      </c>
      <c r="D25" s="20">
        <f t="shared" si="0"/>
        <v>1.7493261276437702</v>
      </c>
      <c r="E25" s="21">
        <f t="shared" si="1"/>
        <v>4.6260000000000003</v>
      </c>
    </row>
    <row r="26" spans="1:5" x14ac:dyDescent="0.25">
      <c r="A26" s="19">
        <v>22</v>
      </c>
      <c r="B26" s="20">
        <f t="shared" si="2"/>
        <v>2.2000000000000006</v>
      </c>
      <c r="C26" s="20">
        <f t="shared" si="3"/>
        <v>4.7651739289503112</v>
      </c>
      <c r="D26" s="20">
        <f t="shared" si="0"/>
        <v>1.9106227797912938</v>
      </c>
      <c r="E26" s="21">
        <f t="shared" si="1"/>
        <v>4.9560000000000004</v>
      </c>
    </row>
    <row r="27" spans="1:5" x14ac:dyDescent="0.25">
      <c r="A27" s="19">
        <v>23</v>
      </c>
      <c r="B27" s="20">
        <f t="shared" si="2"/>
        <v>2.3000000000000007</v>
      </c>
      <c r="C27" s="20">
        <f t="shared" si="3"/>
        <v>5.1081589719430553</v>
      </c>
      <c r="D27" s="20">
        <f t="shared" si="0"/>
        <v>2.0845733366935284</v>
      </c>
      <c r="E27" s="21">
        <f t="shared" si="1"/>
        <v>5.3170000000000002</v>
      </c>
    </row>
    <row r="28" spans="1:5" x14ac:dyDescent="0.25">
      <c r="A28" s="19">
        <v>24</v>
      </c>
      <c r="B28" s="20">
        <f t="shared" si="2"/>
        <v>2.4000000000000008</v>
      </c>
      <c r="C28" s="20">
        <f t="shared" si="3"/>
        <v>5.4824048494485691</v>
      </c>
      <c r="D28" s="20">
        <f t="shared" si="0"/>
        <v>2.2722707059935541</v>
      </c>
      <c r="E28" s="21">
        <f t="shared" si="1"/>
        <v>5.71</v>
      </c>
    </row>
    <row r="29" spans="1:5" x14ac:dyDescent="0.25">
      <c r="A29" s="19">
        <v>25</v>
      </c>
      <c r="B29" s="20">
        <f t="shared" si="2"/>
        <v>2.5000000000000009</v>
      </c>
      <c r="C29" s="20">
        <f t="shared" si="3"/>
        <v>5.890380453905216</v>
      </c>
      <c r="D29" s="20">
        <f t="shared" si="0"/>
        <v>2.4748968703562118</v>
      </c>
      <c r="E29" s="21">
        <f t="shared" si="1"/>
        <v>6.1379999999999999</v>
      </c>
    </row>
    <row r="30" spans="1:5" x14ac:dyDescent="0.25">
      <c r="A30" s="19">
        <v>26</v>
      </c>
      <c r="B30" s="20">
        <f t="shared" si="2"/>
        <v>2.600000000000001</v>
      </c>
      <c r="C30" s="20">
        <f t="shared" si="3"/>
        <v>6.3347670411030208</v>
      </c>
      <c r="D30" s="20">
        <f t="shared" si="0"/>
        <v>2.6937304037680225</v>
      </c>
      <c r="E30" s="21">
        <f t="shared" si="1"/>
        <v>6.6040000000000001</v>
      </c>
    </row>
    <row r="31" spans="1:5" x14ac:dyDescent="0.25">
      <c r="A31" s="19">
        <v>27</v>
      </c>
      <c r="B31" s="20">
        <f t="shared" si="2"/>
        <v>2.7000000000000011</v>
      </c>
      <c r="C31" s="20">
        <f t="shared" si="3"/>
        <v>6.8184755804775055</v>
      </c>
      <c r="D31" s="20">
        <f t="shared" si="0"/>
        <v>2.9301546089725572</v>
      </c>
      <c r="E31" s="21">
        <f t="shared" si="1"/>
        <v>7.1109999999999998</v>
      </c>
    </row>
    <row r="32" spans="1:5" x14ac:dyDescent="0.25">
      <c r="A32" s="19">
        <v>28</v>
      </c>
      <c r="B32" s="20">
        <f t="shared" si="2"/>
        <v>2.8000000000000012</v>
      </c>
      <c r="C32" s="20">
        <f t="shared" si="3"/>
        <v>7.3446655672999768</v>
      </c>
      <c r="D32" s="20">
        <f t="shared" si="0"/>
        <v>3.1856663280175703</v>
      </c>
      <c r="E32" s="21">
        <f t="shared" si="1"/>
        <v>7.6630000000000003</v>
      </c>
    </row>
    <row r="33" spans="1:5" x14ac:dyDescent="0.25">
      <c r="A33" s="19">
        <v>29</v>
      </c>
      <c r="B33" s="20">
        <f t="shared" si="2"/>
        <v>2.9000000000000012</v>
      </c>
      <c r="C33" s="20">
        <f t="shared" si="3"/>
        <v>7.9167654176792572</v>
      </c>
      <c r="D33" s="20">
        <f t="shared" si="0"/>
        <v>3.4618854822069585</v>
      </c>
      <c r="E33" s="21">
        <f t="shared" si="1"/>
        <v>8.2629999999999999</v>
      </c>
    </row>
    <row r="34" spans="1:5" x14ac:dyDescent="0.25">
      <c r="A34" s="19">
        <v>30</v>
      </c>
      <c r="B34" s="20">
        <f t="shared" si="2"/>
        <v>3.0000000000000013</v>
      </c>
      <c r="C34" s="20">
        <f t="shared" si="3"/>
        <v>8.5384945774026288</v>
      </c>
      <c r="D34" s="20">
        <f t="shared" si="0"/>
        <v>3.7605654024275408</v>
      </c>
      <c r="E34" s="21">
        <f t="shared" si="1"/>
        <v>8.9149999999999991</v>
      </c>
    </row>
    <row r="35" spans="1:5" x14ac:dyDescent="0.25">
      <c r="A35" s="19">
        <v>31</v>
      </c>
      <c r="B35" s="20">
        <f t="shared" si="2"/>
        <v>3.1000000000000014</v>
      </c>
      <c r="C35" s="20">
        <f t="shared" si="3"/>
        <v>9.2138874865966596</v>
      </c>
      <c r="D35" s="20">
        <f t="shared" si="0"/>
        <v>4.0836040158876328</v>
      </c>
      <c r="E35" s="21">
        <f t="shared" si="1"/>
        <v>9.6219999999999999</v>
      </c>
    </row>
    <row r="36" spans="1:5" x14ac:dyDescent="0.25">
      <c r="A36" s="19">
        <v>32</v>
      </c>
      <c r="B36" s="20">
        <f t="shared" si="2"/>
        <v>3.2000000000000015</v>
      </c>
      <c r="C36" s="20">
        <f t="shared" si="3"/>
        <v>9.9473195540517381</v>
      </c>
      <c r="D36" s="20">
        <f t="shared" si="0"/>
        <v>4.4330559607940003</v>
      </c>
      <c r="E36" s="21">
        <f t="shared" si="1"/>
        <v>10.391</v>
      </c>
    </row>
    <row r="37" spans="1:5" x14ac:dyDescent="0.25">
      <c r="A37" s="19">
        <v>33</v>
      </c>
      <c r="B37" s="20">
        <f t="shared" si="2"/>
        <v>3.3000000000000016</v>
      </c>
      <c r="C37" s="20">
        <f t="shared" si="3"/>
        <v>10.743535307903461</v>
      </c>
      <c r="D37" s="20">
        <f t="shared" si="0"/>
        <v>4.811145706441061</v>
      </c>
      <c r="E37" s="21">
        <f t="shared" si="1"/>
        <v>11.225</v>
      </c>
    </row>
    <row r="38" spans="1:5" x14ac:dyDescent="0.25">
      <c r="A38" s="19">
        <v>34</v>
      </c>
      <c r="B38" s="20">
        <f t="shared" si="2"/>
        <v>3.4000000000000017</v>
      </c>
      <c r="C38" s="20">
        <f t="shared" si="3"/>
        <v>11.60767890328165</v>
      </c>
      <c r="D38" s="20">
        <f t="shared" si="0"/>
        <v>5.2202817626293596</v>
      </c>
      <c r="E38" s="21">
        <f t="shared" si="1"/>
        <v>12.13</v>
      </c>
    </row>
    <row r="39" spans="1:5" x14ac:dyDescent="0.25">
      <c r="A39" s="19">
        <v>35</v>
      </c>
      <c r="B39" s="20">
        <f t="shared" si="2"/>
        <v>3.5000000000000018</v>
      </c>
      <c r="C39" s="20">
        <f t="shared" si="3"/>
        <v>12.54532718261296</v>
      </c>
      <c r="D39" s="20">
        <f t="shared" si="0"/>
        <v>5.6630720693105863</v>
      </c>
      <c r="E39" s="21">
        <f t="shared" si="1"/>
        <v>13.112</v>
      </c>
    </row>
    <row r="40" spans="1:5" x14ac:dyDescent="0.25">
      <c r="A40" s="19">
        <v>36</v>
      </c>
      <c r="B40" s="20">
        <f t="shared" si="2"/>
        <v>3.6000000000000019</v>
      </c>
      <c r="C40" s="20">
        <f t="shared" si="3"/>
        <v>13.56252550059202</v>
      </c>
      <c r="D40" s="20">
        <f t="shared" si="0"/>
        <v>6.1423406649184482</v>
      </c>
      <c r="E40" s="21">
        <f t="shared" si="1"/>
        <v>14.177</v>
      </c>
    </row>
    <row r="41" spans="1:5" x14ac:dyDescent="0.25">
      <c r="A41" s="19">
        <v>37</v>
      </c>
      <c r="B41" s="20">
        <f t="shared" si="2"/>
        <v>3.700000000000002</v>
      </c>
      <c r="C41" s="20">
        <f t="shared" si="3"/>
        <v>14.665826543523643</v>
      </c>
      <c r="D41" s="20">
        <f t="shared" si="0"/>
        <v>6.6611457400370346</v>
      </c>
      <c r="E41" s="21">
        <f t="shared" si="1"/>
        <v>15.332000000000001</v>
      </c>
    </row>
    <row r="42" spans="1:5" x14ac:dyDescent="0.25">
      <c r="A42" s="19">
        <v>38</v>
      </c>
      <c r="B42" s="20">
        <f t="shared" si="2"/>
        <v>3.800000000000002</v>
      </c>
      <c r="C42" s="20">
        <f t="shared" si="3"/>
        <v>15.862332391897739</v>
      </c>
      <c r="D42" s="20">
        <f t="shared" si="0"/>
        <v>7.2227991919332908</v>
      </c>
      <c r="E42" s="21">
        <f t="shared" si="1"/>
        <v>16.585000000000001</v>
      </c>
    </row>
    <row r="43" spans="1:5" x14ac:dyDescent="0.25">
      <c r="A43" s="19">
        <v>39</v>
      </c>
      <c r="B43" s="20">
        <f t="shared" si="2"/>
        <v>3.9000000000000021</v>
      </c>
      <c r="C43" s="20">
        <f t="shared" si="3"/>
        <v>17.159740095812133</v>
      </c>
      <c r="D43" s="20">
        <f t="shared" si="0"/>
        <v>7.8308878050948527</v>
      </c>
      <c r="E43" s="21">
        <f t="shared" si="1"/>
        <v>17.943000000000001</v>
      </c>
    </row>
    <row r="44" spans="1:5" ht="15.75" thickBot="1" x14ac:dyDescent="0.3">
      <c r="A44" s="22">
        <v>40</v>
      </c>
      <c r="B44" s="20">
        <f t="shared" si="2"/>
        <v>4.0000000000000018</v>
      </c>
      <c r="C44" s="23">
        <f t="shared" si="3"/>
        <v>18.566391055339071</v>
      </c>
      <c r="D44" s="23">
        <f t="shared" si="0"/>
        <v>7.2105075583364471</v>
      </c>
      <c r="E44" s="24">
        <f t="shared" si="1"/>
        <v>19.286999999999999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49EF-B093-4C64-89B1-56F8373A7B4D}">
  <dimension ref="A1:H337"/>
  <sheetViews>
    <sheetView topLeftCell="A193" workbookViewId="0">
      <selection activeCell="B5" sqref="B5"/>
    </sheetView>
  </sheetViews>
  <sheetFormatPr baseColWidth="10" defaultRowHeight="15" x14ac:dyDescent="0.25"/>
  <cols>
    <col min="2" max="2" width="11.85546875" bestFit="1" customWidth="1"/>
  </cols>
  <sheetData>
    <row r="1" spans="1:8" ht="15.75" thickBot="1" x14ac:dyDescent="0.3"/>
    <row r="2" spans="1:8" ht="15.75" thickBot="1" x14ac:dyDescent="0.3">
      <c r="A2" s="15"/>
      <c r="B2" s="16"/>
      <c r="C2" s="16" t="s">
        <v>5</v>
      </c>
      <c r="D2" s="17"/>
      <c r="E2" s="18"/>
    </row>
    <row r="3" spans="1:8" ht="15.75" thickBot="1" x14ac:dyDescent="0.3">
      <c r="A3" s="51" t="s">
        <v>0</v>
      </c>
      <c r="B3" s="51" t="s">
        <v>1</v>
      </c>
      <c r="C3" s="51" t="s">
        <v>2</v>
      </c>
      <c r="D3" s="51" t="s">
        <v>4</v>
      </c>
      <c r="E3" s="51" t="s">
        <v>35</v>
      </c>
      <c r="G3" s="25" t="s">
        <v>12</v>
      </c>
      <c r="H3" s="26">
        <v>0.01</v>
      </c>
    </row>
    <row r="4" spans="1:8" ht="15.75" thickBot="1" x14ac:dyDescent="0.3">
      <c r="A4" s="51">
        <v>0</v>
      </c>
      <c r="B4" s="51">
        <v>0</v>
      </c>
      <c r="C4" s="51">
        <v>1</v>
      </c>
      <c r="D4" s="51">
        <v>1</v>
      </c>
      <c r="E4" s="51">
        <f>ROUND((C4)+D4*H$3,3)</f>
        <v>1.01</v>
      </c>
      <c r="G4" s="53" t="s">
        <v>34</v>
      </c>
      <c r="H4" s="54">
        <f>H3*H3</f>
        <v>1E-4</v>
      </c>
    </row>
    <row r="5" spans="1:8" x14ac:dyDescent="0.25">
      <c r="A5" s="51">
        <v>1</v>
      </c>
      <c r="B5" s="51">
        <f>B4+H$3</f>
        <v>0.01</v>
      </c>
      <c r="C5" s="51">
        <f>C4+(C4*(B4^2)-C4)*H$3</f>
        <v>0.99</v>
      </c>
      <c r="D5" s="51">
        <f>((C5*(B5^2)-C5)+((C6*(B6^2)-C6)*H$3))/2</f>
        <v>-0.49984904474802</v>
      </c>
      <c r="E5" s="51">
        <f t="shared" ref="E5:E44" si="0">ROUND((C5)+D5*H$3,3)</f>
        <v>0.98499999999999999</v>
      </c>
    </row>
    <row r="6" spans="1:8" x14ac:dyDescent="0.25">
      <c r="A6" s="51">
        <v>2</v>
      </c>
      <c r="B6" s="51">
        <f t="shared" ref="B6:B44" si="1">B5+H$3</f>
        <v>0.02</v>
      </c>
      <c r="C6" s="51">
        <f t="shared" ref="C6:C69" si="2">C5+(C5*(B5^2)-C5)*H$3</f>
        <v>0.98010098999999995</v>
      </c>
      <c r="D6" s="51">
        <f t="shared" ref="D6:D69" si="3">((C6*(B6^2)-C6)+((C7*(B7^2)-C7)*H$3))/2</f>
        <v>-0.49470162793696748</v>
      </c>
      <c r="E6" s="51">
        <f t="shared" si="0"/>
        <v>0.97499999999999998</v>
      </c>
    </row>
    <row r="7" spans="1:8" x14ac:dyDescent="0.25">
      <c r="A7" s="51">
        <v>3</v>
      </c>
      <c r="B7" s="51">
        <f t="shared" si="1"/>
        <v>0.03</v>
      </c>
      <c r="C7" s="51">
        <f t="shared" si="2"/>
        <v>0.97030390050395998</v>
      </c>
      <c r="D7" s="51">
        <f t="shared" si="3"/>
        <v>-0.48951067659116948</v>
      </c>
      <c r="E7" s="51">
        <f t="shared" si="0"/>
        <v>0.96499999999999997</v>
      </c>
    </row>
    <row r="8" spans="1:8" x14ac:dyDescent="0.25">
      <c r="A8" s="51">
        <v>4</v>
      </c>
      <c r="B8" s="51">
        <f t="shared" si="1"/>
        <v>0.04</v>
      </c>
      <c r="C8" s="51">
        <f t="shared" si="2"/>
        <v>0.96060959423402492</v>
      </c>
      <c r="D8" s="51">
        <f t="shared" si="3"/>
        <v>-0.48427951604600061</v>
      </c>
      <c r="E8" s="51">
        <f t="shared" si="0"/>
        <v>0.95599999999999996</v>
      </c>
    </row>
    <row r="9" spans="1:8" x14ac:dyDescent="0.25">
      <c r="A9" s="51">
        <v>5</v>
      </c>
      <c r="B9" s="51">
        <f t="shared" si="1"/>
        <v>0.05</v>
      </c>
      <c r="C9" s="51">
        <f t="shared" si="2"/>
        <v>0.95101886804519242</v>
      </c>
      <c r="D9" s="51">
        <f t="shared" si="3"/>
        <v>-0.47901137512753489</v>
      </c>
      <c r="E9" s="51">
        <f t="shared" si="0"/>
        <v>0.94599999999999995</v>
      </c>
    </row>
    <row r="10" spans="1:8" x14ac:dyDescent="0.25">
      <c r="A10" s="51">
        <v>6</v>
      </c>
      <c r="B10" s="51">
        <f t="shared" si="1"/>
        <v>6.0000000000000005E-2</v>
      </c>
      <c r="C10" s="51">
        <f t="shared" si="2"/>
        <v>0.94153245483644166</v>
      </c>
      <c r="D10" s="51">
        <f t="shared" si="3"/>
        <v>-0.47370938642667382</v>
      </c>
      <c r="E10" s="51">
        <f t="shared" si="0"/>
        <v>0.93700000000000006</v>
      </c>
    </row>
    <row r="11" spans="1:8" x14ac:dyDescent="0.25">
      <c r="A11" s="51">
        <v>7</v>
      </c>
      <c r="B11" s="51">
        <f t="shared" si="1"/>
        <v>7.0000000000000007E-2</v>
      </c>
      <c r="C11" s="51">
        <f t="shared" si="2"/>
        <v>0.93215102545645134</v>
      </c>
      <c r="D11" s="51">
        <f t="shared" si="3"/>
        <v>-0.46837658666276877</v>
      </c>
      <c r="E11" s="51">
        <f t="shared" si="0"/>
        <v>0.92700000000000005</v>
      </c>
    </row>
    <row r="12" spans="1:8" x14ac:dyDescent="0.25">
      <c r="A12" s="51">
        <v>8</v>
      </c>
      <c r="B12" s="51">
        <f t="shared" si="1"/>
        <v>0.08</v>
      </c>
      <c r="C12" s="51">
        <f t="shared" si="2"/>
        <v>0.92287519060213419</v>
      </c>
      <c r="D12" s="51">
        <f t="shared" si="3"/>
        <v>-0.46301591713182216</v>
      </c>
      <c r="E12" s="51">
        <f t="shared" si="0"/>
        <v>0.91800000000000004</v>
      </c>
    </row>
    <row r="13" spans="1:8" x14ac:dyDescent="0.25">
      <c r="A13" s="51">
        <v>9</v>
      </c>
      <c r="B13" s="51">
        <f t="shared" si="1"/>
        <v>0.09</v>
      </c>
      <c r="C13" s="51">
        <f t="shared" si="2"/>
        <v>0.91370550270831141</v>
      </c>
      <c r="D13" s="51">
        <f t="shared" si="3"/>
        <v>-0.45763022423443045</v>
      </c>
      <c r="E13" s="51">
        <f t="shared" si="0"/>
        <v>0.90900000000000003</v>
      </c>
    </row>
    <row r="14" spans="1:8" x14ac:dyDescent="0.25">
      <c r="A14" s="51">
        <v>10</v>
      </c>
      <c r="B14" s="51">
        <f t="shared" si="1"/>
        <v>9.9999999999999992E-2</v>
      </c>
      <c r="C14" s="51">
        <f t="shared" si="2"/>
        <v>0.90464245782694763</v>
      </c>
      <c r="D14" s="51">
        <f t="shared" si="3"/>
        <v>-0.45222226007871297</v>
      </c>
      <c r="E14" s="51">
        <f t="shared" si="0"/>
        <v>0.9</v>
      </c>
    </row>
    <row r="15" spans="1:8" x14ac:dyDescent="0.25">
      <c r="A15" s="51">
        <v>11</v>
      </c>
      <c r="B15" s="51">
        <f t="shared" si="1"/>
        <v>0.10999999999999999</v>
      </c>
      <c r="C15" s="51">
        <f t="shared" si="2"/>
        <v>0.89568649749446083</v>
      </c>
      <c r="D15" s="51">
        <f t="shared" si="3"/>
        <v>-0.44679468315355536</v>
      </c>
      <c r="E15" s="51">
        <f t="shared" si="0"/>
        <v>0.89100000000000001</v>
      </c>
    </row>
    <row r="16" spans="1:8" x14ac:dyDescent="0.25">
      <c r="A16" s="51">
        <v>12</v>
      </c>
      <c r="B16" s="51">
        <f t="shared" si="1"/>
        <v>0.11999999999999998</v>
      </c>
      <c r="C16" s="51">
        <f t="shared" si="2"/>
        <v>0.8868380105857131</v>
      </c>
      <c r="D16" s="51">
        <f t="shared" si="3"/>
        <v>-0.44135005906758584</v>
      </c>
      <c r="E16" s="51">
        <f t="shared" si="0"/>
        <v>0.88200000000000001</v>
      </c>
    </row>
    <row r="17" spans="1:5" x14ac:dyDescent="0.25">
      <c r="A17" s="51">
        <v>13</v>
      </c>
      <c r="B17" s="51">
        <f t="shared" si="1"/>
        <v>0.12999999999999998</v>
      </c>
      <c r="C17" s="51">
        <f t="shared" si="2"/>
        <v>0.87809733515338029</v>
      </c>
      <c r="D17" s="51">
        <f t="shared" si="3"/>
        <v>-0.43589086134939692</v>
      </c>
      <c r="E17" s="51">
        <f t="shared" si="0"/>
        <v>0.874</v>
      </c>
    </row>
    <row r="18" spans="1:5" x14ac:dyDescent="0.25">
      <c r="A18" s="51">
        <v>14</v>
      </c>
      <c r="B18" s="51">
        <f t="shared" si="1"/>
        <v>0.13999999999999999</v>
      </c>
      <c r="C18" s="51">
        <f t="shared" si="2"/>
        <v>0.86946476025148745</v>
      </c>
      <c r="D18" s="51">
        <f t="shared" si="3"/>
        <v>-0.43041947230461808</v>
      </c>
      <c r="E18" s="51">
        <f t="shared" si="0"/>
        <v>0.86499999999999999</v>
      </c>
    </row>
    <row r="19" spans="1:5" x14ac:dyDescent="0.25">
      <c r="A19" s="51">
        <v>15</v>
      </c>
      <c r="B19" s="51">
        <f t="shared" si="1"/>
        <v>0.15</v>
      </c>
      <c r="C19" s="51">
        <f t="shared" si="2"/>
        <v>0.86094052774198182</v>
      </c>
      <c r="D19" s="51">
        <f t="shared" si="3"/>
        <v>-0.42493818392554744</v>
      </c>
      <c r="E19" s="51">
        <f t="shared" si="0"/>
        <v>0.85699999999999998</v>
      </c>
    </row>
    <row r="20" spans="1:5" x14ac:dyDescent="0.25">
      <c r="A20" s="51">
        <v>16</v>
      </c>
      <c r="B20" s="51">
        <f t="shared" si="1"/>
        <v>0.16</v>
      </c>
      <c r="C20" s="51">
        <f t="shared" si="2"/>
        <v>0.85252483408330393</v>
      </c>
      <c r="D20" s="51">
        <f t="shared" si="3"/>
        <v>-0.41944919884914722</v>
      </c>
      <c r="E20" s="51">
        <f t="shared" si="0"/>
        <v>0.84799999999999998</v>
      </c>
    </row>
    <row r="21" spans="1:5" x14ac:dyDescent="0.25">
      <c r="A21" s="51">
        <v>17</v>
      </c>
      <c r="B21" s="51">
        <f t="shared" si="1"/>
        <v>0.17</v>
      </c>
      <c r="C21" s="51">
        <f t="shared" si="2"/>
        <v>0.84421783209999623</v>
      </c>
      <c r="D21" s="51">
        <f t="shared" si="3"/>
        <v>-0.41395463135931287</v>
      </c>
      <c r="E21" s="51">
        <f t="shared" si="0"/>
        <v>0.84</v>
      </c>
    </row>
    <row r="22" spans="1:5" x14ac:dyDescent="0.25">
      <c r="A22" s="51">
        <v>18</v>
      </c>
      <c r="B22" s="51">
        <f t="shared" si="1"/>
        <v>0.18000000000000002</v>
      </c>
      <c r="C22" s="51">
        <f t="shared" si="2"/>
        <v>0.83601963273247315</v>
      </c>
      <c r="D22" s="51">
        <f t="shared" si="3"/>
        <v>-0.40845650842942999</v>
      </c>
      <c r="E22" s="51">
        <f t="shared" si="0"/>
        <v>0.83199999999999996</v>
      </c>
    </row>
    <row r="23" spans="1:5" x14ac:dyDescent="0.25">
      <c r="A23" s="51">
        <v>19</v>
      </c>
      <c r="B23" s="51">
        <f t="shared" si="1"/>
        <v>0.19000000000000003</v>
      </c>
      <c r="C23" s="51">
        <f t="shared" si="2"/>
        <v>0.82793030676615376</v>
      </c>
      <c r="D23" s="51">
        <f t="shared" si="3"/>
        <v>-0.40295677080133613</v>
      </c>
      <c r="E23" s="51">
        <f t="shared" si="0"/>
        <v>0.82399999999999995</v>
      </c>
    </row>
    <row r="24" spans="1:5" x14ac:dyDescent="0.25">
      <c r="A24" s="51">
        <v>20</v>
      </c>
      <c r="B24" s="51">
        <f t="shared" si="1"/>
        <v>0.20000000000000004</v>
      </c>
      <c r="C24" s="51">
        <f t="shared" si="2"/>
        <v>0.81994988653923484</v>
      </c>
      <c r="D24" s="51">
        <f t="shared" si="3"/>
        <v>-0.39745727409691295</v>
      </c>
      <c r="E24" s="51">
        <f t="shared" si="0"/>
        <v>0.81599999999999995</v>
      </c>
    </row>
    <row r="25" spans="1:5" x14ac:dyDescent="0.25">
      <c r="A25" s="51">
        <v>21</v>
      </c>
      <c r="B25" s="51">
        <f t="shared" si="1"/>
        <v>0.21000000000000005</v>
      </c>
      <c r="C25" s="51">
        <f t="shared" si="2"/>
        <v>0.8120783676284582</v>
      </c>
      <c r="D25" s="51">
        <f t="shared" si="3"/>
        <v>-0.39195978995863912</v>
      </c>
      <c r="E25" s="51">
        <f t="shared" si="0"/>
        <v>0.80800000000000005</v>
      </c>
    </row>
    <row r="26" spans="1:5" x14ac:dyDescent="0.25">
      <c r="A26" s="51">
        <v>22</v>
      </c>
      <c r="B26" s="51">
        <f t="shared" si="1"/>
        <v>0.22000000000000006</v>
      </c>
      <c r="C26" s="51">
        <f t="shared" si="2"/>
        <v>0.80431571051229778</v>
      </c>
      <c r="D26" s="51">
        <f t="shared" si="3"/>
        <v>-0.38646600721554175</v>
      </c>
      <c r="E26" s="51">
        <f t="shared" si="0"/>
        <v>0.8</v>
      </c>
    </row>
    <row r="27" spans="1:5" x14ac:dyDescent="0.25">
      <c r="A27" s="51">
        <v>23</v>
      </c>
      <c r="B27" s="51">
        <f t="shared" si="1"/>
        <v>0.23000000000000007</v>
      </c>
      <c r="C27" s="51">
        <f t="shared" si="2"/>
        <v>0.79666184221106273</v>
      </c>
      <c r="D27" s="51">
        <f t="shared" si="3"/>
        <v>-0.38097753307108995</v>
      </c>
      <c r="E27" s="51">
        <f t="shared" si="0"/>
        <v>0.79300000000000004</v>
      </c>
    </row>
    <row r="28" spans="1:5" x14ac:dyDescent="0.25">
      <c r="A28" s="51">
        <v>24</v>
      </c>
      <c r="B28" s="51">
        <f t="shared" si="1"/>
        <v>0.24000000000000007</v>
      </c>
      <c r="C28" s="51">
        <f t="shared" si="2"/>
        <v>0.78911665790348173</v>
      </c>
      <c r="D28" s="51">
        <f t="shared" si="3"/>
        <v>-0.37549589430968028</v>
      </c>
      <c r="E28" s="51">
        <f t="shared" si="0"/>
        <v>0.78500000000000003</v>
      </c>
    </row>
    <row r="29" spans="1:5" x14ac:dyDescent="0.25">
      <c r="A29" s="51">
        <v>25</v>
      </c>
      <c r="B29" s="51">
        <f t="shared" si="1"/>
        <v>0.25000000000000006</v>
      </c>
      <c r="C29" s="51">
        <f t="shared" si="2"/>
        <v>0.78168002251939928</v>
      </c>
      <c r="D29" s="51">
        <f t="shared" si="3"/>
        <v>-0.37002253851846961</v>
      </c>
      <c r="E29" s="51">
        <f t="shared" si="0"/>
        <v>0.77800000000000002</v>
      </c>
    </row>
    <row r="30" spans="1:5" x14ac:dyDescent="0.25">
      <c r="A30" s="51">
        <v>26</v>
      </c>
      <c r="B30" s="51">
        <f t="shared" si="1"/>
        <v>0.26000000000000006</v>
      </c>
      <c r="C30" s="51">
        <f t="shared" si="2"/>
        <v>0.7743517723082799</v>
      </c>
      <c r="D30" s="51">
        <f t="shared" si="3"/>
        <v>-0.36455883532141475</v>
      </c>
      <c r="E30" s="51">
        <f t="shared" si="0"/>
        <v>0.77100000000000002</v>
      </c>
    </row>
    <row r="31" spans="1:5" x14ac:dyDescent="0.25">
      <c r="A31" s="51">
        <v>27</v>
      </c>
      <c r="B31" s="51">
        <f t="shared" si="1"/>
        <v>0.27000000000000007</v>
      </c>
      <c r="C31" s="51">
        <f t="shared" si="2"/>
        <v>0.76713171638327748</v>
      </c>
      <c r="D31" s="51">
        <f t="shared" si="3"/>
        <v>-0.35910607762248137</v>
      </c>
      <c r="E31" s="51">
        <f t="shared" si="0"/>
        <v>0.76400000000000001</v>
      </c>
    </row>
    <row r="32" spans="1:5" x14ac:dyDescent="0.25">
      <c r="A32" s="51">
        <v>28</v>
      </c>
      <c r="B32" s="51">
        <f t="shared" si="1"/>
        <v>0.28000000000000008</v>
      </c>
      <c r="C32" s="51">
        <f t="shared" si="2"/>
        <v>0.76001963824068808</v>
      </c>
      <c r="D32" s="51">
        <f t="shared" si="3"/>
        <v>-0.35366548285508675</v>
      </c>
      <c r="E32" s="51">
        <f t="shared" si="0"/>
        <v>0.75600000000000001</v>
      </c>
    </row>
    <row r="33" spans="1:5" x14ac:dyDescent="0.25">
      <c r="A33" s="51">
        <v>29</v>
      </c>
      <c r="B33" s="51">
        <f t="shared" si="1"/>
        <v>0.29000000000000009</v>
      </c>
      <c r="C33" s="51">
        <f t="shared" si="2"/>
        <v>0.75301529725466188</v>
      </c>
      <c r="D33" s="51">
        <f t="shared" si="3"/>
        <v>-0.34823819423494173</v>
      </c>
      <c r="E33" s="51">
        <f t="shared" si="0"/>
        <v>0.75</v>
      </c>
    </row>
    <row r="34" spans="1:5" x14ac:dyDescent="0.25">
      <c r="A34" s="51">
        <v>30</v>
      </c>
      <c r="B34" s="51">
        <f t="shared" si="1"/>
        <v>0.3000000000000001</v>
      </c>
      <c r="C34" s="51">
        <f t="shared" si="2"/>
        <v>0.74611843014710644</v>
      </c>
      <c r="D34" s="51">
        <f t="shared" si="3"/>
        <v>-0.34282528201355328</v>
      </c>
      <c r="E34" s="51">
        <f t="shared" si="0"/>
        <v>0.74299999999999999</v>
      </c>
    </row>
    <row r="35" spans="1:5" x14ac:dyDescent="0.25">
      <c r="A35" s="51">
        <v>31</v>
      </c>
      <c r="B35" s="51">
        <f t="shared" si="1"/>
        <v>0.31000000000000011</v>
      </c>
      <c r="C35" s="51">
        <f t="shared" si="2"/>
        <v>0.73932875243276774</v>
      </c>
      <c r="D35" s="51">
        <f t="shared" si="3"/>
        <v>-0.33742774472974912</v>
      </c>
      <c r="E35" s="51">
        <f t="shared" si="0"/>
        <v>0.73599999999999999</v>
      </c>
    </row>
    <row r="36" spans="1:5" x14ac:dyDescent="0.25">
      <c r="A36" s="51">
        <v>32</v>
      </c>
      <c r="B36" s="51">
        <f t="shared" si="1"/>
        <v>0.32000000000000012</v>
      </c>
      <c r="C36" s="51">
        <f t="shared" si="2"/>
        <v>0.73264595983952796</v>
      </c>
      <c r="D36" s="51">
        <f t="shared" si="3"/>
        <v>-0.33204651045667638</v>
      </c>
      <c r="E36" s="51">
        <f t="shared" si="0"/>
        <v>0.72899999999999998</v>
      </c>
    </row>
    <row r="37" spans="1:5" x14ac:dyDescent="0.25">
      <c r="A37" s="51">
        <v>33</v>
      </c>
      <c r="B37" s="51">
        <f t="shared" si="1"/>
        <v>0.33000000000000013</v>
      </c>
      <c r="C37" s="51">
        <f t="shared" si="2"/>
        <v>0.7260697297040084</v>
      </c>
      <c r="D37" s="51">
        <f t="shared" si="3"/>
        <v>-0.32668243804181996</v>
      </c>
      <c r="E37" s="51">
        <f t="shared" si="0"/>
        <v>0.72299999999999998</v>
      </c>
    </row>
    <row r="38" spans="1:5" x14ac:dyDescent="0.25">
      <c r="A38" s="51">
        <v>34</v>
      </c>
      <c r="B38" s="51">
        <f t="shared" si="1"/>
        <v>0.34000000000000014</v>
      </c>
      <c r="C38" s="51">
        <f t="shared" si="2"/>
        <v>0.71959972234261593</v>
      </c>
      <c r="D38" s="51">
        <f t="shared" si="3"/>
        <v>-0.32133631833767695</v>
      </c>
      <c r="E38" s="51">
        <f t="shared" si="0"/>
        <v>0.71599999999999997</v>
      </c>
    </row>
    <row r="39" spans="1:5" x14ac:dyDescent="0.25">
      <c r="A39" s="51">
        <v>35</v>
      </c>
      <c r="B39" s="51">
        <f t="shared" si="1"/>
        <v>0.35000000000000014</v>
      </c>
      <c r="C39" s="51">
        <f t="shared" si="2"/>
        <v>0.71323558239821783</v>
      </c>
      <c r="D39" s="51">
        <f t="shared" si="3"/>
        <v>-0.31600887542080597</v>
      </c>
      <c r="E39" s="51">
        <f t="shared" si="0"/>
        <v>0.71</v>
      </c>
    </row>
    <row r="40" spans="1:5" x14ac:dyDescent="0.25">
      <c r="A40" s="51">
        <v>36</v>
      </c>
      <c r="B40" s="51">
        <f t="shared" si="1"/>
        <v>0.36000000000000015</v>
      </c>
      <c r="C40" s="51">
        <f t="shared" si="2"/>
        <v>0.70697694016267343</v>
      </c>
      <c r="D40" s="51">
        <f t="shared" si="3"/>
        <v>-0.31070076779705963</v>
      </c>
      <c r="E40" s="51">
        <f t="shared" si="0"/>
        <v>0.70399999999999996</v>
      </c>
    </row>
    <row r="41" spans="1:5" x14ac:dyDescent="0.25">
      <c r="A41" s="51">
        <v>37</v>
      </c>
      <c r="B41" s="51">
        <f t="shared" si="1"/>
        <v>0.37000000000000016</v>
      </c>
      <c r="C41" s="51">
        <f t="shared" si="2"/>
        <v>0.70082341287549754</v>
      </c>
      <c r="D41" s="51">
        <f t="shared" si="3"/>
        <v>-0.30541258959088452</v>
      </c>
      <c r="E41" s="51">
        <f t="shared" si="0"/>
        <v>0.69799999999999995</v>
      </c>
    </row>
    <row r="42" spans="1:5" x14ac:dyDescent="0.25">
      <c r="A42" s="51">
        <v>38</v>
      </c>
      <c r="B42" s="51">
        <f t="shared" si="1"/>
        <v>0.38000000000000017</v>
      </c>
      <c r="C42" s="51">
        <f t="shared" si="2"/>
        <v>0.69477460599896912</v>
      </c>
      <c r="D42" s="51">
        <f t="shared" si="3"/>
        <v>-0.30014487171665466</v>
      </c>
      <c r="E42" s="51">
        <f t="shared" si="0"/>
        <v>0.69199999999999995</v>
      </c>
    </row>
    <row r="43" spans="1:5" x14ac:dyDescent="0.25">
      <c r="A43" s="51">
        <v>39</v>
      </c>
      <c r="B43" s="51">
        <f t="shared" si="1"/>
        <v>0.39000000000000018</v>
      </c>
      <c r="C43" s="51">
        <f t="shared" si="2"/>
        <v>0.68883011447004194</v>
      </c>
      <c r="D43" s="51">
        <f t="shared" si="3"/>
        <v>-0.29489808303007792</v>
      </c>
      <c r="E43" s="51">
        <f t="shared" si="0"/>
        <v>0.68600000000000005</v>
      </c>
    </row>
    <row r="44" spans="1:5" x14ac:dyDescent="0.25">
      <c r="A44" s="51">
        <v>40</v>
      </c>
      <c r="B44" s="51">
        <f t="shared" si="1"/>
        <v>0.40000000000000019</v>
      </c>
      <c r="C44" s="51">
        <f t="shared" si="2"/>
        <v>0.68298952392945045</v>
      </c>
      <c r="D44" s="51">
        <f t="shared" si="3"/>
        <v>-0.28967263145778549</v>
      </c>
      <c r="E44" s="51">
        <f t="shared" si="0"/>
        <v>0.68</v>
      </c>
    </row>
    <row r="45" spans="1:5" x14ac:dyDescent="0.25">
      <c r="A45" s="51">
        <v>41</v>
      </c>
      <c r="B45" s="51">
        <f t="shared" ref="B45:B108" si="4">B44+H$3</f>
        <v>0.4100000000000002</v>
      </c>
      <c r="C45" s="51">
        <f t="shared" si="2"/>
        <v>0.6772524119284431</v>
      </c>
      <c r="D45" s="51">
        <f t="shared" si="3"/>
        <v>-0.28446886510328567</v>
      </c>
      <c r="E45" s="51">
        <f t="shared" ref="E45:E108" si="5">ROUND((C45)+D45*H$3,3)</f>
        <v>0.67400000000000004</v>
      </c>
    </row>
    <row r="46" spans="1:5" x14ac:dyDescent="0.25">
      <c r="A46" s="51">
        <v>42</v>
      </c>
      <c r="B46" s="51">
        <f t="shared" si="4"/>
        <v>0.42000000000000021</v>
      </c>
      <c r="C46" s="51">
        <f t="shared" si="2"/>
        <v>0.6716183491136104</v>
      </c>
      <c r="D46" s="51">
        <f t="shared" si="3"/>
        <v>-0.27928707332752545</v>
      </c>
      <c r="E46" s="51">
        <f t="shared" si="5"/>
        <v>0.66900000000000004</v>
      </c>
    </row>
    <row r="47" spans="1:5" x14ac:dyDescent="0.25">
      <c r="A47" s="51">
        <v>43</v>
      </c>
      <c r="B47" s="51">
        <f t="shared" si="4"/>
        <v>0.43000000000000022</v>
      </c>
      <c r="C47" s="51">
        <f t="shared" si="2"/>
        <v>0.66608690039031071</v>
      </c>
      <c r="D47" s="51">
        <f t="shared" si="3"/>
        <v>-0.27412748780236607</v>
      </c>
      <c r="E47" s="51">
        <f t="shared" si="5"/>
        <v>0.66300000000000003</v>
      </c>
    </row>
    <row r="48" spans="1:5" x14ac:dyDescent="0.25">
      <c r="A48" s="51">
        <v>44</v>
      </c>
      <c r="B48" s="51">
        <f t="shared" si="4"/>
        <v>0.44000000000000022</v>
      </c>
      <c r="C48" s="51">
        <f t="shared" si="2"/>
        <v>0.66065762606522926</v>
      </c>
      <c r="D48" s="51">
        <f t="shared" si="3"/>
        <v>-0.26899028353533783</v>
      </c>
      <c r="E48" s="51">
        <f t="shared" si="5"/>
        <v>0.65800000000000003</v>
      </c>
    </row>
    <row r="49" spans="1:5" x14ac:dyDescent="0.25">
      <c r="A49" s="51">
        <v>45</v>
      </c>
      <c r="B49" s="51">
        <f t="shared" si="4"/>
        <v>0.45000000000000023</v>
      </c>
      <c r="C49" s="51">
        <f t="shared" si="2"/>
        <v>0.65533008296863926</v>
      </c>
      <c r="D49" s="51">
        <f t="shared" si="3"/>
        <v>-0.26387557986409044</v>
      </c>
      <c r="E49" s="51">
        <f t="shared" si="5"/>
        <v>0.65300000000000002</v>
      </c>
    </row>
    <row r="50" spans="1:5" x14ac:dyDescent="0.25">
      <c r="A50" s="51">
        <v>46</v>
      </c>
      <c r="B50" s="51">
        <f t="shared" si="4"/>
        <v>0.46000000000000024</v>
      </c>
      <c r="C50" s="51">
        <f t="shared" si="2"/>
        <v>0.65010382555696433</v>
      </c>
      <c r="D50" s="51">
        <f t="shared" si="3"/>
        <v>-0.25878344141900922</v>
      </c>
      <c r="E50" s="51">
        <f t="shared" si="5"/>
        <v>0.64800000000000002</v>
      </c>
    </row>
    <row r="51" spans="1:5" x14ac:dyDescent="0.25">
      <c r="A51" s="51">
        <v>47</v>
      </c>
      <c r="B51" s="51">
        <f t="shared" si="4"/>
        <v>0.47000000000000025</v>
      </c>
      <c r="C51" s="51">
        <f t="shared" si="2"/>
        <v>0.64497840699627318</v>
      </c>
      <c r="D51" s="51">
        <f t="shared" si="3"/>
        <v>-0.25371387905251308</v>
      </c>
      <c r="E51" s="51">
        <f t="shared" si="5"/>
        <v>0.64200000000000002</v>
      </c>
    </row>
    <row r="52" spans="1:5" x14ac:dyDescent="0.25">
      <c r="A52" s="51">
        <v>48</v>
      </c>
      <c r="B52" s="51">
        <f t="shared" si="4"/>
        <v>0.48000000000000026</v>
      </c>
      <c r="C52" s="51">
        <f t="shared" si="2"/>
        <v>0.63995338022736525</v>
      </c>
      <c r="D52" s="51">
        <f t="shared" si="3"/>
        <v>-0.24866685073359049</v>
      </c>
      <c r="E52" s="51">
        <f t="shared" si="5"/>
        <v>0.63700000000000001</v>
      </c>
    </row>
    <row r="53" spans="1:5" x14ac:dyDescent="0.25">
      <c r="A53" s="51">
        <v>49</v>
      </c>
      <c r="B53" s="51">
        <f t="shared" si="4"/>
        <v>0.49000000000000027</v>
      </c>
      <c r="C53" s="51">
        <f t="shared" si="2"/>
        <v>0.6350282990131354</v>
      </c>
      <c r="D53" s="51">
        <f t="shared" si="3"/>
        <v>-0.24364226240617423</v>
      </c>
      <c r="E53" s="51">
        <f t="shared" si="5"/>
        <v>0.63300000000000001</v>
      </c>
    </row>
    <row r="54" spans="1:5" x14ac:dyDescent="0.25">
      <c r="A54" s="51">
        <v>50</v>
      </c>
      <c r="B54" s="51">
        <f t="shared" si="4"/>
        <v>0.50000000000000022</v>
      </c>
      <c r="C54" s="51">
        <f t="shared" si="2"/>
        <v>0.63020271896893454</v>
      </c>
      <c r="D54" s="51">
        <f t="shared" si="3"/>
        <v>-0.23863996880998475</v>
      </c>
      <c r="E54" s="51">
        <f t="shared" si="5"/>
        <v>0.628</v>
      </c>
    </row>
    <row r="55" spans="1:5" x14ac:dyDescent="0.25">
      <c r="A55" s="51">
        <v>51</v>
      </c>
      <c r="B55" s="51">
        <f t="shared" si="4"/>
        <v>0.51000000000000023</v>
      </c>
      <c r="C55" s="51">
        <f t="shared" si="2"/>
        <v>0.62547619857666759</v>
      </c>
      <c r="D55" s="51">
        <f t="shared" si="3"/>
        <v>-0.23365977426250714</v>
      </c>
      <c r="E55" s="51">
        <f t="shared" si="5"/>
        <v>0.623</v>
      </c>
    </row>
    <row r="56" spans="1:5" x14ac:dyDescent="0.25">
      <c r="A56" s="51">
        <v>52</v>
      </c>
      <c r="B56" s="51">
        <f t="shared" si="4"/>
        <v>0.52000000000000024</v>
      </c>
      <c r="C56" s="51">
        <f t="shared" si="2"/>
        <v>0.62084830018339887</v>
      </c>
      <c r="D56" s="51">
        <f t="shared" si="3"/>
        <v>-0.22870143340079133</v>
      </c>
      <c r="E56" s="51">
        <f t="shared" si="5"/>
        <v>0.61899999999999999</v>
      </c>
    </row>
    <row r="57" spans="1:5" x14ac:dyDescent="0.25">
      <c r="A57" s="51">
        <v>53</v>
      </c>
      <c r="B57" s="51">
        <f t="shared" si="4"/>
        <v>0.53000000000000025</v>
      </c>
      <c r="C57" s="51">
        <f t="shared" si="2"/>
        <v>0.61631859098526076</v>
      </c>
      <c r="D57" s="51">
        <f t="shared" si="3"/>
        <v>-0.22376465188178951</v>
      </c>
      <c r="E57" s="51">
        <f t="shared" si="5"/>
        <v>0.61399999999999999</v>
      </c>
    </row>
    <row r="58" spans="1:5" x14ac:dyDescent="0.25">
      <c r="A58" s="51">
        <v>54</v>
      </c>
      <c r="B58" s="51">
        <f t="shared" si="4"/>
        <v>0.54000000000000026</v>
      </c>
      <c r="C58" s="51">
        <f t="shared" si="2"/>
        <v>0.61188664399748571</v>
      </c>
      <c r="D58" s="51">
        <f t="shared" si="3"/>
        <v>-0.21884908703996162</v>
      </c>
      <c r="E58" s="51">
        <f t="shared" si="5"/>
        <v>0.61</v>
      </c>
    </row>
    <row r="59" spans="1:5" x14ac:dyDescent="0.25">
      <c r="A59" s="51">
        <v>55</v>
      </c>
      <c r="B59" s="51">
        <f t="shared" si="4"/>
        <v>0.55000000000000027</v>
      </c>
      <c r="C59" s="51">
        <f t="shared" si="2"/>
        <v>0.60755203901140753</v>
      </c>
      <c r="D59" s="51">
        <f t="shared" si="3"/>
        <v>-0.2139543485008952</v>
      </c>
      <c r="E59" s="51">
        <f t="shared" si="5"/>
        <v>0.60499999999999998</v>
      </c>
    </row>
    <row r="60" spans="1:5" x14ac:dyDescent="0.25">
      <c r="A60" s="51">
        <v>56</v>
      </c>
      <c r="B60" s="51">
        <f t="shared" si="4"/>
        <v>0.56000000000000028</v>
      </c>
      <c r="C60" s="51">
        <f t="shared" si="2"/>
        <v>0.60331436353930301</v>
      </c>
      <c r="D60" s="51">
        <f t="shared" si="3"/>
        <v>-0.20907999874969496</v>
      </c>
      <c r="E60" s="51">
        <f t="shared" si="5"/>
        <v>0.60099999999999998</v>
      </c>
    </row>
    <row r="61" spans="1:5" x14ac:dyDescent="0.25">
      <c r="A61" s="51">
        <v>57</v>
      </c>
      <c r="B61" s="51">
        <f t="shared" si="4"/>
        <v>0.57000000000000028</v>
      </c>
      <c r="C61" s="51">
        <f t="shared" si="2"/>
        <v>0.59917321374796928</v>
      </c>
      <c r="D61" s="51">
        <f t="shared" si="3"/>
        <v>-0.20422555365290426</v>
      </c>
      <c r="E61" s="51">
        <f t="shared" si="5"/>
        <v>0.59699999999999998</v>
      </c>
    </row>
    <row r="62" spans="1:5" x14ac:dyDescent="0.25">
      <c r="A62" s="51">
        <v>58</v>
      </c>
      <c r="B62" s="51">
        <f t="shared" si="4"/>
        <v>0.58000000000000029</v>
      </c>
      <c r="C62" s="51">
        <f t="shared" si="2"/>
        <v>0.59512819538195671</v>
      </c>
      <c r="D62" s="51">
        <f t="shared" si="3"/>
        <v>-0.19939048293271913</v>
      </c>
      <c r="E62" s="51">
        <f t="shared" si="5"/>
        <v>0.59299999999999997</v>
      </c>
    </row>
    <row r="63" spans="1:5" x14ac:dyDescent="0.25">
      <c r="A63" s="51">
        <v>59</v>
      </c>
      <c r="B63" s="51">
        <f t="shared" si="4"/>
        <v>0.5900000000000003</v>
      </c>
      <c r="C63" s="51">
        <f t="shared" si="2"/>
        <v>0.59117892467740207</v>
      </c>
      <c r="D63" s="51">
        <f t="shared" si="3"/>
        <v>-0.19457421059225491</v>
      </c>
      <c r="E63" s="51">
        <f t="shared" si="5"/>
        <v>0.58899999999999997</v>
      </c>
    </row>
    <row r="64" spans="1:5" x14ac:dyDescent="0.25">
      <c r="A64" s="51">
        <v>60</v>
      </c>
      <c r="B64" s="51">
        <f t="shared" si="4"/>
        <v>0.60000000000000031</v>
      </c>
      <c r="C64" s="51">
        <f t="shared" si="2"/>
        <v>0.58732502926743013</v>
      </c>
      <c r="D64" s="51">
        <f t="shared" si="3"/>
        <v>-0.18977611529061456</v>
      </c>
      <c r="E64" s="51">
        <f t="shared" si="5"/>
        <v>0.58499999999999996</v>
      </c>
    </row>
    <row r="65" spans="1:5" x14ac:dyDescent="0.25">
      <c r="A65" s="51">
        <v>61</v>
      </c>
      <c r="B65" s="51">
        <f t="shared" si="4"/>
        <v>0.61000000000000032</v>
      </c>
      <c r="C65" s="51">
        <f t="shared" si="2"/>
        <v>0.58356614908011861</v>
      </c>
      <c r="D65" s="51">
        <f t="shared" si="3"/>
        <v>-0.18499553066649721</v>
      </c>
      <c r="E65" s="51">
        <f t="shared" si="5"/>
        <v>0.58199999999999996</v>
      </c>
    </row>
    <row r="66" spans="1:5" x14ac:dyDescent="0.25">
      <c r="A66" s="51">
        <v>62</v>
      </c>
      <c r="B66" s="51">
        <f t="shared" si="4"/>
        <v>0.62000000000000033</v>
      </c>
      <c r="C66" s="51">
        <f t="shared" si="2"/>
        <v>0.57990193723004457</v>
      </c>
      <c r="D66" s="51">
        <f t="shared" si="3"/>
        <v>-0.18023174560906499</v>
      </c>
      <c r="E66" s="51">
        <f t="shared" si="5"/>
        <v>0.57799999999999996</v>
      </c>
    </row>
    <row r="67" spans="1:5" x14ac:dyDescent="0.25">
      <c r="A67" s="51">
        <v>63</v>
      </c>
      <c r="B67" s="51">
        <f t="shared" si="4"/>
        <v>0.63000000000000034</v>
      </c>
      <c r="C67" s="51">
        <f t="shared" si="2"/>
        <v>0.57633206090445643</v>
      </c>
      <c r="D67" s="51">
        <f t="shared" si="3"/>
        <v>-0.17548400447476639</v>
      </c>
      <c r="E67" s="51">
        <f t="shared" si="5"/>
        <v>0.57499999999999996</v>
      </c>
    </row>
    <row r="68" spans="1:5" x14ac:dyDescent="0.25">
      <c r="A68" s="51">
        <v>64</v>
      </c>
      <c r="B68" s="51">
        <f t="shared" si="4"/>
        <v>0.64000000000000035</v>
      </c>
      <c r="C68" s="51">
        <f t="shared" si="2"/>
        <v>0.57285620224514167</v>
      </c>
      <c r="D68" s="51">
        <f t="shared" si="3"/>
        <v>-0.17075150724878388</v>
      </c>
      <c r="E68" s="51">
        <f t="shared" si="5"/>
        <v>0.57099999999999995</v>
      </c>
    </row>
    <row r="69" spans="1:5" x14ac:dyDescent="0.25">
      <c r="A69" s="51">
        <v>65</v>
      </c>
      <c r="B69" s="51">
        <f t="shared" si="4"/>
        <v>0.65000000000000036</v>
      </c>
      <c r="C69" s="51">
        <f t="shared" si="2"/>
        <v>0.56947405922708638</v>
      </c>
      <c r="D69" s="51">
        <f t="shared" si="3"/>
        <v>-0.16603340964974295</v>
      </c>
      <c r="E69" s="51">
        <f t="shared" si="5"/>
        <v>0.56799999999999995</v>
      </c>
    </row>
    <row r="70" spans="1:5" x14ac:dyDescent="0.25">
      <c r="A70" s="51">
        <v>66</v>
      </c>
      <c r="B70" s="51">
        <f t="shared" si="4"/>
        <v>0.66000000000000036</v>
      </c>
      <c r="C70" s="51">
        <f t="shared" ref="C70:C133" si="6">C69+(C69*(B69^2)-C69)*H$3</f>
        <v>0.56618534653504993</v>
      </c>
      <c r="D70" s="51">
        <f t="shared" ref="D70:D133" si="7">((C70*(B70^2)-C70)+((C71*(B71^2)-C71)*H$3))/2</f>
        <v>-0.16132882317627917</v>
      </c>
      <c r="E70" s="51">
        <f t="shared" si="5"/>
        <v>0.56499999999999995</v>
      </c>
    </row>
    <row r="71" spans="1:5" x14ac:dyDescent="0.25">
      <c r="A71" s="51">
        <v>67</v>
      </c>
      <c r="B71" s="51">
        <f t="shared" si="4"/>
        <v>0.67000000000000037</v>
      </c>
      <c r="C71" s="51">
        <f t="shared" si="6"/>
        <v>0.5629897964392061</v>
      </c>
      <c r="D71" s="51">
        <f t="shared" si="7"/>
        <v>-0.15663681509401883</v>
      </c>
      <c r="E71" s="51">
        <f t="shared" si="5"/>
        <v>0.56100000000000005</v>
      </c>
    </row>
    <row r="72" spans="1:5" x14ac:dyDescent="0.25">
      <c r="A72" s="51">
        <v>68</v>
      </c>
      <c r="B72" s="51">
        <f t="shared" si="4"/>
        <v>0.68000000000000038</v>
      </c>
      <c r="C72" s="51">
        <f t="shared" si="6"/>
        <v>0.55988715967102964</v>
      </c>
      <c r="D72" s="51">
        <f t="shared" si="7"/>
        <v>-0.15195640836147714</v>
      </c>
      <c r="E72" s="51">
        <f t="shared" si="5"/>
        <v>0.55800000000000005</v>
      </c>
    </row>
    <row r="73" spans="1:5" x14ac:dyDescent="0.25">
      <c r="A73" s="51">
        <v>69</v>
      </c>
      <c r="B73" s="51">
        <f t="shared" si="4"/>
        <v>0.69000000000000039</v>
      </c>
      <c r="C73" s="51">
        <f t="shared" si="6"/>
        <v>0.55687720630063819</v>
      </c>
      <c r="D73" s="51">
        <f t="shared" si="7"/>
        <v>-0.14728658149332494</v>
      </c>
      <c r="E73" s="51">
        <f t="shared" si="5"/>
        <v>0.55500000000000005</v>
      </c>
    </row>
    <row r="74" spans="1:5" x14ac:dyDescent="0.25">
      <c r="A74" s="51">
        <v>70</v>
      </c>
      <c r="B74" s="51">
        <f t="shared" si="4"/>
        <v>0.7000000000000004</v>
      </c>
      <c r="C74" s="51">
        <f t="shared" si="6"/>
        <v>0.55395972661682913</v>
      </c>
      <c r="D74" s="51">
        <f t="shared" si="7"/>
        <v>-0.14262626835941275</v>
      </c>
      <c r="E74" s="51">
        <f t="shared" si="5"/>
        <v>0.55300000000000005</v>
      </c>
    </row>
    <row r="75" spans="1:5" x14ac:dyDescent="0.25">
      <c r="A75" s="51">
        <v>71</v>
      </c>
      <c r="B75" s="51">
        <f t="shared" si="4"/>
        <v>0.71000000000000041</v>
      </c>
      <c r="C75" s="51">
        <f t="shared" si="6"/>
        <v>0.55113453201108331</v>
      </c>
      <c r="D75" s="51">
        <f t="shared" si="7"/>
        <v>-0.1379743579178753</v>
      </c>
      <c r="E75" s="51">
        <f t="shared" si="5"/>
        <v>0.55000000000000004</v>
      </c>
    </row>
    <row r="76" spans="1:5" x14ac:dyDescent="0.25">
      <c r="A76" s="51">
        <v>72</v>
      </c>
      <c r="B76" s="51">
        <f t="shared" si="4"/>
        <v>0.72000000000000042</v>
      </c>
      <c r="C76" s="51">
        <f t="shared" si="6"/>
        <v>0.5484014558668403</v>
      </c>
      <c r="D76" s="51">
        <f t="shared" si="7"/>
        <v>-0.13332969388056551</v>
      </c>
      <c r="E76" s="51">
        <f t="shared" si="5"/>
        <v>0.54700000000000004</v>
      </c>
    </row>
    <row r="77" spans="1:5" x14ac:dyDescent="0.25">
      <c r="A77" s="51">
        <v>73</v>
      </c>
      <c r="B77" s="51">
        <f t="shared" si="4"/>
        <v>0.73000000000000043</v>
      </c>
      <c r="C77" s="51">
        <f t="shared" si="6"/>
        <v>0.54576035445538562</v>
      </c>
      <c r="D77" s="51">
        <f t="shared" si="7"/>
        <v>-0.12869107430898863</v>
      </c>
      <c r="E77" s="51">
        <f t="shared" si="5"/>
        <v>0.54400000000000004</v>
      </c>
    </row>
    <row r="78" spans="1:5" x14ac:dyDescent="0.25">
      <c r="A78" s="51">
        <v>74</v>
      </c>
      <c r="B78" s="51">
        <f t="shared" si="4"/>
        <v>0.74000000000000044</v>
      </c>
      <c r="C78" s="51">
        <f t="shared" si="6"/>
        <v>0.54321110783972448</v>
      </c>
      <c r="D78" s="51">
        <f t="shared" si="7"/>
        <v>-0.12405725113881894</v>
      </c>
      <c r="E78" s="51">
        <f t="shared" si="5"/>
        <v>0.54200000000000004</v>
      </c>
    </row>
    <row r="79" spans="1:5" x14ac:dyDescent="0.25">
      <c r="A79" s="51">
        <v>75</v>
      </c>
      <c r="B79" s="51">
        <f t="shared" si="4"/>
        <v>0.75000000000000044</v>
      </c>
      <c r="C79" s="51">
        <f t="shared" si="6"/>
        <v>0.5407536207878576</v>
      </c>
      <c r="D79" s="51">
        <f t="shared" si="7"/>
        <v>-0.11942692963099154</v>
      </c>
      <c r="E79" s="51">
        <f t="shared" si="5"/>
        <v>0.54</v>
      </c>
    </row>
    <row r="80" spans="1:5" x14ac:dyDescent="0.25">
      <c r="A80" s="51">
        <v>76</v>
      </c>
      <c r="B80" s="51">
        <f t="shared" si="4"/>
        <v>0.76000000000000045</v>
      </c>
      <c r="C80" s="51">
        <f t="shared" si="6"/>
        <v>0.53838782369691074</v>
      </c>
      <c r="D80" s="51">
        <f t="shared" si="7"/>
        <v>-0.11479876774725691</v>
      </c>
      <c r="E80" s="51">
        <f t="shared" si="5"/>
        <v>0.53700000000000003</v>
      </c>
    </row>
    <row r="81" spans="1:5" x14ac:dyDescent="0.25">
      <c r="A81" s="51">
        <v>77</v>
      </c>
      <c r="B81" s="51">
        <f t="shared" si="4"/>
        <v>0.77000000000000046</v>
      </c>
      <c r="C81" s="51">
        <f t="shared" si="6"/>
        <v>0.53611367352961503</v>
      </c>
      <c r="D81" s="51">
        <f t="shared" si="7"/>
        <v>-0.11017137544798217</v>
      </c>
      <c r="E81" s="51">
        <f t="shared" si="5"/>
        <v>0.53500000000000003</v>
      </c>
    </row>
    <row r="82" spans="1:5" x14ac:dyDescent="0.25">
      <c r="A82" s="51">
        <v>78</v>
      </c>
      <c r="B82" s="51">
        <f t="shared" si="4"/>
        <v>0.78000000000000047</v>
      </c>
      <c r="C82" s="51">
        <f t="shared" si="6"/>
        <v>0.53393115476467601</v>
      </c>
      <c r="D82" s="51">
        <f t="shared" si="7"/>
        <v>-0.10554331390986491</v>
      </c>
      <c r="E82" s="51">
        <f t="shared" si="5"/>
        <v>0.53300000000000003</v>
      </c>
    </row>
    <row r="83" spans="1:5" x14ac:dyDescent="0.25">
      <c r="A83" s="51">
        <v>79</v>
      </c>
      <c r="B83" s="51">
        <f t="shared" si="4"/>
        <v>0.79000000000000048</v>
      </c>
      <c r="C83" s="51">
        <f t="shared" si="6"/>
        <v>0.53184028036261755</v>
      </c>
      <c r="D83" s="51">
        <f t="shared" si="7"/>
        <v>-0.1009130946611015</v>
      </c>
      <c r="E83" s="51">
        <f t="shared" si="5"/>
        <v>0.53100000000000003</v>
      </c>
    </row>
    <row r="84" spans="1:5" x14ac:dyDescent="0.25">
      <c r="A84" s="51">
        <v>80</v>
      </c>
      <c r="B84" s="51">
        <f t="shared" si="4"/>
        <v>0.80000000000000049</v>
      </c>
      <c r="C84" s="51">
        <f t="shared" si="6"/>
        <v>0.52984109274873448</v>
      </c>
      <c r="D84" s="51">
        <f t="shared" si="7"/>
        <v>-9.6279178631421103E-2</v>
      </c>
      <c r="E84" s="51">
        <f t="shared" si="5"/>
        <v>0.52900000000000003</v>
      </c>
    </row>
    <row r="85" spans="1:5" x14ac:dyDescent="0.25">
      <c r="A85" s="51">
        <v>81</v>
      </c>
      <c r="B85" s="51">
        <f t="shared" si="4"/>
        <v>0.8100000000000005</v>
      </c>
      <c r="C85" s="51">
        <f t="shared" si="6"/>
        <v>0.52793366481483905</v>
      </c>
      <c r="D85" s="51">
        <f t="shared" si="7"/>
        <v>-9.1639975114253591E-2</v>
      </c>
      <c r="E85" s="51">
        <f t="shared" si="5"/>
        <v>0.52700000000000002</v>
      </c>
    </row>
    <row r="86" spans="1:5" x14ac:dyDescent="0.25">
      <c r="A86" s="51">
        <v>82</v>
      </c>
      <c r="B86" s="51">
        <f t="shared" si="4"/>
        <v>0.82000000000000051</v>
      </c>
      <c r="C86" s="51">
        <f t="shared" si="6"/>
        <v>0.52611810094154088</v>
      </c>
      <c r="D86" s="51">
        <f t="shared" si="7"/>
        <v>-8.6993840638149841E-2</v>
      </c>
      <c r="E86" s="51">
        <f t="shared" si="5"/>
        <v>0.52500000000000002</v>
      </c>
    </row>
    <row r="87" spans="1:5" x14ac:dyDescent="0.25">
      <c r="A87" s="51">
        <v>83</v>
      </c>
      <c r="B87" s="51">
        <f t="shared" si="4"/>
        <v>0.83000000000000052</v>
      </c>
      <c r="C87" s="51">
        <f t="shared" si="6"/>
        <v>0.52439453804285641</v>
      </c>
      <c r="D87" s="51">
        <f t="shared" si="7"/>
        <v>-8.233907774441282E-2</v>
      </c>
      <c r="E87" s="51">
        <f t="shared" si="5"/>
        <v>0.52400000000000002</v>
      </c>
    </row>
    <row r="88" spans="1:5" x14ac:dyDescent="0.25">
      <c r="A88" s="51">
        <v>84</v>
      </c>
      <c r="B88" s="51">
        <f t="shared" si="4"/>
        <v>0.84000000000000052</v>
      </c>
      <c r="C88" s="51">
        <f t="shared" si="6"/>
        <v>0.52276314663500512</v>
      </c>
      <c r="D88" s="51">
        <f t="shared" si="7"/>
        <v>-7.7673933667727207E-2</v>
      </c>
      <c r="E88" s="51">
        <f t="shared" si="5"/>
        <v>0.52200000000000002</v>
      </c>
    </row>
    <row r="89" spans="1:5" x14ac:dyDescent="0.25">
      <c r="A89" s="51">
        <v>85</v>
      </c>
      <c r="B89" s="51">
        <f t="shared" si="4"/>
        <v>0.85000000000000053</v>
      </c>
      <c r="C89" s="51">
        <f t="shared" si="6"/>
        <v>0.52122413193131167</v>
      </c>
      <c r="D89" s="51">
        <f t="shared" si="7"/>
        <v>-7.2996598916393943E-2</v>
      </c>
      <c r="E89" s="51">
        <f t="shared" si="5"/>
        <v>0.52</v>
      </c>
    </row>
    <row r="90" spans="1:5" x14ac:dyDescent="0.25">
      <c r="A90" s="51">
        <v>86</v>
      </c>
      <c r="B90" s="51">
        <f t="shared" si="4"/>
        <v>0.86000000000000054</v>
      </c>
      <c r="C90" s="51">
        <f t="shared" si="6"/>
        <v>0.5197777349652023</v>
      </c>
      <c r="D90" s="51">
        <f t="shared" si="7"/>
        <v>-6.8305205748584133E-2</v>
      </c>
      <c r="E90" s="51">
        <f t="shared" si="5"/>
        <v>0.51900000000000002</v>
      </c>
    </row>
    <row r="91" spans="1:5" x14ac:dyDescent="0.25">
      <c r="A91" s="51">
        <v>87</v>
      </c>
      <c r="B91" s="51">
        <f t="shared" si="4"/>
        <v>0.87000000000000055</v>
      </c>
      <c r="C91" s="51">
        <f t="shared" si="6"/>
        <v>0.51842423374335289</v>
      </c>
      <c r="D91" s="51">
        <f t="shared" si="7"/>
        <v>-6.3597826540822619E-2</v>
      </c>
      <c r="E91" s="51">
        <f t="shared" si="5"/>
        <v>0.51800000000000002</v>
      </c>
    </row>
    <row r="92" spans="1:5" x14ac:dyDescent="0.25">
      <c r="A92" s="51">
        <v>88</v>
      </c>
      <c r="B92" s="51">
        <f t="shared" si="4"/>
        <v>0.88000000000000056</v>
      </c>
      <c r="C92" s="51">
        <f t="shared" si="6"/>
        <v>0.51716394443112279</v>
      </c>
      <c r="D92" s="51">
        <f t="shared" si="7"/>
        <v>-5.8872472044694493E-2</v>
      </c>
      <c r="E92" s="51">
        <f t="shared" si="5"/>
        <v>0.51700000000000002</v>
      </c>
    </row>
    <row r="93" spans="1:5" x14ac:dyDescent="0.25">
      <c r="A93" s="51">
        <v>89</v>
      </c>
      <c r="B93" s="51">
        <f t="shared" si="4"/>
        <v>0.89000000000000057</v>
      </c>
      <c r="C93" s="51">
        <f t="shared" si="6"/>
        <v>0.51599722257248615</v>
      </c>
      <c r="D93" s="51">
        <f t="shared" si="7"/>
        <v>-5.4127089527539099E-2</v>
      </c>
      <c r="E93" s="51">
        <f t="shared" si="5"/>
        <v>0.51500000000000001</v>
      </c>
    </row>
    <row r="94" spans="1:5" x14ac:dyDescent="0.25">
      <c r="A94" s="51">
        <v>90</v>
      </c>
      <c r="B94" s="51">
        <f t="shared" si="4"/>
        <v>0.90000000000000058</v>
      </c>
      <c r="C94" s="51">
        <f t="shared" si="6"/>
        <v>0.51492446434675798</v>
      </c>
      <c r="D94" s="51">
        <f t="shared" si="7"/>
        <v>-4.9359560792651275E-2</v>
      </c>
      <c r="E94" s="51">
        <f t="shared" si="5"/>
        <v>0.51400000000000001</v>
      </c>
    </row>
    <row r="95" spans="1:5" x14ac:dyDescent="0.25">
      <c r="A95" s="51">
        <v>91</v>
      </c>
      <c r="B95" s="51">
        <f t="shared" si="4"/>
        <v>0.91000000000000059</v>
      </c>
      <c r="C95" s="51">
        <f t="shared" si="6"/>
        <v>0.51394610786449912</v>
      </c>
      <c r="D95" s="51">
        <f t="shared" si="7"/>
        <v>-4.4567700074253327E-2</v>
      </c>
      <c r="E95" s="51">
        <f t="shared" si="5"/>
        <v>0.51400000000000001</v>
      </c>
    </row>
    <row r="96" spans="1:5" x14ac:dyDescent="0.25">
      <c r="A96" s="51">
        <v>92</v>
      </c>
      <c r="B96" s="51">
        <f t="shared" si="4"/>
        <v>0.9200000000000006</v>
      </c>
      <c r="C96" s="51">
        <f t="shared" si="6"/>
        <v>0.51306263450508005</v>
      </c>
      <c r="D96" s="51">
        <f t="shared" si="7"/>
        <v>-3.9749251802226514E-2</v>
      </c>
      <c r="E96" s="51">
        <f t="shared" si="5"/>
        <v>0.51300000000000001</v>
      </c>
    </row>
    <row r="97" spans="1:5" x14ac:dyDescent="0.25">
      <c r="A97" s="51">
        <v>93</v>
      </c>
      <c r="B97" s="51">
        <f t="shared" si="4"/>
        <v>0.9300000000000006</v>
      </c>
      <c r="C97" s="51">
        <f t="shared" si="6"/>
        <v>0.51227457029848023</v>
      </c>
      <c r="D97" s="51">
        <f t="shared" si="7"/>
        <v>-3.4901888231302095E-2</v>
      </c>
      <c r="E97" s="51">
        <f t="shared" si="5"/>
        <v>0.51200000000000001</v>
      </c>
    </row>
    <row r="98" spans="1:5" x14ac:dyDescent="0.25">
      <c r="A98" s="51">
        <v>94</v>
      </c>
      <c r="B98" s="51">
        <f t="shared" si="4"/>
        <v>0.94000000000000061</v>
      </c>
      <c r="C98" s="51">
        <f t="shared" si="6"/>
        <v>0.51158248735400702</v>
      </c>
      <c r="D98" s="51">
        <f t="shared" si="7"/>
        <v>-3.0023206929105539E-2</v>
      </c>
      <c r="E98" s="51">
        <f t="shared" si="5"/>
        <v>0.51100000000000001</v>
      </c>
    </row>
    <row r="99" spans="1:5" x14ac:dyDescent="0.25">
      <c r="A99" s="51">
        <v>95</v>
      </c>
      <c r="B99" s="51">
        <f t="shared" si="4"/>
        <v>0.95000000000000062</v>
      </c>
      <c r="C99" s="51">
        <f t="shared" si="6"/>
        <v>0.51098700533872699</v>
      </c>
      <c r="D99" s="51">
        <f t="shared" si="7"/>
        <v>-2.5110728117121971E-2</v>
      </c>
      <c r="E99" s="51">
        <f t="shared" si="5"/>
        <v>0.51100000000000001</v>
      </c>
    </row>
    <row r="100" spans="1:5" x14ac:dyDescent="0.25">
      <c r="A100" s="51">
        <v>96</v>
      </c>
      <c r="B100" s="51">
        <f t="shared" si="4"/>
        <v>0.96000000000000063</v>
      </c>
      <c r="C100" s="51">
        <f t="shared" si="6"/>
        <v>0.51048879300852168</v>
      </c>
      <c r="D100" s="51">
        <f t="shared" si="7"/>
        <v>-2.0161891858308117E-2</v>
      </c>
      <c r="E100" s="51">
        <f t="shared" si="5"/>
        <v>0.51</v>
      </c>
    </row>
    <row r="101" spans="1:5" x14ac:dyDescent="0.25">
      <c r="A101" s="51">
        <v>97</v>
      </c>
      <c r="B101" s="51">
        <f t="shared" si="4"/>
        <v>0.97000000000000064</v>
      </c>
      <c r="C101" s="51">
        <f t="shared" si="6"/>
        <v>0.51008856979480299</v>
      </c>
      <c r="D101" s="51">
        <f t="shared" si="7"/>
        <v>-1.5174055084711204E-2</v>
      </c>
      <c r="E101" s="51">
        <f t="shared" si="5"/>
        <v>0.51</v>
      </c>
    </row>
    <row r="102" spans="1:5" x14ac:dyDescent="0.25">
      <c r="A102" s="51">
        <v>98</v>
      </c>
      <c r="B102" s="51">
        <f t="shared" si="4"/>
        <v>0.98000000000000065</v>
      </c>
      <c r="C102" s="51">
        <f t="shared" si="6"/>
        <v>0.50978710745005429</v>
      </c>
      <c r="D102" s="51">
        <f t="shared" si="7"/>
        <v>-1.0144488458070438E-2</v>
      </c>
      <c r="E102" s="51">
        <f t="shared" si="5"/>
        <v>0.51</v>
      </c>
    </row>
    <row r="103" spans="1:5" x14ac:dyDescent="0.25">
      <c r="A103" s="51">
        <v>99</v>
      </c>
      <c r="B103" s="51">
        <f t="shared" si="4"/>
        <v>0.99000000000000066</v>
      </c>
      <c r="C103" s="51">
        <f t="shared" si="6"/>
        <v>0.50958523175550408</v>
      </c>
      <c r="D103" s="51">
        <f t="shared" si="7"/>
        <v>-5.070373055966939E-3</v>
      </c>
      <c r="E103" s="51">
        <f t="shared" si="5"/>
        <v>0.51</v>
      </c>
    </row>
    <row r="104" spans="1:5" x14ac:dyDescent="0.25">
      <c r="A104" s="51">
        <v>100</v>
      </c>
      <c r="B104" s="51">
        <f t="shared" si="4"/>
        <v>1.0000000000000007</v>
      </c>
      <c r="C104" s="51">
        <f t="shared" si="6"/>
        <v>0.50948382429438477</v>
      </c>
      <c r="D104" s="51">
        <f t="shared" si="7"/>
        <v>5.1203124341921983E-5</v>
      </c>
      <c r="E104" s="51">
        <f t="shared" si="5"/>
        <v>0.50900000000000001</v>
      </c>
    </row>
    <row r="105" spans="1:5" x14ac:dyDescent="0.25">
      <c r="A105" s="51">
        <v>101</v>
      </c>
      <c r="B105" s="51">
        <f t="shared" si="4"/>
        <v>1.0100000000000007</v>
      </c>
      <c r="C105" s="51">
        <f t="shared" si="6"/>
        <v>0.50948382429438477</v>
      </c>
      <c r="D105" s="51">
        <f t="shared" si="7"/>
        <v>5.2232488527285941E-3</v>
      </c>
      <c r="E105" s="51">
        <f t="shared" si="5"/>
        <v>0.51</v>
      </c>
    </row>
    <row r="106" spans="1:5" x14ac:dyDescent="0.25">
      <c r="A106" s="51">
        <v>102</v>
      </c>
      <c r="B106" s="51">
        <f t="shared" si="4"/>
        <v>1.0200000000000007</v>
      </c>
      <c r="C106" s="51">
        <f t="shared" si="6"/>
        <v>0.50958623054306795</v>
      </c>
      <c r="D106" s="51">
        <f t="shared" si="7"/>
        <v>1.044887355244957E-2</v>
      </c>
      <c r="E106" s="51">
        <f t="shared" si="5"/>
        <v>0.51</v>
      </c>
    </row>
    <row r="107" spans="1:5" x14ac:dyDescent="0.25">
      <c r="A107" s="51">
        <v>103</v>
      </c>
      <c r="B107" s="51">
        <f t="shared" si="4"/>
        <v>1.0300000000000007</v>
      </c>
      <c r="C107" s="51">
        <f t="shared" si="6"/>
        <v>0.50979210338020731</v>
      </c>
      <c r="D107" s="51">
        <f t="shared" si="7"/>
        <v>1.5731291395170346E-2</v>
      </c>
      <c r="E107" s="51">
        <f t="shared" si="5"/>
        <v>0.51</v>
      </c>
    </row>
    <row r="108" spans="1:5" x14ac:dyDescent="0.25">
      <c r="A108" s="51">
        <v>104</v>
      </c>
      <c r="B108" s="51">
        <f t="shared" si="4"/>
        <v>1.0400000000000007</v>
      </c>
      <c r="C108" s="51">
        <f t="shared" si="6"/>
        <v>0.51010256677116583</v>
      </c>
      <c r="D108" s="51">
        <f t="shared" si="7"/>
        <v>2.1073825614627589E-2</v>
      </c>
      <c r="E108" s="51">
        <f t="shared" si="5"/>
        <v>0.51</v>
      </c>
    </row>
    <row r="109" spans="1:5" x14ac:dyDescent="0.25">
      <c r="A109" s="51">
        <v>105</v>
      </c>
      <c r="B109" s="51">
        <f t="shared" ref="B109:B172" si="8">B108+H$3</f>
        <v>1.0500000000000007</v>
      </c>
      <c r="C109" s="51">
        <f t="shared" si="6"/>
        <v>0.51051881046565106</v>
      </c>
      <c r="D109" s="51">
        <f t="shared" si="7"/>
        <v>2.6479913049373291E-2</v>
      </c>
      <c r="E109" s="51">
        <f t="shared" ref="E109:E172" si="9">ROUND((C109)+D109*H$3,3)</f>
        <v>0.51100000000000001</v>
      </c>
    </row>
    <row r="110" spans="1:5" x14ac:dyDescent="0.25">
      <c r="A110" s="51">
        <v>106</v>
      </c>
      <c r="B110" s="51">
        <f t="shared" si="8"/>
        <v>1.0600000000000007</v>
      </c>
      <c r="C110" s="51">
        <f t="shared" si="6"/>
        <v>0.51104209224637831</v>
      </c>
      <c r="D110" s="51">
        <f t="shared" si="7"/>
        <v>3.1953108925653922E-2</v>
      </c>
      <c r="E110" s="51">
        <f t="shared" si="9"/>
        <v>0.51100000000000001</v>
      </c>
    </row>
    <row r="111" spans="1:5" x14ac:dyDescent="0.25">
      <c r="A111" s="51">
        <v>107</v>
      </c>
      <c r="B111" s="51">
        <f t="shared" si="8"/>
        <v>1.0700000000000007</v>
      </c>
      <c r="C111" s="51">
        <f t="shared" si="6"/>
        <v>0.51167374027239487</v>
      </c>
      <c r="D111" s="51">
        <f t="shared" si="7"/>
        <v>3.7497091892129734E-2</v>
      </c>
      <c r="E111" s="51">
        <f t="shared" si="9"/>
        <v>0.51200000000000001</v>
      </c>
    </row>
    <row r="112" spans="1:5" x14ac:dyDescent="0.25">
      <c r="A112" s="51">
        <v>108</v>
      </c>
      <c r="B112" s="51">
        <f t="shared" si="8"/>
        <v>1.0800000000000007</v>
      </c>
      <c r="C112" s="51">
        <f t="shared" si="6"/>
        <v>0.51241515552204953</v>
      </c>
      <c r="D112" s="51">
        <f t="shared" si="7"/>
        <v>4.3115669318822492E-2</v>
      </c>
      <c r="E112" s="51">
        <f t="shared" si="9"/>
        <v>0.51300000000000001</v>
      </c>
    </row>
    <row r="113" spans="1:5" x14ac:dyDescent="0.25">
      <c r="A113" s="51">
        <v>109</v>
      </c>
      <c r="B113" s="51">
        <f t="shared" si="8"/>
        <v>1.0900000000000007</v>
      </c>
      <c r="C113" s="51">
        <f t="shared" si="6"/>
        <v>0.51326781434083824</v>
      </c>
      <c r="D113" s="51">
        <f t="shared" si="7"/>
        <v>4.881278287341085E-2</v>
      </c>
      <c r="E113" s="51">
        <f t="shared" si="9"/>
        <v>0.51400000000000001</v>
      </c>
    </row>
    <row r="114" spans="1:5" x14ac:dyDescent="0.25">
      <c r="A114" s="51">
        <v>110</v>
      </c>
      <c r="B114" s="51">
        <f t="shared" si="8"/>
        <v>1.1000000000000008</v>
      </c>
      <c r="C114" s="51">
        <f t="shared" si="6"/>
        <v>0.51423327109961336</v>
      </c>
      <c r="D114" s="51">
        <f t="shared" si="7"/>
        <v>5.4592514388764307E-2</v>
      </c>
      <c r="E114" s="51">
        <f t="shared" si="9"/>
        <v>0.51500000000000001</v>
      </c>
    </row>
    <row r="115" spans="1:5" x14ac:dyDescent="0.25">
      <c r="A115" s="51">
        <v>111</v>
      </c>
      <c r="B115" s="51">
        <f t="shared" si="8"/>
        <v>1.1100000000000008</v>
      </c>
      <c r="C115" s="51">
        <f t="shared" si="6"/>
        <v>0.51531316096892255</v>
      </c>
      <c r="D115" s="51">
        <f t="shared" si="7"/>
        <v>6.0459092036425285E-2</v>
      </c>
      <c r="E115" s="51">
        <f t="shared" si="9"/>
        <v>0.51600000000000001</v>
      </c>
    </row>
    <row r="116" spans="1:5" x14ac:dyDescent="0.25">
      <c r="A116" s="51">
        <v>112</v>
      </c>
      <c r="B116" s="51">
        <f t="shared" si="8"/>
        <v>1.1200000000000008</v>
      </c>
      <c r="C116" s="51">
        <f t="shared" si="6"/>
        <v>0.51650920281553148</v>
      </c>
      <c r="D116" s="51">
        <f t="shared" si="7"/>
        <v>6.6416896821620011E-2</v>
      </c>
      <c r="E116" s="51">
        <f t="shared" si="9"/>
        <v>0.51700000000000002</v>
      </c>
    </row>
    <row r="117" spans="1:5" x14ac:dyDescent="0.25">
      <c r="A117" s="51">
        <v>113</v>
      </c>
      <c r="B117" s="51">
        <f t="shared" si="8"/>
        <v>1.1300000000000008</v>
      </c>
      <c r="C117" s="51">
        <f t="shared" si="6"/>
        <v>0.51782320222749423</v>
      </c>
      <c r="D117" s="51">
        <f t="shared" si="7"/>
        <v>7.2470469416299366E-2</v>
      </c>
      <c r="E117" s="51">
        <f t="shared" si="9"/>
        <v>0.51900000000000002</v>
      </c>
    </row>
    <row r="118" spans="1:5" x14ac:dyDescent="0.25">
      <c r="A118" s="51">
        <v>114</v>
      </c>
      <c r="B118" s="51">
        <f t="shared" si="8"/>
        <v>1.1400000000000008</v>
      </c>
      <c r="C118" s="51">
        <f t="shared" si="6"/>
        <v>0.51925705467446215</v>
      </c>
      <c r="D118" s="51">
        <f t="shared" si="7"/>
        <v>7.8624517347691478E-2</v>
      </c>
      <c r="E118" s="51">
        <f t="shared" si="9"/>
        <v>0.52</v>
      </c>
    </row>
    <row r="119" spans="1:5" x14ac:dyDescent="0.25">
      <c r="A119" s="51">
        <v>115</v>
      </c>
      <c r="B119" s="51">
        <f t="shared" si="8"/>
        <v>1.1500000000000008</v>
      </c>
      <c r="C119" s="51">
        <f t="shared" si="6"/>
        <v>0.52081274881026685</v>
      </c>
      <c r="D119" s="51">
        <f t="shared" si="7"/>
        <v>8.4883922560886726E-2</v>
      </c>
      <c r="E119" s="51">
        <f t="shared" si="9"/>
        <v>0.52200000000000002</v>
      </c>
    </row>
    <row r="120" spans="1:5" x14ac:dyDescent="0.25">
      <c r="A120" s="51">
        <v>116</v>
      </c>
      <c r="B120" s="51">
        <f t="shared" si="8"/>
        <v>1.1600000000000008</v>
      </c>
      <c r="C120" s="51">
        <f t="shared" si="6"/>
        <v>0.52249236992518</v>
      </c>
      <c r="D120" s="51">
        <f t="shared" si="7"/>
        <v>9.1253749375080004E-2</v>
      </c>
      <c r="E120" s="51">
        <f t="shared" si="9"/>
        <v>0.52300000000000002</v>
      </c>
    </row>
    <row r="121" spans="1:5" x14ac:dyDescent="0.25">
      <c r="A121" s="51">
        <v>117</v>
      </c>
      <c r="B121" s="51">
        <f t="shared" si="8"/>
        <v>1.1700000000000008</v>
      </c>
      <c r="C121" s="51">
        <f t="shared" si="6"/>
        <v>0.52429810355564144</v>
      </c>
      <c r="D121" s="51">
        <f t="shared" si="7"/>
        <v>9.7739252854266045E-2</v>
      </c>
      <c r="E121" s="51">
        <f t="shared" si="9"/>
        <v>0.52500000000000002</v>
      </c>
    </row>
    <row r="122" spans="1:5" x14ac:dyDescent="0.25">
      <c r="A122" s="51">
        <v>118</v>
      </c>
      <c r="B122" s="51">
        <f t="shared" si="8"/>
        <v>1.1800000000000008</v>
      </c>
      <c r="C122" s="51">
        <f t="shared" si="6"/>
        <v>0.52623223925965823</v>
      </c>
      <c r="D122" s="51">
        <f t="shared" si="7"/>
        <v>0.1043458876144311</v>
      </c>
      <c r="E122" s="51">
        <f t="shared" si="9"/>
        <v>0.52700000000000002</v>
      </c>
    </row>
    <row r="123" spans="1:5" x14ac:dyDescent="0.25">
      <c r="A123" s="51">
        <v>119</v>
      </c>
      <c r="B123" s="51">
        <f t="shared" si="8"/>
        <v>1.1900000000000008</v>
      </c>
      <c r="C123" s="51">
        <f t="shared" si="6"/>
        <v>0.52829717456651315</v>
      </c>
      <c r="D123" s="51">
        <f t="shared" si="7"/>
        <v>0.11107931709060533</v>
      </c>
      <c r="E123" s="51">
        <f t="shared" si="9"/>
        <v>0.52900000000000003</v>
      </c>
    </row>
    <row r="124" spans="1:5" x14ac:dyDescent="0.25">
      <c r="A124" s="51">
        <v>120</v>
      </c>
      <c r="B124" s="51">
        <f t="shared" si="8"/>
        <v>1.2000000000000008</v>
      </c>
      <c r="C124" s="51">
        <f t="shared" si="6"/>
        <v>0.5304954191098844</v>
      </c>
      <c r="D124" s="51">
        <f t="shared" si="7"/>
        <v>0.11794542328854776</v>
      </c>
      <c r="E124" s="51">
        <f t="shared" si="9"/>
        <v>0.53200000000000003</v>
      </c>
    </row>
    <row r="125" spans="1:5" x14ac:dyDescent="0.25">
      <c r="A125" s="51">
        <v>121</v>
      </c>
      <c r="B125" s="51">
        <f t="shared" si="8"/>
        <v>1.2100000000000009</v>
      </c>
      <c r="C125" s="51">
        <f t="shared" si="6"/>
        <v>0.53282959895396786</v>
      </c>
      <c r="D125" s="51">
        <f t="shared" si="7"/>
        <v>0.12495031704733045</v>
      </c>
      <c r="E125" s="51">
        <f t="shared" si="9"/>
        <v>0.53400000000000003</v>
      </c>
    </row>
    <row r="126" spans="1:5" x14ac:dyDescent="0.25">
      <c r="A126" s="51">
        <v>122</v>
      </c>
      <c r="B126" s="51">
        <f t="shared" si="8"/>
        <v>1.2200000000000009</v>
      </c>
      <c r="C126" s="51">
        <f t="shared" si="6"/>
        <v>0.53530246112271329</v>
      </c>
      <c r="D126" s="51">
        <f t="shared" si="7"/>
        <v>0.13210034884067737</v>
      </c>
      <c r="E126" s="51">
        <f t="shared" si="9"/>
        <v>0.53700000000000003</v>
      </c>
    </row>
    <row r="127" spans="1:5" x14ac:dyDescent="0.25">
      <c r="A127" s="51">
        <v>123</v>
      </c>
      <c r="B127" s="51">
        <f t="shared" si="8"/>
        <v>1.2300000000000009</v>
      </c>
      <c r="C127" s="51">
        <f t="shared" si="6"/>
        <v>0.53791687834283664</v>
      </c>
      <c r="D127" s="51">
        <f t="shared" si="7"/>
        <v>0.13940212014660489</v>
      </c>
      <c r="E127" s="51">
        <f t="shared" si="9"/>
        <v>0.53900000000000003</v>
      </c>
    </row>
    <row r="128" spans="1:5" x14ac:dyDescent="0.25">
      <c r="A128" s="51">
        <v>124</v>
      </c>
      <c r="B128" s="51">
        <f t="shared" si="8"/>
        <v>1.2400000000000009</v>
      </c>
      <c r="C128" s="51">
        <f t="shared" si="6"/>
        <v>0.54067585401185703</v>
      </c>
      <c r="D128" s="51">
        <f t="shared" si="7"/>
        <v>0.14686249541670873</v>
      </c>
      <c r="E128" s="51">
        <f t="shared" si="9"/>
        <v>0.54200000000000004</v>
      </c>
    </row>
    <row r="129" spans="1:5" x14ac:dyDescent="0.25">
      <c r="A129" s="51">
        <v>125</v>
      </c>
      <c r="B129" s="51">
        <f t="shared" si="8"/>
        <v>1.2500000000000009</v>
      </c>
      <c r="C129" s="51">
        <f t="shared" si="6"/>
        <v>0.54358252740302482</v>
      </c>
      <c r="D129" s="51">
        <f t="shared" si="7"/>
        <v>0.15448861467835492</v>
      </c>
      <c r="E129" s="51">
        <f t="shared" si="9"/>
        <v>0.54500000000000004</v>
      </c>
    </row>
    <row r="130" spans="1:5" x14ac:dyDescent="0.25">
      <c r="A130" s="51">
        <v>126</v>
      </c>
      <c r="B130" s="51">
        <f t="shared" si="8"/>
        <v>1.2600000000000009</v>
      </c>
      <c r="C130" s="51">
        <f t="shared" si="6"/>
        <v>0.54664017911966689</v>
      </c>
      <c r="D130" s="51">
        <f t="shared" si="7"/>
        <v>0.16228790680506969</v>
      </c>
      <c r="E130" s="51">
        <f t="shared" si="9"/>
        <v>0.54800000000000004</v>
      </c>
    </row>
    <row r="131" spans="1:5" x14ac:dyDescent="0.25">
      <c r="A131" s="51">
        <v>127</v>
      </c>
      <c r="B131" s="51">
        <f t="shared" si="8"/>
        <v>1.2700000000000009</v>
      </c>
      <c r="C131" s="51">
        <f t="shared" si="6"/>
        <v>0.5498522368121741</v>
      </c>
      <c r="D131" s="51">
        <f t="shared" si="7"/>
        <v>0.17026810349259111</v>
      </c>
      <c r="E131" s="51">
        <f t="shared" si="9"/>
        <v>0.55200000000000005</v>
      </c>
    </row>
    <row r="132" spans="1:5" x14ac:dyDescent="0.25">
      <c r="A132" s="51">
        <v>128</v>
      </c>
      <c r="B132" s="51">
        <f t="shared" si="8"/>
        <v>1.2800000000000009</v>
      </c>
      <c r="C132" s="51">
        <f t="shared" si="6"/>
        <v>0.55322228117159589</v>
      </c>
      <c r="D132" s="51">
        <f t="shared" si="7"/>
        <v>0.17843725398035262</v>
      </c>
      <c r="E132" s="51">
        <f t="shared" si="9"/>
        <v>0.55500000000000005</v>
      </c>
    </row>
    <row r="133" spans="1:5" x14ac:dyDescent="0.25">
      <c r="A133" s="51">
        <v>129</v>
      </c>
      <c r="B133" s="51">
        <f t="shared" si="8"/>
        <v>1.2900000000000009</v>
      </c>
      <c r="C133" s="51">
        <f t="shared" si="6"/>
        <v>0.5567540522145954</v>
      </c>
      <c r="D133" s="51">
        <f t="shared" si="7"/>
        <v>0.18680374056062704</v>
      </c>
      <c r="E133" s="51">
        <f t="shared" si="9"/>
        <v>0.55900000000000005</v>
      </c>
    </row>
    <row r="134" spans="1:5" x14ac:dyDescent="0.25">
      <c r="A134" s="51">
        <v>130</v>
      </c>
      <c r="B134" s="51">
        <f t="shared" si="8"/>
        <v>1.3000000000000009</v>
      </c>
      <c r="C134" s="51">
        <f t="shared" ref="C134:C197" si="10">C133+(C133*(B133^2)-C133)*H$3</f>
        <v>0.5604514558753525</v>
      </c>
      <c r="D134" s="51">
        <f t="shared" ref="D134:D197" si="11">((C134*(B134^2)-C134)+((C135*(B135^2)-C135)*H$3))/2</f>
        <v>0.19537629492017958</v>
      </c>
      <c r="E134" s="51">
        <f t="shared" si="9"/>
        <v>0.56200000000000006</v>
      </c>
    </row>
    <row r="135" spans="1:5" x14ac:dyDescent="0.25">
      <c r="A135" s="51">
        <v>131</v>
      </c>
      <c r="B135" s="51">
        <f t="shared" si="8"/>
        <v>1.3100000000000009</v>
      </c>
      <c r="C135" s="51">
        <f t="shared" si="10"/>
        <v>0.56431857092089244</v>
      </c>
      <c r="D135" s="51">
        <f t="shared" si="11"/>
        <v>0.20416401536206755</v>
      </c>
      <c r="E135" s="51">
        <f t="shared" si="9"/>
        <v>0.56599999999999995</v>
      </c>
    </row>
    <row r="136" spans="1:5" x14ac:dyDescent="0.25">
      <c r="A136" s="51">
        <v>132</v>
      </c>
      <c r="B136" s="51">
        <f t="shared" si="8"/>
        <v>1.320000000000001</v>
      </c>
      <c r="C136" s="51">
        <f t="shared" si="10"/>
        <v>0.56835965620725692</v>
      </c>
      <c r="D136" s="51">
        <f t="shared" si="11"/>
        <v>0.21317638495819943</v>
      </c>
      <c r="E136" s="51">
        <f t="shared" si="9"/>
        <v>0.56999999999999995</v>
      </c>
    </row>
    <row r="137" spans="1:5" x14ac:dyDescent="0.25">
      <c r="A137" s="51">
        <v>133</v>
      </c>
      <c r="B137" s="51">
        <f t="shared" si="8"/>
        <v>1.330000000000001</v>
      </c>
      <c r="C137" s="51">
        <f t="shared" si="10"/>
        <v>0.57257915829493966</v>
      </c>
      <c r="D137" s="51">
        <f t="shared" si="11"/>
        <v>0.22242329068643482</v>
      </c>
      <c r="E137" s="51">
        <f t="shared" si="9"/>
        <v>0.57499999999999996</v>
      </c>
    </row>
    <row r="138" spans="1:5" x14ac:dyDescent="0.25">
      <c r="A138" s="51">
        <v>134</v>
      </c>
      <c r="B138" s="51">
        <f t="shared" si="8"/>
        <v>1.340000000000001</v>
      </c>
      <c r="C138" s="51">
        <f t="shared" si="10"/>
        <v>0.57698171944306942</v>
      </c>
      <c r="D138" s="51">
        <f t="shared" si="11"/>
        <v>0.23191504360939097</v>
      </c>
      <c r="E138" s="51">
        <f t="shared" si="9"/>
        <v>0.57899999999999996</v>
      </c>
    </row>
    <row r="139" spans="1:5" x14ac:dyDescent="0.25">
      <c r="A139" s="51">
        <v>135</v>
      </c>
      <c r="B139" s="51">
        <f t="shared" si="8"/>
        <v>1.350000000000001</v>
      </c>
      <c r="C139" s="51">
        <f t="shared" si="10"/>
        <v>0.58157218600295846</v>
      </c>
      <c r="D139" s="51">
        <f t="shared" si="11"/>
        <v>0.24166240015572257</v>
      </c>
      <c r="E139" s="51">
        <f t="shared" si="9"/>
        <v>0.58399999999999996</v>
      </c>
    </row>
    <row r="140" spans="1:5" x14ac:dyDescent="0.25">
      <c r="A140" s="51">
        <v>136</v>
      </c>
      <c r="B140" s="51">
        <f t="shared" si="8"/>
        <v>1.360000000000001</v>
      </c>
      <c r="C140" s="51">
        <f t="shared" si="10"/>
        <v>0.5863556172328328</v>
      </c>
      <c r="D140" s="51">
        <f t="shared" si="11"/>
        <v>0.25167658456849262</v>
      </c>
      <c r="E140" s="51">
        <f t="shared" si="9"/>
        <v>0.58899999999999997</v>
      </c>
    </row>
    <row r="141" spans="1:5" x14ac:dyDescent="0.25">
      <c r="A141" s="51">
        <v>137</v>
      </c>
      <c r="B141" s="51">
        <f t="shared" si="8"/>
        <v>1.370000000000001</v>
      </c>
      <c r="C141" s="51">
        <f t="shared" si="10"/>
        <v>0.59133729455684292</v>
      </c>
      <c r="D141" s="51">
        <f t="shared" si="11"/>
        <v>0.26196931258935469</v>
      </c>
      <c r="E141" s="51">
        <f t="shared" si="9"/>
        <v>0.59399999999999997</v>
      </c>
    </row>
    <row r="142" spans="1:5" x14ac:dyDescent="0.25">
      <c r="A142" s="51">
        <v>138</v>
      </c>
      <c r="B142" s="51">
        <f t="shared" si="8"/>
        <v>1.380000000000001</v>
      </c>
      <c r="C142" s="51">
        <f t="shared" si="10"/>
        <v>0.59652273129281186</v>
      </c>
      <c r="D142" s="51">
        <f t="shared" si="11"/>
        <v>0.27255281645164753</v>
      </c>
      <c r="E142" s="51">
        <f t="shared" si="9"/>
        <v>0.59899999999999998</v>
      </c>
    </row>
    <row r="143" spans="1:5" x14ac:dyDescent="0.25">
      <c r="A143" s="51">
        <v>139</v>
      </c>
      <c r="B143" s="51">
        <f t="shared" si="8"/>
        <v>1.390000000000001</v>
      </c>
      <c r="C143" s="51">
        <f t="shared" si="10"/>
        <v>0.6019176828746241</v>
      </c>
      <c r="D143" s="51">
        <f t="shared" si="11"/>
        <v>0.28343987126018361</v>
      </c>
      <c r="E143" s="51">
        <f t="shared" si="9"/>
        <v>0.60499999999999998</v>
      </c>
    </row>
    <row r="144" spans="1:5" x14ac:dyDescent="0.25">
      <c r="A144" s="51">
        <v>140</v>
      </c>
      <c r="B144" s="51">
        <f t="shared" si="8"/>
        <v>1.400000000000001</v>
      </c>
      <c r="C144" s="51">
        <f t="shared" si="10"/>
        <v>0.60752815759669854</v>
      </c>
      <c r="D144" s="51">
        <f t="shared" si="11"/>
        <v>0.29464382284050372</v>
      </c>
      <c r="E144" s="51">
        <f t="shared" si="9"/>
        <v>0.61</v>
      </c>
    </row>
    <row r="145" spans="1:5" x14ac:dyDescent="0.25">
      <c r="A145" s="51">
        <v>141</v>
      </c>
      <c r="B145" s="51">
        <f t="shared" si="8"/>
        <v>1.410000000000001</v>
      </c>
      <c r="C145" s="51">
        <f t="shared" si="10"/>
        <v>0.61336042790962686</v>
      </c>
      <c r="D145" s="51">
        <f t="shared" si="11"/>
        <v>0.30617861714570943</v>
      </c>
      <c r="E145" s="51">
        <f t="shared" si="9"/>
        <v>0.61599999999999999</v>
      </c>
    </row>
    <row r="146" spans="1:5" x14ac:dyDescent="0.25">
      <c r="A146" s="51">
        <v>142</v>
      </c>
      <c r="B146" s="51">
        <f t="shared" si="8"/>
        <v>1.420000000000001</v>
      </c>
      <c r="C146" s="51">
        <f t="shared" si="10"/>
        <v>0.61942104229780193</v>
      </c>
      <c r="D146" s="51">
        <f t="shared" si="11"/>
        <v>0.31805883131468227</v>
      </c>
      <c r="E146" s="51">
        <f t="shared" si="9"/>
        <v>0.623</v>
      </c>
    </row>
    <row r="147" spans="1:5" x14ac:dyDescent="0.25">
      <c r="A147" s="51">
        <v>143</v>
      </c>
      <c r="B147" s="51">
        <f t="shared" si="8"/>
        <v>1.430000000000001</v>
      </c>
      <c r="C147" s="51">
        <f t="shared" si="10"/>
        <v>0.62571683777171683</v>
      </c>
      <c r="D147" s="51">
        <f t="shared" si="11"/>
        <v>0.33029970648158985</v>
      </c>
      <c r="E147" s="51">
        <f t="shared" si="9"/>
        <v>0.629</v>
      </c>
    </row>
    <row r="148" spans="1:5" x14ac:dyDescent="0.25">
      <c r="A148" s="51">
        <v>144</v>
      </c>
      <c r="B148" s="51">
        <f t="shared" si="8"/>
        <v>1.4400000000000011</v>
      </c>
      <c r="C148" s="51">
        <f t="shared" si="10"/>
        <v>0.63225495300959356</v>
      </c>
      <c r="D148" s="51">
        <f t="shared" si="11"/>
        <v>0.34291718244309616</v>
      </c>
      <c r="E148" s="51">
        <f t="shared" si="9"/>
        <v>0.63600000000000001</v>
      </c>
    </row>
    <row r="149" spans="1:5" x14ac:dyDescent="0.25">
      <c r="A149" s="51">
        <v>145</v>
      </c>
      <c r="B149" s="51">
        <f t="shared" si="8"/>
        <v>1.4500000000000011</v>
      </c>
      <c r="C149" s="51">
        <f t="shared" si="10"/>
        <v>0.63904284218510454</v>
      </c>
      <c r="D149" s="51">
        <f t="shared" si="11"/>
        <v>0.35592793429664521</v>
      </c>
      <c r="E149" s="51">
        <f t="shared" si="9"/>
        <v>0.64300000000000002</v>
      </c>
    </row>
    <row r="150" spans="1:5" x14ac:dyDescent="0.25">
      <c r="A150" s="51">
        <v>146</v>
      </c>
      <c r="B150" s="51">
        <f t="shared" si="8"/>
        <v>1.4600000000000011</v>
      </c>
      <c r="C150" s="51">
        <f t="shared" si="10"/>
        <v>0.64608828952019537</v>
      </c>
      <c r="D150" s="51">
        <f t="shared" si="11"/>
        <v>0.36934941117064385</v>
      </c>
      <c r="E150" s="51">
        <f t="shared" si="9"/>
        <v>0.65</v>
      </c>
    </row>
    <row r="151" spans="1:5" x14ac:dyDescent="0.25">
      <c r="A151" s="51">
        <v>147</v>
      </c>
      <c r="B151" s="51">
        <f t="shared" si="8"/>
        <v>1.4700000000000011</v>
      </c>
      <c r="C151" s="51">
        <f t="shared" si="10"/>
        <v>0.65339942460440592</v>
      </c>
      <c r="D151" s="51">
        <f t="shared" si="11"/>
        <v>0.38319987717532716</v>
      </c>
      <c r="E151" s="51">
        <f t="shared" si="9"/>
        <v>0.65700000000000003</v>
      </c>
    </row>
    <row r="152" spans="1:5" x14ac:dyDescent="0.25">
      <c r="A152" s="51">
        <v>148</v>
      </c>
      <c r="B152" s="51">
        <f t="shared" si="8"/>
        <v>1.4800000000000011</v>
      </c>
      <c r="C152" s="51">
        <f t="shared" si="10"/>
        <v>0.66098473852463846</v>
      </c>
      <c r="D152" s="51">
        <f t="shared" si="11"/>
        <v>0.39749845471161382</v>
      </c>
      <c r="E152" s="51">
        <f t="shared" si="9"/>
        <v>0.66500000000000004</v>
      </c>
    </row>
    <row r="153" spans="1:5" x14ac:dyDescent="0.25">
      <c r="A153" s="51">
        <v>149</v>
      </c>
      <c r="B153" s="51">
        <f t="shared" si="8"/>
        <v>1.4900000000000011</v>
      </c>
      <c r="C153" s="51">
        <f t="shared" si="10"/>
        <v>0.66885310085203575</v>
      </c>
      <c r="D153" s="51">
        <f t="shared" si="11"/>
        <v>0.41226517028438253</v>
      </c>
      <c r="E153" s="51">
        <f t="shared" si="9"/>
        <v>0.67300000000000004</v>
      </c>
    </row>
    <row r="154" spans="1:5" x14ac:dyDescent="0.25">
      <c r="A154" s="51">
        <v>150</v>
      </c>
      <c r="B154" s="51">
        <f t="shared" si="8"/>
        <v>1.5000000000000011</v>
      </c>
      <c r="C154" s="51">
        <f t="shared" si="10"/>
        <v>0.67701377753553149</v>
      </c>
      <c r="D154" s="51">
        <f t="shared" si="11"/>
        <v>0.42752100297636353</v>
      </c>
      <c r="E154" s="51">
        <f t="shared" si="9"/>
        <v>0.68100000000000005</v>
      </c>
    </row>
    <row r="155" spans="1:5" x14ac:dyDescent="0.25">
      <c r="A155" s="51">
        <v>151</v>
      </c>
      <c r="B155" s="51">
        <f t="shared" si="8"/>
        <v>1.5100000000000011</v>
      </c>
      <c r="C155" s="51">
        <f t="shared" si="10"/>
        <v>0.68547644975472566</v>
      </c>
      <c r="D155" s="51">
        <f t="shared" si="11"/>
        <v>0.44328793574929259</v>
      </c>
      <c r="E155" s="51">
        <f t="shared" si="9"/>
        <v>0.69</v>
      </c>
    </row>
    <row r="156" spans="1:5" x14ac:dyDescent="0.25">
      <c r="A156" s="51">
        <v>152</v>
      </c>
      <c r="B156" s="51">
        <f t="shared" si="8"/>
        <v>1.5200000000000011</v>
      </c>
      <c r="C156" s="51">
        <f t="shared" si="10"/>
        <v>0.69425123378803588</v>
      </c>
      <c r="D156" s="51">
        <f t="shared" si="11"/>
        <v>0.45958900975018369</v>
      </c>
      <c r="E156" s="51">
        <f t="shared" si="9"/>
        <v>0.69899999999999995</v>
      </c>
    </row>
    <row r="157" spans="1:5" x14ac:dyDescent="0.25">
      <c r="A157" s="51">
        <v>153</v>
      </c>
      <c r="B157" s="51">
        <f t="shared" si="8"/>
        <v>1.5300000000000011</v>
      </c>
      <c r="C157" s="51">
        <f t="shared" si="10"/>
        <v>0.70334870195559429</v>
      </c>
      <c r="D157" s="51">
        <f t="shared" si="11"/>
        <v>0.47644838181256277</v>
      </c>
      <c r="E157" s="51">
        <f t="shared" si="9"/>
        <v>0.70799999999999996</v>
      </c>
    </row>
    <row r="158" spans="1:5" x14ac:dyDescent="0.25">
      <c r="A158" s="51">
        <v>154</v>
      </c>
      <c r="B158" s="51">
        <f t="shared" si="8"/>
        <v>1.5400000000000011</v>
      </c>
      <c r="C158" s="51">
        <f t="shared" si="10"/>
        <v>0.71277990470011687</v>
      </c>
      <c r="D158" s="51">
        <f t="shared" si="11"/>
        <v>0.49389138535537563</v>
      </c>
      <c r="E158" s="51">
        <f t="shared" si="9"/>
        <v>0.71799999999999997</v>
      </c>
    </row>
    <row r="159" spans="1:5" x14ac:dyDescent="0.25">
      <c r="A159" s="51">
        <v>155</v>
      </c>
      <c r="B159" s="51">
        <f t="shared" si="8"/>
        <v>1.5500000000000012</v>
      </c>
      <c r="C159" s="51">
        <f t="shared" si="10"/>
        <v>0.72255639387298365</v>
      </c>
      <c r="D159" s="51">
        <f t="shared" si="11"/>
        <v>0.51194459489605626</v>
      </c>
      <c r="E159" s="51">
        <f t="shared" si="9"/>
        <v>0.72799999999999998</v>
      </c>
    </row>
    <row r="160" spans="1:5" x14ac:dyDescent="0.25">
      <c r="A160" s="51">
        <v>156</v>
      </c>
      <c r="B160" s="51">
        <f t="shared" si="8"/>
        <v>1.5600000000000012</v>
      </c>
      <c r="C160" s="51">
        <f t="shared" si="10"/>
        <v>0.73269024729705223</v>
      </c>
      <c r="D160" s="51">
        <f t="shared" si="11"/>
        <v>0.53063589440902903</v>
      </c>
      <c r="E160" s="51">
        <f t="shared" si="9"/>
        <v>0.73799999999999999</v>
      </c>
    </row>
    <row r="161" spans="1:5" x14ac:dyDescent="0.25">
      <c r="A161" s="51">
        <v>157</v>
      </c>
      <c r="B161" s="51">
        <f t="shared" si="8"/>
        <v>1.5700000000000012</v>
      </c>
      <c r="C161" s="51">
        <f t="shared" si="10"/>
        <v>0.7431940946823028</v>
      </c>
      <c r="D161" s="51">
        <f t="shared" si="11"/>
        <v>0.54999454977675932</v>
      </c>
      <c r="E161" s="51">
        <f t="shared" si="9"/>
        <v>0.749</v>
      </c>
    </row>
    <row r="162" spans="1:5" x14ac:dyDescent="0.25">
      <c r="A162" s="51">
        <v>158</v>
      </c>
      <c r="B162" s="51">
        <f t="shared" si="8"/>
        <v>1.5800000000000012</v>
      </c>
      <c r="C162" s="51">
        <f t="shared" si="10"/>
        <v>0.75408114497530387</v>
      </c>
      <c r="D162" s="51">
        <f t="shared" si="11"/>
        <v>0.57005128559747886</v>
      </c>
      <c r="E162" s="51">
        <f t="shared" si="9"/>
        <v>0.76</v>
      </c>
    </row>
    <row r="163" spans="1:5" x14ac:dyDescent="0.25">
      <c r="A163" s="51">
        <v>159</v>
      </c>
      <c r="B163" s="51">
        <f t="shared" si="8"/>
        <v>1.5900000000000012</v>
      </c>
      <c r="C163" s="51">
        <f t="shared" si="10"/>
        <v>0.76536521522871437</v>
      </c>
      <c r="D163" s="51">
        <f t="shared" si="11"/>
        <v>0.59083836663194511</v>
      </c>
      <c r="E163" s="51">
        <f t="shared" si="9"/>
        <v>0.77100000000000002</v>
      </c>
    </row>
    <row r="164" spans="1:5" x14ac:dyDescent="0.25">
      <c r="A164" s="51">
        <v>160</v>
      </c>
      <c r="B164" s="51">
        <f t="shared" si="8"/>
        <v>1.6000000000000012</v>
      </c>
      <c r="C164" s="51">
        <f t="shared" si="10"/>
        <v>0.77706076108262434</v>
      </c>
      <c r="D164" s="51">
        <f t="shared" si="11"/>
        <v>0.61238968419118889</v>
      </c>
      <c r="E164" s="51">
        <f t="shared" si="9"/>
        <v>0.78300000000000003</v>
      </c>
    </row>
    <row r="165" spans="1:5" x14ac:dyDescent="0.25">
      <c r="A165" s="51">
        <v>161</v>
      </c>
      <c r="B165" s="51">
        <f t="shared" si="8"/>
        <v>1.6100000000000012</v>
      </c>
      <c r="C165" s="51">
        <f t="shared" si="10"/>
        <v>0.78918290895551335</v>
      </c>
      <c r="D165" s="51">
        <f t="shared" si="11"/>
        <v>0.63474084778821582</v>
      </c>
      <c r="E165" s="51">
        <f t="shared" si="9"/>
        <v>0.79600000000000004</v>
      </c>
    </row>
    <row r="166" spans="1:5" x14ac:dyDescent="0.25">
      <c r="A166" s="51">
        <v>162</v>
      </c>
      <c r="B166" s="51">
        <f t="shared" si="8"/>
        <v>1.6200000000000012</v>
      </c>
      <c r="C166" s="51">
        <f t="shared" si="10"/>
        <v>0.80174749004899415</v>
      </c>
      <c r="D166" s="51">
        <f t="shared" si="11"/>
        <v>0.65792928239921455</v>
      </c>
      <c r="E166" s="51">
        <f t="shared" si="9"/>
        <v>0.80800000000000005</v>
      </c>
    </row>
    <row r="167" spans="1:5" x14ac:dyDescent="0.25">
      <c r="A167" s="51">
        <v>163</v>
      </c>
      <c r="B167" s="51">
        <f t="shared" si="8"/>
        <v>1.6300000000000012</v>
      </c>
      <c r="C167" s="51">
        <f t="shared" si="10"/>
        <v>0.81477107627735001</v>
      </c>
      <c r="D167" s="51">
        <f t="shared" si="11"/>
        <v>0.68199433170406532</v>
      </c>
      <c r="E167" s="51">
        <f t="shared" si="9"/>
        <v>0.82199999999999995</v>
      </c>
    </row>
    <row r="168" spans="1:5" x14ac:dyDescent="0.25">
      <c r="A168" s="51">
        <v>164</v>
      </c>
      <c r="B168" s="51">
        <f t="shared" si="8"/>
        <v>1.6400000000000012</v>
      </c>
      <c r="C168" s="51">
        <f t="shared" si="10"/>
        <v>0.82827101824018945</v>
      </c>
      <c r="D168" s="51">
        <f t="shared" si="11"/>
        <v>0.70697736770201436</v>
      </c>
      <c r="E168" s="51">
        <f t="shared" si="9"/>
        <v>0.83499999999999996</v>
      </c>
    </row>
    <row r="169" spans="1:5" x14ac:dyDescent="0.25">
      <c r="A169" s="51">
        <v>165</v>
      </c>
      <c r="B169" s="51">
        <f t="shared" si="8"/>
        <v>1.6500000000000012</v>
      </c>
      <c r="C169" s="51">
        <f t="shared" si="10"/>
        <v>0.84226548536437573</v>
      </c>
      <c r="D169" s="51">
        <f t="shared" si="11"/>
        <v>0.73292190712636485</v>
      </c>
      <c r="E169" s="51">
        <f t="shared" si="9"/>
        <v>0.85</v>
      </c>
    </row>
    <row r="170" spans="1:5" x14ac:dyDescent="0.25">
      <c r="A170" s="51">
        <v>166</v>
      </c>
      <c r="B170" s="51">
        <f t="shared" si="8"/>
        <v>1.6600000000000013</v>
      </c>
      <c r="C170" s="51">
        <f t="shared" si="10"/>
        <v>0.85677350834977717</v>
      </c>
      <c r="D170" s="51">
        <f t="shared" si="11"/>
        <v>0.75987373511216216</v>
      </c>
      <c r="E170" s="51">
        <f t="shared" si="9"/>
        <v>0.86399999999999999</v>
      </c>
    </row>
    <row r="171" spans="1:5" x14ac:dyDescent="0.25">
      <c r="A171" s="51">
        <v>167</v>
      </c>
      <c r="B171" s="51">
        <f t="shared" si="8"/>
        <v>1.6700000000000013</v>
      </c>
      <c r="C171" s="51">
        <f t="shared" si="10"/>
        <v>0.87181502406236588</v>
      </c>
      <c r="D171" s="51">
        <f t="shared" si="11"/>
        <v>0.78788103660321462</v>
      </c>
      <c r="E171" s="51">
        <f t="shared" si="9"/>
        <v>0.88</v>
      </c>
    </row>
    <row r="172" spans="1:5" x14ac:dyDescent="0.25">
      <c r="A172" s="51">
        <v>168</v>
      </c>
      <c r="B172" s="51">
        <f t="shared" si="8"/>
        <v>1.6800000000000013</v>
      </c>
      <c r="C172" s="51">
        <f t="shared" si="10"/>
        <v>0.88741092302781754</v>
      </c>
      <c r="D172" s="51">
        <f t="shared" si="11"/>
        <v>0.81699453601961392</v>
      </c>
      <c r="E172" s="51">
        <f t="shared" si="9"/>
        <v>0.89600000000000002</v>
      </c>
    </row>
    <row r="173" spans="1:5" x14ac:dyDescent="0.25">
      <c r="A173" s="51">
        <v>169</v>
      </c>
      <c r="B173" s="51">
        <f t="shared" ref="B173:B236" si="12">B172+H$3</f>
        <v>1.6900000000000013</v>
      </c>
      <c r="C173" s="51">
        <f t="shared" si="10"/>
        <v>0.90358309968907657</v>
      </c>
      <c r="D173" s="51">
        <f t="shared" si="11"/>
        <v>0.84726764574439217</v>
      </c>
      <c r="E173" s="51">
        <f t="shared" ref="E173:E236" si="13">ROUND((C173)+D173*H$3,3)</f>
        <v>0.91200000000000003</v>
      </c>
    </row>
    <row r="174" spans="1:5" x14ac:dyDescent="0.25">
      <c r="A174" s="51">
        <v>170</v>
      </c>
      <c r="B174" s="51">
        <f t="shared" si="12"/>
        <v>1.7000000000000013</v>
      </c>
      <c r="C174" s="51">
        <f t="shared" si="10"/>
        <v>0.92035450560240561</v>
      </c>
      <c r="D174" s="51">
        <f t="shared" si="11"/>
        <v>0.87875662402827315</v>
      </c>
      <c r="E174" s="51">
        <f t="shared" si="13"/>
        <v>0.92900000000000005</v>
      </c>
    </row>
    <row r="175" spans="1:5" x14ac:dyDescent="0.25">
      <c r="A175" s="51">
        <v>171</v>
      </c>
      <c r="B175" s="51">
        <f t="shared" si="12"/>
        <v>1.7100000000000013</v>
      </c>
      <c r="C175" s="51">
        <f t="shared" si="10"/>
        <v>0.93774920575829113</v>
      </c>
      <c r="D175" s="51">
        <f t="shared" si="11"/>
        <v>0.91152074295487806</v>
      </c>
      <c r="E175" s="51">
        <f t="shared" si="13"/>
        <v>0.94699999999999995</v>
      </c>
    </row>
    <row r="176" spans="1:5" x14ac:dyDescent="0.25">
      <c r="A176" s="51">
        <v>172</v>
      </c>
      <c r="B176" s="51">
        <f t="shared" si="12"/>
        <v>1.7200000000000013</v>
      </c>
      <c r="C176" s="51">
        <f t="shared" si="10"/>
        <v>0.95579243822628646</v>
      </c>
      <c r="D176" s="51">
        <f t="shared" si="11"/>
        <v>0.94562246715550158</v>
      </c>
      <c r="E176" s="51">
        <f t="shared" si="13"/>
        <v>0.96499999999999997</v>
      </c>
    </row>
    <row r="177" spans="1:5" x14ac:dyDescent="0.25">
      <c r="A177" s="51">
        <v>173</v>
      </c>
      <c r="B177" s="51">
        <f t="shared" si="12"/>
        <v>1.7300000000000013</v>
      </c>
      <c r="C177" s="51">
        <f t="shared" si="10"/>
        <v>0.97451067733651009</v>
      </c>
      <c r="D177" s="51">
        <f t="shared" si="11"/>
        <v>0.98112764401290553</v>
      </c>
      <c r="E177" s="51">
        <f t="shared" si="13"/>
        <v>0.98399999999999999</v>
      </c>
    </row>
    <row r="178" spans="1:5" x14ac:dyDescent="0.25">
      <c r="A178" s="51">
        <v>174</v>
      </c>
      <c r="B178" s="51">
        <f t="shared" si="12"/>
        <v>1.7400000000000013</v>
      </c>
      <c r="C178" s="51">
        <f t="shared" si="10"/>
        <v>0.99393170062514946</v>
      </c>
      <c r="D178" s="51">
        <f t="shared" si="11"/>
        <v>1.0181057061478325</v>
      </c>
      <c r="E178" s="51">
        <f t="shared" si="13"/>
        <v>1.004</v>
      </c>
    </row>
    <row r="179" spans="1:5" x14ac:dyDescent="0.25">
      <c r="A179" s="51">
        <v>175</v>
      </c>
      <c r="B179" s="51">
        <f t="shared" si="12"/>
        <v>1.7500000000000013</v>
      </c>
      <c r="C179" s="51">
        <f t="shared" si="10"/>
        <v>1.014084659787025</v>
      </c>
      <c r="D179" s="51">
        <f t="shared" si="11"/>
        <v>1.0566298870403998</v>
      </c>
      <c r="E179" s="51">
        <f t="shared" si="13"/>
        <v>1.0249999999999999</v>
      </c>
    </row>
    <row r="180" spans="1:5" x14ac:dyDescent="0.25">
      <c r="A180" s="51">
        <v>176</v>
      </c>
      <c r="B180" s="51">
        <f t="shared" si="12"/>
        <v>1.7600000000000013</v>
      </c>
      <c r="C180" s="51">
        <f t="shared" si="10"/>
        <v>1.0350001558951325</v>
      </c>
      <c r="D180" s="51">
        <f t="shared" si="11"/>
        <v>1.0967774507015546</v>
      </c>
      <c r="E180" s="51">
        <f t="shared" si="13"/>
        <v>1.046</v>
      </c>
    </row>
    <row r="181" spans="1:5" x14ac:dyDescent="0.25">
      <c r="A181" s="51">
        <v>177</v>
      </c>
      <c r="B181" s="51">
        <f t="shared" si="12"/>
        <v>1.7700000000000014</v>
      </c>
      <c r="C181" s="51">
        <f t="shared" si="10"/>
        <v>1.0567103191651888</v>
      </c>
      <c r="D181" s="51">
        <f t="shared" si="11"/>
        <v>1.1386299363777246</v>
      </c>
      <c r="E181" s="51">
        <f t="shared" si="13"/>
        <v>1.0680000000000001</v>
      </c>
    </row>
    <row r="182" spans="1:5" x14ac:dyDescent="0.25">
      <c r="A182" s="51">
        <v>178</v>
      </c>
      <c r="B182" s="51">
        <f t="shared" si="12"/>
        <v>1.7800000000000014</v>
      </c>
      <c r="C182" s="51">
        <f t="shared" si="10"/>
        <v>1.0792488935626632</v>
      </c>
      <c r="D182" s="51">
        <f t="shared" si="11"/>
        <v>1.1822734193451143</v>
      </c>
      <c r="E182" s="51">
        <f t="shared" si="13"/>
        <v>1.091</v>
      </c>
    </row>
    <row r="183" spans="1:5" x14ac:dyDescent="0.25">
      <c r="A183" s="51">
        <v>179</v>
      </c>
      <c r="B183" s="51">
        <f t="shared" si="12"/>
        <v>1.7900000000000014</v>
      </c>
      <c r="C183" s="51">
        <f t="shared" si="10"/>
        <v>1.1026513265706761</v>
      </c>
      <c r="D183" s="51">
        <f t="shared" si="11"/>
        <v>1.2277987889291642</v>
      </c>
      <c r="E183" s="51">
        <f t="shared" si="13"/>
        <v>1.115</v>
      </c>
    </row>
    <row r="184" spans="1:5" x14ac:dyDescent="0.25">
      <c r="A184" s="51">
        <v>180</v>
      </c>
      <c r="B184" s="51">
        <f t="shared" si="12"/>
        <v>1.8000000000000014</v>
      </c>
      <c r="C184" s="51">
        <f t="shared" si="10"/>
        <v>1.1269548644596203</v>
      </c>
      <c r="D184" s="51">
        <f t="shared" si="11"/>
        <v>1.2753020449700641</v>
      </c>
      <c r="E184" s="51">
        <f t="shared" si="13"/>
        <v>1.1399999999999999</v>
      </c>
    </row>
    <row r="185" spans="1:5" x14ac:dyDescent="0.25">
      <c r="A185" s="51">
        <v>181</v>
      </c>
      <c r="B185" s="51">
        <f t="shared" si="12"/>
        <v>1.8100000000000014</v>
      </c>
      <c r="C185" s="51">
        <f t="shared" si="10"/>
        <v>1.1521986534235158</v>
      </c>
      <c r="D185" s="51">
        <f t="shared" si="11"/>
        <v>1.3248846140473496</v>
      </c>
      <c r="E185" s="51">
        <f t="shared" si="13"/>
        <v>1.165</v>
      </c>
    </row>
    <row r="186" spans="1:5" x14ac:dyDescent="0.25">
      <c r="A186" s="51">
        <v>182</v>
      </c>
      <c r="B186" s="51">
        <f t="shared" si="12"/>
        <v>1.8200000000000014</v>
      </c>
      <c r="C186" s="51">
        <f t="shared" si="10"/>
        <v>1.1784238469740884</v>
      </c>
      <c r="D186" s="51">
        <f t="shared" si="11"/>
        <v>1.3766536868761194</v>
      </c>
      <c r="E186" s="51">
        <f t="shared" si="13"/>
        <v>1.1919999999999999</v>
      </c>
    </row>
    <row r="187" spans="1:5" x14ac:dyDescent="0.25">
      <c r="A187" s="51">
        <v>183</v>
      </c>
      <c r="B187" s="51">
        <f t="shared" si="12"/>
        <v>1.8300000000000014</v>
      </c>
      <c r="C187" s="51">
        <f t="shared" si="10"/>
        <v>1.2056737200115173</v>
      </c>
      <c r="D187" s="51">
        <f t="shared" si="11"/>
        <v>1.4307225783948989</v>
      </c>
      <c r="E187" s="51">
        <f t="shared" si="13"/>
        <v>1.22</v>
      </c>
    </row>
    <row r="188" spans="1:5" x14ac:dyDescent="0.25">
      <c r="A188" s="51">
        <v>184</v>
      </c>
      <c r="B188" s="51">
        <f t="shared" si="12"/>
        <v>1.8400000000000014</v>
      </c>
      <c r="C188" s="51">
        <f t="shared" si="10"/>
        <v>1.233993790020868</v>
      </c>
      <c r="D188" s="51">
        <f t="shared" si="11"/>
        <v>1.4872111121813125</v>
      </c>
      <c r="E188" s="51">
        <f t="shared" si="13"/>
        <v>1.2490000000000001</v>
      </c>
    </row>
    <row r="189" spans="1:5" x14ac:dyDescent="0.25">
      <c r="A189" s="51">
        <v>185</v>
      </c>
      <c r="B189" s="51">
        <f t="shared" si="12"/>
        <v>1.8500000000000014</v>
      </c>
      <c r="C189" s="51">
        <f t="shared" si="10"/>
        <v>1.2634319458756058</v>
      </c>
      <c r="D189" s="51">
        <f t="shared" si="11"/>
        <v>1.5462460309572641</v>
      </c>
      <c r="E189" s="51">
        <f t="shared" si="13"/>
        <v>1.2789999999999999</v>
      </c>
    </row>
    <row r="190" spans="1:5" x14ac:dyDescent="0.25">
      <c r="A190" s="51">
        <v>186</v>
      </c>
      <c r="B190" s="51">
        <f t="shared" si="12"/>
        <v>1.8600000000000014</v>
      </c>
      <c r="C190" s="51">
        <f t="shared" si="10"/>
        <v>1.2940385847644424</v>
      </c>
      <c r="D190" s="51">
        <f t="shared" si="11"/>
        <v>1.6079614350810103</v>
      </c>
      <c r="E190" s="51">
        <f t="shared" si="13"/>
        <v>1.31</v>
      </c>
    </row>
    <row r="191" spans="1:5" x14ac:dyDescent="0.25">
      <c r="A191" s="51">
        <v>187</v>
      </c>
      <c r="B191" s="51">
        <f t="shared" si="12"/>
        <v>1.8700000000000014</v>
      </c>
      <c r="C191" s="51">
        <f t="shared" si="10"/>
        <v>1.3258667577953087</v>
      </c>
      <c r="D191" s="51">
        <f t="shared" si="11"/>
        <v>1.6724992510703183</v>
      </c>
      <c r="E191" s="51">
        <f t="shared" si="13"/>
        <v>1.343</v>
      </c>
    </row>
    <row r="192" spans="1:5" x14ac:dyDescent="0.25">
      <c r="A192" s="51">
        <v>188</v>
      </c>
      <c r="B192" s="51">
        <f t="shared" si="12"/>
        <v>1.8800000000000014</v>
      </c>
      <c r="C192" s="51">
        <f t="shared" si="10"/>
        <v>1.3589723248706997</v>
      </c>
      <c r="D192" s="51">
        <f t="shared" si="11"/>
        <v>1.7400097323596271</v>
      </c>
      <c r="E192" s="51">
        <f t="shared" si="13"/>
        <v>1.3759999999999999</v>
      </c>
    </row>
    <row r="193" spans="1:5" x14ac:dyDescent="0.25">
      <c r="A193" s="51">
        <v>189</v>
      </c>
      <c r="B193" s="51">
        <f t="shared" si="12"/>
        <v>1.8900000000000015</v>
      </c>
      <c r="C193" s="51">
        <f t="shared" si="10"/>
        <v>1.3934141194722229</v>
      </c>
      <c r="D193" s="51">
        <f t="shared" si="11"/>
        <v>1.8106519946659672</v>
      </c>
      <c r="E193" s="51">
        <f t="shared" si="13"/>
        <v>1.4119999999999999</v>
      </c>
    </row>
    <row r="194" spans="1:5" x14ac:dyDescent="0.25">
      <c r="A194" s="51">
        <v>190</v>
      </c>
      <c r="B194" s="51">
        <f t="shared" si="12"/>
        <v>1.9000000000000015</v>
      </c>
      <c r="C194" s="51">
        <f t="shared" si="10"/>
        <v>1.4292541240391681</v>
      </c>
      <c r="D194" s="51">
        <f t="shared" si="11"/>
        <v>1.8845945885243447</v>
      </c>
      <c r="E194" s="51">
        <f t="shared" si="13"/>
        <v>1.448</v>
      </c>
    </row>
    <row r="195" spans="1:5" x14ac:dyDescent="0.25">
      <c r="A195" s="51">
        <v>191</v>
      </c>
      <c r="B195" s="51">
        <f t="shared" si="12"/>
        <v>1.9100000000000015</v>
      </c>
      <c r="C195" s="51">
        <f t="shared" si="10"/>
        <v>1.4665576566765903</v>
      </c>
      <c r="D195" s="51">
        <f t="shared" si="11"/>
        <v>1.962016111754656</v>
      </c>
      <c r="E195" s="51">
        <f t="shared" si="13"/>
        <v>1.486</v>
      </c>
    </row>
    <row r="196" spans="1:5" x14ac:dyDescent="0.25">
      <c r="A196" s="51">
        <v>192</v>
      </c>
      <c r="B196" s="51">
        <f t="shared" si="12"/>
        <v>1.9200000000000015</v>
      </c>
      <c r="C196" s="51">
        <f t="shared" si="10"/>
        <v>1.5053935699830432</v>
      </c>
      <c r="D196" s="51">
        <f t="shared" si="11"/>
        <v>2.0431058648402876</v>
      </c>
      <c r="E196" s="51">
        <f t="shared" si="13"/>
        <v>1.526</v>
      </c>
    </row>
    <row r="197" spans="1:5" x14ac:dyDescent="0.25">
      <c r="A197" s="51">
        <v>193</v>
      </c>
      <c r="B197" s="51">
        <f t="shared" si="12"/>
        <v>1.9300000000000015</v>
      </c>
      <c r="C197" s="51">
        <f t="shared" si="10"/>
        <v>1.5458344628470677</v>
      </c>
      <c r="D197" s="51">
        <f t="shared" si="11"/>
        <v>2.1280645524348296</v>
      </c>
      <c r="E197" s="51">
        <f t="shared" si="13"/>
        <v>1.5669999999999999</v>
      </c>
    </row>
    <row r="198" spans="1:5" x14ac:dyDescent="0.25">
      <c r="A198" s="51">
        <v>194</v>
      </c>
      <c r="B198" s="51">
        <f t="shared" si="12"/>
        <v>1.9400000000000015</v>
      </c>
      <c r="C198" s="51">
        <f t="shared" ref="C198:C204" si="14">C197+(C197*(B197^2)-C197)*H$3</f>
        <v>1.5879569061251875</v>
      </c>
      <c r="D198" s="51">
        <f t="shared" ref="D198:D204" si="15">((C198*(B198^2)-C198)+((C199*(B199^2)-C199)*H$3))/2</f>
        <v>2.2171050344693883</v>
      </c>
      <c r="E198" s="51">
        <f t="shared" si="13"/>
        <v>1.61</v>
      </c>
    </row>
    <row r="199" spans="1:5" x14ac:dyDescent="0.25">
      <c r="A199" s="51">
        <v>195</v>
      </c>
      <c r="B199" s="51">
        <f t="shared" si="12"/>
        <v>1.9500000000000015</v>
      </c>
      <c r="C199" s="51">
        <f t="shared" si="14"/>
        <v>1.6318416831828633</v>
      </c>
      <c r="D199" s="51">
        <f t="shared" si="15"/>
        <v>2.3104531306105902</v>
      </c>
      <c r="E199" s="51">
        <f t="shared" si="13"/>
        <v>1.655</v>
      </c>
    </row>
    <row r="200" spans="1:5" x14ac:dyDescent="0.25">
      <c r="A200" s="51">
        <v>196</v>
      </c>
      <c r="B200" s="51">
        <f t="shared" si="12"/>
        <v>1.9600000000000015</v>
      </c>
      <c r="C200" s="51">
        <f t="shared" si="14"/>
        <v>1.6775740463540632</v>
      </c>
      <c r="D200" s="51">
        <f t="shared" si="15"/>
        <v>2.4083484821203709</v>
      </c>
      <c r="E200" s="51">
        <f t="shared" si="13"/>
        <v>1.702</v>
      </c>
    </row>
    <row r="201" spans="1:5" x14ac:dyDescent="0.25">
      <c r="A201" s="51">
        <v>197</v>
      </c>
      <c r="B201" s="51">
        <f t="shared" si="12"/>
        <v>1.9700000000000015</v>
      </c>
      <c r="C201" s="51">
        <f t="shared" si="14"/>
        <v>1.7252439904552603</v>
      </c>
      <c r="D201" s="51">
        <f t="shared" si="15"/>
        <v>2.5110454754951883</v>
      </c>
      <c r="E201" s="51">
        <f t="shared" si="13"/>
        <v>1.75</v>
      </c>
    </row>
    <row r="202" spans="1:5" x14ac:dyDescent="0.25">
      <c r="A202" s="51">
        <v>198</v>
      </c>
      <c r="B202" s="51">
        <f t="shared" si="12"/>
        <v>1.9800000000000015</v>
      </c>
      <c r="C202" s="51">
        <f t="shared" si="14"/>
        <v>1.774946544576286</v>
      </c>
      <c r="D202" s="51">
        <f t="shared" si="15"/>
        <v>2.6188142326166086</v>
      </c>
      <c r="E202" s="51">
        <f t="shared" si="13"/>
        <v>1.8009999999999999</v>
      </c>
    </row>
    <row r="203" spans="1:5" x14ac:dyDescent="0.25">
      <c r="A203" s="51">
        <v>199</v>
      </c>
      <c r="B203" s="51">
        <f t="shared" si="12"/>
        <v>1.9900000000000015</v>
      </c>
      <c r="C203" s="51">
        <f t="shared" si="14"/>
        <v>1.826782083464092</v>
      </c>
      <c r="D203" s="51">
        <f t="shared" si="15"/>
        <v>2.7319416725297856</v>
      </c>
      <c r="E203" s="51">
        <f t="shared" si="13"/>
        <v>1.8540000000000001</v>
      </c>
    </row>
    <row r="204" spans="1:5" x14ac:dyDescent="0.25">
      <c r="A204" s="52">
        <v>200</v>
      </c>
      <c r="B204" s="52">
        <f t="shared" si="12"/>
        <v>2.0000000000000013</v>
      </c>
      <c r="C204" s="52">
        <f t="shared" si="14"/>
        <v>1.8808566599167127</v>
      </c>
      <c r="D204" s="52">
        <f t="shared" si="15"/>
        <v>2.8212849898750738</v>
      </c>
      <c r="E204" s="52">
        <f>(C204)+D204*H$3</f>
        <v>1.9090695098154635</v>
      </c>
    </row>
    <row r="205" spans="1:5" x14ac:dyDescent="0.25">
      <c r="A205" s="51"/>
      <c r="B205" s="51"/>
      <c r="C205" s="51"/>
      <c r="D205" s="51"/>
      <c r="E205" s="51"/>
    </row>
    <row r="206" spans="1:5" x14ac:dyDescent="0.25">
      <c r="A206" s="19"/>
      <c r="B206" s="20"/>
      <c r="C206" s="20"/>
      <c r="D206" s="20"/>
      <c r="E206" s="21"/>
    </row>
    <row r="207" spans="1:5" ht="15.75" thickBot="1" x14ac:dyDescent="0.3">
      <c r="A207" s="22"/>
      <c r="B207" s="20"/>
      <c r="C207" s="23"/>
      <c r="D207" s="23"/>
      <c r="E207" s="24"/>
    </row>
    <row r="208" spans="1:5" x14ac:dyDescent="0.25">
      <c r="A208" s="19"/>
      <c r="B208" s="20"/>
      <c r="C208" s="20"/>
      <c r="D208" s="20"/>
      <c r="E208" s="21"/>
    </row>
    <row r="209" spans="1:5" x14ac:dyDescent="0.25">
      <c r="A209" s="19"/>
      <c r="B209" s="20"/>
      <c r="C209" s="20"/>
      <c r="D209" s="20"/>
      <c r="E209" s="21"/>
    </row>
    <row r="210" spans="1:5" x14ac:dyDescent="0.25">
      <c r="A210" s="19"/>
      <c r="B210" s="20"/>
      <c r="C210" s="20"/>
      <c r="D210" s="20"/>
      <c r="E210" s="21"/>
    </row>
    <row r="211" spans="1:5" x14ac:dyDescent="0.25">
      <c r="A211" s="19"/>
      <c r="B211" s="20"/>
      <c r="C211" s="20"/>
      <c r="D211" s="20"/>
      <c r="E211" s="21"/>
    </row>
    <row r="212" spans="1:5" ht="15.75" thickBot="1" x14ac:dyDescent="0.3">
      <c r="A212" s="22"/>
      <c r="B212" s="20"/>
      <c r="C212" s="23"/>
      <c r="D212" s="23"/>
      <c r="E212" s="24"/>
    </row>
    <row r="213" spans="1:5" x14ac:dyDescent="0.25">
      <c r="A213" s="19"/>
      <c r="B213" s="20"/>
      <c r="C213" s="20"/>
      <c r="D213" s="20"/>
      <c r="E213" s="21"/>
    </row>
    <row r="214" spans="1:5" x14ac:dyDescent="0.25">
      <c r="A214" s="19"/>
      <c r="B214" s="20"/>
      <c r="C214" s="20"/>
      <c r="D214" s="20"/>
      <c r="E214" s="21"/>
    </row>
    <row r="215" spans="1:5" x14ac:dyDescent="0.25">
      <c r="A215" s="19"/>
      <c r="B215" s="20"/>
      <c r="C215" s="20"/>
      <c r="D215" s="20"/>
      <c r="E215" s="21"/>
    </row>
    <row r="216" spans="1:5" x14ac:dyDescent="0.25">
      <c r="A216" s="19"/>
      <c r="B216" s="20"/>
      <c r="C216" s="20"/>
      <c r="D216" s="20"/>
      <c r="E216" s="21"/>
    </row>
    <row r="217" spans="1:5" ht="15.75" thickBot="1" x14ac:dyDescent="0.3">
      <c r="A217" s="22"/>
      <c r="B217" s="20"/>
      <c r="C217" s="23"/>
      <c r="D217" s="23"/>
      <c r="E217" s="24"/>
    </row>
    <row r="218" spans="1:5" x14ac:dyDescent="0.25">
      <c r="A218" s="19"/>
      <c r="B218" s="20"/>
      <c r="C218" s="20"/>
      <c r="D218" s="20"/>
      <c r="E218" s="21"/>
    </row>
    <row r="219" spans="1:5" x14ac:dyDescent="0.25">
      <c r="A219" s="19"/>
      <c r="B219" s="20"/>
      <c r="C219" s="20"/>
      <c r="D219" s="20"/>
      <c r="E219" s="21"/>
    </row>
    <row r="220" spans="1:5" x14ac:dyDescent="0.25">
      <c r="A220" s="19"/>
      <c r="B220" s="20"/>
      <c r="C220" s="20"/>
      <c r="D220" s="20"/>
      <c r="E220" s="21"/>
    </row>
    <row r="221" spans="1:5" x14ac:dyDescent="0.25">
      <c r="A221" s="19"/>
      <c r="B221" s="20"/>
      <c r="C221" s="20"/>
      <c r="D221" s="20"/>
      <c r="E221" s="21"/>
    </row>
    <row r="222" spans="1:5" ht="15.75" thickBot="1" x14ac:dyDescent="0.3">
      <c r="A222" s="22"/>
      <c r="B222" s="20"/>
      <c r="C222" s="23"/>
      <c r="D222" s="23"/>
      <c r="E222" s="24"/>
    </row>
    <row r="223" spans="1:5" x14ac:dyDescent="0.25">
      <c r="A223" s="19"/>
      <c r="B223" s="20"/>
      <c r="C223" s="20"/>
      <c r="D223" s="20"/>
      <c r="E223" s="21"/>
    </row>
    <row r="224" spans="1:5" x14ac:dyDescent="0.25">
      <c r="A224" s="19"/>
      <c r="B224" s="20"/>
      <c r="C224" s="20"/>
      <c r="D224" s="20"/>
      <c r="E224" s="21"/>
    </row>
    <row r="225" spans="1:5" x14ac:dyDescent="0.25">
      <c r="A225" s="19"/>
      <c r="B225" s="20"/>
      <c r="C225" s="20"/>
      <c r="D225" s="20"/>
      <c r="E225" s="21"/>
    </row>
    <row r="226" spans="1:5" x14ac:dyDescent="0.25">
      <c r="A226" s="19"/>
      <c r="B226" s="20"/>
      <c r="C226" s="20"/>
      <c r="D226" s="20"/>
      <c r="E226" s="21"/>
    </row>
    <row r="227" spans="1:5" ht="15.75" thickBot="1" x14ac:dyDescent="0.3">
      <c r="A227" s="22"/>
      <c r="B227" s="20"/>
      <c r="C227" s="23"/>
      <c r="D227" s="23"/>
      <c r="E227" s="24"/>
    </row>
    <row r="228" spans="1:5" x14ac:dyDescent="0.25">
      <c r="A228" s="19"/>
      <c r="B228" s="20"/>
      <c r="C228" s="20"/>
      <c r="D228" s="20"/>
      <c r="E228" s="21"/>
    </row>
    <row r="229" spans="1:5" x14ac:dyDescent="0.25">
      <c r="A229" s="19"/>
      <c r="B229" s="20"/>
      <c r="C229" s="20"/>
      <c r="D229" s="20"/>
      <c r="E229" s="21"/>
    </row>
    <row r="230" spans="1:5" x14ac:dyDescent="0.25">
      <c r="A230" s="19"/>
      <c r="B230" s="20"/>
      <c r="C230" s="20"/>
      <c r="D230" s="20"/>
      <c r="E230" s="21"/>
    </row>
    <row r="231" spans="1:5" x14ac:dyDescent="0.25">
      <c r="A231" s="19"/>
      <c r="B231" s="20"/>
      <c r="C231" s="20"/>
      <c r="D231" s="20"/>
      <c r="E231" s="21"/>
    </row>
    <row r="232" spans="1:5" ht="15.75" thickBot="1" x14ac:dyDescent="0.3">
      <c r="A232" s="22"/>
      <c r="B232" s="20"/>
      <c r="C232" s="23"/>
      <c r="D232" s="23"/>
      <c r="E232" s="24"/>
    </row>
    <row r="233" spans="1:5" x14ac:dyDescent="0.25">
      <c r="A233" s="19"/>
      <c r="B233" s="20"/>
      <c r="C233" s="20"/>
      <c r="D233" s="20"/>
      <c r="E233" s="21"/>
    </row>
    <row r="234" spans="1:5" x14ac:dyDescent="0.25">
      <c r="A234" s="19"/>
      <c r="B234" s="20"/>
      <c r="C234" s="20"/>
      <c r="D234" s="20"/>
      <c r="E234" s="21"/>
    </row>
    <row r="235" spans="1:5" x14ac:dyDescent="0.25">
      <c r="A235" s="19"/>
      <c r="B235" s="20"/>
      <c r="C235" s="20"/>
      <c r="D235" s="20"/>
      <c r="E235" s="21"/>
    </row>
    <row r="236" spans="1:5" x14ac:dyDescent="0.25">
      <c r="A236" s="19"/>
      <c r="B236" s="20"/>
      <c r="C236" s="20"/>
      <c r="D236" s="20"/>
      <c r="E236" s="21"/>
    </row>
    <row r="237" spans="1:5" ht="15.75" thickBot="1" x14ac:dyDescent="0.3">
      <c r="A237" s="22"/>
      <c r="B237" s="20"/>
      <c r="C237" s="23"/>
      <c r="D237" s="23"/>
      <c r="E237" s="24"/>
    </row>
    <row r="238" spans="1:5" x14ac:dyDescent="0.25">
      <c r="A238" s="19"/>
      <c r="B238" s="20"/>
      <c r="C238" s="20"/>
      <c r="D238" s="20"/>
      <c r="E238" s="21"/>
    </row>
    <row r="239" spans="1:5" x14ac:dyDescent="0.25">
      <c r="A239" s="19"/>
      <c r="B239" s="20"/>
      <c r="C239" s="20"/>
      <c r="D239" s="20"/>
      <c r="E239" s="21"/>
    </row>
    <row r="240" spans="1:5" x14ac:dyDescent="0.25">
      <c r="A240" s="19"/>
      <c r="B240" s="20"/>
      <c r="C240" s="20"/>
      <c r="D240" s="20"/>
      <c r="E240" s="21"/>
    </row>
    <row r="241" spans="1:5" x14ac:dyDescent="0.25">
      <c r="A241" s="19"/>
      <c r="B241" s="20"/>
      <c r="C241" s="20"/>
      <c r="D241" s="20"/>
      <c r="E241" s="21"/>
    </row>
    <row r="242" spans="1:5" ht="15.75" thickBot="1" x14ac:dyDescent="0.3">
      <c r="A242" s="22"/>
      <c r="B242" s="20"/>
      <c r="C242" s="23"/>
      <c r="D242" s="23"/>
      <c r="E242" s="24"/>
    </row>
    <row r="243" spans="1:5" x14ac:dyDescent="0.25">
      <c r="A243" s="19"/>
      <c r="B243" s="20"/>
      <c r="C243" s="20"/>
      <c r="D243" s="20"/>
      <c r="E243" s="21"/>
    </row>
    <row r="244" spans="1:5" x14ac:dyDescent="0.25">
      <c r="A244" s="19"/>
      <c r="B244" s="20"/>
      <c r="C244" s="20"/>
      <c r="D244" s="20"/>
      <c r="E244" s="21"/>
    </row>
    <row r="245" spans="1:5" x14ac:dyDescent="0.25">
      <c r="A245" s="19"/>
      <c r="B245" s="20"/>
      <c r="C245" s="20"/>
      <c r="D245" s="20"/>
      <c r="E245" s="21"/>
    </row>
    <row r="246" spans="1:5" x14ac:dyDescent="0.25">
      <c r="A246" s="19"/>
      <c r="B246" s="20"/>
      <c r="C246" s="20"/>
      <c r="D246" s="20"/>
      <c r="E246" s="21"/>
    </row>
    <row r="247" spans="1:5" ht="15.75" thickBot="1" x14ac:dyDescent="0.3">
      <c r="A247" s="22"/>
      <c r="B247" s="20"/>
      <c r="C247" s="23"/>
      <c r="D247" s="23"/>
      <c r="E247" s="24"/>
    </row>
    <row r="248" spans="1:5" x14ac:dyDescent="0.25">
      <c r="A248" s="19"/>
      <c r="B248" s="20"/>
      <c r="C248" s="20"/>
      <c r="D248" s="20"/>
      <c r="E248" s="21"/>
    </row>
    <row r="249" spans="1:5" x14ac:dyDescent="0.25">
      <c r="A249" s="19"/>
      <c r="B249" s="20"/>
      <c r="C249" s="20"/>
      <c r="D249" s="20"/>
      <c r="E249" s="21"/>
    </row>
    <row r="250" spans="1:5" x14ac:dyDescent="0.25">
      <c r="A250" s="19"/>
      <c r="B250" s="20"/>
      <c r="C250" s="20"/>
      <c r="D250" s="20"/>
      <c r="E250" s="21"/>
    </row>
    <row r="251" spans="1:5" x14ac:dyDescent="0.25">
      <c r="A251" s="19"/>
      <c r="B251" s="20"/>
      <c r="C251" s="20"/>
      <c r="D251" s="20"/>
      <c r="E251" s="21"/>
    </row>
    <row r="252" spans="1:5" ht="15.75" thickBot="1" x14ac:dyDescent="0.3">
      <c r="A252" s="22"/>
      <c r="B252" s="20"/>
      <c r="C252" s="23"/>
      <c r="D252" s="23"/>
      <c r="E252" s="24"/>
    </row>
    <row r="253" spans="1:5" x14ac:dyDescent="0.25">
      <c r="A253" s="19"/>
      <c r="B253" s="20"/>
      <c r="C253" s="20"/>
      <c r="D253" s="20"/>
      <c r="E253" s="21"/>
    </row>
    <row r="254" spans="1:5" x14ac:dyDescent="0.25">
      <c r="A254" s="19"/>
      <c r="B254" s="20"/>
      <c r="C254" s="20"/>
      <c r="D254" s="20"/>
      <c r="E254" s="21"/>
    </row>
    <row r="255" spans="1:5" x14ac:dyDescent="0.25">
      <c r="A255" s="19"/>
      <c r="B255" s="20"/>
      <c r="C255" s="20"/>
      <c r="D255" s="20"/>
      <c r="E255" s="21"/>
    </row>
    <row r="256" spans="1:5" x14ac:dyDescent="0.25">
      <c r="A256" s="19"/>
      <c r="B256" s="20"/>
      <c r="C256" s="20"/>
      <c r="D256" s="20"/>
      <c r="E256" s="21"/>
    </row>
    <row r="257" spans="1:5" ht="15.75" thickBot="1" x14ac:dyDescent="0.3">
      <c r="A257" s="22"/>
      <c r="B257" s="20"/>
      <c r="C257" s="23"/>
      <c r="D257" s="23"/>
      <c r="E257" s="24"/>
    </row>
    <row r="258" spans="1:5" x14ac:dyDescent="0.25">
      <c r="A258" s="19"/>
      <c r="B258" s="20"/>
      <c r="C258" s="20"/>
      <c r="D258" s="20"/>
      <c r="E258" s="21"/>
    </row>
    <row r="259" spans="1:5" x14ac:dyDescent="0.25">
      <c r="A259" s="19"/>
      <c r="B259" s="20"/>
      <c r="C259" s="20"/>
      <c r="D259" s="20"/>
      <c r="E259" s="21"/>
    </row>
    <row r="260" spans="1:5" x14ac:dyDescent="0.25">
      <c r="A260" s="19"/>
      <c r="B260" s="20"/>
      <c r="C260" s="20"/>
      <c r="D260" s="20"/>
      <c r="E260" s="21"/>
    </row>
    <row r="261" spans="1:5" x14ac:dyDescent="0.25">
      <c r="A261" s="19"/>
      <c r="B261" s="20"/>
      <c r="C261" s="20"/>
      <c r="D261" s="20"/>
      <c r="E261" s="21"/>
    </row>
    <row r="262" spans="1:5" ht="15.75" thickBot="1" x14ac:dyDescent="0.3">
      <c r="A262" s="22"/>
      <c r="B262" s="20"/>
      <c r="C262" s="23"/>
      <c r="D262" s="23"/>
      <c r="E262" s="24"/>
    </row>
    <row r="263" spans="1:5" x14ac:dyDescent="0.25">
      <c r="A263" s="19"/>
      <c r="B263" s="20"/>
      <c r="C263" s="20"/>
      <c r="D263" s="20"/>
      <c r="E263" s="21"/>
    </row>
    <row r="264" spans="1:5" x14ac:dyDescent="0.25">
      <c r="A264" s="19"/>
      <c r="B264" s="20"/>
      <c r="C264" s="20"/>
      <c r="D264" s="20"/>
      <c r="E264" s="21"/>
    </row>
    <row r="265" spans="1:5" x14ac:dyDescent="0.25">
      <c r="A265" s="19"/>
      <c r="B265" s="20"/>
      <c r="C265" s="20"/>
      <c r="D265" s="20"/>
      <c r="E265" s="21"/>
    </row>
    <row r="266" spans="1:5" x14ac:dyDescent="0.25">
      <c r="A266" s="19"/>
      <c r="B266" s="20"/>
      <c r="C266" s="20"/>
      <c r="D266" s="20"/>
      <c r="E266" s="21"/>
    </row>
    <row r="267" spans="1:5" x14ac:dyDescent="0.25">
      <c r="A267" s="19"/>
      <c r="B267" s="20"/>
      <c r="C267" s="20"/>
      <c r="D267" s="20"/>
      <c r="E267" s="21"/>
    </row>
    <row r="268" spans="1:5" x14ac:dyDescent="0.25">
      <c r="A268" s="19"/>
      <c r="B268" s="20"/>
      <c r="C268" s="20"/>
      <c r="D268" s="20"/>
      <c r="E268" s="21"/>
    </row>
    <row r="269" spans="1:5" x14ac:dyDescent="0.25">
      <c r="A269" s="19"/>
      <c r="B269" s="20"/>
      <c r="C269" s="20"/>
      <c r="D269" s="20"/>
      <c r="E269" s="21"/>
    </row>
    <row r="270" spans="1:5" ht="15.75" thickBot="1" x14ac:dyDescent="0.3">
      <c r="A270" s="22"/>
      <c r="B270" s="20"/>
      <c r="C270" s="23"/>
      <c r="D270" s="23"/>
      <c r="E270" s="24"/>
    </row>
    <row r="271" spans="1:5" x14ac:dyDescent="0.25">
      <c r="A271" s="19"/>
      <c r="B271" s="20"/>
      <c r="C271" s="20"/>
      <c r="D271" s="20"/>
      <c r="E271" s="21"/>
    </row>
    <row r="272" spans="1:5" x14ac:dyDescent="0.25">
      <c r="A272" s="19"/>
      <c r="B272" s="20"/>
      <c r="C272" s="20"/>
      <c r="D272" s="20"/>
      <c r="E272" s="21"/>
    </row>
    <row r="273" spans="1:5" x14ac:dyDescent="0.25">
      <c r="A273" s="19"/>
      <c r="B273" s="20"/>
      <c r="C273" s="20"/>
      <c r="D273" s="20"/>
      <c r="E273" s="21"/>
    </row>
    <row r="274" spans="1:5" x14ac:dyDescent="0.25">
      <c r="A274" s="19"/>
      <c r="B274" s="20"/>
      <c r="C274" s="20"/>
      <c r="D274" s="20"/>
      <c r="E274" s="21"/>
    </row>
    <row r="275" spans="1:5" ht="15.75" thickBot="1" x14ac:dyDescent="0.3">
      <c r="A275" s="22"/>
      <c r="B275" s="20"/>
      <c r="C275" s="23"/>
      <c r="D275" s="23"/>
      <c r="E275" s="24"/>
    </row>
    <row r="276" spans="1:5" x14ac:dyDescent="0.25">
      <c r="A276" s="19"/>
      <c r="B276" s="20"/>
      <c r="C276" s="20"/>
      <c r="D276" s="20"/>
      <c r="E276" s="21"/>
    </row>
    <row r="277" spans="1:5" x14ac:dyDescent="0.25">
      <c r="A277" s="19"/>
      <c r="B277" s="20"/>
      <c r="C277" s="20"/>
      <c r="D277" s="20"/>
      <c r="E277" s="21"/>
    </row>
    <row r="278" spans="1:5" x14ac:dyDescent="0.25">
      <c r="A278" s="19"/>
      <c r="B278" s="20"/>
      <c r="C278" s="20"/>
      <c r="D278" s="20"/>
      <c r="E278" s="21"/>
    </row>
    <row r="279" spans="1:5" x14ac:dyDescent="0.25">
      <c r="A279" s="19"/>
      <c r="B279" s="20"/>
      <c r="C279" s="20"/>
      <c r="D279" s="20"/>
      <c r="E279" s="21"/>
    </row>
    <row r="280" spans="1:5" ht="15.75" thickBot="1" x14ac:dyDescent="0.3">
      <c r="A280" s="22"/>
      <c r="B280" s="20"/>
      <c r="C280" s="23"/>
      <c r="D280" s="23"/>
      <c r="E280" s="24"/>
    </row>
    <row r="281" spans="1:5" x14ac:dyDescent="0.25">
      <c r="A281" s="19"/>
      <c r="B281" s="20"/>
      <c r="C281" s="20"/>
      <c r="D281" s="20"/>
      <c r="E281" s="21"/>
    </row>
    <row r="282" spans="1:5" x14ac:dyDescent="0.25">
      <c r="A282" s="19"/>
      <c r="B282" s="20"/>
      <c r="C282" s="20"/>
      <c r="D282" s="20"/>
      <c r="E282" s="21"/>
    </row>
    <row r="283" spans="1:5" x14ac:dyDescent="0.25">
      <c r="A283" s="19"/>
      <c r="B283" s="20"/>
      <c r="C283" s="20"/>
      <c r="D283" s="20"/>
      <c r="E283" s="21"/>
    </row>
    <row r="284" spans="1:5" x14ac:dyDescent="0.25">
      <c r="A284" s="19"/>
      <c r="B284" s="20"/>
      <c r="C284" s="20"/>
      <c r="D284" s="20"/>
      <c r="E284" s="21"/>
    </row>
    <row r="285" spans="1:5" ht="15.75" thickBot="1" x14ac:dyDescent="0.3">
      <c r="A285" s="22"/>
      <c r="B285" s="20"/>
      <c r="C285" s="23"/>
      <c r="D285" s="23"/>
      <c r="E285" s="24"/>
    </row>
    <row r="286" spans="1:5" x14ac:dyDescent="0.25">
      <c r="A286" s="19"/>
      <c r="B286" s="20"/>
      <c r="C286" s="20"/>
      <c r="D286" s="20"/>
      <c r="E286" s="21"/>
    </row>
    <row r="287" spans="1:5" x14ac:dyDescent="0.25">
      <c r="A287" s="19"/>
      <c r="B287" s="20"/>
      <c r="C287" s="20"/>
      <c r="D287" s="20"/>
      <c r="E287" s="21"/>
    </row>
    <row r="288" spans="1:5" x14ac:dyDescent="0.25">
      <c r="A288" s="19"/>
      <c r="B288" s="20"/>
      <c r="C288" s="20"/>
      <c r="D288" s="20"/>
      <c r="E288" s="21"/>
    </row>
    <row r="289" spans="1:5" x14ac:dyDescent="0.25">
      <c r="A289" s="19"/>
      <c r="B289" s="20"/>
      <c r="C289" s="20"/>
      <c r="D289" s="20"/>
      <c r="E289" s="21"/>
    </row>
    <row r="290" spans="1:5" ht="15.75" thickBot="1" x14ac:dyDescent="0.3">
      <c r="A290" s="22"/>
      <c r="B290" s="20"/>
      <c r="C290" s="23"/>
      <c r="D290" s="23"/>
      <c r="E290" s="24"/>
    </row>
    <row r="291" spans="1:5" x14ac:dyDescent="0.25">
      <c r="A291" s="19"/>
      <c r="B291" s="20"/>
      <c r="C291" s="20"/>
      <c r="D291" s="20"/>
      <c r="E291" s="21"/>
    </row>
    <row r="292" spans="1:5" x14ac:dyDescent="0.25">
      <c r="A292" s="19"/>
      <c r="B292" s="20"/>
      <c r="C292" s="20"/>
      <c r="D292" s="20"/>
      <c r="E292" s="21"/>
    </row>
    <row r="293" spans="1:5" x14ac:dyDescent="0.25">
      <c r="A293" s="19"/>
      <c r="B293" s="20"/>
      <c r="C293" s="20"/>
      <c r="D293" s="20"/>
      <c r="E293" s="21"/>
    </row>
    <row r="294" spans="1:5" x14ac:dyDescent="0.25">
      <c r="A294" s="19"/>
      <c r="B294" s="20"/>
      <c r="C294" s="20"/>
      <c r="D294" s="20"/>
      <c r="E294" s="21"/>
    </row>
    <row r="295" spans="1:5" ht="15.75" thickBot="1" x14ac:dyDescent="0.3">
      <c r="A295" s="22"/>
      <c r="B295" s="20"/>
      <c r="C295" s="23"/>
      <c r="D295" s="23"/>
      <c r="E295" s="24"/>
    </row>
    <row r="296" spans="1:5" x14ac:dyDescent="0.25">
      <c r="A296" s="19"/>
      <c r="B296" s="20"/>
      <c r="C296" s="20"/>
      <c r="D296" s="20"/>
      <c r="E296" s="21"/>
    </row>
    <row r="297" spans="1:5" x14ac:dyDescent="0.25">
      <c r="A297" s="19"/>
      <c r="B297" s="20"/>
      <c r="C297" s="20"/>
      <c r="D297" s="20"/>
      <c r="E297" s="21"/>
    </row>
    <row r="298" spans="1:5" x14ac:dyDescent="0.25">
      <c r="A298" s="19"/>
      <c r="B298" s="20"/>
      <c r="C298" s="20"/>
      <c r="D298" s="20"/>
      <c r="E298" s="21"/>
    </row>
    <row r="299" spans="1:5" x14ac:dyDescent="0.25">
      <c r="A299" s="19"/>
      <c r="B299" s="20"/>
      <c r="C299" s="20"/>
      <c r="D299" s="20"/>
      <c r="E299" s="21"/>
    </row>
    <row r="300" spans="1:5" ht="15.75" thickBot="1" x14ac:dyDescent="0.3">
      <c r="A300" s="22"/>
      <c r="B300" s="20"/>
      <c r="C300" s="23"/>
      <c r="D300" s="23"/>
      <c r="E300" s="24"/>
    </row>
    <row r="301" spans="1:5" x14ac:dyDescent="0.25">
      <c r="A301" s="19"/>
      <c r="B301" s="20"/>
      <c r="C301" s="20"/>
      <c r="D301" s="20"/>
      <c r="E301" s="21"/>
    </row>
    <row r="302" spans="1:5" x14ac:dyDescent="0.25">
      <c r="A302" s="19"/>
      <c r="B302" s="20"/>
      <c r="C302" s="20"/>
      <c r="D302" s="20"/>
      <c r="E302" s="21"/>
    </row>
    <row r="303" spans="1:5" x14ac:dyDescent="0.25">
      <c r="A303" s="19"/>
      <c r="B303" s="20"/>
      <c r="C303" s="20"/>
      <c r="D303" s="20"/>
      <c r="E303" s="21"/>
    </row>
    <row r="304" spans="1:5" x14ac:dyDescent="0.25">
      <c r="A304" s="19"/>
      <c r="B304" s="20"/>
      <c r="C304" s="20"/>
      <c r="D304" s="20"/>
      <c r="E304" s="21"/>
    </row>
    <row r="305" spans="1:5" ht="15.75" thickBot="1" x14ac:dyDescent="0.3">
      <c r="A305" s="22"/>
      <c r="B305" s="20"/>
      <c r="C305" s="23"/>
      <c r="D305" s="23"/>
      <c r="E305" s="24"/>
    </row>
    <row r="306" spans="1:5" x14ac:dyDescent="0.25">
      <c r="A306" s="19"/>
      <c r="B306" s="20"/>
      <c r="C306" s="20"/>
      <c r="D306" s="20"/>
      <c r="E306" s="21"/>
    </row>
    <row r="307" spans="1:5" x14ac:dyDescent="0.25">
      <c r="A307" s="19"/>
      <c r="B307" s="20"/>
      <c r="C307" s="20"/>
      <c r="D307" s="20"/>
      <c r="E307" s="21"/>
    </row>
    <row r="308" spans="1:5" x14ac:dyDescent="0.25">
      <c r="A308" s="19"/>
      <c r="B308" s="20"/>
      <c r="C308" s="20"/>
      <c r="D308" s="20"/>
      <c r="E308" s="21"/>
    </row>
    <row r="309" spans="1:5" x14ac:dyDescent="0.25">
      <c r="A309" s="19"/>
      <c r="B309" s="20"/>
      <c r="C309" s="20"/>
      <c r="D309" s="20"/>
      <c r="E309" s="21"/>
    </row>
    <row r="310" spans="1:5" ht="15.75" thickBot="1" x14ac:dyDescent="0.3">
      <c r="A310" s="22"/>
      <c r="B310" s="20"/>
      <c r="C310" s="23"/>
      <c r="D310" s="23"/>
      <c r="E310" s="24"/>
    </row>
    <row r="311" spans="1:5" x14ac:dyDescent="0.25">
      <c r="A311" s="19"/>
      <c r="B311" s="20"/>
      <c r="C311" s="20"/>
      <c r="D311" s="20"/>
      <c r="E311" s="21"/>
    </row>
    <row r="312" spans="1:5" x14ac:dyDescent="0.25">
      <c r="A312" s="19"/>
      <c r="B312" s="20"/>
      <c r="C312" s="20"/>
      <c r="D312" s="20"/>
      <c r="E312" s="21"/>
    </row>
    <row r="313" spans="1:5" x14ac:dyDescent="0.25">
      <c r="A313" s="19"/>
      <c r="B313" s="20"/>
      <c r="C313" s="20"/>
      <c r="D313" s="20"/>
      <c r="E313" s="21"/>
    </row>
    <row r="314" spans="1:5" x14ac:dyDescent="0.25">
      <c r="A314" s="19"/>
      <c r="B314" s="20"/>
      <c r="C314" s="20"/>
      <c r="D314" s="20"/>
      <c r="E314" s="21"/>
    </row>
    <row r="315" spans="1:5" ht="15.75" thickBot="1" x14ac:dyDescent="0.3">
      <c r="A315" s="22"/>
      <c r="B315" s="20"/>
      <c r="C315" s="23"/>
      <c r="D315" s="23"/>
      <c r="E315" s="24"/>
    </row>
    <row r="316" spans="1:5" x14ac:dyDescent="0.25">
      <c r="A316" s="19"/>
      <c r="B316" s="20"/>
      <c r="C316" s="20"/>
      <c r="D316" s="20"/>
      <c r="E316" s="21"/>
    </row>
    <row r="317" spans="1:5" x14ac:dyDescent="0.25">
      <c r="A317" s="19"/>
      <c r="B317" s="20"/>
      <c r="C317" s="20"/>
      <c r="D317" s="20"/>
      <c r="E317" s="21"/>
    </row>
    <row r="318" spans="1:5" x14ac:dyDescent="0.25">
      <c r="A318" s="19"/>
      <c r="B318" s="20"/>
      <c r="C318" s="20"/>
      <c r="D318" s="20"/>
      <c r="E318" s="21"/>
    </row>
    <row r="319" spans="1:5" x14ac:dyDescent="0.25">
      <c r="A319" s="19"/>
      <c r="B319" s="20"/>
      <c r="C319" s="20"/>
      <c r="D319" s="20"/>
      <c r="E319" s="21"/>
    </row>
    <row r="320" spans="1:5" ht="15.75" thickBot="1" x14ac:dyDescent="0.3">
      <c r="A320" s="22"/>
      <c r="B320" s="20"/>
      <c r="C320" s="23"/>
      <c r="D320" s="23"/>
      <c r="E320" s="24"/>
    </row>
    <row r="321" spans="1:5" x14ac:dyDescent="0.25">
      <c r="A321" s="19"/>
      <c r="B321" s="20"/>
      <c r="C321" s="20"/>
      <c r="D321" s="20"/>
      <c r="E321" s="21"/>
    </row>
    <row r="322" spans="1:5" x14ac:dyDescent="0.25">
      <c r="A322" s="19"/>
      <c r="B322" s="20"/>
      <c r="C322" s="20"/>
      <c r="D322" s="20"/>
      <c r="E322" s="21"/>
    </row>
    <row r="323" spans="1:5" x14ac:dyDescent="0.25">
      <c r="A323" s="19"/>
      <c r="B323" s="20"/>
      <c r="C323" s="20"/>
      <c r="D323" s="20"/>
      <c r="E323" s="21"/>
    </row>
    <row r="324" spans="1:5" x14ac:dyDescent="0.25">
      <c r="A324" s="19"/>
      <c r="B324" s="20"/>
      <c r="C324" s="20"/>
      <c r="D324" s="20"/>
      <c r="E324" s="21"/>
    </row>
    <row r="325" spans="1:5" ht="15.75" thickBot="1" x14ac:dyDescent="0.3">
      <c r="A325" s="22"/>
      <c r="B325" s="20"/>
      <c r="C325" s="23"/>
      <c r="D325" s="23"/>
      <c r="E325" s="24"/>
    </row>
    <row r="326" spans="1:5" x14ac:dyDescent="0.25">
      <c r="A326" s="19"/>
      <c r="B326" s="20"/>
      <c r="C326" s="20"/>
      <c r="D326" s="20"/>
      <c r="E326" s="21"/>
    </row>
    <row r="327" spans="1:5" x14ac:dyDescent="0.25">
      <c r="A327" s="19"/>
      <c r="B327" s="20"/>
      <c r="C327" s="20"/>
      <c r="D327" s="20"/>
      <c r="E327" s="21"/>
    </row>
    <row r="328" spans="1:5" x14ac:dyDescent="0.25">
      <c r="A328" s="19"/>
      <c r="B328" s="20"/>
      <c r="C328" s="20"/>
      <c r="D328" s="20"/>
      <c r="E328" s="21"/>
    </row>
    <row r="329" spans="1:5" x14ac:dyDescent="0.25">
      <c r="A329" s="19"/>
      <c r="B329" s="20"/>
      <c r="C329" s="20"/>
      <c r="D329" s="20"/>
      <c r="E329" s="21"/>
    </row>
    <row r="330" spans="1:5" ht="15.75" thickBot="1" x14ac:dyDescent="0.3">
      <c r="A330" s="22"/>
      <c r="B330" s="20"/>
      <c r="C330" s="23"/>
      <c r="D330" s="23"/>
      <c r="E330" s="24"/>
    </row>
    <row r="331" spans="1:5" x14ac:dyDescent="0.25">
      <c r="A331" s="19"/>
      <c r="B331" s="20"/>
      <c r="C331" s="20"/>
      <c r="D331" s="20"/>
      <c r="E331" s="21"/>
    </row>
    <row r="332" spans="1:5" x14ac:dyDescent="0.25">
      <c r="A332" s="19"/>
      <c r="B332" s="20"/>
      <c r="C332" s="20"/>
      <c r="D332" s="20"/>
      <c r="E332" s="21"/>
    </row>
    <row r="333" spans="1:5" x14ac:dyDescent="0.25">
      <c r="A333" s="19"/>
      <c r="B333" s="20"/>
      <c r="C333" s="20"/>
      <c r="D333" s="20"/>
      <c r="E333" s="21"/>
    </row>
    <row r="334" spans="1:5" x14ac:dyDescent="0.25">
      <c r="A334" s="19"/>
      <c r="B334" s="20"/>
      <c r="C334" s="20"/>
      <c r="D334" s="20"/>
      <c r="E334" s="21"/>
    </row>
    <row r="335" spans="1:5" ht="15.75" thickBot="1" x14ac:dyDescent="0.3">
      <c r="A335" s="22"/>
      <c r="B335" s="20"/>
      <c r="C335" s="23"/>
      <c r="D335" s="23"/>
      <c r="E335" s="24"/>
    </row>
    <row r="336" spans="1:5" x14ac:dyDescent="0.25">
      <c r="A336" s="19"/>
      <c r="B336" s="20"/>
      <c r="C336" s="20"/>
      <c r="D336" s="20"/>
      <c r="E336" s="21"/>
    </row>
    <row r="337" spans="1:5" x14ac:dyDescent="0.25">
      <c r="A337" s="19"/>
      <c r="B337" s="20"/>
      <c r="C337" s="20"/>
      <c r="D337" s="20"/>
      <c r="E337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EE5-B316-43A7-886E-737B1D874D73}">
  <dimension ref="E1:M44"/>
  <sheetViews>
    <sheetView workbookViewId="0">
      <selection activeCell="B12" sqref="B12"/>
    </sheetView>
  </sheetViews>
  <sheetFormatPr baseColWidth="10" defaultRowHeight="15" x14ac:dyDescent="0.25"/>
  <cols>
    <col min="7" max="7" width="11.85546875" bestFit="1" customWidth="1"/>
  </cols>
  <sheetData>
    <row r="1" spans="5:13" ht="15.75" thickBot="1" x14ac:dyDescent="0.3"/>
    <row r="2" spans="5:13" ht="15.75" thickBot="1" x14ac:dyDescent="0.3">
      <c r="E2" s="1"/>
      <c r="F2" s="2" t="s">
        <v>11</v>
      </c>
      <c r="G2" s="2"/>
      <c r="H2" s="3"/>
    </row>
    <row r="3" spans="5:13" ht="15.75" thickBot="1" x14ac:dyDescent="0.3">
      <c r="E3" s="4" t="s">
        <v>7</v>
      </c>
      <c r="F3" s="5" t="s">
        <v>8</v>
      </c>
      <c r="G3" s="5" t="s">
        <v>9</v>
      </c>
      <c r="H3" s="6" t="s">
        <v>10</v>
      </c>
      <c r="J3" s="10" t="s">
        <v>12</v>
      </c>
      <c r="K3" s="11">
        <v>0.1</v>
      </c>
      <c r="M3" t="s">
        <v>19</v>
      </c>
    </row>
    <row r="4" spans="5:13" ht="15.75" thickBot="1" x14ac:dyDescent="0.3">
      <c r="E4" s="4">
        <v>0</v>
      </c>
      <c r="F4" s="5">
        <v>2</v>
      </c>
      <c r="G4" s="5">
        <f>EXP(0.8*E4)-0.5*F4</f>
        <v>0</v>
      </c>
      <c r="H4" s="6">
        <f>EXP(0.8*(E4+K$3))-0.5*(F4+K$3*G4)</f>
        <v>8.3287067674958637E-2</v>
      </c>
    </row>
    <row r="5" spans="5:13" ht="15.75" thickBot="1" x14ac:dyDescent="0.3">
      <c r="E5" s="4">
        <f>E4+K$3</f>
        <v>0.1</v>
      </c>
      <c r="F5" s="5">
        <f>F4+(0.5*G4+0.5*H4)*K$3</f>
        <v>2.0041643533837479</v>
      </c>
      <c r="G5" s="5">
        <f t="shared" ref="G5:G44" si="0">EXP(0.8*E5)-0.5*F5</f>
        <v>8.1204890983084699E-2</v>
      </c>
      <c r="H5" s="6">
        <f t="shared" ref="H5:H44" si="1">EXP(0.8*(E5+K$3))-0.5*(F5+K$3*G5)</f>
        <v>0.16736844975078213</v>
      </c>
      <c r="J5" s="12" t="s">
        <v>13</v>
      </c>
      <c r="K5" s="13"/>
    </row>
    <row r="6" spans="5:13" x14ac:dyDescent="0.25">
      <c r="E6" s="4">
        <f t="shared" ref="E6:E44" si="2">E5+K$3</f>
        <v>0.2</v>
      </c>
      <c r="F6" s="5">
        <f t="shared" ref="F6:F44" si="3">F5+(0.5*G5+0.5*H5)*K$3</f>
        <v>2.0165930204204412</v>
      </c>
      <c r="G6" s="5">
        <f t="shared" si="0"/>
        <v>0.16521436078158969</v>
      </c>
      <c r="H6" s="6">
        <f t="shared" si="1"/>
        <v>0.25469192207210467</v>
      </c>
    </row>
    <row r="7" spans="5:13" x14ac:dyDescent="0.25">
      <c r="E7" s="4">
        <f t="shared" si="2"/>
        <v>0.30000000000000004</v>
      </c>
      <c r="F7" s="5">
        <f t="shared" si="3"/>
        <v>2.037588334563126</v>
      </c>
      <c r="G7" s="5">
        <f t="shared" si="0"/>
        <v>0.25245498303984171</v>
      </c>
      <c r="H7" s="6">
        <f t="shared" si="1"/>
        <v>0.34571084790240203</v>
      </c>
    </row>
    <row r="8" spans="5:13" x14ac:dyDescent="0.25">
      <c r="E8" s="4">
        <f t="shared" si="2"/>
        <v>0.4</v>
      </c>
      <c r="F8" s="5">
        <f t="shared" si="3"/>
        <v>2.0674966261102381</v>
      </c>
      <c r="G8" s="5">
        <f t="shared" si="0"/>
        <v>0.34337945128083813</v>
      </c>
      <c r="H8" s="6">
        <f t="shared" si="1"/>
        <v>0.44090741202210948</v>
      </c>
    </row>
    <row r="9" spans="5:13" x14ac:dyDescent="0.25">
      <c r="E9" s="4">
        <f t="shared" si="2"/>
        <v>0.5</v>
      </c>
      <c r="F9" s="5">
        <f t="shared" si="3"/>
        <v>2.1067109692753854</v>
      </c>
      <c r="G9" s="5">
        <f t="shared" si="0"/>
        <v>0.43846921300357766</v>
      </c>
      <c r="H9" s="6">
        <f t="shared" si="1"/>
        <v>0.54079545690502195</v>
      </c>
    </row>
    <row r="10" spans="5:13" x14ac:dyDescent="0.25">
      <c r="E10" s="4">
        <f t="shared" si="2"/>
        <v>0.6</v>
      </c>
      <c r="F10" s="5">
        <f t="shared" si="3"/>
        <v>2.1556742027708156</v>
      </c>
      <c r="G10" s="5">
        <f t="shared" si="0"/>
        <v>0.53823730080748566</v>
      </c>
      <c r="H10" s="6">
        <f t="shared" si="1"/>
        <v>0.64592353387031887</v>
      </c>
    </row>
    <row r="11" spans="5:13" x14ac:dyDescent="0.25">
      <c r="E11" s="4">
        <f t="shared" si="2"/>
        <v>0.7</v>
      </c>
      <c r="F11" s="5">
        <f t="shared" si="3"/>
        <v>2.2148822445047056</v>
      </c>
      <c r="G11" s="5">
        <f t="shared" si="0"/>
        <v>0.64323137804374819</v>
      </c>
      <c r="H11" s="6">
        <f t="shared" si="1"/>
        <v>0.75687818815041119</v>
      </c>
    </row>
    <row r="12" spans="5:13" x14ac:dyDescent="0.25">
      <c r="E12" s="4">
        <f t="shared" si="2"/>
        <v>0.79999999999999993</v>
      </c>
      <c r="F12" s="5">
        <f t="shared" si="3"/>
        <v>2.2848877228144135</v>
      </c>
      <c r="G12" s="5">
        <f t="shared" si="0"/>
        <v>0.75403701789774469</v>
      </c>
      <c r="H12" s="6">
        <f t="shared" si="1"/>
        <v>0.87428749834179365</v>
      </c>
    </row>
    <row r="13" spans="5:13" x14ac:dyDescent="0.25">
      <c r="E13" s="4">
        <f t="shared" si="2"/>
        <v>0.89999999999999991</v>
      </c>
      <c r="F13" s="5">
        <f t="shared" si="3"/>
        <v>2.3663039486263906</v>
      </c>
      <c r="G13" s="5">
        <f t="shared" si="0"/>
        <v>0.87128123633069232</v>
      </c>
      <c r="H13" s="6">
        <f t="shared" si="1"/>
        <v>0.99882489236273742</v>
      </c>
    </row>
    <row r="14" spans="5:13" x14ac:dyDescent="0.25">
      <c r="E14" s="4">
        <f t="shared" si="2"/>
        <v>0.99999999999999989</v>
      </c>
      <c r="F14" s="5">
        <f t="shared" si="3"/>
        <v>2.459809255061062</v>
      </c>
      <c r="G14" s="5">
        <f t="shared" si="0"/>
        <v>0.99563630096193645</v>
      </c>
      <c r="H14" s="6">
        <f t="shared" si="1"/>
        <v>1.1312132638385819</v>
      </c>
    </row>
    <row r="15" spans="5:13" x14ac:dyDescent="0.25">
      <c r="E15" s="4">
        <f t="shared" si="2"/>
        <v>1.0999999999999999</v>
      </c>
      <c r="F15" s="5">
        <f t="shared" si="3"/>
        <v>2.5661517333010879</v>
      </c>
      <c r="G15" s="5">
        <f t="shared" si="0"/>
        <v>1.1278238397666658</v>
      </c>
      <c r="H15" s="6">
        <f t="shared" si="1"/>
        <v>1.2722294147842406</v>
      </c>
    </row>
    <row r="16" spans="5:13" x14ac:dyDescent="0.25">
      <c r="E16" s="4">
        <f t="shared" si="2"/>
        <v>1.2</v>
      </c>
      <c r="F16" s="5">
        <f t="shared" si="3"/>
        <v>2.6861543960286332</v>
      </c>
      <c r="G16" s="5">
        <f t="shared" si="0"/>
        <v>1.2686192754088013</v>
      </c>
      <c r="H16" s="6">
        <f t="shared" si="1"/>
        <v>1.4227088525668032</v>
      </c>
    </row>
    <row r="17" spans="5:8" x14ac:dyDescent="0.25">
      <c r="E17" s="4">
        <f t="shared" si="2"/>
        <v>1.3</v>
      </c>
      <c r="F17" s="5">
        <f t="shared" si="3"/>
        <v>2.8207208024274135</v>
      </c>
      <c r="G17" s="5">
        <f t="shared" si="0"/>
        <v>1.4188566131378531</v>
      </c>
      <c r="H17" s="6">
        <f t="shared" si="1"/>
        <v>1.583550971422403</v>
      </c>
    </row>
    <row r="18" spans="5:8" x14ac:dyDescent="0.25">
      <c r="E18" s="4">
        <f t="shared" si="2"/>
        <v>1.4000000000000001</v>
      </c>
      <c r="F18" s="5">
        <f t="shared" si="3"/>
        <v>2.9708411816554263</v>
      </c>
      <c r="G18" s="5">
        <f t="shared" si="0"/>
        <v>1.5794336124652892</v>
      </c>
      <c r="H18" s="6">
        <f t="shared" si="1"/>
        <v>1.7557246512855704</v>
      </c>
    </row>
    <row r="19" spans="5:8" x14ac:dyDescent="0.25">
      <c r="E19" s="4">
        <f t="shared" si="2"/>
        <v>1.5000000000000002</v>
      </c>
      <c r="F19" s="5">
        <f t="shared" si="3"/>
        <v>3.1375990948429693</v>
      </c>
      <c r="G19" s="5">
        <f t="shared" si="0"/>
        <v>1.7513173753150635</v>
      </c>
      <c r="H19" s="6">
        <f t="shared" si="1"/>
        <v>1.9402743093820447</v>
      </c>
    </row>
    <row r="20" spans="5:8" x14ac:dyDescent="0.25">
      <c r="E20" s="4">
        <f t="shared" si="2"/>
        <v>1.6000000000000003</v>
      </c>
      <c r="F20" s="5">
        <f t="shared" si="3"/>
        <v>3.3221786790778247</v>
      </c>
      <c r="G20" s="5">
        <f t="shared" si="0"/>
        <v>1.9355503860303702</v>
      </c>
      <c r="H20" s="6">
        <f t="shared" si="1"/>
        <v>2.138326442954785</v>
      </c>
    </row>
    <row r="21" spans="5:8" x14ac:dyDescent="0.25">
      <c r="E21" s="4">
        <f t="shared" si="2"/>
        <v>1.7000000000000004</v>
      </c>
      <c r="F21" s="5">
        <f t="shared" si="3"/>
        <v>3.5258725205270824</v>
      </c>
      <c r="G21" s="5">
        <f t="shared" si="0"/>
        <v>2.1332570415316745</v>
      </c>
      <c r="H21" s="6">
        <f t="shared" si="1"/>
        <v>2.3510967046564293</v>
      </c>
    </row>
    <row r="22" spans="5:8" x14ac:dyDescent="0.25">
      <c r="E22" s="4">
        <f t="shared" si="2"/>
        <v>1.8000000000000005</v>
      </c>
      <c r="F22" s="5">
        <f t="shared" si="3"/>
        <v>3.7500902078364877</v>
      </c>
      <c r="G22" s="5">
        <f t="shared" si="0"/>
        <v>2.3456507130783102</v>
      </c>
      <c r="H22" s="6">
        <f t="shared" si="1"/>
        <v>2.5798975555700023</v>
      </c>
    </row>
    <row r="23" spans="5:8" x14ac:dyDescent="0.25">
      <c r="E23" s="4">
        <f t="shared" si="2"/>
        <v>1.9000000000000006</v>
      </c>
      <c r="F23" s="5">
        <f t="shared" si="3"/>
        <v>3.9963676212689032</v>
      </c>
      <c r="G23" s="5">
        <f t="shared" si="0"/>
        <v>2.5740413845077099</v>
      </c>
      <c r="H23" s="6">
        <f t="shared" si="1"/>
        <v>2.8261465445352805</v>
      </c>
    </row>
    <row r="24" spans="5:8" x14ac:dyDescent="0.25">
      <c r="E24" s="4">
        <f t="shared" si="2"/>
        <v>2.0000000000000004</v>
      </c>
      <c r="F24" s="5">
        <f t="shared" si="3"/>
        <v>4.2663770177210525</v>
      </c>
      <c r="G24" s="5">
        <f t="shared" si="0"/>
        <v>2.8198439155345913</v>
      </c>
      <c r="H24" s="6">
        <f t="shared" si="1"/>
        <v>3.0913752664847221</v>
      </c>
    </row>
    <row r="25" spans="5:8" x14ac:dyDescent="0.25">
      <c r="E25" s="4">
        <f t="shared" si="2"/>
        <v>2.1000000000000005</v>
      </c>
      <c r="F25" s="5">
        <f t="shared" si="3"/>
        <v>4.5619379768220183</v>
      </c>
      <c r="G25" s="5">
        <f t="shared" si="0"/>
        <v>3.0845869827109689</v>
      </c>
      <c r="H25" s="6">
        <f t="shared" si="1"/>
        <v>3.3772390568560349</v>
      </c>
    </row>
    <row r="26" spans="5:8" x14ac:dyDescent="0.25">
      <c r="E26" s="4">
        <f t="shared" si="2"/>
        <v>2.2000000000000006</v>
      </c>
      <c r="F26" s="5">
        <f t="shared" si="3"/>
        <v>4.8850292788003689</v>
      </c>
      <c r="G26" s="5">
        <f t="shared" si="0"/>
        <v>3.369922755002408</v>
      </c>
      <c r="H26" s="6">
        <f t="shared" si="1"/>
        <v>3.6855274838763568</v>
      </c>
    </row>
    <row r="27" spans="5:8" x14ac:dyDescent="0.25">
      <c r="E27" s="4">
        <f t="shared" si="2"/>
        <v>2.3000000000000007</v>
      </c>
      <c r="F27" s="5">
        <f t="shared" si="3"/>
        <v>5.2378017907443066</v>
      </c>
      <c r="G27" s="5">
        <f t="shared" si="0"/>
        <v>3.6776373656545083</v>
      </c>
      <c r="H27" s="6">
        <f t="shared" si="1"/>
        <v>4.0181757056358771</v>
      </c>
    </row>
    <row r="28" spans="5:8" x14ac:dyDescent="0.25">
      <c r="E28" s="4">
        <f t="shared" si="2"/>
        <v>2.4000000000000008</v>
      </c>
      <c r="F28" s="5">
        <f t="shared" si="3"/>
        <v>5.6225924443088262</v>
      </c>
      <c r="G28" s="5">
        <f t="shared" si="0"/>
        <v>4.0096622471363421</v>
      </c>
      <c r="H28" s="6">
        <f t="shared" si="1"/>
        <v>4.3772767644194266</v>
      </c>
    </row>
    <row r="29" spans="5:8" x14ac:dyDescent="0.25">
      <c r="E29" s="4">
        <f t="shared" si="2"/>
        <v>2.5000000000000009</v>
      </c>
      <c r="F29" s="5">
        <f t="shared" si="3"/>
        <v>6.0419393948866142</v>
      </c>
      <c r="G29" s="5">
        <f t="shared" si="0"/>
        <v>4.3680864014873499</v>
      </c>
      <c r="H29" s="6">
        <f t="shared" si="1"/>
        <v>4.7650948967786864</v>
      </c>
    </row>
    <row r="30" spans="5:8" x14ac:dyDescent="0.25">
      <c r="E30" s="4">
        <f t="shared" si="2"/>
        <v>2.600000000000001</v>
      </c>
      <c r="F30" s="5">
        <f t="shared" si="3"/>
        <v>6.4985984597999158</v>
      </c>
      <c r="G30" s="5">
        <f t="shared" si="0"/>
        <v>4.7551696843964031</v>
      </c>
      <c r="H30" s="6">
        <f t="shared" si="1"/>
        <v>5.1840799443436847</v>
      </c>
    </row>
    <row r="31" spans="5:8" x14ac:dyDescent="0.25">
      <c r="E31" s="4">
        <f t="shared" si="2"/>
        <v>2.7000000000000011</v>
      </c>
      <c r="F31" s="5">
        <f t="shared" si="3"/>
        <v>6.9955609412369206</v>
      </c>
      <c r="G31" s="5">
        <f t="shared" si="0"/>
        <v>5.1733571878450029</v>
      </c>
      <c r="H31" s="6">
        <f t="shared" si="1"/>
        <v>5.636882957432082</v>
      </c>
    </row>
    <row r="32" spans="5:8" x14ac:dyDescent="0.25">
      <c r="E32" s="4">
        <f t="shared" si="2"/>
        <v>2.8000000000000012</v>
      </c>
      <c r="F32" s="5">
        <f t="shared" si="3"/>
        <v>7.5360729485007747</v>
      </c>
      <c r="G32" s="5">
        <f t="shared" si="0"/>
        <v>5.6252948131924061</v>
      </c>
      <c r="H32" s="6">
        <f t="shared" si="1"/>
        <v>6.1263730911633392</v>
      </c>
    </row>
    <row r="33" spans="5:8" x14ac:dyDescent="0.25">
      <c r="E33" s="4">
        <f t="shared" si="2"/>
        <v>2.9000000000000012</v>
      </c>
      <c r="F33" s="5">
        <f t="shared" si="3"/>
        <v>8.1236563437185616</v>
      </c>
      <c r="G33" s="5">
        <f t="shared" si="0"/>
        <v>6.1138461342140662</v>
      </c>
      <c r="H33" s="6">
        <f t="shared" si="1"/>
        <v>6.655655902071631</v>
      </c>
    </row>
    <row r="34" spans="5:8" x14ac:dyDescent="0.25">
      <c r="E34" s="4">
        <f t="shared" si="2"/>
        <v>3.0000000000000013</v>
      </c>
      <c r="F34" s="5">
        <f t="shared" si="3"/>
        <v>8.7621314455328463</v>
      </c>
      <c r="G34" s="5">
        <f t="shared" si="0"/>
        <v>6.6421106578751923</v>
      </c>
      <c r="H34" s="6">
        <f t="shared" si="1"/>
        <v>7.2280931621889364</v>
      </c>
    </row>
    <row r="35" spans="5:8" x14ac:dyDescent="0.25">
      <c r="E35" s="4">
        <f t="shared" si="2"/>
        <v>3.1000000000000014</v>
      </c>
      <c r="F35" s="5">
        <f t="shared" si="3"/>
        <v>9.4556416365360523</v>
      </c>
      <c r="G35" s="5">
        <f t="shared" si="0"/>
        <v>7.213443599581093</v>
      </c>
      <c r="H35" s="6">
        <f t="shared" si="1"/>
        <v>7.847324317296013</v>
      </c>
    </row>
    <row r="36" spans="5:8" x14ac:dyDescent="0.25">
      <c r="E36" s="4">
        <f t="shared" si="2"/>
        <v>3.2000000000000015</v>
      </c>
      <c r="F36" s="5">
        <f t="shared" si="3"/>
        <v>10.208680032379908</v>
      </c>
      <c r="G36" s="5">
        <f t="shared" si="0"/>
        <v>7.8314772993531401</v>
      </c>
      <c r="H36" s="6">
        <f t="shared" si="1"/>
        <v>8.5172897265760223</v>
      </c>
    </row>
    <row r="37" spans="5:8" x14ac:dyDescent="0.25">
      <c r="E37" s="4">
        <f t="shared" si="2"/>
        <v>3.3000000000000016</v>
      </c>
      <c r="F37" s="5">
        <f t="shared" si="3"/>
        <v>11.026118383676366</v>
      </c>
      <c r="G37" s="5">
        <f t="shared" si="0"/>
        <v>8.5001444158954502</v>
      </c>
      <c r="H37" s="6">
        <f t="shared" si="1"/>
        <v>9.2422558323209643</v>
      </c>
    </row>
    <row r="38" spans="5:8" x14ac:dyDescent="0.25">
      <c r="E38" s="4">
        <f t="shared" si="2"/>
        <v>3.4000000000000017</v>
      </c>
      <c r="F38" s="5">
        <f t="shared" si="3"/>
        <v>11.913238396087186</v>
      </c>
      <c r="G38" s="5">
        <f t="shared" si="0"/>
        <v>9.2237030469103267</v>
      </c>
      <c r="H38" s="6">
        <f t="shared" si="1"/>
        <v>10.026842420707968</v>
      </c>
    </row>
    <row r="39" spans="5:8" x14ac:dyDescent="0.25">
      <c r="E39" s="4">
        <f t="shared" si="2"/>
        <v>3.5000000000000018</v>
      </c>
      <c r="F39" s="5">
        <f t="shared" si="3"/>
        <v>12.8757656694681</v>
      </c>
      <c r="G39" s="5">
        <f t="shared" si="0"/>
        <v>10.006763936363026</v>
      </c>
      <c r="H39" s="6">
        <f t="shared" si="1"/>
        <v>10.876052148060028</v>
      </c>
    </row>
    <row r="40" spans="5:8" x14ac:dyDescent="0.25">
      <c r="E40" s="4">
        <f t="shared" si="2"/>
        <v>3.6000000000000019</v>
      </c>
      <c r="F40" s="5">
        <f t="shared" si="3"/>
        <v>13.919906473689252</v>
      </c>
      <c r="G40" s="5">
        <f t="shared" si="0"/>
        <v>10.854319942767603</v>
      </c>
      <c r="H40" s="6">
        <f t="shared" si="1"/>
        <v>11.795302521519787</v>
      </c>
    </row>
    <row r="41" spans="5:8" x14ac:dyDescent="0.25">
      <c r="E41" s="4">
        <f t="shared" si="2"/>
        <v>3.700000000000002</v>
      </c>
      <c r="F41" s="5">
        <f t="shared" si="3"/>
        <v>15.052387596903621</v>
      </c>
      <c r="G41" s="5">
        <f t="shared" si="0"/>
        <v>11.771777957050983</v>
      </c>
      <c r="H41" s="6">
        <f t="shared" si="1"/>
        <v>12.790460538788434</v>
      </c>
    </row>
    <row r="42" spans="5:8" x14ac:dyDescent="0.25">
      <c r="E42" s="4">
        <f t="shared" si="2"/>
        <v>3.800000000000002</v>
      </c>
      <c r="F42" s="5">
        <f t="shared" si="3"/>
        <v>16.280499521695592</v>
      </c>
      <c r="G42" s="5">
        <f t="shared" si="0"/>
        <v>12.764993474244998</v>
      </c>
      <c r="H42" s="6">
        <f t="shared" si="1"/>
        <v>13.867880208615393</v>
      </c>
    </row>
    <row r="43" spans="5:8" x14ac:dyDescent="0.25">
      <c r="E43" s="4">
        <f t="shared" si="2"/>
        <v>3.9000000000000021</v>
      </c>
      <c r="F43" s="5">
        <f t="shared" si="3"/>
        <v>17.612143205838613</v>
      </c>
      <c r="G43" s="5">
        <f t="shared" si="0"/>
        <v>13.840308040256133</v>
      </c>
      <c r="H43" s="6">
        <f t="shared" si="1"/>
        <v>15.034443192177271</v>
      </c>
    </row>
    <row r="44" spans="5:8" ht="15.75" thickBot="1" x14ac:dyDescent="0.3">
      <c r="E44" s="4">
        <f t="shared" si="2"/>
        <v>4.0000000000000018</v>
      </c>
      <c r="F44" s="8">
        <f t="shared" si="3"/>
        <v>19.055880767460284</v>
      </c>
      <c r="G44" s="5">
        <f t="shared" si="0"/>
        <v>15.004589813379242</v>
      </c>
      <c r="H44" s="6">
        <f t="shared" si="1"/>
        <v>16.297602825474886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5668-9B36-4E28-957D-0A97A17673EC}">
  <dimension ref="B1:K252"/>
  <sheetViews>
    <sheetView workbookViewId="0">
      <selection activeCell="K4" sqref="K4"/>
    </sheetView>
  </sheetViews>
  <sheetFormatPr baseColWidth="10" defaultRowHeight="15" x14ac:dyDescent="0.25"/>
  <sheetData>
    <row r="1" spans="2:11" ht="15.75" thickBot="1" x14ac:dyDescent="0.3"/>
    <row r="2" spans="2:11" ht="15.75" thickBot="1" x14ac:dyDescent="0.3">
      <c r="E2" s="1"/>
      <c r="F2" s="2" t="s">
        <v>11</v>
      </c>
      <c r="G2" s="2"/>
      <c r="H2" s="3"/>
    </row>
    <row r="3" spans="2:11" ht="15.75" thickBot="1" x14ac:dyDescent="0.3">
      <c r="B3" t="s">
        <v>36</v>
      </c>
      <c r="E3" s="4" t="s">
        <v>7</v>
      </c>
      <c r="F3" s="5" t="s">
        <v>8</v>
      </c>
      <c r="G3" s="5" t="s">
        <v>9</v>
      </c>
      <c r="H3" s="6" t="s">
        <v>10</v>
      </c>
      <c r="J3" s="10" t="s">
        <v>12</v>
      </c>
      <c r="K3" s="11">
        <v>0.01</v>
      </c>
    </row>
    <row r="4" spans="2:11" ht="15.75" thickBot="1" x14ac:dyDescent="0.3">
      <c r="B4" t="s">
        <v>37</v>
      </c>
      <c r="E4" s="4">
        <v>0</v>
      </c>
      <c r="F4" s="5">
        <v>1</v>
      </c>
      <c r="G4" s="5">
        <f>E4*SQRT(F4)</f>
        <v>0</v>
      </c>
      <c r="H4" s="6">
        <f>E4+K$3*SQRT(F4+K$3*G4)</f>
        <v>0.01</v>
      </c>
      <c r="J4" s="55" t="s">
        <v>38</v>
      </c>
      <c r="K4" s="56">
        <f>K3*K3</f>
        <v>1E-4</v>
      </c>
    </row>
    <row r="5" spans="2:11" ht="15.75" thickBot="1" x14ac:dyDescent="0.3">
      <c r="E5" s="4">
        <f>E4+K$3</f>
        <v>0.01</v>
      </c>
      <c r="F5" s="5">
        <f>F4+(0.5*G4+0.5*H4)*K$3</f>
        <v>1.0000500000000001</v>
      </c>
      <c r="G5" s="5">
        <f t="shared" ref="G5:G68" si="0">E5*SQRT(F5)</f>
        <v>1.000024999687508E-2</v>
      </c>
      <c r="H5" s="6">
        <f t="shared" ref="H5:H68" si="1">E5+K$3*SQRT(F5+K$3*G5)</f>
        <v>2.0000749984376016E-2</v>
      </c>
      <c r="J5" s="12" t="s">
        <v>13</v>
      </c>
      <c r="K5" s="13"/>
    </row>
    <row r="6" spans="2:11" x14ac:dyDescent="0.25">
      <c r="E6" s="4">
        <f t="shared" ref="E6:E44" si="2">E5+K$3</f>
        <v>0.02</v>
      </c>
      <c r="F6" s="5">
        <f t="shared" ref="F6:F44" si="3">F5+(0.5*G5+0.5*H5)*K$3</f>
        <v>1.0002000049999065</v>
      </c>
      <c r="G6" s="5">
        <f t="shared" si="0"/>
        <v>2.0001999950004064E-2</v>
      </c>
      <c r="H6" s="6">
        <f t="shared" si="1"/>
        <v>3.0001999925012034E-2</v>
      </c>
    </row>
    <row r="7" spans="2:11" x14ac:dyDescent="0.25">
      <c r="E7" s="4">
        <f t="shared" si="2"/>
        <v>0.03</v>
      </c>
      <c r="F7" s="5">
        <f t="shared" si="3"/>
        <v>1.0004500249992816</v>
      </c>
      <c r="G7" s="5">
        <f t="shared" si="0"/>
        <v>3.0006749615700691E-2</v>
      </c>
      <c r="H7" s="6">
        <f t="shared" si="1"/>
        <v>4.0003749759442403E-2</v>
      </c>
    </row>
    <row r="8" spans="2:11" x14ac:dyDescent="0.25">
      <c r="E8" s="4">
        <f t="shared" si="2"/>
        <v>0.04</v>
      </c>
      <c r="F8" s="5">
        <f t="shared" si="3"/>
        <v>1.0008000774961574</v>
      </c>
      <c r="G8" s="5">
        <f t="shared" si="0"/>
        <v>4.0015998350582879E-2</v>
      </c>
      <c r="H8" s="6">
        <f t="shared" si="1"/>
        <v>5.0005999387765641E-2</v>
      </c>
    </row>
    <row r="9" spans="2:11" x14ac:dyDescent="0.25">
      <c r="E9" s="4">
        <f t="shared" si="2"/>
        <v>0.05</v>
      </c>
      <c r="F9" s="5">
        <f t="shared" si="3"/>
        <v>1.0012501874848492</v>
      </c>
      <c r="G9" s="5">
        <f t="shared" si="0"/>
        <v>5.0031244924668053E-2</v>
      </c>
      <c r="H9" s="6">
        <f t="shared" si="1"/>
        <v>6.000874867270678E-2</v>
      </c>
    </row>
    <row r="10" spans="2:11" x14ac:dyDescent="0.25">
      <c r="E10" s="4">
        <f t="shared" si="2"/>
        <v>6.0000000000000005E-2</v>
      </c>
      <c r="F10" s="5">
        <f t="shared" si="3"/>
        <v>1.0018003874528361</v>
      </c>
      <c r="G10" s="5">
        <f t="shared" si="0"/>
        <v>6.0053987334982274E-2</v>
      </c>
      <c r="H10" s="6">
        <f t="shared" si="1"/>
        <v>7.0011997439702961E-2</v>
      </c>
    </row>
    <row r="11" spans="2:11" x14ac:dyDescent="0.25">
      <c r="E11" s="4">
        <f t="shared" si="2"/>
        <v>7.0000000000000007E-2</v>
      </c>
      <c r="F11" s="5">
        <f t="shared" si="3"/>
        <v>1.0024507173767094</v>
      </c>
      <c r="G11" s="5">
        <f t="shared" si="0"/>
        <v>7.0085722619845178E-2</v>
      </c>
      <c r="H11" s="6">
        <f t="shared" si="1"/>
        <v>8.0015745477012234E-2</v>
      </c>
    </row>
    <row r="12" spans="2:11" x14ac:dyDescent="0.25">
      <c r="E12" s="4">
        <f t="shared" si="2"/>
        <v>0.08</v>
      </c>
      <c r="F12" s="5">
        <f t="shared" si="3"/>
        <v>1.0032012247171938</v>
      </c>
      <c r="G12" s="5">
        <f t="shared" si="0"/>
        <v>8.012794667399159E-2</v>
      </c>
      <c r="H12" s="6">
        <f t="shared" si="1"/>
        <v>9.0019992535845195E-2</v>
      </c>
    </row>
    <row r="13" spans="2:11" x14ac:dyDescent="0.25">
      <c r="E13" s="4">
        <f t="shared" si="2"/>
        <v>0.09</v>
      </c>
      <c r="F13" s="5">
        <f t="shared" si="3"/>
        <v>1.0040519644132428</v>
      </c>
      <c r="G13" s="5">
        <f t="shared" si="0"/>
        <v>9.0182154064688796E-2</v>
      </c>
      <c r="H13" s="6">
        <f t="shared" si="1"/>
        <v>0.1000247383305196</v>
      </c>
    </row>
    <row r="14" spans="2:11" x14ac:dyDescent="0.25">
      <c r="E14" s="4">
        <f t="shared" si="2"/>
        <v>9.9999999999999992E-2</v>
      </c>
      <c r="F14" s="5">
        <f t="shared" si="3"/>
        <v>1.0050029988752189</v>
      </c>
      <c r="G14" s="5">
        <f t="shared" si="0"/>
        <v>0.10024983784900696</v>
      </c>
      <c r="H14" s="6">
        <f t="shared" si="1"/>
        <v>0.11002998253863738</v>
      </c>
    </row>
    <row r="15" spans="2:11" x14ac:dyDescent="0.25">
      <c r="E15" s="4">
        <f t="shared" si="2"/>
        <v>0.10999999999999999</v>
      </c>
      <c r="F15" s="5">
        <f t="shared" si="3"/>
        <v>1.0060543979771572</v>
      </c>
      <c r="G15" s="5">
        <f t="shared" si="0"/>
        <v>0.11033248939239793</v>
      </c>
      <c r="H15" s="6">
        <f t="shared" si="1"/>
        <v>0.12003572480128405</v>
      </c>
    </row>
    <row r="16" spans="2:11" x14ac:dyDescent="0.25">
      <c r="E16" s="4">
        <f t="shared" si="2"/>
        <v>0.11999999999999998</v>
      </c>
      <c r="F16" s="5">
        <f t="shared" si="3"/>
        <v>1.0072062390481256</v>
      </c>
      <c r="G16" s="5">
        <f t="shared" si="0"/>
        <v>0.12043159818873535</v>
      </c>
      <c r="H16" s="6">
        <f t="shared" si="1"/>
        <v>0.13004196472325016</v>
      </c>
    </row>
    <row r="17" spans="5:8" x14ac:dyDescent="0.25">
      <c r="E17" s="4">
        <f t="shared" si="2"/>
        <v>0.12999999999999998</v>
      </c>
      <c r="F17" s="5">
        <f t="shared" si="3"/>
        <v>1.0084586068626855</v>
      </c>
      <c r="G17" s="5">
        <f t="shared" si="0"/>
        <v>0.13054865168196636</v>
      </c>
      <c r="H17" s="6">
        <f t="shared" si="1"/>
        <v>0.14004870187327448</v>
      </c>
    </row>
    <row r="18" spans="5:8" x14ac:dyDescent="0.25">
      <c r="E18" s="4">
        <f t="shared" si="2"/>
        <v>0.13999999999999999</v>
      </c>
      <c r="F18" s="5">
        <f t="shared" si="3"/>
        <v>1.0098115936304617</v>
      </c>
      <c r="G18" s="5">
        <f t="shared" si="0"/>
        <v>0.14068513508952196</v>
      </c>
      <c r="H18" s="6">
        <f t="shared" si="1"/>
        <v>0.15005593578430845</v>
      </c>
    </row>
    <row r="19" spans="5:8" x14ac:dyDescent="0.25">
      <c r="E19" s="4">
        <f t="shared" si="2"/>
        <v>0.15</v>
      </c>
      <c r="F19" s="5">
        <f t="shared" si="3"/>
        <v>1.0112652989848308</v>
      </c>
      <c r="G19" s="5">
        <f t="shared" si="0"/>
        <v>0.15084253122763053</v>
      </c>
      <c r="H19" s="6">
        <f t="shared" si="1"/>
        <v>0.16006366595380186</v>
      </c>
    </row>
    <row r="20" spans="5:8" x14ac:dyDescent="0.25">
      <c r="E20" s="4">
        <f t="shared" si="2"/>
        <v>0.16</v>
      </c>
      <c r="F20" s="5">
        <f t="shared" si="3"/>
        <v>1.0128198299707378</v>
      </c>
      <c r="G20" s="5">
        <f t="shared" si="0"/>
        <v>0.16102232033867506</v>
      </c>
      <c r="H20" s="6">
        <f t="shared" si="1"/>
        <v>0.17007189184400887</v>
      </c>
    </row>
    <row r="21" spans="5:8" x14ac:dyDescent="0.25">
      <c r="E21" s="4">
        <f t="shared" si="2"/>
        <v>0.17</v>
      </c>
      <c r="F21" s="5">
        <f t="shared" si="3"/>
        <v>1.0144753010316512</v>
      </c>
      <c r="G21" s="5">
        <f t="shared" si="0"/>
        <v>0.17122597992073144</v>
      </c>
      <c r="H21" s="6">
        <f t="shared" si="1"/>
        <v>0.18008061288231456</v>
      </c>
    </row>
    <row r="22" spans="5:8" x14ac:dyDescent="0.25">
      <c r="E22" s="4">
        <f t="shared" si="2"/>
        <v>0.18000000000000002</v>
      </c>
      <c r="F22" s="5">
        <f t="shared" si="3"/>
        <v>1.0162318339956664</v>
      </c>
      <c r="G22" s="5">
        <f t="shared" si="0"/>
        <v>0.18145498455942066</v>
      </c>
      <c r="H22" s="6">
        <f t="shared" si="1"/>
        <v>0.19008982846158082</v>
      </c>
    </row>
    <row r="23" spans="5:8" x14ac:dyDescent="0.25">
      <c r="E23" s="4">
        <f t="shared" si="2"/>
        <v>0.19000000000000003</v>
      </c>
      <c r="F23" s="5">
        <f t="shared" si="3"/>
        <v>1.0180895580607714</v>
      </c>
      <c r="G23" s="5">
        <f t="shared" si="0"/>
        <v>0.19171080576220489</v>
      </c>
      <c r="H23" s="6">
        <f t="shared" si="1"/>
        <v>0.20009953794051194</v>
      </c>
    </row>
    <row r="24" spans="5:8" x14ac:dyDescent="0.25">
      <c r="E24" s="4">
        <f t="shared" si="2"/>
        <v>0.20000000000000004</v>
      </c>
      <c r="F24" s="5">
        <f t="shared" si="3"/>
        <v>1.0200486097792849</v>
      </c>
      <c r="G24" s="5">
        <f t="shared" si="0"/>
        <v>0.20199491179525145</v>
      </c>
      <c r="H24" s="6">
        <f t="shared" si="1"/>
        <v>0.21010974064403853</v>
      </c>
    </row>
    <row r="25" spans="5:8" x14ac:dyDescent="0.25">
      <c r="E25" s="4">
        <f t="shared" si="2"/>
        <v>0.21000000000000005</v>
      </c>
      <c r="F25" s="5">
        <f t="shared" si="3"/>
        <v>1.0221091330414813</v>
      </c>
      <c r="G25" s="5">
        <f t="shared" si="0"/>
        <v>0.21230876752298608</v>
      </c>
      <c r="H25" s="6">
        <f t="shared" si="1"/>
        <v>0.2201204358637201</v>
      </c>
    </row>
    <row r="26" spans="5:8" x14ac:dyDescent="0.25">
      <c r="E26" s="4">
        <f t="shared" si="2"/>
        <v>0.22000000000000006</v>
      </c>
      <c r="F26" s="5">
        <f t="shared" si="3"/>
        <v>1.0242712790584148</v>
      </c>
      <c r="G26" s="5">
        <f t="shared" si="0"/>
        <v>0.22265383425045099</v>
      </c>
      <c r="H26" s="6">
        <f t="shared" si="1"/>
        <v>0.23013162285816507</v>
      </c>
    </row>
    <row r="27" spans="5:8" x14ac:dyDescent="0.25">
      <c r="E27" s="4">
        <f t="shared" si="2"/>
        <v>0.23000000000000007</v>
      </c>
      <c r="F27" s="5">
        <f t="shared" si="3"/>
        <v>1.0265352063439579</v>
      </c>
      <c r="G27" s="5">
        <f t="shared" si="0"/>
        <v>0.23303156956857884</v>
      </c>
      <c r="H27" s="6">
        <f t="shared" si="1"/>
        <v>0.24014330085346805</v>
      </c>
    </row>
    <row r="28" spans="5:8" x14ac:dyDescent="0.25">
      <c r="E28" s="4">
        <f t="shared" si="2"/>
        <v>0.24000000000000007</v>
      </c>
      <c r="F28" s="5">
        <f t="shared" si="3"/>
        <v>1.0289010806960681</v>
      </c>
      <c r="G28" s="5">
        <f t="shared" si="0"/>
        <v>0.24344342720248902</v>
      </c>
      <c r="H28" s="6">
        <f t="shared" si="1"/>
        <v>0.25015546904366365</v>
      </c>
    </row>
    <row r="29" spans="5:8" x14ac:dyDescent="0.25">
      <c r="E29" s="4">
        <f t="shared" si="2"/>
        <v>0.25000000000000006</v>
      </c>
      <c r="F29" s="5">
        <f t="shared" si="3"/>
        <v>1.0313690751772988</v>
      </c>
      <c r="G29" s="5">
        <f t="shared" si="0"/>
        <v>0.25389085686290713</v>
      </c>
      <c r="H29" s="6">
        <f t="shared" si="1"/>
        <v>0.26016812659119631</v>
      </c>
    </row>
    <row r="30" spans="5:8" x14ac:dyDescent="0.25">
      <c r="E30" s="4">
        <f t="shared" si="2"/>
        <v>0.26000000000000006</v>
      </c>
      <c r="F30" s="5">
        <f t="shared" si="3"/>
        <v>1.0339393700945694</v>
      </c>
      <c r="G30" s="5">
        <f t="shared" si="0"/>
        <v>0.26437530410080462</v>
      </c>
      <c r="H30" s="6">
        <f t="shared" si="1"/>
        <v>0.2701812726274056</v>
      </c>
    </row>
    <row r="31" spans="5:8" x14ac:dyDescent="0.25">
      <c r="E31" s="4">
        <f t="shared" si="2"/>
        <v>0.27000000000000007</v>
      </c>
      <c r="F31" s="5">
        <f t="shared" si="3"/>
        <v>1.0366121529782104</v>
      </c>
      <c r="G31" s="5">
        <f t="shared" si="0"/>
        <v>0.27489821016534749</v>
      </c>
      <c r="H31" s="6">
        <f t="shared" si="1"/>
        <v>0.28019490625302595</v>
      </c>
    </row>
    <row r="32" spans="5:8" x14ac:dyDescent="0.25">
      <c r="E32" s="4">
        <f t="shared" si="2"/>
        <v>0.28000000000000008</v>
      </c>
      <c r="F32" s="5">
        <f t="shared" si="3"/>
        <v>1.0393876185603024</v>
      </c>
      <c r="G32" s="5">
        <f t="shared" si="0"/>
        <v>0.28546101186524186</v>
      </c>
      <c r="H32" s="6">
        <f t="shared" si="1"/>
        <v>0.29020902653870079</v>
      </c>
    </row>
    <row r="33" spans="5:8" x14ac:dyDescent="0.25">
      <c r="E33" s="4">
        <f t="shared" si="2"/>
        <v>0.29000000000000009</v>
      </c>
      <c r="F33" s="5">
        <f t="shared" si="3"/>
        <v>1.0422659687523221</v>
      </c>
      <c r="G33" s="5">
        <f t="shared" si="0"/>
        <v>0.296065141433554</v>
      </c>
      <c r="H33" s="6">
        <f t="shared" si="1"/>
        <v>0.3002236325255101</v>
      </c>
    </row>
    <row r="34" spans="5:8" x14ac:dyDescent="0.25">
      <c r="E34" s="4">
        <f t="shared" si="2"/>
        <v>0.3000000000000001</v>
      </c>
      <c r="F34" s="5">
        <f t="shared" si="3"/>
        <v>1.0452474126221174</v>
      </c>
      <c r="G34" s="5">
        <f t="shared" si="0"/>
        <v>0.30671202639608158</v>
      </c>
      <c r="H34" s="6">
        <f t="shared" si="1"/>
        <v>0.3102387232255106</v>
      </c>
    </row>
    <row r="35" spans="5:8" x14ac:dyDescent="0.25">
      <c r="E35" s="4">
        <f t="shared" si="2"/>
        <v>0.31000000000000011</v>
      </c>
      <c r="F35" s="5">
        <f t="shared" si="3"/>
        <v>1.0483321663702254</v>
      </c>
      <c r="G35" s="5">
        <f t="shared" si="0"/>
        <v>0.31740308944334295</v>
      </c>
      <c r="H35" s="6">
        <f t="shared" si="1"/>
        <v>0.32025429762228835</v>
      </c>
    </row>
    <row r="36" spans="5:8" x14ac:dyDescent="0.25">
      <c r="E36" s="4">
        <f t="shared" si="2"/>
        <v>0.32000000000000012</v>
      </c>
      <c r="F36" s="5">
        <f t="shared" si="3"/>
        <v>1.0515204533055535</v>
      </c>
      <c r="G36" s="5">
        <f t="shared" si="0"/>
        <v>0.32813974830624948</v>
      </c>
      <c r="H36" s="6">
        <f t="shared" si="1"/>
        <v>0.33027035467152249</v>
      </c>
    </row>
    <row r="37" spans="5:8" x14ac:dyDescent="0.25">
      <c r="E37" s="4">
        <f t="shared" si="2"/>
        <v>0.33000000000000013</v>
      </c>
      <c r="F37" s="5">
        <f t="shared" si="3"/>
        <v>1.0548125038204423</v>
      </c>
      <c r="G37" s="5">
        <f t="shared" si="0"/>
        <v>0.33892341563551825</v>
      </c>
      <c r="H37" s="6">
        <f t="shared" si="1"/>
        <v>0.34028689330156009</v>
      </c>
    </row>
    <row r="38" spans="5:8" x14ac:dyDescent="0.25">
      <c r="E38" s="4">
        <f t="shared" si="2"/>
        <v>0.34000000000000014</v>
      </c>
      <c r="F38" s="5">
        <f t="shared" si="3"/>
        <v>1.0582085553651277</v>
      </c>
      <c r="G38" s="5">
        <f t="shared" si="0"/>
        <v>0.34975549888487656</v>
      </c>
      <c r="H38" s="6">
        <f t="shared" si="1"/>
        <v>0.35030391241400083</v>
      </c>
    </row>
    <row r="39" spans="5:8" x14ac:dyDescent="0.25">
      <c r="E39" s="4">
        <f t="shared" si="2"/>
        <v>0.35000000000000014</v>
      </c>
      <c r="F39" s="5">
        <f t="shared" si="3"/>
        <v>1.0617088524216221</v>
      </c>
      <c r="G39" s="5">
        <f t="shared" si="0"/>
        <v>0.36063740019810592</v>
      </c>
      <c r="H39" s="6">
        <f t="shared" si="1"/>
        <v>0.36032141088429115</v>
      </c>
    </row>
    <row r="40" spans="5:8" x14ac:dyDescent="0.25">
      <c r="E40" s="4">
        <f t="shared" si="2"/>
        <v>0.36000000000000015</v>
      </c>
      <c r="F40" s="5">
        <f t="shared" si="3"/>
        <v>1.0653136464770341</v>
      </c>
      <c r="G40" s="5">
        <f t="shared" si="0"/>
        <v>0.37157051629996657</v>
      </c>
      <c r="H40" s="6">
        <f t="shared" si="1"/>
        <v>0.3703393875623272</v>
      </c>
    </row>
    <row r="41" spans="5:8" x14ac:dyDescent="0.25">
      <c r="E41" s="4">
        <f t="shared" si="2"/>
        <v>0.37000000000000016</v>
      </c>
      <c r="F41" s="5">
        <f t="shared" si="3"/>
        <v>1.0690231959963457</v>
      </c>
      <c r="G41" s="5">
        <f t="shared" si="0"/>
        <v>0.38255623839103692</v>
      </c>
      <c r="H41" s="6">
        <f t="shared" si="1"/>
        <v>0.38035784127306599</v>
      </c>
    </row>
    <row r="42" spans="5:8" x14ac:dyDescent="0.25">
      <c r="E42" s="4">
        <f t="shared" si="2"/>
        <v>0.38000000000000017</v>
      </c>
      <c r="F42" s="5">
        <f t="shared" si="3"/>
        <v>1.0728377663946662</v>
      </c>
      <c r="G42" s="5">
        <f t="shared" si="0"/>
        <v>0.39359595204649905</v>
      </c>
      <c r="H42" s="6">
        <f t="shared" si="1"/>
        <v>0.39037677081714328</v>
      </c>
    </row>
    <row r="43" spans="5:8" x14ac:dyDescent="0.25">
      <c r="E43" s="4">
        <f t="shared" si="2"/>
        <v>0.39000000000000018</v>
      </c>
      <c r="F43" s="5">
        <f t="shared" si="3"/>
        <v>1.0767576300089845</v>
      </c>
      <c r="G43" s="5">
        <f t="shared" si="0"/>
        <v>0.40469103711889476</v>
      </c>
      <c r="H43" s="6">
        <f t="shared" si="1"/>
        <v>0.40039617497149893</v>
      </c>
    </row>
    <row r="44" spans="5:8" ht="15.75" thickBot="1" x14ac:dyDescent="0.3">
      <c r="E44" s="4">
        <f t="shared" si="2"/>
        <v>0.40000000000000019</v>
      </c>
      <c r="F44" s="8">
        <f t="shared" si="3"/>
        <v>1.0807830660694364</v>
      </c>
      <c r="G44" s="5">
        <f t="shared" si="0"/>
        <v>0.41584286764487138</v>
      </c>
      <c r="H44" s="6">
        <f t="shared" si="1"/>
        <v>0.41041605249000757</v>
      </c>
    </row>
    <row r="45" spans="5:8" ht="15.75" thickBot="1" x14ac:dyDescent="0.3">
      <c r="E45" s="4">
        <f t="shared" ref="E45:E108" si="4">E44+K$3</f>
        <v>0.4100000000000002</v>
      </c>
      <c r="F45" s="8">
        <f t="shared" ref="F45:F108" si="5">F44+(0.5*G44+0.5*H44)*K$3</f>
        <v>1.0849143606701108</v>
      </c>
      <c r="G45" s="5">
        <f t="shared" si="0"/>
        <v>0.42705281175593007</v>
      </c>
      <c r="H45" s="6">
        <f t="shared" si="1"/>
        <v>0.42043640210411476</v>
      </c>
    </row>
    <row r="46" spans="5:8" ht="15.75" thickBot="1" x14ac:dyDescent="0.3">
      <c r="E46" s="4">
        <f t="shared" si="4"/>
        <v>0.42000000000000021</v>
      </c>
      <c r="F46" s="8">
        <f t="shared" si="5"/>
        <v>1.089151806739411</v>
      </c>
      <c r="G46" s="5">
        <f t="shared" si="0"/>
        <v>0.43832223159318795</v>
      </c>
      <c r="H46" s="6">
        <f t="shared" si="1"/>
        <v>0.43045722252347812</v>
      </c>
    </row>
    <row r="47" spans="5:8" ht="15.75" thickBot="1" x14ac:dyDescent="0.3">
      <c r="E47" s="4">
        <f t="shared" si="4"/>
        <v>0.43000000000000022</v>
      </c>
      <c r="F47" s="8">
        <f t="shared" si="5"/>
        <v>1.0934957040099944</v>
      </c>
      <c r="G47" s="5">
        <f t="shared" si="0"/>
        <v>0.44965248322615564</v>
      </c>
      <c r="H47" s="6">
        <f t="shared" si="1"/>
        <v>0.4404785124366119</v>
      </c>
    </row>
    <row r="48" spans="5:8" ht="15.75" thickBot="1" x14ac:dyDescent="0.3">
      <c r="E48" s="4">
        <f t="shared" si="4"/>
        <v>0.44000000000000022</v>
      </c>
      <c r="F48" s="8">
        <f t="shared" si="5"/>
        <v>1.0979463589883083</v>
      </c>
      <c r="G48" s="5">
        <f t="shared" si="0"/>
        <v>0.46104491657552926</v>
      </c>
      <c r="H48" s="6">
        <f t="shared" si="1"/>
        <v>0.45050027051153496</v>
      </c>
    </row>
    <row r="49" spans="5:8" ht="15.75" thickBot="1" x14ac:dyDescent="0.3">
      <c r="E49" s="4">
        <f t="shared" si="4"/>
        <v>0.45000000000000023</v>
      </c>
      <c r="F49" s="8">
        <f t="shared" si="5"/>
        <v>1.1025040849237435</v>
      </c>
      <c r="G49" s="5">
        <f t="shared" si="0"/>
        <v>0.47250087533999163</v>
      </c>
      <c r="H49" s="6">
        <f t="shared" si="1"/>
        <v>0.46052249539642187</v>
      </c>
    </row>
    <row r="50" spans="5:8" ht="15.75" thickBot="1" x14ac:dyDescent="0.3">
      <c r="E50" s="4">
        <f t="shared" si="4"/>
        <v>0.46000000000000024</v>
      </c>
      <c r="F50" s="8">
        <f t="shared" si="5"/>
        <v>1.1071692017774255</v>
      </c>
      <c r="G50" s="5">
        <f t="shared" si="0"/>
        <v>0.48402169692701119</v>
      </c>
      <c r="H50" s="6">
        <f t="shared" si="1"/>
        <v>0.47054518572025522</v>
      </c>
    </row>
    <row r="51" spans="5:8" ht="15.75" thickBot="1" x14ac:dyDescent="0.3">
      <c r="E51" s="4">
        <f t="shared" si="4"/>
        <v>0.47000000000000025</v>
      </c>
      <c r="F51" s="8">
        <f t="shared" si="5"/>
        <v>1.1119420361906618</v>
      </c>
      <c r="G51" s="5">
        <f t="shared" si="0"/>
        <v>0.49560871238762289</v>
      </c>
      <c r="H51" s="6">
        <f t="shared" si="1"/>
        <v>0.4805683400934801</v>
      </c>
    </row>
    <row r="52" spans="5:8" ht="15.75" thickBot="1" x14ac:dyDescent="0.3">
      <c r="E52" s="4">
        <f t="shared" si="4"/>
        <v>0.48000000000000026</v>
      </c>
      <c r="F52" s="8">
        <f t="shared" si="5"/>
        <v>1.1168229214530674</v>
      </c>
      <c r="G52" s="5">
        <f t="shared" si="0"/>
        <v>0.50726324635517106</v>
      </c>
      <c r="H52" s="6">
        <f t="shared" si="1"/>
        <v>0.49059195710865877</v>
      </c>
    </row>
    <row r="53" spans="5:8" ht="15.75" thickBot="1" x14ac:dyDescent="0.3">
      <c r="E53" s="4">
        <f t="shared" si="4"/>
        <v>0.49000000000000027</v>
      </c>
      <c r="F53" s="8">
        <f t="shared" si="5"/>
        <v>1.1218121974703865</v>
      </c>
      <c r="G53" s="5">
        <f t="shared" si="0"/>
        <v>0.51898661698799142</v>
      </c>
      <c r="H53" s="6">
        <f t="shared" si="1"/>
        <v>0.50061603534112586</v>
      </c>
    </row>
    <row r="54" spans="5:8" ht="15.75" thickBot="1" x14ac:dyDescent="0.3">
      <c r="E54" s="4">
        <f t="shared" si="4"/>
        <v>0.50000000000000022</v>
      </c>
      <c r="F54" s="8">
        <f t="shared" si="5"/>
        <v>1.1269102107320321</v>
      </c>
      <c r="G54" s="5">
        <f t="shared" si="0"/>
        <v>0.53078013591600082</v>
      </c>
      <c r="H54" s="6">
        <f t="shared" si="1"/>
        <v>0.51064057334964263</v>
      </c>
    </row>
    <row r="55" spans="5:8" ht="15.75" thickBot="1" x14ac:dyDescent="0.3">
      <c r="E55" s="4">
        <f t="shared" si="4"/>
        <v>0.51000000000000023</v>
      </c>
      <c r="F55" s="8">
        <f t="shared" si="5"/>
        <v>1.1321173142783603</v>
      </c>
      <c r="G55" s="5">
        <f t="shared" si="0"/>
        <v>0.54264510819116551</v>
      </c>
      <c r="H55" s="6">
        <f t="shared" si="1"/>
        <v>0.52066556967705113</v>
      </c>
    </row>
    <row r="56" spans="5:8" ht="15.75" thickBot="1" x14ac:dyDescent="0.3">
      <c r="E56" s="4">
        <f t="shared" si="4"/>
        <v>0.52000000000000024</v>
      </c>
      <c r="F56" s="8">
        <f t="shared" si="5"/>
        <v>1.1374338676677014</v>
      </c>
      <c r="G56" s="5">
        <f t="shared" si="0"/>
        <v>0.55458283224180926</v>
      </c>
      <c r="H56" s="6">
        <f t="shared" si="1"/>
        <v>0.53069102285092573</v>
      </c>
    </row>
    <row r="57" spans="5:8" ht="15.75" thickBot="1" x14ac:dyDescent="0.3">
      <c r="E57" s="4">
        <f t="shared" si="4"/>
        <v>0.53000000000000025</v>
      </c>
      <c r="F57" s="8">
        <f t="shared" si="5"/>
        <v>1.1428602369431651</v>
      </c>
      <c r="G57" s="5">
        <f t="shared" si="0"/>
        <v>0.56659459983072147</v>
      </c>
      <c r="H57" s="6">
        <f t="shared" si="1"/>
        <v>0.54071693138422339</v>
      </c>
    </row>
    <row r="58" spans="5:8" ht="15.75" thickBot="1" x14ac:dyDescent="0.3">
      <c r="E58" s="4">
        <f t="shared" si="4"/>
        <v>0.54000000000000026</v>
      </c>
      <c r="F58" s="8">
        <f t="shared" si="5"/>
        <v>1.1483967945992397</v>
      </c>
      <c r="G58" s="5">
        <f t="shared" si="0"/>
        <v>0.57868169601702335</v>
      </c>
      <c r="H58" s="6">
        <f t="shared" si="1"/>
        <v>0.55074329377593045</v>
      </c>
    </row>
    <row r="59" spans="5:8" ht="15.75" thickBot="1" x14ac:dyDescent="0.3">
      <c r="E59" s="4">
        <f t="shared" si="4"/>
        <v>0.55000000000000027</v>
      </c>
      <c r="F59" s="8">
        <f t="shared" si="5"/>
        <v>1.1540439195482044</v>
      </c>
      <c r="G59" s="5">
        <f t="shared" si="0"/>
        <v>0.59084539912174339</v>
      </c>
      <c r="H59" s="6">
        <f t="shared" si="1"/>
        <v>0.56077010851170717</v>
      </c>
    </row>
    <row r="60" spans="5:8" ht="15.75" thickBot="1" x14ac:dyDescent="0.3">
      <c r="E60" s="4">
        <f t="shared" si="4"/>
        <v>0.56000000000000028</v>
      </c>
      <c r="F60" s="8">
        <f t="shared" si="5"/>
        <v>1.1598019970863715</v>
      </c>
      <c r="G60" s="5">
        <f t="shared" si="0"/>
        <v>0.60308698069705213</v>
      </c>
      <c r="H60" s="6">
        <f t="shared" si="1"/>
        <v>0.57079737406452791</v>
      </c>
    </row>
    <row r="61" spans="5:8" ht="15.75" thickBot="1" x14ac:dyDescent="0.3">
      <c r="E61" s="4">
        <f t="shared" si="4"/>
        <v>0.57000000000000028</v>
      </c>
      <c r="F61" s="8">
        <f t="shared" si="5"/>
        <v>1.1656714188601796</v>
      </c>
      <c r="G61" s="5">
        <f t="shared" si="0"/>
        <v>0.61540770549910473</v>
      </c>
      <c r="H61" s="6">
        <f t="shared" si="1"/>
        <v>0.58082508889531737</v>
      </c>
    </row>
    <row r="62" spans="5:8" ht="15.75" thickBot="1" x14ac:dyDescent="0.3">
      <c r="E62" s="4">
        <f t="shared" si="4"/>
        <v>0.58000000000000029</v>
      </c>
      <c r="F62" s="8">
        <f t="shared" si="5"/>
        <v>1.1716525828321516</v>
      </c>
      <c r="G62" s="5">
        <f t="shared" si="0"/>
        <v>0.62780883146443245</v>
      </c>
      <c r="H62" s="6">
        <f t="shared" si="1"/>
        <v>0.59085325145358225</v>
      </c>
    </row>
    <row r="63" spans="5:8" ht="15.75" thickBot="1" x14ac:dyDescent="0.3">
      <c r="E63" s="4">
        <f t="shared" si="4"/>
        <v>0.5900000000000003</v>
      </c>
      <c r="F63" s="8">
        <f t="shared" si="5"/>
        <v>1.1777458932467417</v>
      </c>
      <c r="G63" s="5">
        <f t="shared" si="0"/>
        <v>0.64029160968982823</v>
      </c>
      <c r="H63" s="6">
        <f t="shared" si="1"/>
        <v>0.60088186017803802</v>
      </c>
    </row>
    <row r="64" spans="5:8" ht="15.75" thickBot="1" x14ac:dyDescent="0.3">
      <c r="E64" s="4">
        <f t="shared" si="4"/>
        <v>0.60000000000000031</v>
      </c>
      <c r="F64" s="8">
        <f t="shared" si="5"/>
        <v>1.183951760596081</v>
      </c>
      <c r="G64" s="5">
        <f t="shared" si="0"/>
        <v>0.6528572844156596</v>
      </c>
      <c r="H64" s="6">
        <f t="shared" si="1"/>
        <v>0.61091091349722981</v>
      </c>
    </row>
    <row r="65" spans="5:8" ht="15.75" thickBot="1" x14ac:dyDescent="0.3">
      <c r="E65" s="4">
        <f t="shared" si="4"/>
        <v>0.61000000000000032</v>
      </c>
      <c r="F65" s="8">
        <f t="shared" si="5"/>
        <v>1.1902706015856455</v>
      </c>
      <c r="G65" s="5">
        <f t="shared" si="0"/>
        <v>0.66550709301255317</v>
      </c>
      <c r="H65" s="6">
        <f t="shared" si="1"/>
        <v>0.62094040983014731</v>
      </c>
    </row>
    <row r="66" spans="5:8" ht="15.75" thickBot="1" x14ac:dyDescent="0.3">
      <c r="E66" s="4">
        <f t="shared" si="4"/>
        <v>0.62000000000000033</v>
      </c>
      <c r="F66" s="8">
        <f t="shared" si="5"/>
        <v>1.1967028390998589</v>
      </c>
      <c r="G66" s="5">
        <f t="shared" si="0"/>
        <v>0.6782422659713756</v>
      </c>
      <c r="H66" s="6">
        <f t="shared" si="1"/>
        <v>0.63097034758683446</v>
      </c>
    </row>
    <row r="67" spans="5:8" ht="15.75" thickBot="1" x14ac:dyDescent="0.3">
      <c r="E67" s="4">
        <f t="shared" si="4"/>
        <v>0.63000000000000034</v>
      </c>
      <c r="F67" s="8">
        <f t="shared" si="5"/>
        <v>1.20324890216765</v>
      </c>
      <c r="G67" s="5">
        <f t="shared" si="0"/>
        <v>0.69106402689645252</v>
      </c>
      <c r="H67" s="6">
        <f t="shared" si="1"/>
        <v>0.64100072516899087</v>
      </c>
    </row>
    <row r="68" spans="5:8" ht="15.75" thickBot="1" x14ac:dyDescent="0.3">
      <c r="E68" s="4">
        <f t="shared" si="4"/>
        <v>0.64000000000000035</v>
      </c>
      <c r="F68" s="8">
        <f t="shared" si="5"/>
        <v>1.2099092259279773</v>
      </c>
      <c r="G68" s="5">
        <f t="shared" si="0"/>
        <v>0.70397359250194891</v>
      </c>
      <c r="H68" s="6">
        <f t="shared" si="1"/>
        <v>0.65103154097056737</v>
      </c>
    </row>
    <row r="69" spans="5:8" ht="15.75" thickBot="1" x14ac:dyDescent="0.3">
      <c r="E69" s="4">
        <f t="shared" si="4"/>
        <v>0.65000000000000036</v>
      </c>
      <c r="F69" s="8">
        <f t="shared" si="5"/>
        <v>1.21668425159534</v>
      </c>
      <c r="G69" s="5">
        <f t="shared" ref="G69:G104" si="6">E69*SQRT(F69)</f>
        <v>0.7169721726113446</v>
      </c>
      <c r="H69" s="6">
        <f t="shared" ref="H69:H104" si="7">E69+K$3*SQRT(F69+K$3*G69)</f>
        <v>0.66106279337835405</v>
      </c>
    </row>
    <row r="70" spans="5:8" ht="15.75" thickBot="1" x14ac:dyDescent="0.3">
      <c r="E70" s="4">
        <f t="shared" si="4"/>
        <v>0.66000000000000036</v>
      </c>
      <c r="F70" s="8">
        <f t="shared" si="5"/>
        <v>1.2235744264252886</v>
      </c>
      <c r="G70" s="5">
        <f t="shared" si="6"/>
        <v>0.73006097015992877</v>
      </c>
      <c r="H70" s="6">
        <f t="shared" si="7"/>
        <v>0.67109448077255973</v>
      </c>
    </row>
    <row r="71" spans="5:8" ht="15.75" thickBot="1" x14ac:dyDescent="0.3">
      <c r="E71" s="4">
        <f t="shared" si="4"/>
        <v>0.67000000000000037</v>
      </c>
      <c r="F71" s="8">
        <f t="shared" si="5"/>
        <v>1.2305802036799509</v>
      </c>
      <c r="G71" s="5">
        <f t="shared" si="6"/>
        <v>0.74324118120024174</v>
      </c>
      <c r="H71" s="6">
        <f t="shared" si="7"/>
        <v>0.68112660152738491</v>
      </c>
    </row>
    <row r="72" spans="5:8" ht="15.75" thickBot="1" x14ac:dyDescent="0.3">
      <c r="E72" s="4">
        <f t="shared" si="4"/>
        <v>0.68000000000000038</v>
      </c>
      <c r="F72" s="8">
        <f t="shared" si="5"/>
        <v>1.237702042593589</v>
      </c>
      <c r="G72" s="5">
        <f t="shared" si="6"/>
        <v>0.75651399491038906</v>
      </c>
      <c r="H72" s="6">
        <f t="shared" si="7"/>
        <v>0.69115915401158523</v>
      </c>
    </row>
    <row r="73" spans="5:8" ht="15.75" thickBot="1" x14ac:dyDescent="0.3">
      <c r="E73" s="4">
        <f t="shared" si="4"/>
        <v>0.69000000000000039</v>
      </c>
      <c r="F73" s="8">
        <f t="shared" si="5"/>
        <v>1.2449404083381987</v>
      </c>
      <c r="G73" s="5">
        <f t="shared" si="6"/>
        <v>0.76988059360514927</v>
      </c>
      <c r="H73" s="6">
        <f t="shared" si="7"/>
        <v>0.7011921365890269</v>
      </c>
    </row>
    <row r="74" spans="5:8" ht="15.75" thickBot="1" x14ac:dyDescent="0.3">
      <c r="E74" s="4">
        <f t="shared" si="4"/>
        <v>0.7000000000000004</v>
      </c>
      <c r="F74" s="8">
        <f t="shared" si="5"/>
        <v>1.2522957719891696</v>
      </c>
      <c r="G74" s="5">
        <f t="shared" si="6"/>
        <v>0.78334215274980179</v>
      </c>
      <c r="H74" s="6">
        <f t="shared" si="7"/>
        <v>0.7112255476192334</v>
      </c>
    </row>
    <row r="75" spans="5:8" ht="15.75" thickBot="1" x14ac:dyDescent="0.3">
      <c r="E75" s="4">
        <f t="shared" si="4"/>
        <v>0.71000000000000041</v>
      </c>
      <c r="F75" s="8">
        <f t="shared" si="5"/>
        <v>1.2597686104910149</v>
      </c>
      <c r="G75" s="5">
        <f t="shared" si="6"/>
        <v>0.79689984097659439</v>
      </c>
      <c r="H75" s="6">
        <f t="shared" si="7"/>
        <v>0.72125938545792301</v>
      </c>
    </row>
    <row r="76" spans="5:8" ht="15.75" thickBot="1" x14ac:dyDescent="0.3">
      <c r="E76" s="4">
        <f t="shared" si="4"/>
        <v>0.72000000000000042</v>
      </c>
      <c r="F76" s="8">
        <f t="shared" si="5"/>
        <v>1.2673594066231875</v>
      </c>
      <c r="G76" s="5">
        <f t="shared" si="6"/>
        <v>0.81055482010377378</v>
      </c>
      <c r="H76" s="6">
        <f t="shared" si="7"/>
        <v>0.73129364845753719</v>
      </c>
    </row>
    <row r="77" spans="5:8" ht="15.75" thickBot="1" x14ac:dyDescent="0.3">
      <c r="E77" s="4">
        <f t="shared" si="4"/>
        <v>0.73000000000000043</v>
      </c>
      <c r="F77" s="8">
        <f t="shared" si="5"/>
        <v>1.2750686489659939</v>
      </c>
      <c r="G77" s="5">
        <f t="shared" si="6"/>
        <v>0.82430824515710088</v>
      </c>
      <c r="H77" s="6">
        <f t="shared" si="7"/>
        <v>0.74132833496775963</v>
      </c>
    </row>
    <row r="78" spans="5:8" ht="15.75" thickBot="1" x14ac:dyDescent="0.3">
      <c r="E78" s="4">
        <f t="shared" si="4"/>
        <v>0.74000000000000044</v>
      </c>
      <c r="F78" s="8">
        <f t="shared" si="5"/>
        <v>1.2828968318666183</v>
      </c>
      <c r="G78" s="5">
        <f t="shared" si="6"/>
        <v>0.8381612643937687</v>
      </c>
      <c r="H78" s="6">
        <f t="shared" si="7"/>
        <v>0.75136344333602567</v>
      </c>
    </row>
    <row r="79" spans="5:8" ht="15.75" thickBot="1" x14ac:dyDescent="0.3">
      <c r="E79" s="4">
        <f t="shared" si="4"/>
        <v>0.75000000000000044</v>
      </c>
      <c r="F79" s="8">
        <f t="shared" si="5"/>
        <v>1.2908444554052672</v>
      </c>
      <c r="G79" s="5">
        <f t="shared" si="6"/>
        <v>0.85211501932864886</v>
      </c>
      <c r="H79" s="6">
        <f t="shared" si="7"/>
        <v>0.76139897190802164</v>
      </c>
    </row>
    <row r="80" spans="5:8" ht="15.75" thickBot="1" x14ac:dyDescent="0.3">
      <c r="E80" s="4">
        <f t="shared" si="4"/>
        <v>0.76000000000000045</v>
      </c>
      <c r="F80" s="8">
        <f t="shared" si="5"/>
        <v>1.2989120253614506</v>
      </c>
      <c r="G80" s="5">
        <f t="shared" si="6"/>
        <v>0.86617064476278272</v>
      </c>
      <c r="H80" s="6">
        <f t="shared" si="7"/>
        <v>0.77143491902817496</v>
      </c>
    </row>
    <row r="81" spans="5:8" ht="15.75" thickBot="1" x14ac:dyDescent="0.3">
      <c r="E81" s="4">
        <f t="shared" si="4"/>
        <v>0.77000000000000046</v>
      </c>
      <c r="F81" s="8">
        <f t="shared" si="5"/>
        <v>1.3071000531804053</v>
      </c>
      <c r="G81" s="5">
        <f t="shared" si="6"/>
        <v>0.8803292688140405</v>
      </c>
      <c r="H81" s="6">
        <f t="shared" si="7"/>
        <v>0.78147128304013391</v>
      </c>
    </row>
    <row r="82" spans="5:8" ht="15.75" thickBot="1" x14ac:dyDescent="0.3">
      <c r="E82" s="4">
        <f t="shared" si="4"/>
        <v>0.78000000000000047</v>
      </c>
      <c r="F82" s="8">
        <f t="shared" si="5"/>
        <v>1.3154090559396763</v>
      </c>
      <c r="G82" s="5">
        <f t="shared" si="6"/>
        <v>0.8945920129498699</v>
      </c>
      <c r="H82" s="6">
        <f t="shared" si="7"/>
        <v>0.79150806228723702</v>
      </c>
    </row>
    <row r="83" spans="5:8" ht="15.75" thickBot="1" x14ac:dyDescent="0.3">
      <c r="E83" s="4">
        <f t="shared" si="4"/>
        <v>0.79000000000000048</v>
      </c>
      <c r="F83" s="8">
        <f t="shared" si="5"/>
        <v>1.3238395563158618</v>
      </c>
      <c r="G83" s="5">
        <f t="shared" si="6"/>
        <v>0.9089599920220528</v>
      </c>
      <c r="H83" s="6">
        <f t="shared" si="7"/>
        <v>0.80154525511297259</v>
      </c>
    </row>
    <row r="84" spans="5:8" ht="15.75" thickBot="1" x14ac:dyDescent="0.3">
      <c r="E84" s="4">
        <f t="shared" si="4"/>
        <v>0.80000000000000049</v>
      </c>
      <c r="F84" s="8">
        <f t="shared" si="5"/>
        <v>1.332392082551537</v>
      </c>
      <c r="G84" s="5">
        <f t="shared" si="6"/>
        <v>0.92343431430339684</v>
      </c>
      <c r="H84" s="6">
        <f t="shared" si="7"/>
        <v>0.81158285986142753</v>
      </c>
    </row>
    <row r="85" spans="5:8" ht="15.75" thickBot="1" x14ac:dyDescent="0.3">
      <c r="E85" s="4">
        <f t="shared" si="4"/>
        <v>0.8100000000000005</v>
      </c>
      <c r="F85" s="8">
        <f t="shared" si="5"/>
        <v>1.3410671684223612</v>
      </c>
      <c r="G85" s="5">
        <f t="shared" si="6"/>
        <v>0.93801608152627769</v>
      </c>
      <c r="H85" s="6">
        <f t="shared" si="7"/>
        <v>0.8216208748777265</v>
      </c>
    </row>
    <row r="86" spans="5:8" ht="15.75" thickBot="1" x14ac:dyDescent="0.3">
      <c r="E86" s="4">
        <f t="shared" si="4"/>
        <v>0.82000000000000051</v>
      </c>
      <c r="F86" s="8">
        <f t="shared" si="5"/>
        <v>1.3498653532043812</v>
      </c>
      <c r="G86" s="5">
        <f t="shared" si="6"/>
        <v>0.95270638892296045</v>
      </c>
      <c r="H86" s="6">
        <f t="shared" si="7"/>
        <v>0.83165929850845977</v>
      </c>
    </row>
    <row r="87" spans="5:8" ht="15.75" thickBot="1" x14ac:dyDescent="0.3">
      <c r="E87" s="4">
        <f t="shared" si="4"/>
        <v>0.83000000000000052</v>
      </c>
      <c r="F87" s="8">
        <f t="shared" si="5"/>
        <v>1.3587871816415382</v>
      </c>
      <c r="G87" s="5">
        <f t="shared" si="6"/>
        <v>0.9675063252676217</v>
      </c>
      <c r="H87" s="6">
        <f t="shared" si="7"/>
        <v>0.84169812910210151</v>
      </c>
    </row>
    <row r="88" spans="5:8" ht="15.75" thickBot="1" x14ac:dyDescent="0.3">
      <c r="E88" s="4">
        <f t="shared" si="4"/>
        <v>0.84000000000000052</v>
      </c>
      <c r="F88" s="8">
        <f t="shared" si="5"/>
        <v>1.3678332039133869</v>
      </c>
      <c r="G88" s="5">
        <f t="shared" si="6"/>
        <v>0.98241697291999541</v>
      </c>
      <c r="H88" s="6">
        <f t="shared" si="7"/>
        <v>0.85173736500941633</v>
      </c>
    </row>
    <row r="89" spans="5:8" ht="15.75" thickBot="1" x14ac:dyDescent="0.3">
      <c r="E89" s="4">
        <f t="shared" si="4"/>
        <v>0.85000000000000053</v>
      </c>
      <c r="F89" s="8">
        <f t="shared" si="5"/>
        <v>1.3770039756030339</v>
      </c>
      <c r="G89" s="5">
        <f t="shared" si="6"/>
        <v>0.99743940787057006</v>
      </c>
      <c r="H89" s="6">
        <f t="shared" si="7"/>
        <v>0.86177700458385686</v>
      </c>
    </row>
    <row r="90" spans="5:8" ht="15.75" thickBot="1" x14ac:dyDescent="0.3">
      <c r="E90" s="4">
        <f t="shared" si="4"/>
        <v>0.86000000000000054</v>
      </c>
      <c r="F90" s="8">
        <f t="shared" si="5"/>
        <v>1.386300057665306</v>
      </c>
      <c r="G90" s="5">
        <f t="shared" si="6"/>
        <v>1.0125746997872609</v>
      </c>
      <c r="H90" s="6">
        <f t="shared" si="7"/>
        <v>0.87181704618194966</v>
      </c>
    </row>
    <row r="91" spans="5:8" ht="15.75" thickBot="1" x14ac:dyDescent="0.3">
      <c r="E91" s="4">
        <f t="shared" si="4"/>
        <v>0.87000000000000055</v>
      </c>
      <c r="F91" s="8">
        <f t="shared" si="5"/>
        <v>1.395722016395152</v>
      </c>
      <c r="G91" s="5">
        <f t="shared" si="6"/>
        <v>1.0278239120634876</v>
      </c>
      <c r="H91" s="6">
        <f t="shared" si="7"/>
        <v>0.88185748816367071</v>
      </c>
    </row>
    <row r="92" spans="5:8" ht="15.75" thickBot="1" x14ac:dyDescent="0.3">
      <c r="E92" s="4">
        <f t="shared" si="4"/>
        <v>0.88000000000000056</v>
      </c>
      <c r="F92" s="8">
        <f t="shared" si="5"/>
        <v>1.4052704233962878</v>
      </c>
      <c r="G92" s="5">
        <f t="shared" si="6"/>
        <v>1.043188101867581</v>
      </c>
      <c r="H92" s="6">
        <f t="shared" si="7"/>
        <v>0.8918983288928114</v>
      </c>
    </row>
    <row r="93" spans="5:8" ht="15.75" thickBot="1" x14ac:dyDescent="0.3">
      <c r="E93" s="4">
        <f t="shared" si="4"/>
        <v>0.89000000000000057</v>
      </c>
      <c r="F93" s="8">
        <f t="shared" si="5"/>
        <v>1.4149458555500898</v>
      </c>
      <c r="G93" s="5">
        <f t="shared" si="6"/>
        <v>1.058668320193453</v>
      </c>
      <c r="H93" s="6">
        <f t="shared" si="7"/>
        <v>0.90193956673733244</v>
      </c>
    </row>
    <row r="94" spans="5:8" ht="15.75" thickBot="1" x14ac:dyDescent="0.3">
      <c r="E94" s="4">
        <f t="shared" si="4"/>
        <v>0.90000000000000058</v>
      </c>
      <c r="F94" s="8">
        <f t="shared" si="5"/>
        <v>1.4247488949847438</v>
      </c>
      <c r="G94" s="5">
        <f t="shared" si="6"/>
        <v>1.0742656119124561</v>
      </c>
      <c r="H94" s="6">
        <f t="shared" si="7"/>
        <v>0.91198120006970929</v>
      </c>
    </row>
    <row r="95" spans="5:8" ht="15.75" thickBot="1" x14ac:dyDescent="0.3">
      <c r="E95" s="4">
        <f t="shared" si="4"/>
        <v>0.91000000000000059</v>
      </c>
      <c r="F95" s="8">
        <f t="shared" si="5"/>
        <v>1.4346801290446547</v>
      </c>
      <c r="G95" s="5">
        <f t="shared" si="6"/>
        <v>1.0899810158263676</v>
      </c>
      <c r="H95" s="6">
        <f t="shared" si="7"/>
        <v>0.92202322726726504</v>
      </c>
    </row>
    <row r="96" spans="5:8" ht="15.75" thickBot="1" x14ac:dyDescent="0.3">
      <c r="E96" s="4">
        <f t="shared" si="4"/>
        <v>0.9200000000000006</v>
      </c>
      <c r="F96" s="8">
        <f t="shared" si="5"/>
        <v>1.4447401502601229</v>
      </c>
      <c r="G96" s="5">
        <f t="shared" si="6"/>
        <v>1.1058155647214274</v>
      </c>
      <c r="H96" s="6">
        <f t="shared" si="7"/>
        <v>0.93206564671249525</v>
      </c>
    </row>
    <row r="97" spans="5:8" ht="15.75" thickBot="1" x14ac:dyDescent="0.3">
      <c r="E97" s="4">
        <f t="shared" si="4"/>
        <v>0.9300000000000006</v>
      </c>
      <c r="F97" s="8">
        <f t="shared" si="5"/>
        <v>1.4549295563172926</v>
      </c>
      <c r="G97" s="5">
        <f t="shared" si="6"/>
        <v>1.1217702854233695</v>
      </c>
      <c r="H97" s="6">
        <f t="shared" si="7"/>
        <v>0.94210845679338073</v>
      </c>
    </row>
    <row r="98" spans="5:8" ht="15.75" thickBot="1" x14ac:dyDescent="0.3">
      <c r="E98" s="4">
        <f t="shared" si="4"/>
        <v>0.94000000000000061</v>
      </c>
      <c r="F98" s="8">
        <f t="shared" si="5"/>
        <v>1.4652489500283763</v>
      </c>
      <c r="G98" s="5">
        <f t="shared" si="6"/>
        <v>1.1378461988533752</v>
      </c>
      <c r="H98" s="6">
        <f t="shared" si="7"/>
        <v>0.95215165590369089</v>
      </c>
    </row>
    <row r="99" spans="5:8" ht="15.75" thickBot="1" x14ac:dyDescent="0.3">
      <c r="E99" s="4">
        <f t="shared" si="4"/>
        <v>0.95000000000000062</v>
      </c>
      <c r="F99" s="8">
        <f t="shared" si="5"/>
        <v>1.4756989393021616</v>
      </c>
      <c r="G99" s="5">
        <f t="shared" si="6"/>
        <v>1.1540443200848929</v>
      </c>
      <c r="H99" s="6">
        <f t="shared" si="7"/>
        <v>0.96219524244327748</v>
      </c>
    </row>
    <row r="100" spans="5:8" ht="15.75" thickBot="1" x14ac:dyDescent="0.3">
      <c r="E100" s="4">
        <f t="shared" si="4"/>
        <v>0.96000000000000063</v>
      </c>
      <c r="F100" s="8">
        <f t="shared" si="5"/>
        <v>1.4862801371148024</v>
      </c>
      <c r="G100" s="5">
        <f t="shared" si="6"/>
        <v>1.1703656584012554</v>
      </c>
      <c r="H100" s="6">
        <f t="shared" si="7"/>
        <v>0.97223921481835729</v>
      </c>
    </row>
    <row r="101" spans="5:8" ht="15.75" thickBot="1" x14ac:dyDescent="0.3">
      <c r="E101" s="4">
        <f t="shared" si="4"/>
        <v>0.97000000000000064</v>
      </c>
      <c r="F101" s="8">
        <f t="shared" si="5"/>
        <v>1.4969931614809004</v>
      </c>
      <c r="G101" s="5">
        <f t="shared" si="6"/>
        <v>1.1868112173540413</v>
      </c>
      <c r="H101" s="6">
        <f t="shared" si="7"/>
        <v>0.98228357144178602</v>
      </c>
    </row>
    <row r="102" spans="5:8" ht="15.75" thickBot="1" x14ac:dyDescent="0.3">
      <c r="E102" s="4">
        <f t="shared" si="4"/>
        <v>0.98000000000000065</v>
      </c>
      <c r="F102" s="8">
        <f t="shared" si="5"/>
        <v>1.5078386354248796</v>
      </c>
      <c r="G102" s="5">
        <f t="shared" si="6"/>
        <v>1.2033819948221165</v>
      </c>
      <c r="H102" s="6">
        <f t="shared" si="7"/>
        <v>0.99232831073332128</v>
      </c>
    </row>
    <row r="103" spans="5:8" ht="15.75" thickBot="1" x14ac:dyDescent="0.3">
      <c r="E103" s="4">
        <f t="shared" si="4"/>
        <v>0.99000000000000066</v>
      </c>
      <c r="F103" s="8">
        <f t="shared" si="5"/>
        <v>1.5188171869526568</v>
      </c>
      <c r="G103" s="5">
        <f t="shared" si="6"/>
        <v>1.2200789830713015</v>
      </c>
      <c r="H103" s="6">
        <f t="shared" si="7"/>
        <v>1.0023734311198775</v>
      </c>
    </row>
    <row r="104" spans="5:8" ht="15.75" thickBot="1" x14ac:dyDescent="0.3">
      <c r="E104" s="4">
        <f t="shared" si="4"/>
        <v>1.0000000000000007</v>
      </c>
      <c r="F104" s="8">
        <f t="shared" si="5"/>
        <v>1.5299294490236126</v>
      </c>
      <c r="G104" s="5">
        <f t="shared" si="6"/>
        <v>1.2369031688146064</v>
      </c>
      <c r="H104" s="6">
        <f t="shared" si="7"/>
        <v>1.0124189310357692</v>
      </c>
    </row>
    <row r="105" spans="5:8" ht="15.75" thickBot="1" x14ac:dyDescent="0.3">
      <c r="E105" s="4"/>
      <c r="F105" s="8"/>
      <c r="G105" s="8"/>
      <c r="H105" s="9"/>
    </row>
    <row r="106" spans="5:8" ht="15.75" thickBot="1" x14ac:dyDescent="0.3">
      <c r="E106" s="4"/>
      <c r="F106" s="8"/>
      <c r="G106" s="8"/>
      <c r="H106" s="9"/>
    </row>
    <row r="107" spans="5:8" ht="15.75" thickBot="1" x14ac:dyDescent="0.3">
      <c r="E107" s="4"/>
      <c r="F107" s="8"/>
      <c r="G107" s="8"/>
      <c r="H107" s="9"/>
    </row>
    <row r="108" spans="5:8" ht="15.75" thickBot="1" x14ac:dyDescent="0.3">
      <c r="E108" s="4"/>
      <c r="F108" s="8"/>
      <c r="G108" s="8"/>
      <c r="H108" s="9"/>
    </row>
    <row r="109" spans="5:8" ht="15.75" thickBot="1" x14ac:dyDescent="0.3">
      <c r="E109" s="4"/>
      <c r="F109" s="8"/>
      <c r="G109" s="8"/>
      <c r="H109" s="9"/>
    </row>
    <row r="110" spans="5:8" ht="15.75" thickBot="1" x14ac:dyDescent="0.3">
      <c r="E110" s="4"/>
      <c r="F110" s="8"/>
      <c r="G110" s="8"/>
      <c r="H110" s="9"/>
    </row>
    <row r="111" spans="5:8" ht="15.75" thickBot="1" x14ac:dyDescent="0.3">
      <c r="E111" s="4"/>
      <c r="F111" s="8"/>
      <c r="G111" s="8"/>
      <c r="H111" s="9"/>
    </row>
    <row r="112" spans="5:8" ht="15.75" thickBot="1" x14ac:dyDescent="0.3">
      <c r="E112" s="4"/>
      <c r="F112" s="8"/>
      <c r="G112" s="8"/>
      <c r="H112" s="9"/>
    </row>
    <row r="113" spans="5:8" ht="15.75" thickBot="1" x14ac:dyDescent="0.3">
      <c r="E113" s="4"/>
      <c r="F113" s="8"/>
      <c r="G113" s="8"/>
      <c r="H113" s="9"/>
    </row>
    <row r="114" spans="5:8" ht="15.75" thickBot="1" x14ac:dyDescent="0.3">
      <c r="E114" s="4"/>
      <c r="F114" s="8"/>
      <c r="G114" s="8"/>
      <c r="H114" s="9"/>
    </row>
    <row r="115" spans="5:8" ht="15.75" thickBot="1" x14ac:dyDescent="0.3">
      <c r="E115" s="4"/>
      <c r="F115" s="8"/>
      <c r="G115" s="8"/>
      <c r="H115" s="9"/>
    </row>
    <row r="116" spans="5:8" ht="15.75" thickBot="1" x14ac:dyDescent="0.3">
      <c r="E116" s="4"/>
      <c r="F116" s="8"/>
      <c r="G116" s="8"/>
      <c r="H116" s="9"/>
    </row>
    <row r="117" spans="5:8" ht="15.75" thickBot="1" x14ac:dyDescent="0.3">
      <c r="E117" s="4"/>
      <c r="F117" s="8"/>
      <c r="G117" s="8"/>
      <c r="H117" s="9"/>
    </row>
    <row r="118" spans="5:8" ht="15.75" thickBot="1" x14ac:dyDescent="0.3">
      <c r="E118" s="4"/>
      <c r="F118" s="8"/>
      <c r="G118" s="8"/>
      <c r="H118" s="9"/>
    </row>
    <row r="119" spans="5:8" ht="15.75" thickBot="1" x14ac:dyDescent="0.3">
      <c r="E119" s="4"/>
      <c r="F119" s="8"/>
      <c r="G119" s="8"/>
      <c r="H119" s="9"/>
    </row>
    <row r="120" spans="5:8" ht="15.75" thickBot="1" x14ac:dyDescent="0.3">
      <c r="E120" s="4"/>
      <c r="F120" s="8"/>
      <c r="G120" s="8"/>
      <c r="H120" s="9"/>
    </row>
    <row r="121" spans="5:8" ht="15.75" thickBot="1" x14ac:dyDescent="0.3">
      <c r="E121" s="4"/>
      <c r="F121" s="8"/>
      <c r="G121" s="8"/>
      <c r="H121" s="9"/>
    </row>
    <row r="122" spans="5:8" ht="15.75" thickBot="1" x14ac:dyDescent="0.3">
      <c r="E122" s="4"/>
      <c r="F122" s="8"/>
      <c r="G122" s="8"/>
      <c r="H122" s="9"/>
    </row>
    <row r="123" spans="5:8" ht="15.75" thickBot="1" x14ac:dyDescent="0.3">
      <c r="E123" s="4"/>
      <c r="F123" s="8"/>
      <c r="G123" s="8"/>
      <c r="H123" s="9"/>
    </row>
    <row r="124" spans="5:8" ht="15.75" thickBot="1" x14ac:dyDescent="0.3">
      <c r="E124" s="4"/>
      <c r="F124" s="8"/>
      <c r="G124" s="8"/>
      <c r="H124" s="9"/>
    </row>
    <row r="125" spans="5:8" ht="15.75" thickBot="1" x14ac:dyDescent="0.3">
      <c r="E125" s="4"/>
      <c r="F125" s="8"/>
      <c r="G125" s="8"/>
      <c r="H125" s="9"/>
    </row>
    <row r="126" spans="5:8" ht="15.75" thickBot="1" x14ac:dyDescent="0.3">
      <c r="E126" s="4"/>
      <c r="F126" s="8"/>
      <c r="G126" s="8"/>
      <c r="H126" s="9"/>
    </row>
    <row r="127" spans="5:8" ht="15.75" thickBot="1" x14ac:dyDescent="0.3">
      <c r="E127" s="4"/>
      <c r="F127" s="8"/>
      <c r="G127" s="8"/>
      <c r="H127" s="9"/>
    </row>
    <row r="128" spans="5:8" ht="15.75" thickBot="1" x14ac:dyDescent="0.3">
      <c r="E128" s="4"/>
      <c r="F128" s="8"/>
      <c r="G128" s="8"/>
      <c r="H128" s="9"/>
    </row>
    <row r="129" spans="5:8" ht="15.75" thickBot="1" x14ac:dyDescent="0.3">
      <c r="E129" s="4"/>
      <c r="F129" s="8"/>
      <c r="G129" s="8"/>
      <c r="H129" s="9"/>
    </row>
    <row r="130" spans="5:8" ht="15.75" thickBot="1" x14ac:dyDescent="0.3">
      <c r="E130" s="4"/>
      <c r="F130" s="8"/>
      <c r="G130" s="8"/>
      <c r="H130" s="9"/>
    </row>
    <row r="131" spans="5:8" ht="15.75" thickBot="1" x14ac:dyDescent="0.3">
      <c r="E131" s="4"/>
      <c r="F131" s="8"/>
      <c r="G131" s="8"/>
      <c r="H131" s="9"/>
    </row>
    <row r="132" spans="5:8" ht="15.75" thickBot="1" x14ac:dyDescent="0.3">
      <c r="E132" s="4"/>
      <c r="F132" s="8"/>
      <c r="G132" s="8"/>
      <c r="H132" s="9"/>
    </row>
    <row r="133" spans="5:8" ht="15.75" thickBot="1" x14ac:dyDescent="0.3">
      <c r="E133" s="4"/>
      <c r="F133" s="8"/>
      <c r="G133" s="8"/>
      <c r="H133" s="9"/>
    </row>
    <row r="134" spans="5:8" ht="15.75" thickBot="1" x14ac:dyDescent="0.3">
      <c r="E134" s="4"/>
      <c r="F134" s="8"/>
      <c r="G134" s="8"/>
      <c r="H134" s="9"/>
    </row>
    <row r="135" spans="5:8" ht="15.75" thickBot="1" x14ac:dyDescent="0.3">
      <c r="E135" s="4"/>
      <c r="F135" s="8"/>
      <c r="G135" s="8"/>
      <c r="H135" s="9"/>
    </row>
    <row r="136" spans="5:8" ht="15.75" thickBot="1" x14ac:dyDescent="0.3">
      <c r="E136" s="4"/>
      <c r="F136" s="8"/>
      <c r="G136" s="8"/>
      <c r="H136" s="9"/>
    </row>
    <row r="137" spans="5:8" ht="15.75" thickBot="1" x14ac:dyDescent="0.3">
      <c r="E137" s="4"/>
      <c r="F137" s="8"/>
      <c r="G137" s="8"/>
      <c r="H137" s="9"/>
    </row>
    <row r="138" spans="5:8" ht="15.75" thickBot="1" x14ac:dyDescent="0.3">
      <c r="E138" s="4"/>
      <c r="F138" s="8"/>
      <c r="G138" s="8"/>
      <c r="H138" s="9"/>
    </row>
    <row r="139" spans="5:8" ht="15.75" thickBot="1" x14ac:dyDescent="0.3">
      <c r="E139" s="4"/>
      <c r="F139" s="8"/>
      <c r="G139" s="8"/>
      <c r="H139" s="9"/>
    </row>
    <row r="140" spans="5:8" ht="15.75" thickBot="1" x14ac:dyDescent="0.3">
      <c r="E140" s="4"/>
      <c r="F140" s="8"/>
      <c r="G140" s="8"/>
      <c r="H140" s="9"/>
    </row>
    <row r="141" spans="5:8" ht="15.75" thickBot="1" x14ac:dyDescent="0.3">
      <c r="E141" s="4"/>
      <c r="F141" s="8"/>
      <c r="G141" s="8"/>
      <c r="H141" s="9"/>
    </row>
    <row r="142" spans="5:8" ht="15.75" thickBot="1" x14ac:dyDescent="0.3">
      <c r="E142" s="4"/>
      <c r="F142" s="8"/>
      <c r="G142" s="8"/>
      <c r="H142" s="9"/>
    </row>
    <row r="143" spans="5:8" ht="15.75" thickBot="1" x14ac:dyDescent="0.3">
      <c r="E143" s="4"/>
      <c r="F143" s="8"/>
      <c r="G143" s="8"/>
      <c r="H143" s="9"/>
    </row>
    <row r="144" spans="5:8" ht="15.75" thickBot="1" x14ac:dyDescent="0.3">
      <c r="E144" s="4"/>
      <c r="F144" s="8"/>
      <c r="G144" s="8"/>
      <c r="H144" s="9"/>
    </row>
    <row r="145" spans="5:8" ht="15.75" thickBot="1" x14ac:dyDescent="0.3">
      <c r="E145" s="4"/>
      <c r="F145" s="8"/>
      <c r="G145" s="8"/>
      <c r="H145" s="9"/>
    </row>
    <row r="146" spans="5:8" ht="15.75" thickBot="1" x14ac:dyDescent="0.3">
      <c r="E146" s="4"/>
      <c r="F146" s="8"/>
      <c r="G146" s="8"/>
      <c r="H146" s="9"/>
    </row>
    <row r="147" spans="5:8" ht="15.75" thickBot="1" x14ac:dyDescent="0.3">
      <c r="E147" s="4"/>
      <c r="F147" s="8"/>
      <c r="G147" s="8"/>
      <c r="H147" s="9"/>
    </row>
    <row r="148" spans="5:8" ht="15.75" thickBot="1" x14ac:dyDescent="0.3">
      <c r="E148" s="4"/>
      <c r="F148" s="8"/>
      <c r="G148" s="8"/>
      <c r="H148" s="9"/>
    </row>
    <row r="149" spans="5:8" ht="15.75" thickBot="1" x14ac:dyDescent="0.3">
      <c r="E149" s="4"/>
      <c r="F149" s="8"/>
      <c r="G149" s="8"/>
      <c r="H149" s="9"/>
    </row>
    <row r="150" spans="5:8" ht="15.75" thickBot="1" x14ac:dyDescent="0.3">
      <c r="E150" s="4"/>
      <c r="F150" s="8"/>
      <c r="G150" s="8"/>
      <c r="H150" s="9"/>
    </row>
    <row r="151" spans="5:8" ht="15.75" thickBot="1" x14ac:dyDescent="0.3">
      <c r="E151" s="4"/>
      <c r="F151" s="8"/>
      <c r="G151" s="8"/>
      <c r="H151" s="9"/>
    </row>
    <row r="152" spans="5:8" ht="15.75" thickBot="1" x14ac:dyDescent="0.3">
      <c r="E152" s="4"/>
      <c r="F152" s="8"/>
      <c r="G152" s="8"/>
      <c r="H152" s="9"/>
    </row>
    <row r="153" spans="5:8" ht="15.75" thickBot="1" x14ac:dyDescent="0.3">
      <c r="E153" s="4"/>
      <c r="F153" s="8"/>
      <c r="G153" s="8"/>
      <c r="H153" s="9"/>
    </row>
    <row r="154" spans="5:8" ht="15.75" thickBot="1" x14ac:dyDescent="0.3">
      <c r="E154" s="4"/>
      <c r="F154" s="8"/>
      <c r="G154" s="8"/>
      <c r="H154" s="9"/>
    </row>
    <row r="155" spans="5:8" ht="15.75" thickBot="1" x14ac:dyDescent="0.3">
      <c r="E155" s="4"/>
      <c r="F155" s="8"/>
      <c r="G155" s="8"/>
      <c r="H155" s="9"/>
    </row>
    <row r="156" spans="5:8" ht="15.75" thickBot="1" x14ac:dyDescent="0.3">
      <c r="E156" s="4"/>
      <c r="F156" s="8"/>
      <c r="G156" s="8"/>
      <c r="H156" s="9"/>
    </row>
    <row r="157" spans="5:8" ht="15.75" thickBot="1" x14ac:dyDescent="0.3">
      <c r="E157" s="4"/>
      <c r="F157" s="8"/>
      <c r="G157" s="8"/>
      <c r="H157" s="9"/>
    </row>
    <row r="158" spans="5:8" ht="15.75" thickBot="1" x14ac:dyDescent="0.3">
      <c r="E158" s="4"/>
      <c r="F158" s="8"/>
      <c r="G158" s="8"/>
      <c r="H158" s="9"/>
    </row>
    <row r="159" spans="5:8" ht="15.75" thickBot="1" x14ac:dyDescent="0.3">
      <c r="E159" s="4"/>
      <c r="F159" s="8"/>
      <c r="G159" s="8"/>
      <c r="H159" s="9"/>
    </row>
    <row r="160" spans="5:8" ht="15.75" thickBot="1" x14ac:dyDescent="0.3">
      <c r="E160" s="4"/>
      <c r="F160" s="8"/>
      <c r="G160" s="8"/>
      <c r="H160" s="9"/>
    </row>
    <row r="161" spans="5:8" ht="15.75" thickBot="1" x14ac:dyDescent="0.3">
      <c r="E161" s="4"/>
      <c r="F161" s="8"/>
      <c r="G161" s="8"/>
      <c r="H161" s="9"/>
    </row>
    <row r="162" spans="5:8" ht="15.75" thickBot="1" x14ac:dyDescent="0.3">
      <c r="E162" s="4"/>
      <c r="F162" s="8"/>
      <c r="G162" s="8"/>
      <c r="H162" s="9"/>
    </row>
    <row r="163" spans="5:8" ht="15.75" thickBot="1" x14ac:dyDescent="0.3">
      <c r="E163" s="4"/>
      <c r="F163" s="8"/>
      <c r="G163" s="8"/>
      <c r="H163" s="9"/>
    </row>
    <row r="164" spans="5:8" ht="15.75" thickBot="1" x14ac:dyDescent="0.3">
      <c r="E164" s="4"/>
      <c r="F164" s="8"/>
      <c r="G164" s="8"/>
      <c r="H164" s="9"/>
    </row>
    <row r="165" spans="5:8" ht="15.75" thickBot="1" x14ac:dyDescent="0.3">
      <c r="E165" s="4"/>
      <c r="F165" s="8"/>
      <c r="G165" s="8"/>
      <c r="H165" s="9"/>
    </row>
    <row r="166" spans="5:8" ht="15.75" thickBot="1" x14ac:dyDescent="0.3">
      <c r="E166" s="4"/>
      <c r="F166" s="8"/>
      <c r="G166" s="8"/>
      <c r="H166" s="9"/>
    </row>
    <row r="167" spans="5:8" ht="15.75" thickBot="1" x14ac:dyDescent="0.3">
      <c r="E167" s="4"/>
      <c r="F167" s="8"/>
      <c r="G167" s="8"/>
      <c r="H167" s="9"/>
    </row>
    <row r="168" spans="5:8" ht="15.75" thickBot="1" x14ac:dyDescent="0.3">
      <c r="E168" s="4"/>
      <c r="F168" s="8"/>
      <c r="G168" s="8"/>
      <c r="H168" s="9"/>
    </row>
    <row r="169" spans="5:8" ht="15.75" thickBot="1" x14ac:dyDescent="0.3">
      <c r="E169" s="4"/>
      <c r="F169" s="8"/>
      <c r="G169" s="8"/>
      <c r="H169" s="9"/>
    </row>
    <row r="170" spans="5:8" ht="15.75" thickBot="1" x14ac:dyDescent="0.3">
      <c r="E170" s="4"/>
      <c r="F170" s="8"/>
      <c r="G170" s="8"/>
      <c r="H170" s="9"/>
    </row>
    <row r="171" spans="5:8" ht="15.75" thickBot="1" x14ac:dyDescent="0.3">
      <c r="E171" s="4"/>
      <c r="F171" s="8"/>
      <c r="G171" s="8"/>
      <c r="H171" s="9"/>
    </row>
    <row r="172" spans="5:8" ht="15.75" thickBot="1" x14ac:dyDescent="0.3">
      <c r="E172" s="4"/>
      <c r="F172" s="8"/>
      <c r="G172" s="8"/>
      <c r="H172" s="9"/>
    </row>
    <row r="173" spans="5:8" ht="15.75" thickBot="1" x14ac:dyDescent="0.3">
      <c r="E173" s="4"/>
      <c r="F173" s="8"/>
      <c r="G173" s="8"/>
      <c r="H173" s="9"/>
    </row>
    <row r="174" spans="5:8" ht="15.75" thickBot="1" x14ac:dyDescent="0.3">
      <c r="E174" s="4"/>
      <c r="F174" s="8"/>
      <c r="G174" s="8"/>
      <c r="H174" s="9"/>
    </row>
    <row r="175" spans="5:8" ht="15.75" thickBot="1" x14ac:dyDescent="0.3">
      <c r="E175" s="4"/>
      <c r="F175" s="8"/>
      <c r="G175" s="8"/>
      <c r="H175" s="9"/>
    </row>
    <row r="176" spans="5:8" ht="15.75" thickBot="1" x14ac:dyDescent="0.3">
      <c r="E176" s="4"/>
      <c r="F176" s="8"/>
      <c r="G176" s="8"/>
      <c r="H176" s="9"/>
    </row>
    <row r="177" spans="5:8" ht="15.75" thickBot="1" x14ac:dyDescent="0.3">
      <c r="E177" s="4"/>
      <c r="F177" s="8"/>
      <c r="G177" s="8"/>
      <c r="H177" s="9"/>
    </row>
    <row r="178" spans="5:8" ht="15.75" thickBot="1" x14ac:dyDescent="0.3">
      <c r="E178" s="4"/>
      <c r="F178" s="8"/>
      <c r="G178" s="8"/>
      <c r="H178" s="9"/>
    </row>
    <row r="179" spans="5:8" ht="15.75" thickBot="1" x14ac:dyDescent="0.3">
      <c r="E179" s="4"/>
      <c r="F179" s="8"/>
      <c r="G179" s="8"/>
      <c r="H179" s="9"/>
    </row>
    <row r="180" spans="5:8" ht="15.75" thickBot="1" x14ac:dyDescent="0.3">
      <c r="E180" s="4"/>
      <c r="F180" s="8"/>
      <c r="G180" s="8"/>
      <c r="H180" s="9"/>
    </row>
    <row r="181" spans="5:8" ht="15.75" thickBot="1" x14ac:dyDescent="0.3">
      <c r="E181" s="4"/>
      <c r="F181" s="8"/>
      <c r="G181" s="8"/>
      <c r="H181" s="9"/>
    </row>
    <row r="182" spans="5:8" ht="15.75" thickBot="1" x14ac:dyDescent="0.3">
      <c r="E182" s="4"/>
      <c r="F182" s="8"/>
      <c r="G182" s="8"/>
      <c r="H182" s="9"/>
    </row>
    <row r="183" spans="5:8" ht="15.75" thickBot="1" x14ac:dyDescent="0.3">
      <c r="E183" s="4"/>
      <c r="F183" s="8"/>
      <c r="G183" s="8"/>
      <c r="H183" s="9"/>
    </row>
    <row r="184" spans="5:8" ht="15.75" thickBot="1" x14ac:dyDescent="0.3">
      <c r="E184" s="4"/>
      <c r="F184" s="8"/>
      <c r="G184" s="8"/>
      <c r="H184" s="9"/>
    </row>
    <row r="185" spans="5:8" ht="15.75" thickBot="1" x14ac:dyDescent="0.3">
      <c r="E185" s="4"/>
      <c r="F185" s="8"/>
      <c r="G185" s="8"/>
      <c r="H185" s="9"/>
    </row>
    <row r="186" spans="5:8" ht="15.75" thickBot="1" x14ac:dyDescent="0.3">
      <c r="E186" s="4"/>
      <c r="F186" s="8"/>
      <c r="G186" s="8"/>
      <c r="H186" s="9"/>
    </row>
    <row r="187" spans="5:8" ht="15.75" thickBot="1" x14ac:dyDescent="0.3">
      <c r="E187" s="4"/>
      <c r="F187" s="8"/>
      <c r="G187" s="8"/>
      <c r="H187" s="9"/>
    </row>
    <row r="188" spans="5:8" ht="15.75" thickBot="1" x14ac:dyDescent="0.3">
      <c r="E188" s="4"/>
      <c r="F188" s="8"/>
      <c r="G188" s="8"/>
      <c r="H188" s="9"/>
    </row>
    <row r="189" spans="5:8" ht="15.75" thickBot="1" x14ac:dyDescent="0.3">
      <c r="E189" s="4"/>
      <c r="F189" s="8"/>
      <c r="G189" s="8"/>
      <c r="H189" s="9"/>
    </row>
    <row r="190" spans="5:8" ht="15.75" thickBot="1" x14ac:dyDescent="0.3">
      <c r="E190" s="4"/>
      <c r="F190" s="8"/>
      <c r="G190" s="8"/>
      <c r="H190" s="9"/>
    </row>
    <row r="191" spans="5:8" ht="15.75" thickBot="1" x14ac:dyDescent="0.3">
      <c r="E191" s="4"/>
      <c r="F191" s="8"/>
      <c r="G191" s="8"/>
      <c r="H191" s="9"/>
    </row>
    <row r="192" spans="5:8" ht="15.75" thickBot="1" x14ac:dyDescent="0.3">
      <c r="E192" s="4"/>
      <c r="F192" s="8"/>
      <c r="G192" s="8"/>
      <c r="H192" s="9"/>
    </row>
    <row r="193" spans="5:8" ht="15.75" thickBot="1" x14ac:dyDescent="0.3">
      <c r="E193" s="4"/>
      <c r="F193" s="8"/>
      <c r="G193" s="8"/>
      <c r="H193" s="9"/>
    </row>
    <row r="194" spans="5:8" ht="15.75" thickBot="1" x14ac:dyDescent="0.3">
      <c r="E194" s="4"/>
      <c r="F194" s="8"/>
      <c r="G194" s="8"/>
      <c r="H194" s="9"/>
    </row>
    <row r="195" spans="5:8" ht="15.75" thickBot="1" x14ac:dyDescent="0.3">
      <c r="E195" s="4"/>
      <c r="F195" s="8"/>
      <c r="G195" s="8"/>
      <c r="H195" s="9"/>
    </row>
    <row r="196" spans="5:8" ht="15.75" thickBot="1" x14ac:dyDescent="0.3">
      <c r="E196" s="4"/>
      <c r="F196" s="8"/>
      <c r="G196" s="8"/>
      <c r="H196" s="9"/>
    </row>
    <row r="197" spans="5:8" ht="15.75" thickBot="1" x14ac:dyDescent="0.3">
      <c r="E197" s="4"/>
      <c r="F197" s="8"/>
      <c r="G197" s="8"/>
      <c r="H197" s="9"/>
    </row>
    <row r="198" spans="5:8" ht="15.75" thickBot="1" x14ac:dyDescent="0.3">
      <c r="E198" s="4"/>
      <c r="F198" s="8"/>
      <c r="G198" s="8"/>
      <c r="H198" s="9"/>
    </row>
    <row r="199" spans="5:8" ht="15.75" thickBot="1" x14ac:dyDescent="0.3">
      <c r="E199" s="4"/>
      <c r="F199" s="8"/>
      <c r="G199" s="8"/>
      <c r="H199" s="9"/>
    </row>
    <row r="200" spans="5:8" ht="15.75" thickBot="1" x14ac:dyDescent="0.3">
      <c r="E200" s="4"/>
      <c r="F200" s="8"/>
      <c r="G200" s="8"/>
      <c r="H200" s="9"/>
    </row>
    <row r="201" spans="5:8" ht="15.75" thickBot="1" x14ac:dyDescent="0.3">
      <c r="E201" s="4"/>
      <c r="F201" s="8"/>
      <c r="G201" s="8"/>
      <c r="H201" s="9"/>
    </row>
    <row r="202" spans="5:8" ht="15.75" thickBot="1" x14ac:dyDescent="0.3">
      <c r="E202" s="4"/>
      <c r="F202" s="8"/>
      <c r="G202" s="8"/>
      <c r="H202" s="9"/>
    </row>
    <row r="203" spans="5:8" ht="15.75" thickBot="1" x14ac:dyDescent="0.3">
      <c r="E203" s="4"/>
      <c r="F203" s="8"/>
      <c r="G203" s="8"/>
      <c r="H203" s="9"/>
    </row>
    <row r="204" spans="5:8" ht="15.75" thickBot="1" x14ac:dyDescent="0.3">
      <c r="E204" s="4"/>
      <c r="F204" s="8"/>
      <c r="G204" s="8"/>
      <c r="H204" s="9"/>
    </row>
    <row r="205" spans="5:8" ht="15.75" thickBot="1" x14ac:dyDescent="0.3">
      <c r="E205" s="4"/>
      <c r="F205" s="8"/>
      <c r="G205" s="8"/>
      <c r="H205" s="9"/>
    </row>
    <row r="206" spans="5:8" ht="15.75" thickBot="1" x14ac:dyDescent="0.3">
      <c r="E206" s="4"/>
      <c r="F206" s="8"/>
      <c r="G206" s="8"/>
      <c r="H206" s="9"/>
    </row>
    <row r="207" spans="5:8" ht="15.75" thickBot="1" x14ac:dyDescent="0.3">
      <c r="E207" s="4"/>
      <c r="F207" s="8"/>
      <c r="G207" s="8"/>
      <c r="H207" s="9"/>
    </row>
    <row r="208" spans="5:8" ht="15.75" thickBot="1" x14ac:dyDescent="0.3">
      <c r="E208" s="4"/>
      <c r="F208" s="8"/>
      <c r="G208" s="8"/>
      <c r="H208" s="9"/>
    </row>
    <row r="209" spans="5:8" ht="15.75" thickBot="1" x14ac:dyDescent="0.3">
      <c r="E209" s="4"/>
      <c r="F209" s="8"/>
      <c r="G209" s="8"/>
      <c r="H209" s="9"/>
    </row>
    <row r="210" spans="5:8" ht="15.75" thickBot="1" x14ac:dyDescent="0.3">
      <c r="E210" s="4"/>
      <c r="F210" s="8"/>
      <c r="G210" s="8"/>
      <c r="H210" s="9"/>
    </row>
    <row r="211" spans="5:8" ht="15.75" thickBot="1" x14ac:dyDescent="0.3">
      <c r="E211" s="4"/>
      <c r="F211" s="8"/>
      <c r="G211" s="8"/>
      <c r="H211" s="9"/>
    </row>
    <row r="212" spans="5:8" ht="15.75" thickBot="1" x14ac:dyDescent="0.3">
      <c r="E212" s="4"/>
      <c r="F212" s="8"/>
      <c r="G212" s="8"/>
      <c r="H212" s="9"/>
    </row>
    <row r="213" spans="5:8" ht="15.75" thickBot="1" x14ac:dyDescent="0.3">
      <c r="E213" s="4"/>
      <c r="F213" s="8"/>
      <c r="G213" s="8"/>
      <c r="H213" s="9"/>
    </row>
    <row r="214" spans="5:8" ht="15.75" thickBot="1" x14ac:dyDescent="0.3">
      <c r="E214" s="4"/>
      <c r="F214" s="8"/>
      <c r="G214" s="8"/>
      <c r="H214" s="9"/>
    </row>
    <row r="215" spans="5:8" ht="15.75" thickBot="1" x14ac:dyDescent="0.3">
      <c r="E215" s="4"/>
      <c r="F215" s="8"/>
      <c r="G215" s="8"/>
      <c r="H215" s="9"/>
    </row>
    <row r="216" spans="5:8" ht="15.75" thickBot="1" x14ac:dyDescent="0.3">
      <c r="E216" s="4"/>
      <c r="F216" s="8"/>
      <c r="G216" s="8"/>
      <c r="H216" s="9"/>
    </row>
    <row r="217" spans="5:8" ht="15.75" thickBot="1" x14ac:dyDescent="0.3">
      <c r="E217" s="4"/>
      <c r="F217" s="8"/>
      <c r="G217" s="8"/>
      <c r="H217" s="9"/>
    </row>
    <row r="218" spans="5:8" ht="15.75" thickBot="1" x14ac:dyDescent="0.3">
      <c r="E218" s="4"/>
      <c r="F218" s="8"/>
      <c r="G218" s="8"/>
      <c r="H218" s="9"/>
    </row>
    <row r="219" spans="5:8" ht="15.75" thickBot="1" x14ac:dyDescent="0.3">
      <c r="E219" s="4"/>
      <c r="F219" s="8"/>
      <c r="G219" s="8"/>
      <c r="H219" s="9"/>
    </row>
    <row r="220" spans="5:8" ht="15.75" thickBot="1" x14ac:dyDescent="0.3">
      <c r="E220" s="4"/>
      <c r="F220" s="8"/>
      <c r="G220" s="8"/>
      <c r="H220" s="9"/>
    </row>
    <row r="221" spans="5:8" ht="15.75" thickBot="1" x14ac:dyDescent="0.3">
      <c r="E221" s="4"/>
      <c r="F221" s="8"/>
      <c r="G221" s="8"/>
      <c r="H221" s="9"/>
    </row>
    <row r="222" spans="5:8" ht="15.75" thickBot="1" x14ac:dyDescent="0.3">
      <c r="E222" s="4"/>
      <c r="F222" s="8"/>
      <c r="G222" s="8"/>
      <c r="H222" s="9"/>
    </row>
    <row r="223" spans="5:8" ht="15.75" thickBot="1" x14ac:dyDescent="0.3">
      <c r="E223" s="4"/>
      <c r="F223" s="8"/>
      <c r="G223" s="8"/>
      <c r="H223" s="9"/>
    </row>
    <row r="224" spans="5:8" ht="15.75" thickBot="1" x14ac:dyDescent="0.3">
      <c r="E224" s="4"/>
      <c r="F224" s="8"/>
      <c r="G224" s="8"/>
      <c r="H224" s="9"/>
    </row>
    <row r="225" spans="5:8" ht="15.75" thickBot="1" x14ac:dyDescent="0.3">
      <c r="E225" s="4"/>
      <c r="F225" s="8"/>
      <c r="G225" s="8"/>
      <c r="H225" s="9"/>
    </row>
    <row r="226" spans="5:8" ht="15.75" thickBot="1" x14ac:dyDescent="0.3">
      <c r="E226" s="4"/>
      <c r="F226" s="8"/>
      <c r="G226" s="8"/>
      <c r="H226" s="9"/>
    </row>
    <row r="227" spans="5:8" ht="15.75" thickBot="1" x14ac:dyDescent="0.3">
      <c r="E227" s="4"/>
      <c r="F227" s="8"/>
      <c r="G227" s="8"/>
      <c r="H227" s="9"/>
    </row>
    <row r="228" spans="5:8" ht="15.75" thickBot="1" x14ac:dyDescent="0.3">
      <c r="E228" s="4"/>
      <c r="F228" s="8"/>
      <c r="G228" s="8"/>
      <c r="H228" s="9"/>
    </row>
    <row r="229" spans="5:8" ht="15.75" thickBot="1" x14ac:dyDescent="0.3">
      <c r="E229" s="4"/>
      <c r="F229" s="8"/>
      <c r="G229" s="8"/>
      <c r="H229" s="9"/>
    </row>
    <row r="230" spans="5:8" ht="15.75" thickBot="1" x14ac:dyDescent="0.3">
      <c r="E230" s="4"/>
      <c r="F230" s="8"/>
      <c r="G230" s="8"/>
      <c r="H230" s="9"/>
    </row>
    <row r="231" spans="5:8" ht="15.75" thickBot="1" x14ac:dyDescent="0.3">
      <c r="E231" s="4"/>
      <c r="F231" s="8"/>
      <c r="G231" s="8"/>
      <c r="H231" s="9"/>
    </row>
    <row r="232" spans="5:8" ht="15.75" thickBot="1" x14ac:dyDescent="0.3">
      <c r="E232" s="4"/>
      <c r="F232" s="8"/>
      <c r="G232" s="8"/>
      <c r="H232" s="9"/>
    </row>
    <row r="233" spans="5:8" ht="15.75" thickBot="1" x14ac:dyDescent="0.3">
      <c r="E233" s="4"/>
      <c r="F233" s="8"/>
      <c r="G233" s="8"/>
      <c r="H233" s="9"/>
    </row>
    <row r="234" spans="5:8" ht="15.75" thickBot="1" x14ac:dyDescent="0.3">
      <c r="E234" s="4"/>
      <c r="F234" s="8"/>
      <c r="G234" s="8"/>
      <c r="H234" s="9"/>
    </row>
    <row r="235" spans="5:8" ht="15.75" thickBot="1" x14ac:dyDescent="0.3">
      <c r="E235" s="4"/>
      <c r="F235" s="8"/>
      <c r="G235" s="8"/>
      <c r="H235" s="9"/>
    </row>
    <row r="236" spans="5:8" ht="15.75" thickBot="1" x14ac:dyDescent="0.3">
      <c r="E236" s="4"/>
      <c r="F236" s="8"/>
      <c r="G236" s="8"/>
      <c r="H236" s="9"/>
    </row>
    <row r="237" spans="5:8" ht="15.75" thickBot="1" x14ac:dyDescent="0.3">
      <c r="E237" s="4"/>
      <c r="F237" s="8"/>
      <c r="G237" s="8"/>
      <c r="H237" s="9"/>
    </row>
    <row r="238" spans="5:8" ht="15.75" thickBot="1" x14ac:dyDescent="0.3">
      <c r="E238" s="4"/>
      <c r="F238" s="8"/>
      <c r="G238" s="8"/>
      <c r="H238" s="9"/>
    </row>
    <row r="239" spans="5:8" ht="15.75" thickBot="1" x14ac:dyDescent="0.3">
      <c r="E239" s="4"/>
      <c r="F239" s="8"/>
      <c r="G239" s="8"/>
      <c r="H239" s="9"/>
    </row>
    <row r="240" spans="5:8" ht="15.75" thickBot="1" x14ac:dyDescent="0.3">
      <c r="E240" s="4"/>
      <c r="F240" s="8"/>
      <c r="G240" s="8"/>
      <c r="H240" s="9"/>
    </row>
    <row r="241" spans="5:8" ht="15.75" thickBot="1" x14ac:dyDescent="0.3">
      <c r="E241" s="4"/>
      <c r="F241" s="8"/>
      <c r="G241" s="8"/>
      <c r="H241" s="9"/>
    </row>
    <row r="242" spans="5:8" ht="15.75" thickBot="1" x14ac:dyDescent="0.3">
      <c r="E242" s="4"/>
      <c r="F242" s="8"/>
      <c r="G242" s="8"/>
      <c r="H242" s="9"/>
    </row>
    <row r="243" spans="5:8" ht="15.75" thickBot="1" x14ac:dyDescent="0.3">
      <c r="E243" s="4"/>
      <c r="F243" s="8"/>
      <c r="G243" s="8"/>
      <c r="H243" s="9"/>
    </row>
    <row r="244" spans="5:8" ht="15.75" thickBot="1" x14ac:dyDescent="0.3">
      <c r="E244" s="4"/>
      <c r="F244" s="8"/>
      <c r="G244" s="8"/>
      <c r="H244" s="9"/>
    </row>
    <row r="245" spans="5:8" ht="15.75" thickBot="1" x14ac:dyDescent="0.3">
      <c r="E245" s="4"/>
      <c r="F245" s="8"/>
      <c r="G245" s="8"/>
      <c r="H245" s="9"/>
    </row>
    <row r="246" spans="5:8" ht="15.75" thickBot="1" x14ac:dyDescent="0.3">
      <c r="E246" s="4"/>
      <c r="F246" s="8"/>
      <c r="G246" s="8"/>
      <c r="H246" s="9"/>
    </row>
    <row r="247" spans="5:8" ht="15.75" thickBot="1" x14ac:dyDescent="0.3">
      <c r="E247" s="4"/>
      <c r="F247" s="8"/>
      <c r="G247" s="8"/>
      <c r="H247" s="9"/>
    </row>
    <row r="248" spans="5:8" ht="15.75" thickBot="1" x14ac:dyDescent="0.3">
      <c r="E248" s="4"/>
      <c r="F248" s="8"/>
      <c r="G248" s="8"/>
      <c r="H248" s="9"/>
    </row>
    <row r="249" spans="5:8" ht="15.75" thickBot="1" x14ac:dyDescent="0.3">
      <c r="E249" s="4"/>
      <c r="F249" s="8"/>
      <c r="G249" s="8"/>
      <c r="H249" s="9"/>
    </row>
    <row r="250" spans="5:8" ht="15.75" thickBot="1" x14ac:dyDescent="0.3">
      <c r="E250" s="4"/>
      <c r="F250" s="8"/>
      <c r="G250" s="8"/>
      <c r="H250" s="9"/>
    </row>
    <row r="251" spans="5:8" ht="15.75" thickBot="1" x14ac:dyDescent="0.3">
      <c r="E251" s="4"/>
      <c r="F251" s="8"/>
      <c r="G251" s="8"/>
      <c r="H251" s="9"/>
    </row>
    <row r="252" spans="5:8" ht="15.75" thickBot="1" x14ac:dyDescent="0.3">
      <c r="E252" s="4"/>
      <c r="F252" s="8"/>
      <c r="G252" s="8"/>
      <c r="H252" s="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BB02-B407-49B1-BC3C-6CDAD446D7FF}">
  <dimension ref="E1:N43"/>
  <sheetViews>
    <sheetView workbookViewId="0">
      <selection activeCell="F4" sqref="F4"/>
    </sheetView>
  </sheetViews>
  <sheetFormatPr baseColWidth="10" defaultRowHeight="15" x14ac:dyDescent="0.25"/>
  <sheetData>
    <row r="1" spans="5:14" ht="15.75" thickBot="1" x14ac:dyDescent="0.3">
      <c r="E1" s="34"/>
      <c r="F1" s="35"/>
      <c r="G1" s="36" t="s">
        <v>18</v>
      </c>
      <c r="H1" s="35"/>
      <c r="I1" s="37"/>
    </row>
    <row r="2" spans="5:14" ht="15.75" thickBot="1" x14ac:dyDescent="0.3">
      <c r="E2" s="27" t="s">
        <v>7</v>
      </c>
      <c r="F2" s="28" t="s">
        <v>8</v>
      </c>
      <c r="G2" s="28" t="s">
        <v>9</v>
      </c>
      <c r="H2" s="28" t="s">
        <v>10</v>
      </c>
      <c r="I2" s="29" t="s">
        <v>15</v>
      </c>
    </row>
    <row r="3" spans="5:14" ht="15.75" thickBot="1" x14ac:dyDescent="0.3">
      <c r="E3" s="4">
        <v>0</v>
      </c>
      <c r="F3" s="5">
        <v>2</v>
      </c>
      <c r="G3" s="5">
        <f>EXP(0.8*E3)-0.5*F3</f>
        <v>0</v>
      </c>
      <c r="H3" s="5">
        <f>EXP(0.8*(E3+0.5*L$3))-0.5*(F3+0.5*L$3*G3)</f>
        <v>4.0810774192388211E-2</v>
      </c>
      <c r="I3" s="30">
        <f>EXP(0.8*(E3+L$3))-(0.5*(F3-L$3*G3+2*L$3*H3))</f>
        <v>7.9205990255719838E-2</v>
      </c>
      <c r="K3" s="10" t="s">
        <v>12</v>
      </c>
      <c r="L3" s="11">
        <v>0.1</v>
      </c>
      <c r="N3" t="s">
        <v>19</v>
      </c>
    </row>
    <row r="4" spans="5:14" x14ac:dyDescent="0.25">
      <c r="E4" s="4">
        <f>E3+L$3</f>
        <v>0.1</v>
      </c>
      <c r="F4" s="5">
        <f>F3+((L$3/6)*(G3+4*H3+I3))</f>
        <v>2.0040408181170877</v>
      </c>
      <c r="G4" s="5">
        <f>EXP(0.8*E4)-0.5*F4</f>
        <v>8.12666586164148E-2</v>
      </c>
      <c r="H4" s="5">
        <f t="shared" ref="H4:H43" si="0">EXP(0.8*(E4+0.5*L$3))-0.5*(F4+0.5*L$3*G4)</f>
        <v>0.12344477605542159</v>
      </c>
      <c r="I4" s="30">
        <f t="shared" ref="I4:I43" si="1">EXP(0.8*(E4+L$3))-(0.5*(F4-L$3*G4+2*L$3*H4))</f>
        <v>0.16320931725854493</v>
      </c>
    </row>
    <row r="5" spans="5:14" x14ac:dyDescent="0.25">
      <c r="E5" s="4">
        <f t="shared" ref="E5:E43" si="2">E4+L$3</f>
        <v>0.2</v>
      </c>
      <c r="F5" s="5">
        <f t="shared" ref="F5:F43" si="3">F4+((L$3/6)*(G4+4*H4+I4))</f>
        <v>2.016345069452032</v>
      </c>
      <c r="G5" s="5">
        <f t="shared" ref="G5:G43" si="4">EXP(0.8*E5)-0.5*F5</f>
        <v>0.16533833626579431</v>
      </c>
      <c r="H5" s="5">
        <f t="shared" si="0"/>
        <v>0.20909676502750907</v>
      </c>
      <c r="I5" s="30">
        <f t="shared" si="1"/>
        <v>0.25043385590592759</v>
      </c>
    </row>
    <row r="6" spans="5:14" x14ac:dyDescent="0.25">
      <c r="E6" s="4">
        <f t="shared" si="2"/>
        <v>0.30000000000000004</v>
      </c>
      <c r="F6" s="5">
        <f t="shared" si="3"/>
        <v>2.0372143903233946</v>
      </c>
      <c r="G6" s="5">
        <f t="shared" si="4"/>
        <v>0.25264195515970744</v>
      </c>
      <c r="H6" s="5">
        <f t="shared" si="0"/>
        <v>0.29820656829674697</v>
      </c>
      <c r="I6" s="30">
        <f t="shared" si="1"/>
        <v>0.34133201010257075</v>
      </c>
    </row>
    <row r="7" spans="5:14" x14ac:dyDescent="0.25">
      <c r="E7" s="4">
        <f t="shared" si="2"/>
        <v>0.4</v>
      </c>
      <c r="F7" s="5">
        <f t="shared" si="3"/>
        <v>2.0669943942975491</v>
      </c>
      <c r="G7" s="5">
        <f t="shared" si="4"/>
        <v>0.34363056718718266</v>
      </c>
      <c r="H7" s="5">
        <f t="shared" si="0"/>
        <v>0.39124145323188619</v>
      </c>
      <c r="I7" s="30">
        <f t="shared" si="1"/>
        <v>0.43638488352866633</v>
      </c>
    </row>
    <row r="8" spans="5:14" x14ac:dyDescent="0.25">
      <c r="E8" s="4">
        <f t="shared" si="2"/>
        <v>0.5</v>
      </c>
      <c r="F8" s="5">
        <f t="shared" si="3"/>
        <v>2.1060774153582722</v>
      </c>
      <c r="G8" s="5">
        <f t="shared" si="4"/>
        <v>0.43878598996213425</v>
      </c>
      <c r="H8" s="5">
        <f t="shared" si="0"/>
        <v>0.48869886108314664</v>
      </c>
      <c r="I8" s="30">
        <f t="shared" si="1"/>
        <v>0.53610510790354926</v>
      </c>
    </row>
    <row r="9" spans="5:14" x14ac:dyDescent="0.25">
      <c r="E9" s="4">
        <f t="shared" si="2"/>
        <v>0.6</v>
      </c>
      <c r="F9" s="5">
        <f t="shared" si="3"/>
        <v>2.15490552439491</v>
      </c>
      <c r="G9" s="5">
        <f t="shared" si="4"/>
        <v>0.53862163999543844</v>
      </c>
      <c r="H9" s="5">
        <f t="shared" si="0"/>
        <v>0.59110934650154534</v>
      </c>
      <c r="I9" s="30">
        <f t="shared" si="1"/>
        <v>0.64103988544826329</v>
      </c>
    </row>
    <row r="10" spans="5:14" x14ac:dyDescent="0.25">
      <c r="E10" s="4">
        <f t="shared" si="2"/>
        <v>0.7</v>
      </c>
      <c r="F10" s="5">
        <f t="shared" si="3"/>
        <v>2.2139738395857416</v>
      </c>
      <c r="G10" s="5">
        <f t="shared" si="4"/>
        <v>0.64368558050323021</v>
      </c>
      <c r="H10" s="5">
        <f t="shared" si="0"/>
        <v>0.69903974108505751</v>
      </c>
      <c r="I10" s="30">
        <f t="shared" si="1"/>
        <v>0.75177426442873641</v>
      </c>
    </row>
    <row r="11" spans="5:14" x14ac:dyDescent="0.25">
      <c r="E11" s="4">
        <f t="shared" si="2"/>
        <v>0.79999999999999993</v>
      </c>
      <c r="F11" s="5">
        <f t="shared" si="3"/>
        <v>2.2838341530736117</v>
      </c>
      <c r="G11" s="5">
        <f t="shared" si="4"/>
        <v>0.75456380276814561</v>
      </c>
      <c r="H11" s="5">
        <f t="shared" si="0"/>
        <v>0.81309656062443825</v>
      </c>
      <c r="I11" s="30">
        <f t="shared" si="1"/>
        <v>0.86893466818304521</v>
      </c>
    </row>
    <row r="12" spans="5:14" x14ac:dyDescent="0.25">
      <c r="E12" s="4">
        <f t="shared" si="2"/>
        <v>0.89999999999999991</v>
      </c>
      <c r="F12" s="5">
        <f t="shared" si="3"/>
        <v>2.3650988982977608</v>
      </c>
      <c r="G12" s="5">
        <f t="shared" si="4"/>
        <v>0.87188376149500724</v>
      </c>
      <c r="H12" s="5">
        <f t="shared" si="0"/>
        <v>0.93392967731056276</v>
      </c>
      <c r="I12" s="30">
        <f t="shared" si="1"/>
        <v>0.99319269968728108</v>
      </c>
    </row>
    <row r="13" spans="5:14" x14ac:dyDescent="0.25">
      <c r="E13" s="4">
        <f t="shared" si="2"/>
        <v>0.99999999999999989</v>
      </c>
      <c r="F13" s="5">
        <f t="shared" si="3"/>
        <v>2.4584454844715031</v>
      </c>
      <c r="G13" s="5">
        <f t="shared" si="4"/>
        <v>0.99631818625671587</v>
      </c>
      <c r="H13" s="5">
        <f t="shared" si="0"/>
        <v>1.062236279888922</v>
      </c>
      <c r="I13" s="30">
        <f t="shared" si="1"/>
        <v>1.1252692455054019</v>
      </c>
    </row>
    <row r="14" spans="5:14" x14ac:dyDescent="0.25">
      <c r="E14" s="4">
        <f t="shared" si="2"/>
        <v>1.0999999999999999</v>
      </c>
      <c r="F14" s="5">
        <f t="shared" si="3"/>
        <v>2.5646210269934664</v>
      </c>
      <c r="G14" s="5">
        <f t="shared" si="4"/>
        <v>1.1285891929204765</v>
      </c>
      <c r="H14" s="5">
        <f t="shared" si="0"/>
        <v>1.1987651466165523</v>
      </c>
      <c r="I14" s="30">
        <f t="shared" si="1"/>
        <v>1.2659389049107532</v>
      </c>
    </row>
    <row r="15" spans="5:14" x14ac:dyDescent="0.25">
      <c r="E15" s="4">
        <f t="shared" si="2"/>
        <v>1.2</v>
      </c>
      <c r="F15" s="5">
        <f t="shared" si="3"/>
        <v>2.6844475050650902</v>
      </c>
      <c r="G15" s="5">
        <f t="shared" si="4"/>
        <v>1.2694727208905727</v>
      </c>
      <c r="H15" s="5">
        <f t="shared" si="0"/>
        <v>1.3443212579042356</v>
      </c>
      <c r="I15" s="30">
        <f t="shared" si="1"/>
        <v>1.4160347720731199</v>
      </c>
    </row>
    <row r="16" spans="5:14" x14ac:dyDescent="0.25">
      <c r="E16" s="4">
        <f t="shared" si="2"/>
        <v>1.3</v>
      </c>
      <c r="F16" s="5">
        <f t="shared" si="3"/>
        <v>2.8188273804747674</v>
      </c>
      <c r="G16" s="5">
        <f t="shared" si="4"/>
        <v>1.4198033241141761</v>
      </c>
      <c r="H16" s="5">
        <f t="shared" si="0"/>
        <v>1.499770777725286</v>
      </c>
      <c r="I16" s="30">
        <f t="shared" si="1"/>
        <v>1.5764536014887989</v>
      </c>
    </row>
    <row r="17" spans="5:9" x14ac:dyDescent="0.25">
      <c r="E17" s="4">
        <f t="shared" si="2"/>
        <v>1.4000000000000001</v>
      </c>
      <c r="F17" s="5">
        <f t="shared" si="3"/>
        <v>2.9687497144165027</v>
      </c>
      <c r="G17" s="5">
        <f t="shared" si="4"/>
        <v>1.580479346084751</v>
      </c>
      <c r="H17" s="5">
        <f t="shared" si="0"/>
        <v>1.6660464352558149</v>
      </c>
      <c r="I17" s="30">
        <f t="shared" si="1"/>
        <v>1.7481613893069528</v>
      </c>
    </row>
    <row r="18" spans="5:9" x14ac:dyDescent="0.25">
      <c r="E18" s="4">
        <f t="shared" si="2"/>
        <v>1.5000000000000002</v>
      </c>
      <c r="F18" s="5">
        <f t="shared" si="3"/>
        <v>3.1352968223567519</v>
      </c>
      <c r="G18" s="5">
        <f t="shared" si="4"/>
        <v>1.7524685115581722</v>
      </c>
      <c r="H18" s="5">
        <f t="shared" si="0"/>
        <v>1.8441533407953461</v>
      </c>
      <c r="I18" s="30">
        <f t="shared" si="1"/>
        <v>1.9321994058892806</v>
      </c>
    </row>
    <row r="19" spans="5:9" x14ac:dyDescent="0.25">
      <c r="E19" s="4">
        <f t="shared" si="2"/>
        <v>1.6000000000000003</v>
      </c>
      <c r="F19" s="5">
        <f t="shared" si="3"/>
        <v>3.3196515103672324</v>
      </c>
      <c r="G19" s="5">
        <f t="shared" si="4"/>
        <v>1.9368139703856664</v>
      </c>
      <c r="H19" s="5">
        <f t="shared" si="0"/>
        <v>2.0351752728176056</v>
      </c>
      <c r="I19" s="30">
        <f t="shared" si="1"/>
        <v>2.1296907178491224</v>
      </c>
    </row>
    <row r="20" spans="5:9" x14ac:dyDescent="0.25">
      <c r="E20" s="4">
        <f t="shared" si="2"/>
        <v>1.7000000000000004</v>
      </c>
      <c r="F20" s="5">
        <f t="shared" si="3"/>
        <v>3.5231049400256524</v>
      </c>
      <c r="G20" s="5">
        <f t="shared" si="4"/>
        <v>2.1346408317823897</v>
      </c>
      <c r="H20" s="5">
        <f t="shared" si="0"/>
        <v>2.2402814760372904</v>
      </c>
      <c r="I20" s="30">
        <f t="shared" si="1"/>
        <v>2.341847240969118</v>
      </c>
    </row>
    <row r="21" spans="5:9" x14ac:dyDescent="0.25">
      <c r="E21" s="4">
        <f t="shared" si="2"/>
        <v>1.8000000000000005</v>
      </c>
      <c r="F21" s="5">
        <f t="shared" si="3"/>
        <v>3.747065172973997</v>
      </c>
      <c r="G21" s="5">
        <f t="shared" si="4"/>
        <v>2.3471632305095556</v>
      </c>
      <c r="H21" s="5">
        <f t="shared" si="0"/>
        <v>2.4607340136690214</v>
      </c>
      <c r="I21" s="30">
        <f t="shared" si="1"/>
        <v>2.5699773688137384</v>
      </c>
    </row>
    <row r="22" spans="5:9" x14ac:dyDescent="0.25">
      <c r="E22" s="4">
        <f t="shared" si="2"/>
        <v>1.9000000000000006</v>
      </c>
      <c r="F22" s="5">
        <f t="shared" si="3"/>
        <v>3.9930664505406535</v>
      </c>
      <c r="G22" s="5">
        <f t="shared" si="4"/>
        <v>2.5756919698718348</v>
      </c>
      <c r="H22" s="5">
        <f t="shared" si="0"/>
        <v>2.6978957206207341</v>
      </c>
      <c r="I22" s="30">
        <f t="shared" si="1"/>
        <v>2.8154942255563093</v>
      </c>
    </row>
    <row r="23" spans="5:9" x14ac:dyDescent="0.25">
      <c r="E23" s="4">
        <f t="shared" si="2"/>
        <v>2.0000000000000004</v>
      </c>
      <c r="F23" s="5">
        <f t="shared" si="3"/>
        <v>4.2627792685058381</v>
      </c>
      <c r="G23" s="5">
        <f t="shared" si="4"/>
        <v>2.8216427901421985</v>
      </c>
      <c r="H23" s="5">
        <f t="shared" si="0"/>
        <v>2.9532388082282091</v>
      </c>
      <c r="I23" s="30">
        <f t="shared" si="1"/>
        <v>3.0799245955533481</v>
      </c>
    </row>
    <row r="24" spans="5:9" x14ac:dyDescent="0.25">
      <c r="E24" s="4">
        <f t="shared" si="2"/>
        <v>2.1000000000000005</v>
      </c>
      <c r="F24" s="5">
        <f t="shared" si="3"/>
        <v>4.5580213121493109</v>
      </c>
      <c r="G24" s="5">
        <f t="shared" si="4"/>
        <v>3.0865453150473225</v>
      </c>
      <c r="H24" s="5">
        <f t="shared" si="0"/>
        <v>3.2283541753252178</v>
      </c>
      <c r="I24" s="30">
        <f t="shared" si="1"/>
        <v>3.3649185865477813</v>
      </c>
    </row>
    <row r="25" spans="5:9" x14ac:dyDescent="0.25">
      <c r="E25" s="4">
        <f t="shared" si="2"/>
        <v>2.2000000000000006</v>
      </c>
      <c r="F25" s="5">
        <f t="shared" si="3"/>
        <v>4.880769322197577</v>
      </c>
      <c r="G25" s="5">
        <f t="shared" si="4"/>
        <v>3.372052733303804</v>
      </c>
      <c r="H25" s="5">
        <f t="shared" si="0"/>
        <v>3.5249614849815658</v>
      </c>
      <c r="I25" s="30">
        <f t="shared" si="1"/>
        <v>3.672260088094907</v>
      </c>
    </row>
    <row r="26" spans="5:9" x14ac:dyDescent="0.25">
      <c r="E26" s="4">
        <f t="shared" si="2"/>
        <v>2.3000000000000007</v>
      </c>
      <c r="F26" s="5">
        <f t="shared" si="3"/>
        <v>5.2331719682196596</v>
      </c>
      <c r="G26" s="5">
        <f t="shared" si="4"/>
        <v>3.6799522769168318</v>
      </c>
      <c r="H26" s="5">
        <f t="shared" si="0"/>
        <v>3.844920071158402</v>
      </c>
      <c r="I26" s="30">
        <f t="shared" si="1"/>
        <v>4.0038780919109271</v>
      </c>
    </row>
    <row r="27" spans="5:9" x14ac:dyDescent="0.25">
      <c r="E27" s="4">
        <f t="shared" si="2"/>
        <v>2.4000000000000008</v>
      </c>
      <c r="F27" s="5">
        <f t="shared" si="3"/>
        <v>5.6175638124440157</v>
      </c>
      <c r="G27" s="5">
        <f t="shared" si="4"/>
        <v>4.0121765630687474</v>
      </c>
      <c r="H27" s="5">
        <f t="shared" si="0"/>
        <v>4.1902407448579106</v>
      </c>
      <c r="I27" s="30">
        <f t="shared" si="1"/>
        <v>4.3618589463762945</v>
      </c>
    </row>
    <row r="28" spans="5:9" x14ac:dyDescent="0.25">
      <c r="E28" s="4">
        <f t="shared" si="2"/>
        <v>2.5000000000000009</v>
      </c>
      <c r="F28" s="5">
        <f t="shared" si="3"/>
        <v>6.0364804539252939</v>
      </c>
      <c r="G28" s="5">
        <f t="shared" si="4"/>
        <v>4.3708158719680092</v>
      </c>
      <c r="H28" s="5">
        <f t="shared" si="0"/>
        <v>4.563098575117154</v>
      </c>
      <c r="I28" s="30">
        <f t="shared" si="1"/>
        <v>4.7484596234203984</v>
      </c>
    </row>
    <row r="29" spans="5:9" x14ac:dyDescent="0.25">
      <c r="E29" s="4">
        <f t="shared" si="2"/>
        <v>2.600000000000001</v>
      </c>
      <c r="F29" s="5">
        <f t="shared" si="3"/>
        <v>6.4926749505229111</v>
      </c>
      <c r="G29" s="5">
        <f t="shared" si="4"/>
        <v>4.758131439034905</v>
      </c>
      <c r="H29" s="5">
        <f t="shared" si="0"/>
        <v>4.9658467264503683</v>
      </c>
      <c r="I29" s="30">
        <f t="shared" si="1"/>
        <v>5.166122082508716</v>
      </c>
    </row>
    <row r="30" spans="5:9" x14ac:dyDescent="0.25">
      <c r="E30" s="4">
        <f t="shared" si="2"/>
        <v>2.7000000000000011</v>
      </c>
      <c r="F30" s="5">
        <f t="shared" si="3"/>
        <v>6.989135624311996</v>
      </c>
      <c r="G30" s="5">
        <f t="shared" si="4"/>
        <v>5.1765698463074656</v>
      </c>
      <c r="H30" s="5">
        <f t="shared" si="0"/>
        <v>5.401031441120443</v>
      </c>
      <c r="I30" s="30">
        <f t="shared" si="1"/>
        <v>5.6174888234901239</v>
      </c>
    </row>
    <row r="31" spans="5:9" x14ac:dyDescent="0.25">
      <c r="E31" s="4">
        <f t="shared" si="2"/>
        <v>2.8000000000000012</v>
      </c>
      <c r="F31" s="5">
        <f t="shared" si="3"/>
        <v>7.5291053648833186</v>
      </c>
      <c r="G31" s="5">
        <f t="shared" si="4"/>
        <v>5.6287786050011341</v>
      </c>
      <c r="H31" s="5">
        <f t="shared" si="0"/>
        <v>5.8714082619622232</v>
      </c>
      <c r="I31" s="30">
        <f t="shared" si="1"/>
        <v>6.105419727685522</v>
      </c>
    </row>
    <row r="32" spans="5:9" x14ac:dyDescent="0.25">
      <c r="E32" s="4">
        <f t="shared" si="2"/>
        <v>2.9000000000000012</v>
      </c>
      <c r="F32" s="5">
        <f t="shared" si="3"/>
        <v>8.1161025545589105</v>
      </c>
      <c r="G32" s="5">
        <f t="shared" si="4"/>
        <v>6.1176230287938917</v>
      </c>
      <c r="H32" s="5">
        <f t="shared" si="0"/>
        <v>6.3799595994344864</v>
      </c>
      <c r="I32" s="30">
        <f t="shared" si="1"/>
        <v>6.6330102948584067</v>
      </c>
    </row>
    <row r="33" spans="5:9" x14ac:dyDescent="0.25">
      <c r="E33" s="4">
        <f t="shared" si="2"/>
        <v>3.0000000000000013</v>
      </c>
      <c r="F33" s="5">
        <f t="shared" si="3"/>
        <v>8.7539437499154147</v>
      </c>
      <c r="G33" s="5">
        <f t="shared" si="4"/>
        <v>6.6462045056839081</v>
      </c>
      <c r="H33" s="5">
        <f t="shared" si="0"/>
        <v>6.9299137551950434</v>
      </c>
      <c r="I33" s="30">
        <f t="shared" si="1"/>
        <v>7.2036113926561027</v>
      </c>
    </row>
    <row r="34" spans="5:9" x14ac:dyDescent="0.25">
      <c r="E34" s="4">
        <f t="shared" si="2"/>
        <v>3.1000000000000014</v>
      </c>
      <c r="F34" s="5">
        <f t="shared" si="3"/>
        <v>9.4467682652340841</v>
      </c>
      <c r="G34" s="5">
        <f t="shared" si="4"/>
        <v>7.2178802852320771</v>
      </c>
      <c r="H34" s="5">
        <f t="shared" si="0"/>
        <v>7.524765523829716</v>
      </c>
      <c r="I34" s="30">
        <f t="shared" si="1"/>
        <v>7.8208506448046835</v>
      </c>
    </row>
    <row r="35" spans="5:9" x14ac:dyDescent="0.25">
      <c r="E35" s="4">
        <f t="shared" si="2"/>
        <v>3.2000000000000015</v>
      </c>
      <c r="F35" s="5">
        <f t="shared" si="3"/>
        <v>10.199064815656678</v>
      </c>
      <c r="G35" s="5">
        <f t="shared" si="4"/>
        <v>7.8362849077147549</v>
      </c>
      <c r="H35" s="5">
        <f t="shared" si="0"/>
        <v>8.1682985044805001</v>
      </c>
      <c r="I35" s="30">
        <f t="shared" si="1"/>
        <v>8.4886555948429816</v>
      </c>
    </row>
    <row r="36" spans="5:9" x14ac:dyDescent="0.25">
      <c r="E36" s="4">
        <f t="shared" si="2"/>
        <v>3.3000000000000016</v>
      </c>
      <c r="F36" s="5">
        <f t="shared" si="3"/>
        <v>11.015700390998006</v>
      </c>
      <c r="G36" s="5">
        <f t="shared" si="4"/>
        <v>8.5053534122346299</v>
      </c>
      <c r="H36" s="5">
        <f t="shared" si="0"/>
        <v>8.8646092650759432</v>
      </c>
      <c r="I36" s="30">
        <f t="shared" si="1"/>
        <v>9.2112787935590532</v>
      </c>
    </row>
    <row r="37" spans="5:9" x14ac:dyDescent="0.25">
      <c r="E37" s="4">
        <f t="shared" si="2"/>
        <v>3.4000000000000017</v>
      </c>
      <c r="F37" s="5">
        <f t="shared" si="3"/>
        <v>11.901951545432963</v>
      </c>
      <c r="G37" s="5">
        <f t="shared" si="4"/>
        <v>9.2293464722374381</v>
      </c>
      <c r="H37" s="5">
        <f t="shared" si="0"/>
        <v>9.6181335137380035</v>
      </c>
      <c r="I37" s="30">
        <f t="shared" si="1"/>
        <v>9.9933249706186658</v>
      </c>
    </row>
    <row r="38" spans="5:9" x14ac:dyDescent="0.25">
      <c r="E38" s="4">
        <f t="shared" si="2"/>
        <v>3.5000000000000018</v>
      </c>
      <c r="F38" s="5">
        <f t="shared" si="3"/>
        <v>12.863538303729765</v>
      </c>
      <c r="G38" s="5">
        <f t="shared" si="4"/>
        <v>10.012877619232194</v>
      </c>
      <c r="H38" s="5">
        <f t="shared" si="0"/>
        <v>10.433674444800218</v>
      </c>
      <c r="I38" s="30">
        <f t="shared" si="1"/>
        <v>10.839780464228934</v>
      </c>
    </row>
    <row r="39" spans="5:9" x14ac:dyDescent="0.25">
      <c r="E39" s="4">
        <f t="shared" si="2"/>
        <v>3.6000000000000019</v>
      </c>
      <c r="F39" s="5">
        <f t="shared" si="3"/>
        <v>13.906660901440798</v>
      </c>
      <c r="G39" s="5">
        <f t="shared" si="4"/>
        <v>10.86094272889183</v>
      </c>
      <c r="H39" s="5">
        <f t="shared" si="0"/>
        <v>11.316433440804206</v>
      </c>
      <c r="I39" s="30">
        <f t="shared" si="1"/>
        <v>11.756045097146565</v>
      </c>
    </row>
    <row r="40" spans="5:9" x14ac:dyDescent="0.25">
      <c r="E40" s="4">
        <f t="shared" si="2"/>
        <v>3.700000000000002</v>
      </c>
      <c r="F40" s="5">
        <f t="shared" si="3"/>
        <v>15.038039594595052</v>
      </c>
      <c r="G40" s="5">
        <f t="shared" si="4"/>
        <v>11.778951958205267</v>
      </c>
      <c r="H40" s="5">
        <f t="shared" si="0"/>
        <v>12.272043326935046</v>
      </c>
      <c r="I40" s="30">
        <f t="shared" si="1"/>
        <v>12.747966703012027</v>
      </c>
    </row>
    <row r="41" spans="5:9" x14ac:dyDescent="0.25">
      <c r="E41" s="4">
        <f t="shared" si="2"/>
        <v>3.800000000000002</v>
      </c>
      <c r="F41" s="5">
        <f t="shared" si="3"/>
        <v>16.264957794077677</v>
      </c>
      <c r="G41" s="5">
        <f t="shared" si="4"/>
        <v>12.772764338053955</v>
      </c>
      <c r="H41" s="5">
        <f t="shared" si="0"/>
        <v>13.306604390706932</v>
      </c>
      <c r="I41" s="30">
        <f t="shared" si="1"/>
        <v>13.821878523968605</v>
      </c>
    </row>
    <row r="42" spans="5:9" x14ac:dyDescent="0.25">
      <c r="E42" s="4">
        <f t="shared" si="2"/>
        <v>3.9000000000000021</v>
      </c>
      <c r="F42" s="5">
        <f t="shared" si="3"/>
        <v>17.595308801158517</v>
      </c>
      <c r="G42" s="5">
        <f t="shared" si="4"/>
        <v>13.848725242596181</v>
      </c>
      <c r="H42" s="5">
        <f t="shared" si="0"/>
        <v>14.426723397424006</v>
      </c>
      <c r="I42" s="30">
        <f t="shared" si="1"/>
        <v>14.984639718917533</v>
      </c>
    </row>
    <row r="43" spans="5:9" ht="15.75" thickBot="1" x14ac:dyDescent="0.3">
      <c r="E43" s="4">
        <f t="shared" si="2"/>
        <v>4.0000000000000018</v>
      </c>
      <c r="F43" s="8">
        <f t="shared" si="3"/>
        <v>19.037646443678678</v>
      </c>
      <c r="G43" s="8">
        <f t="shared" si="4"/>
        <v>15.013706975270045</v>
      </c>
      <c r="H43" s="8">
        <f t="shared" si="0"/>
        <v>15.639555851130474</v>
      </c>
      <c r="I43" s="31">
        <f t="shared" si="1"/>
        <v>16.243679241685108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A85FE-D60C-48BE-8832-92D27CAAF209}">
  <dimension ref="B1:P43"/>
  <sheetViews>
    <sheetView workbookViewId="0">
      <selection activeCell="D18" sqref="D18"/>
    </sheetView>
  </sheetViews>
  <sheetFormatPr baseColWidth="10" defaultRowHeight="15" x14ac:dyDescent="0.25"/>
  <sheetData>
    <row r="1" spans="2:16" ht="15.75" thickBot="1" x14ac:dyDescent="0.3">
      <c r="E1" s="34"/>
      <c r="F1" s="35"/>
      <c r="G1" s="36" t="s">
        <v>17</v>
      </c>
      <c r="H1" s="36"/>
      <c r="I1" s="35"/>
      <c r="J1" s="37"/>
    </row>
    <row r="2" spans="2:16" ht="15.75" thickBot="1" x14ac:dyDescent="0.3">
      <c r="E2" s="27" t="s">
        <v>7</v>
      </c>
      <c r="F2" s="28" t="s">
        <v>8</v>
      </c>
      <c r="G2" s="28" t="s">
        <v>9</v>
      </c>
      <c r="H2" s="28" t="s">
        <v>10</v>
      </c>
      <c r="I2" s="28" t="s">
        <v>15</v>
      </c>
      <c r="J2" s="29" t="s">
        <v>16</v>
      </c>
    </row>
    <row r="3" spans="2:16" ht="15.75" thickBot="1" x14ac:dyDescent="0.3">
      <c r="B3" t="s">
        <v>23</v>
      </c>
      <c r="E3" s="4">
        <v>0</v>
      </c>
      <c r="F3" s="5">
        <v>2</v>
      </c>
      <c r="G3" s="5">
        <f>EXP(0.8*E3)-0.5*F3</f>
        <v>0</v>
      </c>
      <c r="H3" s="5">
        <f>EXP(0.8*(E3+0.5*N$3))-0.5*(F3+0.5*N$3*G3)</f>
        <v>4.0810774192388211E-2</v>
      </c>
      <c r="I3" s="32">
        <f>EXP(0.8*(E3+0.5*N$3))-(0.5*(F3+N$3*0.5*H3))</f>
        <v>3.97905048375784E-2</v>
      </c>
      <c r="J3" s="30">
        <f>EXP(0.8*(E3+N$3))-0.5*(F3+N$3*I3)</f>
        <v>8.1297542433079739E-2</v>
      </c>
      <c r="M3" s="10" t="s">
        <v>12</v>
      </c>
      <c r="N3" s="11">
        <v>0.1</v>
      </c>
      <c r="P3" t="s">
        <v>19</v>
      </c>
    </row>
    <row r="4" spans="2:16" x14ac:dyDescent="0.25">
      <c r="E4" s="4">
        <f>E3+N$3</f>
        <v>0.1</v>
      </c>
      <c r="F4" s="5">
        <f>F3+((N$3/6)*(G3+2*H3+2*I3+J3))</f>
        <v>2.0040416683415501</v>
      </c>
      <c r="G4" s="5">
        <f>EXP(0.8*E4)-0.5*F4</f>
        <v>8.1266233504183605E-2</v>
      </c>
      <c r="H4" s="5">
        <f t="shared" ref="H4:H43" si="0">EXP(0.8*(E4+0.5*N$3))-0.5*(F4+0.5*N$3*G4)</f>
        <v>0.12344436157099614</v>
      </c>
      <c r="I4" s="32">
        <f t="shared" ref="I4:I43" si="1">EXP(0.8*(E4+0.5*N$3))-(0.5*(F4+N$3*0.5*H4))</f>
        <v>0.12238990836932584</v>
      </c>
      <c r="J4" s="30">
        <f t="shared" ref="J4:J43" si="2">EXP(0.8*(E4+N$3))-0.5*(F4+N$3*I4)</f>
        <v>0.16537054140256902</v>
      </c>
    </row>
    <row r="5" spans="2:16" x14ac:dyDescent="0.25">
      <c r="E5" s="4">
        <f t="shared" ref="E5:E43" si="3">E4+N$3</f>
        <v>0.2</v>
      </c>
      <c r="F5" s="5">
        <f t="shared" ref="F5:F43" si="4">F4+((N$3/6)*(G4+2*H4+2*I4+J4))</f>
        <v>2.0163467569213398</v>
      </c>
      <c r="G5" s="5">
        <f t="shared" ref="G5:G43" si="5">EXP(0.8*E5)-0.5*F5</f>
        <v>0.16533749253114038</v>
      </c>
      <c r="H5" s="5">
        <f t="shared" si="0"/>
        <v>0.20909594238622153</v>
      </c>
      <c r="I5" s="32">
        <f t="shared" si="1"/>
        <v>0.20800198113984436</v>
      </c>
      <c r="J5" s="30">
        <f t="shared" si="2"/>
        <v>0.2526756728037427</v>
      </c>
    </row>
    <row r="6" spans="2:16" x14ac:dyDescent="0.25">
      <c r="E6" s="4">
        <f t="shared" si="3"/>
        <v>0.30000000000000004</v>
      </c>
      <c r="F6" s="5">
        <f t="shared" si="4"/>
        <v>2.0372169071277901</v>
      </c>
      <c r="G6" s="5">
        <f t="shared" si="5"/>
        <v>0.25264069675750966</v>
      </c>
      <c r="H6" s="5">
        <f t="shared" si="0"/>
        <v>0.29820534135460397</v>
      </c>
      <c r="I6" s="32">
        <f t="shared" si="1"/>
        <v>0.29706622523967674</v>
      </c>
      <c r="J6" s="30">
        <f t="shared" si="2"/>
        <v>0.34366599951007837</v>
      </c>
    </row>
    <row r="7" spans="2:16" x14ac:dyDescent="0.25">
      <c r="E7" s="4">
        <f t="shared" si="3"/>
        <v>0.4</v>
      </c>
      <c r="F7" s="5">
        <f t="shared" si="4"/>
        <v>2.0669977376187258</v>
      </c>
      <c r="G7" s="5">
        <f t="shared" si="5"/>
        <v>0.34362889552659426</v>
      </c>
      <c r="H7" s="5">
        <f t="shared" si="0"/>
        <v>0.39123982336281249</v>
      </c>
      <c r="I7" s="32">
        <f t="shared" si="1"/>
        <v>0.39004955016690701</v>
      </c>
      <c r="J7" s="30">
        <f t="shared" si="2"/>
        <v>0.43882335132356198</v>
      </c>
    </row>
    <row r="8" spans="2:16" x14ac:dyDescent="0.25">
      <c r="E8" s="4">
        <f t="shared" si="3"/>
        <v>0.5</v>
      </c>
      <c r="F8" s="5">
        <f t="shared" si="4"/>
        <v>2.106081587517219</v>
      </c>
      <c r="G8" s="5">
        <f t="shared" si="5"/>
        <v>0.43878390388266086</v>
      </c>
      <c r="H8" s="5">
        <f t="shared" si="0"/>
        <v>0.48869682715566021</v>
      </c>
      <c r="I8" s="32">
        <f t="shared" si="1"/>
        <v>0.48744900407383529</v>
      </c>
      <c r="J8" s="30">
        <f t="shared" si="2"/>
        <v>0.53866115823059224</v>
      </c>
    </row>
    <row r="9" spans="2:16" x14ac:dyDescent="0.25">
      <c r="E9" s="4">
        <f t="shared" si="3"/>
        <v>0.6</v>
      </c>
      <c r="F9" s="5">
        <f t="shared" si="4"/>
        <v>2.1549105329267562</v>
      </c>
      <c r="G9" s="5">
        <f t="shared" si="5"/>
        <v>0.53861913572951536</v>
      </c>
      <c r="H9" s="5">
        <f t="shared" si="0"/>
        <v>0.59110690484227035</v>
      </c>
      <c r="I9" s="32">
        <f t="shared" si="1"/>
        <v>0.58979471061445166</v>
      </c>
      <c r="J9" s="30">
        <f t="shared" si="2"/>
        <v>0.64372749830200027</v>
      </c>
    </row>
    <row r="10" spans="2:16" x14ac:dyDescent="0.25">
      <c r="E10" s="4">
        <f t="shared" si="3"/>
        <v>0.7</v>
      </c>
      <c r="F10" s="5">
        <f t="shared" si="4"/>
        <v>2.2139796973425057</v>
      </c>
      <c r="G10" s="5">
        <f t="shared" si="5"/>
        <v>0.64368265162484817</v>
      </c>
      <c r="H10" s="5">
        <f t="shared" si="0"/>
        <v>0.69903688542863507</v>
      </c>
      <c r="I10" s="32">
        <f t="shared" si="1"/>
        <v>0.69765302958354036</v>
      </c>
      <c r="J10" s="30">
        <f t="shared" si="2"/>
        <v>0.75460837915452172</v>
      </c>
    </row>
    <row r="11" spans="2:16" x14ac:dyDescent="0.25">
      <c r="E11" s="4">
        <f t="shared" si="3"/>
        <v>0.79999999999999993</v>
      </c>
      <c r="F11" s="5">
        <f t="shared" si="4"/>
        <v>2.283840878355901</v>
      </c>
      <c r="G11" s="5">
        <f t="shared" si="5"/>
        <v>0.75456044012700096</v>
      </c>
      <c r="H11" s="5">
        <f t="shared" si="0"/>
        <v>0.81309328204932219</v>
      </c>
      <c r="I11" s="32">
        <f t="shared" si="1"/>
        <v>0.81162996100126406</v>
      </c>
      <c r="J11" s="30">
        <f t="shared" si="2"/>
        <v>0.87193127341587395</v>
      </c>
    </row>
    <row r="12" spans="2:16" x14ac:dyDescent="0.25">
      <c r="E12" s="4">
        <f t="shared" si="3"/>
        <v>0.89999999999999991</v>
      </c>
      <c r="F12" s="5">
        <f t="shared" si="4"/>
        <v>2.365106515016635</v>
      </c>
      <c r="G12" s="5">
        <f t="shared" si="5"/>
        <v>0.8718799531355701</v>
      </c>
      <c r="H12" s="5">
        <f t="shared" si="0"/>
        <v>0.93392596416011164</v>
      </c>
      <c r="I12" s="32">
        <f t="shared" si="1"/>
        <v>0.93237481388449805</v>
      </c>
      <c r="J12" s="30">
        <f t="shared" si="2"/>
        <v>0.99636893028992501</v>
      </c>
    </row>
    <row r="13" spans="2:16" x14ac:dyDescent="0.25">
      <c r="E13" s="4">
        <f t="shared" si="3"/>
        <v>0.99999999999999989</v>
      </c>
      <c r="F13" s="5">
        <f t="shared" si="4"/>
        <v>2.4584540223418805</v>
      </c>
      <c r="G13" s="5">
        <f t="shared" si="5"/>
        <v>0.99631391732152719</v>
      </c>
      <c r="H13" s="5">
        <f t="shared" si="0"/>
        <v>1.062232117677113</v>
      </c>
      <c r="I13" s="32">
        <f t="shared" si="1"/>
        <v>1.0605841626682235</v>
      </c>
      <c r="J13" s="30">
        <f t="shared" si="2"/>
        <v>1.1286434871128583</v>
      </c>
    </row>
    <row r="14" spans="2:16" x14ac:dyDescent="0.25">
      <c r="E14" s="4">
        <f t="shared" si="3"/>
        <v>1.0999999999999999</v>
      </c>
      <c r="F14" s="5">
        <f t="shared" si="4"/>
        <v>2.5646305217606313</v>
      </c>
      <c r="G14" s="5">
        <f t="shared" si="5"/>
        <v>1.1285844455368941</v>
      </c>
      <c r="H14" s="5">
        <f t="shared" si="0"/>
        <v>1.1987605179175596</v>
      </c>
      <c r="I14" s="32">
        <f t="shared" si="1"/>
        <v>1.1970061161080428</v>
      </c>
      <c r="J14" s="30">
        <f t="shared" si="2"/>
        <v>1.2695309067374001</v>
      </c>
    </row>
    <row r="15" spans="2:16" x14ac:dyDescent="0.25">
      <c r="E15" s="4">
        <f t="shared" si="3"/>
        <v>1.2</v>
      </c>
      <c r="F15" s="5">
        <f t="shared" si="4"/>
        <v>2.6844579987660562</v>
      </c>
      <c r="G15" s="5">
        <f t="shared" si="5"/>
        <v>1.2694674740400897</v>
      </c>
      <c r="H15" s="5">
        <f t="shared" si="0"/>
        <v>1.3443161422250147</v>
      </c>
      <c r="I15" s="32">
        <f t="shared" si="1"/>
        <v>1.3424449255203916</v>
      </c>
      <c r="J15" s="30">
        <f t="shared" si="2"/>
        <v>1.4198657686925122</v>
      </c>
    </row>
    <row r="16" spans="2:16" x14ac:dyDescent="0.25">
      <c r="E16" s="4">
        <f t="shared" si="3"/>
        <v>1.3</v>
      </c>
      <c r="F16" s="5">
        <f t="shared" si="4"/>
        <v>2.8188389217364462</v>
      </c>
      <c r="G16" s="5">
        <f t="shared" si="5"/>
        <v>1.4197975534833367</v>
      </c>
      <c r="H16" s="5">
        <f t="shared" si="0"/>
        <v>1.4997651513602177</v>
      </c>
      <c r="I16" s="32">
        <f t="shared" si="1"/>
        <v>1.4977659614132957</v>
      </c>
      <c r="J16" s="30">
        <f t="shared" si="2"/>
        <v>1.5805464443541144</v>
      </c>
    </row>
    <row r="17" spans="5:10" x14ac:dyDescent="0.25">
      <c r="E17" s="4">
        <f t="shared" si="3"/>
        <v>1.4000000000000001</v>
      </c>
      <c r="F17" s="5">
        <f t="shared" si="4"/>
        <v>2.968762358792854</v>
      </c>
      <c r="G17" s="5">
        <f t="shared" si="5"/>
        <v>1.5804730238965754</v>
      </c>
      <c r="H17" s="5">
        <f t="shared" si="0"/>
        <v>1.6660402711223437</v>
      </c>
      <c r="I17" s="32">
        <f t="shared" si="1"/>
        <v>1.6639010899416993</v>
      </c>
      <c r="J17" s="30">
        <f t="shared" si="2"/>
        <v>1.7525406888430362</v>
      </c>
    </row>
    <row r="18" spans="5:10" x14ac:dyDescent="0.25">
      <c r="E18" s="4">
        <f t="shared" si="3"/>
        <v>1.5000000000000002</v>
      </c>
      <c r="F18" s="5">
        <f t="shared" si="4"/>
        <v>3.1353106327073155</v>
      </c>
      <c r="G18" s="5">
        <f t="shared" si="5"/>
        <v>1.7524616063828904</v>
      </c>
      <c r="H18" s="5">
        <f t="shared" si="0"/>
        <v>1.8441466082494464</v>
      </c>
      <c r="I18" s="32">
        <f t="shared" si="1"/>
        <v>1.8418544832027826</v>
      </c>
      <c r="J18" s="30">
        <f t="shared" si="2"/>
        <v>1.9368916850554858</v>
      </c>
    </row>
    <row r="19" spans="5:10" x14ac:dyDescent="0.25">
      <c r="E19" s="4">
        <f t="shared" si="3"/>
        <v>1.6000000000000003</v>
      </c>
      <c r="F19" s="5">
        <f t="shared" si="4"/>
        <v>3.319666557279696</v>
      </c>
      <c r="G19" s="5">
        <f t="shared" si="5"/>
        <v>1.9368064469294346</v>
      </c>
      <c r="H19" s="5">
        <f t="shared" si="0"/>
        <v>2.0351679374477798</v>
      </c>
      <c r="I19" s="32">
        <f t="shared" si="1"/>
        <v>2.0327089001848213</v>
      </c>
      <c r="J19" s="30">
        <f t="shared" si="2"/>
        <v>2.1347245781461268</v>
      </c>
    </row>
    <row r="20" spans="5:10" x14ac:dyDescent="0.25">
      <c r="E20" s="4">
        <f t="shared" si="3"/>
        <v>1.7000000000000004</v>
      </c>
      <c r="F20" s="5">
        <f t="shared" si="4"/>
        <v>3.5231213022853751</v>
      </c>
      <c r="G20" s="5">
        <f t="shared" si="5"/>
        <v>2.1346326506525282</v>
      </c>
      <c r="H20" s="5">
        <f t="shared" si="0"/>
        <v>2.2402734994356757</v>
      </c>
      <c r="I20" s="32">
        <f t="shared" si="1"/>
        <v>2.2376324782160966</v>
      </c>
      <c r="J20" s="30">
        <f t="shared" si="2"/>
        <v>2.3472535419430614</v>
      </c>
    </row>
    <row r="21" spans="5:10" x14ac:dyDescent="0.25">
      <c r="E21" s="4">
        <f t="shared" si="3"/>
        <v>1.8000000000000005</v>
      </c>
      <c r="F21" s="5">
        <f t="shared" si="4"/>
        <v>3.7470829380836941</v>
      </c>
      <c r="G21" s="5">
        <f t="shared" si="5"/>
        <v>2.347154347954707</v>
      </c>
      <c r="H21" s="5">
        <f t="shared" si="0"/>
        <v>2.4607253531780442</v>
      </c>
      <c r="I21" s="32">
        <f t="shared" si="1"/>
        <v>2.4578860780474607</v>
      </c>
      <c r="J21" s="30">
        <f t="shared" si="2"/>
        <v>2.5757894221979414</v>
      </c>
    </row>
    <row r="22" spans="5:10" x14ac:dyDescent="0.25">
      <c r="E22" s="4">
        <f t="shared" si="3"/>
        <v>1.9000000000000006</v>
      </c>
      <c r="F22" s="5">
        <f t="shared" si="4"/>
        <v>3.9930857152937551</v>
      </c>
      <c r="G22" s="5">
        <f t="shared" si="5"/>
        <v>2.5756823374952837</v>
      </c>
      <c r="H22" s="5">
        <f t="shared" si="0"/>
        <v>2.6978863290535973</v>
      </c>
      <c r="I22" s="32">
        <f t="shared" si="1"/>
        <v>2.6948312292646395</v>
      </c>
      <c r="J22" s="30">
        <f t="shared" si="2"/>
        <v>2.8217480052850079</v>
      </c>
    </row>
    <row r="23" spans="5:10" x14ac:dyDescent="0.25">
      <c r="E23" s="4">
        <f t="shared" si="3"/>
        <v>2.0000000000000004</v>
      </c>
      <c r="F23" s="5">
        <f t="shared" si="4"/>
        <v>4.2628001396173678</v>
      </c>
      <c r="G23" s="5">
        <f t="shared" si="5"/>
        <v>2.8216323545864337</v>
      </c>
      <c r="H23" s="5">
        <f t="shared" si="0"/>
        <v>2.9532286335613382</v>
      </c>
      <c r="I23" s="32">
        <f t="shared" si="1"/>
        <v>2.9499387265869657</v>
      </c>
      <c r="J23" s="30">
        <f t="shared" si="2"/>
        <v>3.086658964983946</v>
      </c>
    </row>
    <row r="24" spans="5:10" x14ac:dyDescent="0.25">
      <c r="E24" s="4">
        <f t="shared" si="3"/>
        <v>2.1000000000000005</v>
      </c>
      <c r="F24" s="5">
        <f t="shared" si="4"/>
        <v>4.5580439069484839</v>
      </c>
      <c r="G24" s="5">
        <f t="shared" si="5"/>
        <v>3.0865340176477361</v>
      </c>
      <c r="H24" s="5">
        <f t="shared" si="0"/>
        <v>3.228343160360621</v>
      </c>
      <c r="I24" s="32">
        <f t="shared" si="1"/>
        <v>3.2247979317927991</v>
      </c>
      <c r="J24" s="30">
        <f t="shared" si="2"/>
        <v>3.3721755443387105</v>
      </c>
    </row>
    <row r="25" spans="5:10" x14ac:dyDescent="0.25">
      <c r="E25" s="4">
        <f t="shared" si="3"/>
        <v>2.2000000000000006</v>
      </c>
      <c r="F25" s="5">
        <f t="shared" si="4"/>
        <v>4.8807937693867052</v>
      </c>
      <c r="G25" s="5">
        <f t="shared" si="5"/>
        <v>3.3720405097092399</v>
      </c>
      <c r="H25" s="5">
        <f t="shared" si="0"/>
        <v>3.5249495669768658</v>
      </c>
      <c r="I25" s="32">
        <f t="shared" si="1"/>
        <v>3.521126840545175</v>
      </c>
      <c r="J25" s="30">
        <f t="shared" si="2"/>
        <v>3.6800850343060501</v>
      </c>
    </row>
    <row r="26" spans="5:10" x14ac:dyDescent="0.25">
      <c r="E26" s="4">
        <f t="shared" si="3"/>
        <v>2.3000000000000007</v>
      </c>
      <c r="F26" s="5">
        <f t="shared" si="4"/>
        <v>5.2331984087043617</v>
      </c>
      <c r="G26" s="5">
        <f t="shared" si="5"/>
        <v>3.6799390566744807</v>
      </c>
      <c r="H26" s="5">
        <f t="shared" si="0"/>
        <v>3.8449071814221094</v>
      </c>
      <c r="I26" s="32">
        <f t="shared" si="1"/>
        <v>3.8407829783034191</v>
      </c>
      <c r="J26" s="30">
        <f t="shared" si="2"/>
        <v>4.0123201160234032</v>
      </c>
    </row>
    <row r="27" spans="5:10" x14ac:dyDescent="0.25">
      <c r="E27" s="4">
        <f t="shared" si="3"/>
        <v>2.4000000000000008</v>
      </c>
      <c r="F27" s="5">
        <f t="shared" si="4"/>
        <v>5.6175924002401771</v>
      </c>
      <c r="G27" s="5">
        <f t="shared" si="5"/>
        <v>4.0121622691706671</v>
      </c>
      <c r="H27" s="5">
        <f t="shared" si="0"/>
        <v>4.1902268083072816</v>
      </c>
      <c r="I27" s="32">
        <f t="shared" si="1"/>
        <v>4.1857751948288664</v>
      </c>
      <c r="J27" s="30">
        <f t="shared" si="2"/>
        <v>4.370971139069125</v>
      </c>
    </row>
    <row r="28" spans="5:10" x14ac:dyDescent="0.25">
      <c r="E28" s="4">
        <f t="shared" si="3"/>
        <v>2.5000000000000009</v>
      </c>
      <c r="F28" s="5">
        <f t="shared" si="4"/>
        <v>6.0365113571487115</v>
      </c>
      <c r="G28" s="5">
        <f t="shared" si="5"/>
        <v>4.3708004203563009</v>
      </c>
      <c r="H28" s="5">
        <f t="shared" si="0"/>
        <v>4.5630835097957387</v>
      </c>
      <c r="I28" s="32">
        <f t="shared" si="1"/>
        <v>4.5582764325597527</v>
      </c>
      <c r="J28" s="30">
        <f t="shared" si="2"/>
        <v>4.7582994140940169</v>
      </c>
    </row>
    <row r="29" spans="5:10" x14ac:dyDescent="0.25">
      <c r="E29" s="4">
        <f t="shared" si="3"/>
        <v>2.600000000000001</v>
      </c>
      <c r="F29" s="5">
        <f t="shared" si="4"/>
        <v>6.4927083524680667</v>
      </c>
      <c r="G29" s="5">
        <f t="shared" si="5"/>
        <v>4.7581147380623268</v>
      </c>
      <c r="H29" s="5">
        <f t="shared" si="0"/>
        <v>4.9658304430021047</v>
      </c>
      <c r="I29" s="32">
        <f t="shared" si="1"/>
        <v>4.9606375503786104</v>
      </c>
      <c r="J29" s="30">
        <f t="shared" si="2"/>
        <v>5.1767516047104998</v>
      </c>
    </row>
    <row r="30" spans="5:10" x14ac:dyDescent="0.25">
      <c r="E30" s="4">
        <f t="shared" si="3"/>
        <v>2.7000000000000011</v>
      </c>
      <c r="F30" s="5">
        <f t="shared" si="4"/>
        <v>6.9891717246269707</v>
      </c>
      <c r="G30" s="5">
        <f t="shared" si="5"/>
        <v>5.1765517961499778</v>
      </c>
      <c r="H30" s="5">
        <f t="shared" si="0"/>
        <v>5.4010138422168925</v>
      </c>
      <c r="I30" s="32">
        <f t="shared" si="1"/>
        <v>5.3954022910652197</v>
      </c>
      <c r="J30" s="30">
        <f t="shared" si="2"/>
        <v>5.6289753105760472</v>
      </c>
    </row>
    <row r="31" spans="5:10" x14ac:dyDescent="0.25">
      <c r="E31" s="4">
        <f t="shared" si="3"/>
        <v>2.8000000000000012</v>
      </c>
      <c r="F31" s="5">
        <f t="shared" si="4"/>
        <v>7.529144380848475</v>
      </c>
      <c r="G31" s="5">
        <f t="shared" si="5"/>
        <v>5.6287590970185555</v>
      </c>
      <c r="H31" s="5">
        <f t="shared" si="0"/>
        <v>5.8713892416792097</v>
      </c>
      <c r="I31" s="32">
        <f t="shared" si="1"/>
        <v>5.8653234880626934</v>
      </c>
      <c r="J31" s="30">
        <f t="shared" si="2"/>
        <v>6.1178359412459749</v>
      </c>
    </row>
    <row r="32" spans="5:10" x14ac:dyDescent="0.25">
      <c r="E32" s="4">
        <f t="shared" si="3"/>
        <v>2.9000000000000012</v>
      </c>
      <c r="F32" s="5">
        <f t="shared" si="4"/>
        <v>8.116144722477614</v>
      </c>
      <c r="G32" s="5">
        <f t="shared" si="5"/>
        <v>6.11760194483454</v>
      </c>
      <c r="H32" s="5">
        <f t="shared" si="0"/>
        <v>6.3799390425741178</v>
      </c>
      <c r="I32" s="32">
        <f t="shared" si="1"/>
        <v>6.3733806151306283</v>
      </c>
      <c r="J32" s="30">
        <f t="shared" si="2"/>
        <v>6.646434988646277</v>
      </c>
    </row>
    <row r="33" spans="5:10" x14ac:dyDescent="0.25">
      <c r="E33" s="4">
        <f t="shared" si="3"/>
        <v>3.0000000000000013</v>
      </c>
      <c r="F33" s="5">
        <f t="shared" si="4"/>
        <v>8.7539893266257849</v>
      </c>
      <c r="G33" s="5">
        <f t="shared" si="5"/>
        <v>6.646181717328723</v>
      </c>
      <c r="H33" s="5">
        <f t="shared" si="0"/>
        <v>6.9298915365487384</v>
      </c>
      <c r="I33" s="32">
        <f t="shared" si="1"/>
        <v>6.9227987910682378</v>
      </c>
      <c r="J33" s="30">
        <f t="shared" si="2"/>
        <v>7.2181298149828148</v>
      </c>
    </row>
    <row r="34" spans="5:10" x14ac:dyDescent="0.25">
      <c r="E34" s="4">
        <f t="shared" si="3"/>
        <v>3.1000000000000014</v>
      </c>
      <c r="F34" s="5">
        <f t="shared" si="4"/>
        <v>9.4468175297515433</v>
      </c>
      <c r="G34" s="5">
        <f t="shared" si="5"/>
        <v>7.2178556529733475</v>
      </c>
      <c r="H34" s="5">
        <f t="shared" si="0"/>
        <v>7.5247415073774544</v>
      </c>
      <c r="I34" s="32">
        <f t="shared" si="1"/>
        <v>7.5170693610173513</v>
      </c>
      <c r="J34" s="30">
        <f t="shared" si="2"/>
        <v>7.8365550826164547</v>
      </c>
    </row>
    <row r="35" spans="5:10" x14ac:dyDescent="0.25">
      <c r="E35" s="4">
        <f t="shared" si="3"/>
        <v>3.2000000000000015</v>
      </c>
      <c r="F35" s="5">
        <f t="shared" si="4"/>
        <v>10.199118070957867</v>
      </c>
      <c r="G35" s="5">
        <f t="shared" si="5"/>
        <v>7.8362582800641603</v>
      </c>
      <c r="H35" s="5">
        <f t="shared" si="0"/>
        <v>8.1682725425211711</v>
      </c>
      <c r="I35" s="32">
        <f t="shared" si="1"/>
        <v>8.1599721859597452</v>
      </c>
      <c r="J35" s="30">
        <f t="shared" si="2"/>
        <v>8.5056459629567129</v>
      </c>
    </row>
    <row r="36" spans="5:10" x14ac:dyDescent="0.25">
      <c r="E36" s="4">
        <f t="shared" si="3"/>
        <v>3.3000000000000016</v>
      </c>
      <c r="F36" s="5">
        <f t="shared" si="4"/>
        <v>11.01575796595758</v>
      </c>
      <c r="G36" s="5">
        <f t="shared" si="5"/>
        <v>8.5053246247548433</v>
      </c>
      <c r="H36" s="5">
        <f t="shared" si="0"/>
        <v>8.864581197283151</v>
      </c>
      <c r="I36" s="32">
        <f t="shared" si="1"/>
        <v>8.8555997829699429</v>
      </c>
      <c r="J36" s="30">
        <f t="shared" si="2"/>
        <v>9.229663272826631</v>
      </c>
    </row>
    <row r="37" spans="5:10" x14ac:dyDescent="0.25">
      <c r="E37" s="4">
        <f t="shared" si="3"/>
        <v>3.4000000000000017</v>
      </c>
      <c r="F37" s="5">
        <f t="shared" si="4"/>
        <v>11.902013796925708</v>
      </c>
      <c r="G37" s="5">
        <f t="shared" si="5"/>
        <v>9.2293153464910649</v>
      </c>
      <c r="H37" s="5">
        <f t="shared" si="0"/>
        <v>9.6181031661352918</v>
      </c>
      <c r="I37" s="32">
        <f t="shared" si="1"/>
        <v>9.6083834706441849</v>
      </c>
      <c r="J37" s="30">
        <f t="shared" si="2"/>
        <v>10.013220699102014</v>
      </c>
    </row>
    <row r="38" spans="5:10" x14ac:dyDescent="0.25">
      <c r="E38" s="4">
        <f t="shared" si="3"/>
        <v>3.5000000000000018</v>
      </c>
      <c r="F38" s="5">
        <f t="shared" si="4"/>
        <v>12.863605618911574</v>
      </c>
      <c r="G38" s="5">
        <f t="shared" si="5"/>
        <v>10.012843961641289</v>
      </c>
      <c r="H38" s="5">
        <f t="shared" si="0"/>
        <v>10.433641628649085</v>
      </c>
      <c r="I38" s="32">
        <f t="shared" si="1"/>
        <v>10.423121686973889</v>
      </c>
      <c r="J38" s="30">
        <f t="shared" si="2"/>
        <v>10.861314285807747</v>
      </c>
    </row>
    <row r="39" spans="5:10" x14ac:dyDescent="0.25">
      <c r="E39" s="4">
        <f t="shared" si="3"/>
        <v>3.6000000000000019</v>
      </c>
      <c r="F39" s="5">
        <f t="shared" si="4"/>
        <v>13.906733700223157</v>
      </c>
      <c r="G39" s="5">
        <f t="shared" si="5"/>
        <v>10.860906329500651</v>
      </c>
      <c r="H39" s="5">
        <f t="shared" si="0"/>
        <v>11.316397951397807</v>
      </c>
      <c r="I39" s="32">
        <f t="shared" si="1"/>
        <v>11.305010660850378</v>
      </c>
      <c r="J39" s="30">
        <f t="shared" si="2"/>
        <v>11.779354372348696</v>
      </c>
    </row>
    <row r="40" spans="5:10" x14ac:dyDescent="0.25">
      <c r="E40" s="4">
        <f t="shared" si="3"/>
        <v>3.700000000000002</v>
      </c>
      <c r="F40" s="5">
        <f t="shared" si="4"/>
        <v>15.038118332328919</v>
      </c>
      <c r="G40" s="5">
        <f t="shared" si="5"/>
        <v>11.778912589338333</v>
      </c>
      <c r="H40" s="5">
        <f t="shared" si="0"/>
        <v>12.272004942289787</v>
      </c>
      <c r="I40" s="32">
        <f t="shared" si="1"/>
        <v>12.259677633466</v>
      </c>
      <c r="J40" s="30">
        <f t="shared" si="2"/>
        <v>12.773200187255034</v>
      </c>
    </row>
    <row r="41" spans="5:10" x14ac:dyDescent="0.25">
      <c r="E41" s="4">
        <f t="shared" si="3"/>
        <v>3.800000000000002</v>
      </c>
      <c r="F41" s="5">
        <f t="shared" si="4"/>
        <v>16.265042964464001</v>
      </c>
      <c r="G41" s="5">
        <f t="shared" si="5"/>
        <v>12.772721752860793</v>
      </c>
      <c r="H41" s="5">
        <f t="shared" si="0"/>
        <v>13.306562870143599</v>
      </c>
      <c r="I41" s="32">
        <f t="shared" si="1"/>
        <v>13.293216842211528</v>
      </c>
      <c r="J41" s="30">
        <f t="shared" si="2"/>
        <v>13.849197318832863</v>
      </c>
    </row>
    <row r="42" spans="5:10" x14ac:dyDescent="0.25">
      <c r="E42" s="4">
        <f t="shared" si="3"/>
        <v>3.9000000000000021</v>
      </c>
      <c r="F42" s="5">
        <f t="shared" si="4"/>
        <v>17.595400939404065</v>
      </c>
      <c r="G42" s="5">
        <f t="shared" si="5"/>
        <v>13.848679173473407</v>
      </c>
      <c r="H42" s="5">
        <f t="shared" si="0"/>
        <v>14.426678480029301</v>
      </c>
      <c r="I42" s="32">
        <f t="shared" si="1"/>
        <v>14.412228497365405</v>
      </c>
      <c r="J42" s="30">
        <f t="shared" si="2"/>
        <v>15.014218302539081</v>
      </c>
    </row>
    <row r="43" spans="5:10" ht="15.75" thickBot="1" x14ac:dyDescent="0.3">
      <c r="E43" s="4">
        <f t="shared" si="3"/>
        <v>4.0000000000000018</v>
      </c>
      <c r="F43" s="8">
        <f t="shared" si="4"/>
        <v>19.03774612991743</v>
      </c>
      <c r="G43" s="8">
        <f t="shared" si="5"/>
        <v>15.013657132150669</v>
      </c>
      <c r="H43" s="8">
        <f t="shared" si="0"/>
        <v>15.639507254089082</v>
      </c>
      <c r="I43" s="33">
        <f t="shared" si="1"/>
        <v>15.623861001040622</v>
      </c>
      <c r="J43" s="31">
        <f t="shared" si="2"/>
        <v>16.275706584863244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05454-2945-4042-9D01-28470E5E4353}">
  <dimension ref="F4:F6"/>
  <sheetViews>
    <sheetView workbookViewId="0">
      <selection activeCell="F7" sqref="F7"/>
    </sheetView>
  </sheetViews>
  <sheetFormatPr baseColWidth="10" defaultRowHeight="15" x14ac:dyDescent="0.25"/>
  <sheetData>
    <row r="4" spans="6:6" x14ac:dyDescent="0.25">
      <c r="F4" t="s">
        <v>20</v>
      </c>
    </row>
    <row r="5" spans="6:6" x14ac:dyDescent="0.25">
      <c r="F5" t="s">
        <v>24</v>
      </c>
    </row>
    <row r="6" spans="6:6" x14ac:dyDescent="0.25">
      <c r="F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Metodo de Euler</vt:lpstr>
      <vt:lpstr>Ejercicio 2 Euler</vt:lpstr>
      <vt:lpstr>Metodo de Heun</vt:lpstr>
      <vt:lpstr>Ejercicio 3 Heun</vt:lpstr>
      <vt:lpstr>Metodo de Runge-Kuta Orden 2</vt:lpstr>
      <vt:lpstr>Ejercicio 4 Rungenkuta grado 2</vt:lpstr>
      <vt:lpstr>Metodo de Runge-Kuta Orden 3</vt:lpstr>
      <vt:lpstr>Metodo RUnge-Kuta Orden 4</vt:lpstr>
      <vt:lpstr>Metodos Predictores-Correctores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2015-06-05T18:17:20Z</dcterms:created>
  <dcterms:modified xsi:type="dcterms:W3CDTF">2024-10-30T21:02:54Z</dcterms:modified>
</cp:coreProperties>
</file>