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xmarseilleuniversite-my.sharepoint.com/personal/james-luke_ryan_etu_univ-amu_fr/Documents/"/>
    </mc:Choice>
  </mc:AlternateContent>
  <xr:revisionPtr revIDLastSave="474" documentId="8_{FAC6A73C-4E75-4423-A672-A990C4CE60F1}" xr6:coauthVersionLast="47" xr6:coauthVersionMax="47" xr10:uidLastSave="{74E3ACE9-47E0-4EBD-8DD1-51EAC1023656}"/>
  <bookViews>
    <workbookView xWindow="-110" yWindow="-110" windowWidth="19420" windowHeight="10300" xr2:uid="{932B0D32-E900-440A-A888-A899F89E25B6}"/>
  </bookViews>
  <sheets>
    <sheet name="CuO" sheetId="1" r:id="rId1"/>
    <sheet name="Al2O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7" i="1"/>
  <c r="C50" i="2"/>
  <c r="D43" i="2"/>
  <c r="C43" i="2"/>
  <c r="B43" i="2"/>
  <c r="E43" i="2" s="1"/>
  <c r="E37" i="2"/>
  <c r="D37" i="2"/>
  <c r="C37" i="2"/>
  <c r="B37" i="2"/>
  <c r="E50" i="2"/>
  <c r="E51" i="2" s="1"/>
  <c r="J30" i="2"/>
  <c r="I30" i="2"/>
  <c r="H30" i="2"/>
  <c r="K30" i="2" s="1"/>
  <c r="E30" i="2"/>
  <c r="D30" i="2"/>
  <c r="C30" i="2"/>
  <c r="B30" i="2"/>
  <c r="J24" i="2"/>
  <c r="I24" i="2"/>
  <c r="H24" i="2"/>
  <c r="K24" i="2" s="1"/>
  <c r="E24" i="2"/>
  <c r="D24" i="2"/>
  <c r="C24" i="2"/>
  <c r="B24" i="2"/>
  <c r="J18" i="2"/>
  <c r="I18" i="2"/>
  <c r="H18" i="2"/>
  <c r="K18" i="2" s="1"/>
  <c r="E18" i="2"/>
  <c r="D18" i="2"/>
  <c r="C18" i="2"/>
  <c r="B18" i="2"/>
  <c r="J12" i="2"/>
  <c r="I12" i="2"/>
  <c r="H12" i="2"/>
  <c r="K12" i="2" s="1"/>
  <c r="E12" i="2"/>
  <c r="D12" i="2"/>
  <c r="C12" i="2"/>
  <c r="B12" i="2"/>
  <c r="J6" i="2"/>
  <c r="I6" i="2"/>
  <c r="H6" i="2"/>
  <c r="K6" i="2" s="1"/>
  <c r="E6" i="2"/>
  <c r="D6" i="2"/>
  <c r="C6" i="2"/>
  <c r="B6" i="2"/>
  <c r="E50" i="1"/>
  <c r="E51" i="1" s="1"/>
  <c r="D50" i="1"/>
  <c r="D51" i="1" s="1"/>
  <c r="C50" i="1"/>
  <c r="C51" i="1" s="1"/>
  <c r="I18" i="1"/>
  <c r="J18" i="1"/>
  <c r="H18" i="1"/>
  <c r="I12" i="1"/>
  <c r="J12" i="1"/>
  <c r="H12" i="1"/>
  <c r="I6" i="1"/>
  <c r="J6" i="1"/>
  <c r="H6" i="1"/>
  <c r="J30" i="1"/>
  <c r="I30" i="1"/>
  <c r="H30" i="1"/>
  <c r="J24" i="1"/>
  <c r="I24" i="1"/>
  <c r="H24" i="1"/>
  <c r="K24" i="1" s="1"/>
  <c r="D43" i="1"/>
  <c r="C43" i="1"/>
  <c r="B43" i="1"/>
  <c r="D37" i="1"/>
  <c r="E37" i="1" s="1"/>
  <c r="C37" i="1"/>
  <c r="B37" i="1"/>
  <c r="D30" i="1"/>
  <c r="C30" i="1"/>
  <c r="B30" i="1"/>
  <c r="E30" i="1" s="1"/>
  <c r="D24" i="1"/>
  <c r="C24" i="1"/>
  <c r="B24" i="1"/>
  <c r="D18" i="1"/>
  <c r="C18" i="1"/>
  <c r="B18" i="1"/>
  <c r="D12" i="1"/>
  <c r="C12" i="1"/>
  <c r="B12" i="1"/>
  <c r="E12" i="1" s="1"/>
  <c r="D6" i="1"/>
  <c r="C6" i="1"/>
  <c r="B6" i="1"/>
  <c r="E6" i="1" s="1"/>
  <c r="C51" i="2" l="1"/>
  <c r="D50" i="2"/>
  <c r="D51" i="2" s="1"/>
  <c r="E18" i="1"/>
  <c r="E24" i="1"/>
  <c r="K6" i="1"/>
  <c r="K18" i="1"/>
  <c r="K12" i="1"/>
  <c r="K30" i="1"/>
  <c r="E43" i="1"/>
</calcChain>
</file>

<file path=xl/sharedStrings.xml><?xml version="1.0" encoding="utf-8"?>
<sst xmlns="http://schemas.openxmlformats.org/spreadsheetml/2006/main" count="274" uniqueCount="55">
  <si>
    <t>System</t>
  </si>
  <si>
    <t>Surface</t>
  </si>
  <si>
    <t>Molecule</t>
  </si>
  <si>
    <t>T=5</t>
  </si>
  <si>
    <t>Slab optimisation</t>
  </si>
  <si>
    <t>2x2</t>
  </si>
  <si>
    <t>3x3</t>
  </si>
  <si>
    <t>4x4</t>
  </si>
  <si>
    <t>5x5</t>
  </si>
  <si>
    <t>6x6</t>
  </si>
  <si>
    <t>Adsorption Characteristics</t>
  </si>
  <si>
    <t xml:space="preserve">Adsorption Energy </t>
  </si>
  <si>
    <t>Average adsorp energy</t>
  </si>
  <si>
    <t>ADSORP</t>
  </si>
  <si>
    <t>Bonding</t>
  </si>
  <si>
    <t>Average bonding energy</t>
  </si>
  <si>
    <t xml:space="preserve">Bonding Energy </t>
  </si>
  <si>
    <t>Adsorption</t>
  </si>
  <si>
    <t>Optimal slab size</t>
  </si>
  <si>
    <t>n-heptane orientation</t>
  </si>
  <si>
    <t>Bonding E</t>
  </si>
  <si>
    <t>Adsorp E</t>
  </si>
  <si>
    <t>Distance (Angstroms)</t>
  </si>
  <si>
    <t xml:space="preserve">Average </t>
  </si>
  <si>
    <t>Standard Deviation</t>
  </si>
  <si>
    <t>Bonding an Adsorption energies for n-Heptane on CuO surface for optimised slab size 4x4</t>
  </si>
  <si>
    <t>Catalyst</t>
  </si>
  <si>
    <t>Average Eb</t>
  </si>
  <si>
    <t>SD of Eb</t>
  </si>
  <si>
    <t>Goal Function</t>
  </si>
  <si>
    <t>CuO</t>
  </si>
  <si>
    <t>LD50 (mg/Kg)</t>
  </si>
  <si>
    <t>https://echa.europa.eu/registration-dossier/-/registered-dossier/15562/7/3/1</t>
  </si>
  <si>
    <t>LD50 for CuO</t>
  </si>
  <si>
    <t>Price for CuO</t>
  </si>
  <si>
    <t>Slab Size</t>
  </si>
  <si>
    <t>Bonding Energy</t>
  </si>
  <si>
    <t>U x V</t>
  </si>
  <si>
    <t>Kcal/mol</t>
  </si>
  <si>
    <t>0 Degrees</t>
  </si>
  <si>
    <t>90 Degrees</t>
  </si>
  <si>
    <t>180 Degrees</t>
  </si>
  <si>
    <t>Average</t>
  </si>
  <si>
    <t>Plotting data for graphs - BONDING ENERGIES</t>
  </si>
  <si>
    <t>Plotting data for graphs - ADSORPTION ENERGIES</t>
  </si>
  <si>
    <t>Adsorption Energy</t>
  </si>
  <si>
    <t>Price USD$ per metric tonne (mT)</t>
  </si>
  <si>
    <r>
      <t>Al</t>
    </r>
    <r>
      <rPr>
        <vertAlign val="subscript"/>
        <sz val="11"/>
        <color theme="1"/>
        <rFont val="Aptos Narrow"/>
        <scheme val="minor"/>
      </rPr>
      <t>2</t>
    </r>
    <r>
      <rPr>
        <sz val="11"/>
        <color theme="1"/>
        <rFont val="Aptos Narrow"/>
        <family val="2"/>
        <scheme val="minor"/>
      </rPr>
      <t>O</t>
    </r>
    <r>
      <rPr>
        <vertAlign val="subscript"/>
        <sz val="11"/>
        <color theme="1"/>
        <rFont val="Aptos Narrow"/>
        <scheme val="minor"/>
      </rPr>
      <t>3</t>
    </r>
  </si>
  <si>
    <t>LD50 for Al2O3</t>
  </si>
  <si>
    <t>https://pubchem.ncbi.nlm.nih.gov/compound/aluminum%20oxide#section=Non-Human-Toxicity-Excerpts</t>
  </si>
  <si>
    <t>https://www.intratec.us/solutions/primary-commodity-prices/commodity/copper-oxide-prices</t>
  </si>
  <si>
    <t>Price for Al2O3</t>
  </si>
  <si>
    <t>https://www.intratec.us/solutions/primary-commodity-prices/commodity/aluminum-oxide-prices</t>
  </si>
  <si>
    <t>Bonding Characteristics</t>
  </si>
  <si>
    <t>Bonding an Adsorption energies for n-Heptane on Al2O3 surface for optimised slab size 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</si>
</sst>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vertAlign val="subscript"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5D3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/>
    <xf numFmtId="0" fontId="1" fillId="0" borderId="3" xfId="0" applyFont="1" applyBorder="1"/>
    <xf numFmtId="0" fontId="2" fillId="2" borderId="0" xfId="0" applyFont="1" applyFill="1"/>
    <xf numFmtId="0" fontId="0" fillId="2" borderId="0" xfId="0" applyFill="1"/>
    <xf numFmtId="0" fontId="1" fillId="0" borderId="5" xfId="0" applyFont="1" applyBorder="1"/>
    <xf numFmtId="0" fontId="3" fillId="2" borderId="0" xfId="0" applyFont="1" applyFill="1"/>
    <xf numFmtId="0" fontId="1" fillId="2" borderId="1" xfId="0" applyFont="1" applyFill="1" applyBorder="1"/>
    <xf numFmtId="0" fontId="0" fillId="3" borderId="1" xfId="0" applyFill="1" applyBorder="1"/>
    <xf numFmtId="3" fontId="0" fillId="0" borderId="0" xfId="0" applyNumberFormat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2" borderId="7" xfId="0" applyFont="1" applyFill="1" applyBorder="1"/>
    <xf numFmtId="166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220051</xdr:colOff>
      <xdr:row>31</xdr:row>
      <xdr:rowOff>58859</xdr:rowOff>
    </xdr:from>
    <xdr:to>
      <xdr:col>10</xdr:col>
      <xdr:colOff>1646881</xdr:colOff>
      <xdr:row>36</xdr:row>
      <xdr:rowOff>20885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6B0438-6B95-5251-F741-39B75B7D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397" y="5964359"/>
          <a:ext cx="4877237" cy="914526"/>
        </a:xfrm>
        <a:prstGeom prst="rect">
          <a:avLst/>
        </a:prstGeom>
      </xdr:spPr>
    </xdr:pic>
    <xdr:clientData/>
  </xdr:twoCellAnchor>
  <xdr:twoCellAnchor editAs="oneCell">
    <xdr:from>
      <xdr:col>5</xdr:col>
      <xdr:colOff>527538</xdr:colOff>
      <xdr:row>38</xdr:row>
      <xdr:rowOff>51289</xdr:rowOff>
    </xdr:from>
    <xdr:to>
      <xdr:col>11</xdr:col>
      <xdr:colOff>511488</xdr:colOff>
      <xdr:row>41</xdr:row>
      <xdr:rowOff>73641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D42BBB-0A85-3244-CFD2-55F7F10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7290289"/>
          <a:ext cx="6020443" cy="587502"/>
        </a:xfrm>
        <a:prstGeom prst="rect">
          <a:avLst/>
        </a:prstGeom>
      </xdr:spPr>
    </xdr:pic>
    <xdr:clientData/>
  </xdr:twoCellAnchor>
  <xdr:twoCellAnchor editAs="oneCell">
    <xdr:from>
      <xdr:col>11</xdr:col>
      <xdr:colOff>809626</xdr:colOff>
      <xdr:row>11</xdr:row>
      <xdr:rowOff>79375</xdr:rowOff>
    </xdr:from>
    <xdr:to>
      <xdr:col>17</xdr:col>
      <xdr:colOff>200030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43219-B917-A6EA-A81E-FF756F90F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4876" y="2174875"/>
          <a:ext cx="5946779" cy="4873625"/>
        </a:xfrm>
        <a:prstGeom prst="rect">
          <a:avLst/>
        </a:prstGeom>
      </xdr:spPr>
    </xdr:pic>
    <xdr:clientData/>
  </xdr:twoCellAnchor>
  <xdr:twoCellAnchor editAs="oneCell">
    <xdr:from>
      <xdr:col>17</xdr:col>
      <xdr:colOff>571499</xdr:colOff>
      <xdr:row>11</xdr:row>
      <xdr:rowOff>126155</xdr:rowOff>
    </xdr:from>
    <xdr:to>
      <xdr:col>23</xdr:col>
      <xdr:colOff>423412</xdr:colOff>
      <xdr:row>37</xdr:row>
      <xdr:rowOff>71348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6F8735-AF86-4334-EDFA-51A7FC491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1226" y="2181246"/>
          <a:ext cx="6028731" cy="4748102"/>
        </a:xfrm>
        <a:prstGeom prst="rect">
          <a:avLst/>
        </a:prstGeom>
      </xdr:spPr>
    </xdr:pic>
    <xdr:clientData/>
  </xdr:twoCellAnchor>
  <xdr:twoCellAnchor>
    <xdr:from>
      <xdr:col>14</xdr:col>
      <xdr:colOff>923636</xdr:colOff>
      <xdr:row>39</xdr:row>
      <xdr:rowOff>103908</xdr:rowOff>
    </xdr:from>
    <xdr:to>
      <xdr:col>21</xdr:col>
      <xdr:colOff>750454</xdr:colOff>
      <xdr:row>43</xdr:row>
      <xdr:rowOff>126999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8DD6D3B-A379-4742-BC30-51BD88A277BF}"/>
            </a:ext>
          </a:extLst>
        </xdr:cNvPr>
        <xdr:cNvSpPr txBox="1"/>
      </xdr:nvSpPr>
      <xdr:spPr>
        <a:xfrm>
          <a:off x="16475363" y="7331363"/>
          <a:ext cx="6580909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800"/>
            <a:t>Select 4x4 as it</a:t>
          </a:r>
          <a:r>
            <a:rPr lang="en-IE" sz="1800" baseline="0"/>
            <a:t> has relatively low energy after the plateau for every orientation of heptane, 6x6 would be computationally too demanding.</a:t>
          </a:r>
          <a:endParaRPr lang="en-IE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300182</xdr:colOff>
      <xdr:row>32</xdr:row>
      <xdr:rowOff>178940</xdr:rowOff>
    </xdr:from>
    <xdr:to>
      <xdr:col>11</xdr:col>
      <xdr:colOff>460810</xdr:colOff>
      <xdr:row>39</xdr:row>
      <xdr:rowOff>11545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59368B-D06B-4FE1-AD68-83AA14FDD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6727" y="6113304"/>
          <a:ext cx="6487538" cy="112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771072</xdr:colOff>
      <xdr:row>11</xdr:row>
      <xdr:rowOff>27215</xdr:rowOff>
    </xdr:from>
    <xdr:to>
      <xdr:col>17</xdr:col>
      <xdr:colOff>196487</xdr:colOff>
      <xdr:row>38</xdr:row>
      <xdr:rowOff>117928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E69743-9121-1AF6-69A0-D4D4D925C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6072" y="2041072"/>
          <a:ext cx="6011272" cy="4989285"/>
        </a:xfrm>
        <a:prstGeom prst="rect">
          <a:avLst/>
        </a:prstGeom>
      </xdr:spPr>
    </xdr:pic>
    <xdr:clientData/>
  </xdr:twoCellAnchor>
  <xdr:twoCellAnchor editAs="oneCell">
    <xdr:from>
      <xdr:col>17</xdr:col>
      <xdr:colOff>501197</xdr:colOff>
      <xdr:row>10</xdr:row>
      <xdr:rowOff>174625</xdr:rowOff>
    </xdr:from>
    <xdr:to>
      <xdr:col>23</xdr:col>
      <xdr:colOff>222250</xdr:colOff>
      <xdr:row>38</xdr:row>
      <xdr:rowOff>13351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27AE33-8D46-04BD-0BCE-F0B220ADD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90822" y="2079625"/>
          <a:ext cx="5928178" cy="5172726"/>
        </a:xfrm>
        <a:prstGeom prst="rect">
          <a:avLst/>
        </a:prstGeom>
      </xdr:spPr>
    </xdr:pic>
    <xdr:clientData/>
  </xdr:twoCellAnchor>
  <xdr:twoCellAnchor>
    <xdr:from>
      <xdr:col>14</xdr:col>
      <xdr:colOff>981363</xdr:colOff>
      <xdr:row>40</xdr:row>
      <xdr:rowOff>69273</xdr:rowOff>
    </xdr:from>
    <xdr:to>
      <xdr:col>21</xdr:col>
      <xdr:colOff>484908</xdr:colOff>
      <xdr:row>47</xdr:row>
      <xdr:rowOff>115453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0B4D28-C398-D482-3D98-A9007A4C5019}"/>
            </a:ext>
          </a:extLst>
        </xdr:cNvPr>
        <xdr:cNvSpPr txBox="1"/>
      </xdr:nvSpPr>
      <xdr:spPr>
        <a:xfrm>
          <a:off x="16556181" y="7481455"/>
          <a:ext cx="6303818" cy="1339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800"/>
            <a:t>Athough</a:t>
          </a:r>
          <a:r>
            <a:rPr lang="en-IE" sz="1800" baseline="0"/>
            <a:t> there is no plateau, select 3x3 as a balance between having a low average energy and a smaller slab system to reduce computational cost. 2x2 is too small as the vacuum slab at this dimension can cause over potential issues with Heptane.</a:t>
          </a:r>
          <a:endParaRPr lang="en-IE" sz="18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7F54-3E93-4942-8FD0-CD5B145203A0}">
  <dimension ref="A1:W54"/>
  <sheetViews>
    <sheetView tabSelected="1" topLeftCell="A31" zoomScale="70" zoomScaleNormal="70" workbookViewId="0">
      <selection activeCell="G50" sqref="G50"/>
    </sheetView>
  </sheetViews>
  <sheetFormatPr defaultRowHeight="14.5" x14ac:dyDescent="0.35"/>
  <cols>
    <col min="1" max="1" width="17.81640625" bestFit="1" customWidth="1"/>
    <col min="2" max="2" width="20.453125" bestFit="1" customWidth="1"/>
    <col min="3" max="3" width="11.453125" bestFit="1" customWidth="1"/>
    <col min="4" max="4" width="10.7265625" bestFit="1" customWidth="1"/>
    <col min="5" max="5" width="21.54296875" bestFit="1" customWidth="1"/>
    <col min="7" max="7" width="17.81640625" bestFit="1" customWidth="1"/>
    <col min="8" max="9" width="11" bestFit="1" customWidth="1"/>
    <col min="10" max="10" width="12.81640625" bestFit="1" customWidth="1"/>
    <col min="11" max="11" width="29" bestFit="1" customWidth="1"/>
    <col min="12" max="12" width="13.54296875" bestFit="1" customWidth="1"/>
    <col min="13" max="13" width="22" bestFit="1" customWidth="1"/>
    <col min="14" max="17" width="14.54296875" bestFit="1" customWidth="1"/>
    <col min="19" max="19" width="9" bestFit="1" customWidth="1"/>
    <col min="20" max="23" width="17.7265625" bestFit="1" customWidth="1"/>
  </cols>
  <sheetData>
    <row r="1" spans="1:23" x14ac:dyDescent="0.35">
      <c r="A1" s="6" t="s">
        <v>4</v>
      </c>
      <c r="B1" s="7" t="s">
        <v>3</v>
      </c>
      <c r="C1" s="9" t="s">
        <v>13</v>
      </c>
      <c r="D1" s="7"/>
      <c r="G1" s="6" t="s">
        <v>4</v>
      </c>
      <c r="H1" s="7" t="s">
        <v>3</v>
      </c>
      <c r="I1" s="9" t="s">
        <v>14</v>
      </c>
      <c r="J1" s="7"/>
    </row>
    <row r="2" spans="1:23" x14ac:dyDescent="0.35">
      <c r="A2" s="1" t="s">
        <v>5</v>
      </c>
      <c r="B2" s="1">
        <v>0</v>
      </c>
      <c r="C2" s="1">
        <v>90</v>
      </c>
      <c r="D2" s="1">
        <v>180</v>
      </c>
      <c r="G2" s="1" t="s">
        <v>5</v>
      </c>
      <c r="H2" s="1">
        <v>0</v>
      </c>
      <c r="I2" s="1">
        <v>90</v>
      </c>
      <c r="J2" s="1">
        <v>180</v>
      </c>
      <c r="M2" s="22" t="s">
        <v>43</v>
      </c>
      <c r="N2" s="22"/>
      <c r="O2" s="22"/>
      <c r="P2" s="22"/>
      <c r="Q2" s="22"/>
      <c r="S2" s="22" t="s">
        <v>44</v>
      </c>
      <c r="T2" s="22"/>
      <c r="U2" s="22"/>
      <c r="V2" s="22"/>
      <c r="W2" s="22"/>
    </row>
    <row r="3" spans="1:23" x14ac:dyDescent="0.35">
      <c r="A3" s="1" t="s">
        <v>0</v>
      </c>
      <c r="B3" s="2">
        <v>-31.989384000000001</v>
      </c>
      <c r="C3" s="2">
        <v>-26.779677</v>
      </c>
      <c r="D3" s="2">
        <v>-28.797415000000001</v>
      </c>
      <c r="G3" s="1" t="s">
        <v>0</v>
      </c>
      <c r="H3" s="2">
        <v>-28.791505000000001</v>
      </c>
      <c r="I3" s="2">
        <v>-26.779677</v>
      </c>
      <c r="J3" s="2">
        <v>-28.797415000000001</v>
      </c>
      <c r="M3" s="1" t="s">
        <v>35</v>
      </c>
      <c r="N3" s="1" t="s">
        <v>36</v>
      </c>
      <c r="O3" s="1" t="s">
        <v>36</v>
      </c>
      <c r="P3" s="1" t="s">
        <v>36</v>
      </c>
      <c r="Q3" s="1" t="s">
        <v>36</v>
      </c>
      <c r="S3" s="1" t="s">
        <v>35</v>
      </c>
      <c r="T3" s="1" t="s">
        <v>45</v>
      </c>
      <c r="U3" s="1" t="s">
        <v>45</v>
      </c>
      <c r="V3" s="1" t="s">
        <v>45</v>
      </c>
      <c r="W3" s="1" t="s">
        <v>45</v>
      </c>
    </row>
    <row r="4" spans="1:23" x14ac:dyDescent="0.35">
      <c r="A4" s="1" t="s">
        <v>1</v>
      </c>
      <c r="B4" s="2">
        <v>0</v>
      </c>
      <c r="C4" s="2">
        <v>0</v>
      </c>
      <c r="D4" s="2">
        <v>0</v>
      </c>
      <c r="G4" s="1" t="s">
        <v>1</v>
      </c>
      <c r="H4" s="2">
        <v>0</v>
      </c>
      <c r="I4" s="2">
        <v>0</v>
      </c>
      <c r="J4" s="2">
        <v>0</v>
      </c>
      <c r="M4" s="1" t="s">
        <v>37</v>
      </c>
      <c r="N4" s="1" t="s">
        <v>38</v>
      </c>
      <c r="O4" s="1" t="s">
        <v>38</v>
      </c>
      <c r="P4" s="1" t="s">
        <v>38</v>
      </c>
      <c r="Q4" s="1" t="s">
        <v>38</v>
      </c>
      <c r="S4" s="1" t="s">
        <v>37</v>
      </c>
      <c r="T4" s="1" t="s">
        <v>38</v>
      </c>
      <c r="U4" s="1" t="s">
        <v>38</v>
      </c>
      <c r="V4" s="1" t="s">
        <v>38</v>
      </c>
      <c r="W4" s="1" t="s">
        <v>38</v>
      </c>
    </row>
    <row r="5" spans="1:23" ht="15" thickBot="1" x14ac:dyDescent="0.4">
      <c r="A5" s="1" t="s">
        <v>2</v>
      </c>
      <c r="B5" s="2">
        <v>-17.887349</v>
      </c>
      <c r="C5" s="2">
        <v>-17.081064999999999</v>
      </c>
      <c r="D5" s="2">
        <v>-15.904866999999999</v>
      </c>
      <c r="E5" s="4" t="s">
        <v>12</v>
      </c>
      <c r="G5" s="1" t="s">
        <v>2</v>
      </c>
      <c r="H5" s="2">
        <v>-17.429614999999998</v>
      </c>
      <c r="I5" s="2">
        <v>-17.429614999999998</v>
      </c>
      <c r="J5" s="2">
        <v>-17.429614999999998</v>
      </c>
      <c r="K5" s="4" t="s">
        <v>15</v>
      </c>
      <c r="M5" s="13"/>
      <c r="N5" s="13" t="s">
        <v>39</v>
      </c>
      <c r="O5" s="13" t="s">
        <v>40</v>
      </c>
      <c r="P5" s="13" t="s">
        <v>41</v>
      </c>
      <c r="Q5" s="13" t="s">
        <v>42</v>
      </c>
      <c r="S5" s="13"/>
      <c r="T5" s="13" t="s">
        <v>39</v>
      </c>
      <c r="U5" s="13" t="s">
        <v>40</v>
      </c>
      <c r="V5" s="13" t="s">
        <v>41</v>
      </c>
      <c r="W5" s="13" t="s">
        <v>42</v>
      </c>
    </row>
    <row r="6" spans="1:23" x14ac:dyDescent="0.35">
      <c r="A6" s="1" t="s">
        <v>17</v>
      </c>
      <c r="B6" s="2">
        <f>B3-B5</f>
        <v>-14.102035000000001</v>
      </c>
      <c r="C6" s="2">
        <f>C3-C5</f>
        <v>-9.6986120000000007</v>
      </c>
      <c r="D6" s="2">
        <f>D3-D5</f>
        <v>-12.892548000000001</v>
      </c>
      <c r="E6">
        <f>(B6+C6+D6)/3</f>
        <v>-12.231065000000001</v>
      </c>
      <c r="G6" s="1" t="s">
        <v>14</v>
      </c>
      <c r="H6" s="2">
        <f>H3-H5</f>
        <v>-11.361890000000002</v>
      </c>
      <c r="I6" s="2">
        <f t="shared" ref="I6:J6" si="0">I3-I5</f>
        <v>-9.3500620000000012</v>
      </c>
      <c r="J6" s="2">
        <f t="shared" si="0"/>
        <v>-11.367800000000003</v>
      </c>
      <c r="K6">
        <f>(H6+I6+J6)/3</f>
        <v>-10.693250666666669</v>
      </c>
      <c r="M6" s="14" t="s">
        <v>5</v>
      </c>
      <c r="N6" s="15">
        <v>-11.361890000000001</v>
      </c>
      <c r="O6" s="15">
        <v>-9.3500599999999991</v>
      </c>
      <c r="P6" s="15">
        <v>-11.367800000000001</v>
      </c>
      <c r="Q6" s="16">
        <v>-10.693250000000001</v>
      </c>
      <c r="S6" s="14" t="s">
        <v>5</v>
      </c>
      <c r="T6" s="15">
        <v>-12.88664</v>
      </c>
      <c r="U6" s="15">
        <v>-9.6986100000000004</v>
      </c>
      <c r="V6" s="15">
        <v>-12.89255</v>
      </c>
      <c r="W6" s="16">
        <v>-11.82593</v>
      </c>
    </row>
    <row r="7" spans="1:23" x14ac:dyDescent="0.35">
      <c r="M7" s="17" t="s">
        <v>6</v>
      </c>
      <c r="N7">
        <v>-12.118600000000001</v>
      </c>
      <c r="O7">
        <v>-13.49492</v>
      </c>
      <c r="P7">
        <v>-12.85422</v>
      </c>
      <c r="Q7" s="18">
        <v>-12.82258</v>
      </c>
      <c r="S7" s="17" t="s">
        <v>6</v>
      </c>
      <c r="T7">
        <v>-12.396459999999999</v>
      </c>
      <c r="U7">
        <v>-14.39425</v>
      </c>
      <c r="V7">
        <v>-13.9419</v>
      </c>
      <c r="W7" s="18">
        <v>-13.577529999999999</v>
      </c>
    </row>
    <row r="8" spans="1:23" x14ac:dyDescent="0.35">
      <c r="A8" s="1" t="s">
        <v>6</v>
      </c>
      <c r="B8" s="1">
        <v>0</v>
      </c>
      <c r="C8" s="1">
        <v>90</v>
      </c>
      <c r="D8" s="1">
        <v>180</v>
      </c>
      <c r="G8" s="1" t="s">
        <v>6</v>
      </c>
      <c r="H8" s="1">
        <v>0</v>
      </c>
      <c r="I8" s="1">
        <v>90</v>
      </c>
      <c r="J8" s="1">
        <v>180</v>
      </c>
      <c r="M8" s="17" t="s">
        <v>7</v>
      </c>
      <c r="N8">
        <v>-13.24545</v>
      </c>
      <c r="O8">
        <v>-13.37885</v>
      </c>
      <c r="P8">
        <v>-12.64916</v>
      </c>
      <c r="Q8" s="18">
        <v>-13.091150000000001</v>
      </c>
      <c r="S8" s="17" t="s">
        <v>7</v>
      </c>
      <c r="T8">
        <v>-13.78664</v>
      </c>
      <c r="U8">
        <v>-13.947699999999999</v>
      </c>
      <c r="V8">
        <v>-13.258509999999999</v>
      </c>
      <c r="W8" s="18">
        <v>-13.66428</v>
      </c>
    </row>
    <row r="9" spans="1:23" x14ac:dyDescent="0.35">
      <c r="A9" s="1" t="s">
        <v>0</v>
      </c>
      <c r="B9" s="2">
        <v>-29.409393000000001</v>
      </c>
      <c r="C9" s="2">
        <v>-30.785713999999999</v>
      </c>
      <c r="D9" s="2">
        <v>-30.145019000000001</v>
      </c>
      <c r="G9" s="1" t="s">
        <v>0</v>
      </c>
      <c r="H9" s="2">
        <v>-29.409393000000001</v>
      </c>
      <c r="I9" s="2">
        <v>-30.785713999999999</v>
      </c>
      <c r="J9" s="2">
        <v>-30.145019000000001</v>
      </c>
      <c r="M9" s="17" t="s">
        <v>8</v>
      </c>
      <c r="N9">
        <v>-12.932700000000001</v>
      </c>
      <c r="O9">
        <v>-13.591480000000001</v>
      </c>
      <c r="P9">
        <v>-12.03115</v>
      </c>
      <c r="Q9" s="18">
        <v>-12.85178</v>
      </c>
      <c r="S9" s="17" t="s">
        <v>8</v>
      </c>
      <c r="T9">
        <v>-13.230969999999999</v>
      </c>
      <c r="U9">
        <v>-14.11298</v>
      </c>
      <c r="V9">
        <v>-12.95936</v>
      </c>
      <c r="W9" s="18">
        <v>-13.43444</v>
      </c>
    </row>
    <row r="10" spans="1:23" ht="15" thickBot="1" x14ac:dyDescent="0.4">
      <c r="A10" s="1" t="s">
        <v>1</v>
      </c>
      <c r="B10" s="2">
        <v>0</v>
      </c>
      <c r="C10" s="2">
        <v>0</v>
      </c>
      <c r="D10" s="2">
        <v>0</v>
      </c>
      <c r="G10" s="1" t="s">
        <v>1</v>
      </c>
      <c r="H10" s="2">
        <v>0</v>
      </c>
      <c r="I10" s="2">
        <v>0</v>
      </c>
      <c r="J10" s="2">
        <v>0</v>
      </c>
      <c r="M10" s="19" t="s">
        <v>9</v>
      </c>
      <c r="N10" s="20">
        <v>-13.37013</v>
      </c>
      <c r="O10" s="20">
        <v>-14.067449999999999</v>
      </c>
      <c r="P10" s="20">
        <v>-12.72062</v>
      </c>
      <c r="Q10" s="21">
        <v>-13.386060000000001</v>
      </c>
      <c r="S10" s="19" t="s">
        <v>9</v>
      </c>
      <c r="T10" s="20">
        <v>-14.02664</v>
      </c>
      <c r="U10" s="20">
        <v>-14.69842</v>
      </c>
      <c r="V10" s="20">
        <v>-13.69913</v>
      </c>
      <c r="W10" s="21">
        <v>-14.141400000000001</v>
      </c>
    </row>
    <row r="11" spans="1:23" x14ac:dyDescent="0.35">
      <c r="A11" s="1" t="s">
        <v>2</v>
      </c>
      <c r="B11" s="2">
        <v>-17.012936</v>
      </c>
      <c r="C11" s="2">
        <v>-16.391469000000001</v>
      </c>
      <c r="D11" s="2">
        <v>-16.203116999999999</v>
      </c>
      <c r="E11" s="4" t="s">
        <v>12</v>
      </c>
      <c r="G11" s="1" t="s">
        <v>2</v>
      </c>
      <c r="H11" s="2">
        <v>-17.290796</v>
      </c>
      <c r="I11" s="2">
        <v>-17.290796</v>
      </c>
      <c r="J11" s="2">
        <v>-17.290796</v>
      </c>
      <c r="K11" s="4" t="s">
        <v>15</v>
      </c>
    </row>
    <row r="12" spans="1:23" x14ac:dyDescent="0.35">
      <c r="A12" s="1" t="s">
        <v>17</v>
      </c>
      <c r="B12" s="2">
        <f>B9-B11</f>
        <v>-12.396457000000002</v>
      </c>
      <c r="C12" s="2">
        <f>C9-C11</f>
        <v>-14.394244999999998</v>
      </c>
      <c r="D12" s="2">
        <f>D9-D11</f>
        <v>-13.941902000000002</v>
      </c>
      <c r="E12">
        <f>(B12+C12+D12)/3</f>
        <v>-13.577534666666667</v>
      </c>
      <c r="G12" s="1" t="s">
        <v>14</v>
      </c>
      <c r="H12" s="2">
        <f>H9-H11</f>
        <v>-12.118597000000001</v>
      </c>
      <c r="I12" s="2">
        <f t="shared" ref="I12:J12" si="1">I9-I11</f>
        <v>-13.494917999999998</v>
      </c>
      <c r="J12" s="2">
        <f t="shared" si="1"/>
        <v>-12.854223000000001</v>
      </c>
      <c r="K12">
        <f>(H12+I12+J12)/3</f>
        <v>-12.822579333333332</v>
      </c>
    </row>
    <row r="14" spans="1:23" x14ac:dyDescent="0.35">
      <c r="A14" s="1" t="s">
        <v>7</v>
      </c>
      <c r="B14" s="1">
        <v>0</v>
      </c>
      <c r="C14" s="1">
        <v>90</v>
      </c>
      <c r="D14" s="1">
        <v>180</v>
      </c>
      <c r="G14" s="1" t="s">
        <v>7</v>
      </c>
      <c r="H14" s="1">
        <v>0</v>
      </c>
      <c r="I14" s="1">
        <v>90</v>
      </c>
      <c r="J14" s="1">
        <v>180</v>
      </c>
    </row>
    <row r="15" spans="1:23" x14ac:dyDescent="0.35">
      <c r="A15" s="1" t="s">
        <v>0</v>
      </c>
      <c r="B15" s="2">
        <v>-30.162946999999999</v>
      </c>
      <c r="C15" s="2">
        <v>-30.296346</v>
      </c>
      <c r="D15" s="2">
        <v>-29.566663999999999</v>
      </c>
      <c r="G15" s="1" t="s">
        <v>0</v>
      </c>
      <c r="H15" s="2">
        <v>-30.162946999999999</v>
      </c>
      <c r="I15" s="2">
        <v>-30.296346</v>
      </c>
      <c r="J15" s="2">
        <v>-29.566663999999999</v>
      </c>
    </row>
    <row r="16" spans="1:23" x14ac:dyDescent="0.35">
      <c r="A16" s="1" t="s">
        <v>1</v>
      </c>
      <c r="B16" s="2">
        <v>0</v>
      </c>
      <c r="C16" s="2">
        <v>0</v>
      </c>
      <c r="D16" s="2">
        <v>0</v>
      </c>
      <c r="G16" s="1" t="s">
        <v>1</v>
      </c>
      <c r="H16" s="2">
        <v>0</v>
      </c>
      <c r="I16" s="2">
        <v>0</v>
      </c>
      <c r="J16" s="2">
        <v>0</v>
      </c>
    </row>
    <row r="17" spans="1:11" x14ac:dyDescent="0.35">
      <c r="A17" s="1" t="s">
        <v>2</v>
      </c>
      <c r="B17" s="2">
        <v>-16.376303</v>
      </c>
      <c r="C17" s="2">
        <v>-16.348648000000001</v>
      </c>
      <c r="D17" s="2">
        <v>-16.308153000000001</v>
      </c>
      <c r="E17" s="4" t="s">
        <v>12</v>
      </c>
      <c r="G17" s="1" t="s">
        <v>2</v>
      </c>
      <c r="H17">
        <v>-16.9175</v>
      </c>
      <c r="I17">
        <v>-16.9175</v>
      </c>
      <c r="J17">
        <v>-16.9175</v>
      </c>
      <c r="K17" s="4" t="s">
        <v>15</v>
      </c>
    </row>
    <row r="18" spans="1:11" x14ac:dyDescent="0.35">
      <c r="A18" s="1" t="s">
        <v>17</v>
      </c>
      <c r="B18" s="2">
        <f>B15-B17</f>
        <v>-13.786643999999999</v>
      </c>
      <c r="C18" s="2">
        <f>C15-C17</f>
        <v>-13.947697999999999</v>
      </c>
      <c r="D18" s="2">
        <f>D15-D17</f>
        <v>-13.258510999999999</v>
      </c>
      <c r="E18">
        <f>(B18+C18+D18)/3</f>
        <v>-13.664284333333333</v>
      </c>
      <c r="G18" s="1" t="s">
        <v>14</v>
      </c>
      <c r="H18" s="2">
        <f>H15-H17</f>
        <v>-13.245446999999999</v>
      </c>
      <c r="I18" s="2">
        <f t="shared" ref="I18:J18" si="2">I15-I17</f>
        <v>-13.378845999999999</v>
      </c>
      <c r="J18" s="2">
        <f t="shared" si="2"/>
        <v>-12.649163999999999</v>
      </c>
      <c r="K18">
        <f>(H18+I18+J18)/3</f>
        <v>-13.091152333333332</v>
      </c>
    </row>
    <row r="20" spans="1:11" x14ac:dyDescent="0.35">
      <c r="A20" s="1" t="s">
        <v>8</v>
      </c>
      <c r="B20" s="1">
        <v>0</v>
      </c>
      <c r="C20" s="1">
        <v>90</v>
      </c>
      <c r="D20" s="1">
        <v>180</v>
      </c>
      <c r="G20" s="1" t="s">
        <v>8</v>
      </c>
      <c r="H20" s="1">
        <v>0</v>
      </c>
      <c r="I20" s="1">
        <v>90</v>
      </c>
      <c r="J20" s="1">
        <v>180</v>
      </c>
    </row>
    <row r="21" spans="1:11" x14ac:dyDescent="0.35">
      <c r="A21" s="1" t="s">
        <v>0</v>
      </c>
      <c r="B21" s="2">
        <v>-29.830566999999999</v>
      </c>
      <c r="C21" s="2">
        <v>-30.489341</v>
      </c>
      <c r="D21" s="2">
        <v>-28.929016000000001</v>
      </c>
      <c r="G21" s="1" t="s">
        <v>0</v>
      </c>
      <c r="H21" s="2">
        <v>-29.830566999999999</v>
      </c>
      <c r="I21" s="2">
        <v>-30.489341</v>
      </c>
      <c r="J21" s="2">
        <v>-28.929016000000001</v>
      </c>
    </row>
    <row r="22" spans="1:11" x14ac:dyDescent="0.35">
      <c r="A22" s="1" t="s">
        <v>1</v>
      </c>
      <c r="B22" s="2"/>
      <c r="C22" s="2"/>
      <c r="D22" s="2"/>
      <c r="G22" s="1" t="s">
        <v>1</v>
      </c>
      <c r="H22" s="2">
        <v>0</v>
      </c>
      <c r="I22" s="2">
        <v>0</v>
      </c>
      <c r="J22" s="2">
        <v>0</v>
      </c>
    </row>
    <row r="23" spans="1:11" x14ac:dyDescent="0.35">
      <c r="A23" s="1" t="s">
        <v>2</v>
      </c>
      <c r="B23" s="2">
        <v>-16.599594</v>
      </c>
      <c r="C23" s="2">
        <v>-16.376359000000001</v>
      </c>
      <c r="D23" s="2">
        <v>-15.969658000000001</v>
      </c>
      <c r="E23" s="4" t="s">
        <v>12</v>
      </c>
      <c r="G23" s="1" t="s">
        <v>2</v>
      </c>
      <c r="H23" s="2">
        <v>-16.897866</v>
      </c>
      <c r="I23" s="2">
        <v>-16.897866</v>
      </c>
      <c r="J23" s="2">
        <v>-16.897866</v>
      </c>
      <c r="K23" s="4" t="s">
        <v>15</v>
      </c>
    </row>
    <row r="24" spans="1:11" x14ac:dyDescent="0.35">
      <c r="A24" s="1" t="s">
        <v>17</v>
      </c>
      <c r="B24" s="2">
        <f>B21-B23</f>
        <v>-13.230972999999999</v>
      </c>
      <c r="C24" s="2">
        <f>C21-C23</f>
        <v>-14.112981999999999</v>
      </c>
      <c r="D24" s="2">
        <f>D21-D23</f>
        <v>-12.959358</v>
      </c>
      <c r="E24">
        <f>(B24+C24+D24)/3</f>
        <v>-13.434437666666666</v>
      </c>
      <c r="G24" s="1" t="s">
        <v>14</v>
      </c>
      <c r="H24" s="2">
        <f>H21-H23</f>
        <v>-12.932700999999998</v>
      </c>
      <c r="I24" s="2">
        <f>I21-I23</f>
        <v>-13.591474999999999</v>
      </c>
      <c r="J24" s="2">
        <f>J21-J23</f>
        <v>-12.03115</v>
      </c>
      <c r="K24">
        <f>(H24+I24+J24)/3</f>
        <v>-12.851775333333331</v>
      </c>
    </row>
    <row r="26" spans="1:11" x14ac:dyDescent="0.35">
      <c r="A26" s="1" t="s">
        <v>9</v>
      </c>
      <c r="B26" s="1">
        <v>0</v>
      </c>
      <c r="C26" s="1">
        <v>90</v>
      </c>
      <c r="D26" s="1">
        <v>180</v>
      </c>
      <c r="G26" s="1" t="s">
        <v>9</v>
      </c>
      <c r="H26" s="1">
        <v>0</v>
      </c>
      <c r="I26" s="1">
        <v>90</v>
      </c>
      <c r="J26" s="1">
        <v>180</v>
      </c>
    </row>
    <row r="27" spans="1:11" x14ac:dyDescent="0.35">
      <c r="A27" s="1" t="s">
        <v>0</v>
      </c>
      <c r="B27" s="2">
        <v>-30.269083999999999</v>
      </c>
      <c r="C27" s="2">
        <v>-30.966408000000001</v>
      </c>
      <c r="D27" s="2">
        <v>-29.619577</v>
      </c>
      <c r="G27" s="1" t="s">
        <v>0</v>
      </c>
      <c r="H27" s="2">
        <v>-30.269083999999999</v>
      </c>
      <c r="I27" s="2">
        <v>-30.966408000000001</v>
      </c>
      <c r="J27" s="2">
        <v>-29.619577</v>
      </c>
    </row>
    <row r="28" spans="1:11" x14ac:dyDescent="0.35">
      <c r="A28" s="1" t="s">
        <v>1</v>
      </c>
      <c r="B28" s="2"/>
      <c r="C28" s="2"/>
      <c r="D28" s="2"/>
      <c r="G28" s="1" t="s">
        <v>1</v>
      </c>
      <c r="H28" s="2"/>
      <c r="I28" s="2"/>
      <c r="J28" s="2"/>
    </row>
    <row r="29" spans="1:11" x14ac:dyDescent="0.35">
      <c r="A29" s="1" t="s">
        <v>2</v>
      </c>
      <c r="B29" s="2">
        <v>-16.242442</v>
      </c>
      <c r="C29" s="2">
        <v>-16.267987999999999</v>
      </c>
      <c r="D29" s="2">
        <v>-15.920445000000001</v>
      </c>
      <c r="E29" s="4" t="s">
        <v>12</v>
      </c>
      <c r="G29" s="1" t="s">
        <v>2</v>
      </c>
      <c r="H29" s="2">
        <v>-16.898959000000001</v>
      </c>
      <c r="I29" s="2">
        <v>-16.898959000000001</v>
      </c>
      <c r="J29" s="2">
        <v>-16.898959000000001</v>
      </c>
      <c r="K29" s="4" t="s">
        <v>15</v>
      </c>
    </row>
    <row r="30" spans="1:11" x14ac:dyDescent="0.35">
      <c r="A30" s="1" t="s">
        <v>17</v>
      </c>
      <c r="B30" s="2">
        <f>B27-B29</f>
        <v>-14.026641999999999</v>
      </c>
      <c r="C30" s="2">
        <f>C27-C29</f>
        <v>-14.698420000000002</v>
      </c>
      <c r="D30" s="2">
        <f>D27-D29</f>
        <v>-13.699131999999999</v>
      </c>
      <c r="E30">
        <f>(B30+C30+D30)/3</f>
        <v>-14.141398000000001</v>
      </c>
      <c r="G30" s="1" t="s">
        <v>14</v>
      </c>
      <c r="H30" s="2">
        <f>H27-H29</f>
        <v>-13.370124999999998</v>
      </c>
      <c r="I30" s="2">
        <f>I27-I29</f>
        <v>-14.067449</v>
      </c>
      <c r="J30" s="2">
        <f>J27-J29</f>
        <v>-12.720617999999998</v>
      </c>
      <c r="K30">
        <f>(H30+I30+J30)/3</f>
        <v>-13.386063999999999</v>
      </c>
    </row>
    <row r="32" spans="1:11" x14ac:dyDescent="0.35">
      <c r="A32" s="23" t="s">
        <v>10</v>
      </c>
      <c r="B32" s="23"/>
      <c r="C32" s="23"/>
      <c r="D32" s="23"/>
    </row>
    <row r="33" spans="1:12" x14ac:dyDescent="0.35">
      <c r="A33" s="3" t="s">
        <v>11</v>
      </c>
      <c r="B33" s="5">
        <v>0</v>
      </c>
      <c r="C33" s="5">
        <v>90</v>
      </c>
      <c r="D33" s="5">
        <v>180</v>
      </c>
    </row>
    <row r="34" spans="1:12" x14ac:dyDescent="0.35">
      <c r="A34" s="1" t="s">
        <v>0</v>
      </c>
      <c r="B34" s="2">
        <v>-30.162946999999999</v>
      </c>
      <c r="C34" s="2">
        <v>-30.296346</v>
      </c>
      <c r="D34" s="2">
        <v>-29.566663999999999</v>
      </c>
    </row>
    <row r="35" spans="1:12" x14ac:dyDescent="0.35">
      <c r="A35" s="1" t="s">
        <v>1</v>
      </c>
      <c r="B35" s="2">
        <v>0</v>
      </c>
      <c r="C35" s="2">
        <v>0</v>
      </c>
      <c r="D35" s="2">
        <v>0</v>
      </c>
    </row>
    <row r="36" spans="1:12" x14ac:dyDescent="0.35">
      <c r="A36" s="1" t="s">
        <v>2</v>
      </c>
      <c r="B36" s="2">
        <v>-16.376303</v>
      </c>
      <c r="C36" s="2">
        <v>-16.348648000000001</v>
      </c>
      <c r="D36" s="2">
        <v>-16.308153000000001</v>
      </c>
      <c r="E36" s="4" t="s">
        <v>12</v>
      </c>
    </row>
    <row r="37" spans="1:12" x14ac:dyDescent="0.35">
      <c r="A37" s="1" t="s">
        <v>17</v>
      </c>
      <c r="B37" s="2">
        <f>B34-B36</f>
        <v>-13.786643999999999</v>
      </c>
      <c r="C37" s="2">
        <f>C34-C36</f>
        <v>-13.947697999999999</v>
      </c>
      <c r="D37" s="2">
        <f>D34-D36</f>
        <v>-13.258510999999999</v>
      </c>
      <c r="E37">
        <f>(B37+C37+D37)/3</f>
        <v>-13.664284333333333</v>
      </c>
    </row>
    <row r="38" spans="1:12" x14ac:dyDescent="0.35">
      <c r="A38" s="23" t="s">
        <v>53</v>
      </c>
      <c r="B38" s="23"/>
      <c r="C38" s="23"/>
      <c r="D38" s="23"/>
    </row>
    <row r="39" spans="1:12" x14ac:dyDescent="0.35">
      <c r="A39" s="8" t="s">
        <v>16</v>
      </c>
      <c r="B39" s="1">
        <v>0</v>
      </c>
      <c r="C39" s="1">
        <v>90</v>
      </c>
      <c r="D39" s="1">
        <v>180</v>
      </c>
    </row>
    <row r="40" spans="1:12" x14ac:dyDescent="0.35">
      <c r="A40" s="1" t="s">
        <v>0</v>
      </c>
      <c r="B40" s="2">
        <v>-30.162946999999999</v>
      </c>
      <c r="C40" s="2">
        <v>-30.296346</v>
      </c>
      <c r="D40" s="2">
        <v>-29.566663999999999</v>
      </c>
    </row>
    <row r="41" spans="1:12" x14ac:dyDescent="0.35">
      <c r="A41" s="1" t="s">
        <v>1</v>
      </c>
      <c r="B41" s="2"/>
      <c r="C41" s="2"/>
      <c r="D41" s="2"/>
    </row>
    <row r="42" spans="1:12" x14ac:dyDescent="0.35">
      <c r="A42" s="1" t="s">
        <v>2</v>
      </c>
      <c r="B42">
        <v>-16.9175</v>
      </c>
      <c r="C42">
        <v>-16.9175</v>
      </c>
      <c r="D42">
        <v>-16.9175</v>
      </c>
      <c r="E42" s="4" t="s">
        <v>15</v>
      </c>
    </row>
    <row r="43" spans="1:12" x14ac:dyDescent="0.35">
      <c r="A43" s="1" t="s">
        <v>14</v>
      </c>
      <c r="B43" s="2">
        <f>B40-B42</f>
        <v>-13.245446999999999</v>
      </c>
      <c r="C43" s="2">
        <f>C40-C42</f>
        <v>-13.378845999999999</v>
      </c>
      <c r="D43" s="2">
        <f>D40-D42</f>
        <v>-12.649163999999999</v>
      </c>
      <c r="E43">
        <f>(B43+C43+D43)/3</f>
        <v>-13.091152333333332</v>
      </c>
    </row>
    <row r="45" spans="1:12" x14ac:dyDescent="0.35">
      <c r="A45" s="29" t="s">
        <v>25</v>
      </c>
      <c r="B45" s="29"/>
      <c r="C45" s="29"/>
      <c r="D45" s="29"/>
      <c r="E45" s="29"/>
    </row>
    <row r="46" spans="1:12" x14ac:dyDescent="0.35">
      <c r="A46" s="10" t="s">
        <v>18</v>
      </c>
      <c r="B46" s="10" t="s">
        <v>19</v>
      </c>
      <c r="C46" s="10" t="s">
        <v>20</v>
      </c>
      <c r="D46" s="10" t="s">
        <v>21</v>
      </c>
      <c r="E46" s="10" t="s">
        <v>22</v>
      </c>
      <c r="G46" s="30" t="s">
        <v>26</v>
      </c>
      <c r="H46" s="30" t="s">
        <v>27</v>
      </c>
      <c r="I46" s="30" t="s">
        <v>28</v>
      </c>
      <c r="J46" s="30" t="s">
        <v>31</v>
      </c>
      <c r="K46" s="30" t="s">
        <v>46</v>
      </c>
      <c r="L46" s="30" t="s">
        <v>29</v>
      </c>
    </row>
    <row r="47" spans="1:12" x14ac:dyDescent="0.35">
      <c r="A47" s="26" t="s">
        <v>7</v>
      </c>
      <c r="B47" s="2">
        <v>0</v>
      </c>
      <c r="C47" s="2">
        <v>-13.245446999999999</v>
      </c>
      <c r="D47" s="2">
        <v>-13.786643999999999</v>
      </c>
      <c r="E47" s="2">
        <v>3.64</v>
      </c>
      <c r="G47" s="32" t="s">
        <v>30</v>
      </c>
      <c r="H47" s="2">
        <v>-13.091152333333332</v>
      </c>
      <c r="I47" s="2">
        <v>0.31724200000000002</v>
      </c>
      <c r="J47" s="2">
        <v>2000</v>
      </c>
      <c r="K47" s="2">
        <v>5850</v>
      </c>
      <c r="L47" s="31">
        <f>((0.7)*((H47)/(H$48)))+((0.1)*(1-((J47/J$48))))+((0.2)*(1-((K47/K$47))))</f>
        <v>0.46387759318369737</v>
      </c>
    </row>
    <row r="48" spans="1:12" ht="16.5" x14ac:dyDescent="0.45">
      <c r="A48" s="27"/>
      <c r="B48" s="2">
        <v>90</v>
      </c>
      <c r="C48" s="2">
        <v>-13.378845999999999</v>
      </c>
      <c r="D48" s="2">
        <v>-13.947697999999999</v>
      </c>
      <c r="E48" s="2">
        <v>3.5409999999999999</v>
      </c>
      <c r="G48" s="33" t="s">
        <v>47</v>
      </c>
      <c r="H48" s="2">
        <v>-22.689564333333337</v>
      </c>
      <c r="I48" s="2">
        <v>1.3942750026692097</v>
      </c>
      <c r="J48" s="2">
        <v>5000</v>
      </c>
      <c r="K48" s="2">
        <v>366</v>
      </c>
      <c r="L48" s="31">
        <f>((0.7)*((H48)/(H$48)))+((0.1)*(1-((J48/J$48))))+((0.2)*(1-((K48/K$47))))</f>
        <v>0.88748717948717948</v>
      </c>
    </row>
    <row r="49" spans="1:10" x14ac:dyDescent="0.35">
      <c r="A49" s="28"/>
      <c r="B49" s="2">
        <v>180</v>
      </c>
      <c r="C49" s="2">
        <v>-12.649163999999999</v>
      </c>
      <c r="D49" s="2">
        <v>-13.258510999999999</v>
      </c>
      <c r="E49" s="2">
        <v>3.806</v>
      </c>
      <c r="J49" s="12"/>
    </row>
    <row r="50" spans="1:10" x14ac:dyDescent="0.35">
      <c r="A50" s="24" t="s">
        <v>23</v>
      </c>
      <c r="B50" s="25"/>
      <c r="C50" s="11">
        <f>AVERAGE(C47:C49)</f>
        <v>-13.091152333333332</v>
      </c>
      <c r="D50" s="11">
        <f>AVERAGE(D47:D49)</f>
        <v>-13.664284333333333</v>
      </c>
      <c r="E50" s="11">
        <f>AVERAGE(E47:E49)</f>
        <v>3.6623333333333332</v>
      </c>
    </row>
    <row r="51" spans="1:10" x14ac:dyDescent="0.35">
      <c r="A51" s="24" t="s">
        <v>24</v>
      </c>
      <c r="B51" s="25"/>
      <c r="C51" s="11">
        <f>(STDEV(C47:C50))</f>
        <v>0.31724237674301264</v>
      </c>
      <c r="D51" s="11">
        <f>(STDEV(D47:D50))</f>
        <v>0.29436213101363601</v>
      </c>
      <c r="E51" s="11">
        <f>(STDEV(E47:E50))</f>
        <v>0.10933231706844762</v>
      </c>
      <c r="G51" t="s">
        <v>33</v>
      </c>
      <c r="H51" t="s">
        <v>32</v>
      </c>
    </row>
    <row r="52" spans="1:10" x14ac:dyDescent="0.35">
      <c r="G52" t="s">
        <v>48</v>
      </c>
      <c r="H52" t="s">
        <v>49</v>
      </c>
    </row>
    <row r="53" spans="1:10" x14ac:dyDescent="0.35">
      <c r="G53" t="s">
        <v>34</v>
      </c>
      <c r="H53" t="s">
        <v>50</v>
      </c>
    </row>
    <row r="54" spans="1:10" x14ac:dyDescent="0.35">
      <c r="G54" t="s">
        <v>51</v>
      </c>
      <c r="H54" t="s">
        <v>52</v>
      </c>
    </row>
  </sheetData>
  <mergeCells count="8">
    <mergeCell ref="M2:Q2"/>
    <mergeCell ref="S2:W2"/>
    <mergeCell ref="A32:D32"/>
    <mergeCell ref="A50:B50"/>
    <mergeCell ref="A51:B51"/>
    <mergeCell ref="A47:A49"/>
    <mergeCell ref="A45:E45"/>
    <mergeCell ref="A38:D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4ACD-9E06-4798-A7EE-5C77B0AE42CA}">
  <dimension ref="A1:W51"/>
  <sheetViews>
    <sheetView topLeftCell="A21" zoomScale="55" zoomScaleNormal="55" workbookViewId="0">
      <selection activeCell="C51" sqref="C51"/>
    </sheetView>
  </sheetViews>
  <sheetFormatPr defaultColWidth="8.90625" defaultRowHeight="14.5" x14ac:dyDescent="0.35"/>
  <cols>
    <col min="1" max="1" width="17.90625" bestFit="1" customWidth="1"/>
    <col min="2" max="2" width="20.36328125" bestFit="1" customWidth="1"/>
    <col min="3" max="3" width="11.36328125" bestFit="1" customWidth="1"/>
    <col min="4" max="4" width="10.7265625" bestFit="1" customWidth="1"/>
    <col min="5" max="5" width="21.6328125" bestFit="1" customWidth="1"/>
    <col min="7" max="7" width="17.90625" bestFit="1" customWidth="1"/>
    <col min="8" max="9" width="11" bestFit="1" customWidth="1"/>
    <col min="10" max="10" width="12.90625" bestFit="1" customWidth="1"/>
    <col min="11" max="11" width="28.7265625" bestFit="1" customWidth="1"/>
    <col min="12" max="12" width="13.6328125" bestFit="1" customWidth="1"/>
    <col min="13" max="13" width="22" bestFit="1" customWidth="1"/>
    <col min="14" max="17" width="14.6328125" bestFit="1" customWidth="1"/>
    <col min="19" max="19" width="9" bestFit="1" customWidth="1"/>
    <col min="20" max="23" width="17.7265625" bestFit="1" customWidth="1"/>
  </cols>
  <sheetData>
    <row r="1" spans="1:23" x14ac:dyDescent="0.35">
      <c r="A1" s="6" t="s">
        <v>4</v>
      </c>
      <c r="B1" s="7" t="s">
        <v>3</v>
      </c>
      <c r="C1" s="9" t="s">
        <v>13</v>
      </c>
      <c r="D1" s="7"/>
      <c r="G1" s="6" t="s">
        <v>4</v>
      </c>
      <c r="H1" s="7" t="s">
        <v>3</v>
      </c>
      <c r="I1" s="9" t="s">
        <v>14</v>
      </c>
      <c r="J1" s="7"/>
    </row>
    <row r="2" spans="1:23" x14ac:dyDescent="0.35">
      <c r="A2" s="1" t="s">
        <v>5</v>
      </c>
      <c r="B2" s="1">
        <v>0</v>
      </c>
      <c r="C2" s="1">
        <v>90</v>
      </c>
      <c r="D2" s="1">
        <v>180</v>
      </c>
      <c r="G2" s="1" t="s">
        <v>5</v>
      </c>
      <c r="H2" s="1">
        <v>0</v>
      </c>
      <c r="I2" s="1">
        <v>90</v>
      </c>
      <c r="J2" s="1">
        <v>180</v>
      </c>
      <c r="M2" s="22" t="s">
        <v>43</v>
      </c>
      <c r="N2" s="22"/>
      <c r="O2" s="22"/>
      <c r="P2" s="22"/>
      <c r="Q2" s="22"/>
      <c r="S2" s="22" t="s">
        <v>44</v>
      </c>
      <c r="T2" s="22"/>
      <c r="U2" s="22"/>
      <c r="V2" s="22"/>
      <c r="W2" s="22"/>
    </row>
    <row r="3" spans="1:23" x14ac:dyDescent="0.35">
      <c r="A3" s="1" t="s">
        <v>0</v>
      </c>
      <c r="B3" s="2">
        <v>-40.360470999999997</v>
      </c>
      <c r="C3" s="2">
        <v>-41.950386999999999</v>
      </c>
      <c r="D3" s="2">
        <v>-37.888744000000003</v>
      </c>
      <c r="G3" s="1" t="s">
        <v>0</v>
      </c>
      <c r="H3" s="2">
        <v>-40.360470999999997</v>
      </c>
      <c r="I3" s="2">
        <v>-41.950386999999999</v>
      </c>
      <c r="J3" s="2">
        <v>-37.888744000000003</v>
      </c>
      <c r="M3" s="1" t="s">
        <v>35</v>
      </c>
      <c r="N3" s="1" t="s">
        <v>36</v>
      </c>
      <c r="O3" s="1" t="s">
        <v>36</v>
      </c>
      <c r="P3" s="1" t="s">
        <v>36</v>
      </c>
      <c r="Q3" s="1" t="s">
        <v>36</v>
      </c>
      <c r="S3" s="1" t="s">
        <v>35</v>
      </c>
      <c r="T3" s="1" t="s">
        <v>45</v>
      </c>
      <c r="U3" s="1" t="s">
        <v>45</v>
      </c>
      <c r="V3" s="1" t="s">
        <v>45</v>
      </c>
      <c r="W3" s="1" t="s">
        <v>45</v>
      </c>
    </row>
    <row r="4" spans="1:23" x14ac:dyDescent="0.35">
      <c r="A4" s="1" t="s">
        <v>1</v>
      </c>
      <c r="B4" s="2">
        <v>0</v>
      </c>
      <c r="C4" s="2">
        <v>0</v>
      </c>
      <c r="D4" s="2">
        <v>0</v>
      </c>
      <c r="G4" s="1" t="s">
        <v>1</v>
      </c>
      <c r="H4" s="2">
        <v>0</v>
      </c>
      <c r="I4" s="2">
        <v>0</v>
      </c>
      <c r="J4" s="2">
        <v>0</v>
      </c>
      <c r="M4" s="1" t="s">
        <v>37</v>
      </c>
      <c r="N4" s="1" t="s">
        <v>38</v>
      </c>
      <c r="O4" s="1" t="s">
        <v>38</v>
      </c>
      <c r="P4" s="1" t="s">
        <v>38</v>
      </c>
      <c r="Q4" s="1" t="s">
        <v>38</v>
      </c>
      <c r="S4" s="1" t="s">
        <v>37</v>
      </c>
      <c r="T4" s="1" t="s">
        <v>38</v>
      </c>
      <c r="U4" s="1" t="s">
        <v>38</v>
      </c>
      <c r="V4" s="1" t="s">
        <v>38</v>
      </c>
      <c r="W4" s="1" t="s">
        <v>38</v>
      </c>
    </row>
    <row r="5" spans="1:23" ht="15" thickBot="1" x14ac:dyDescent="0.4">
      <c r="A5" s="1" t="s">
        <v>2</v>
      </c>
      <c r="B5" s="2">
        <v>-15.402079000000001</v>
      </c>
      <c r="C5" s="2">
        <v>-15.264454000000001</v>
      </c>
      <c r="D5" s="2">
        <v>-16.139544000000001</v>
      </c>
      <c r="E5" s="4" t="s">
        <v>12</v>
      </c>
      <c r="G5" s="1" t="s">
        <v>2</v>
      </c>
      <c r="H5" s="2">
        <v>-17.668310999999999</v>
      </c>
      <c r="I5" s="2">
        <v>-17.658397000000001</v>
      </c>
      <c r="J5" s="2">
        <v>-17.669264999999999</v>
      </c>
      <c r="K5" s="4" t="s">
        <v>15</v>
      </c>
      <c r="M5" s="13"/>
      <c r="N5" s="13" t="s">
        <v>39</v>
      </c>
      <c r="O5" s="13" t="s">
        <v>40</v>
      </c>
      <c r="P5" s="13" t="s">
        <v>41</v>
      </c>
      <c r="Q5" s="13" t="s">
        <v>42</v>
      </c>
      <c r="S5" s="13"/>
      <c r="T5" s="13" t="s">
        <v>39</v>
      </c>
      <c r="U5" s="13" t="s">
        <v>40</v>
      </c>
      <c r="V5" s="13" t="s">
        <v>41</v>
      </c>
      <c r="W5" s="13" t="s">
        <v>42</v>
      </c>
    </row>
    <row r="6" spans="1:23" x14ac:dyDescent="0.35">
      <c r="A6" s="1" t="s">
        <v>17</v>
      </c>
      <c r="B6" s="2">
        <f>B3-B5</f>
        <v>-24.958391999999996</v>
      </c>
      <c r="C6" s="2">
        <f>C3-C5</f>
        <v>-26.685932999999999</v>
      </c>
      <c r="D6" s="2">
        <f>D3-D5</f>
        <v>-21.749200000000002</v>
      </c>
      <c r="E6">
        <f>(B6+C6+D6)/3</f>
        <v>-24.464508333333331</v>
      </c>
      <c r="G6" s="1" t="s">
        <v>14</v>
      </c>
      <c r="H6" s="2">
        <f>H3-H5</f>
        <v>-22.692159999999998</v>
      </c>
      <c r="I6" s="2">
        <f t="shared" ref="I6:J6" si="0">I3-I5</f>
        <v>-24.291989999999998</v>
      </c>
      <c r="J6" s="2">
        <f t="shared" si="0"/>
        <v>-20.219479000000003</v>
      </c>
      <c r="K6">
        <f>(H6+I6+J6)/3</f>
        <v>-22.40120966666667</v>
      </c>
      <c r="M6" s="14" t="s">
        <v>5</v>
      </c>
      <c r="N6" s="15">
        <v>-22.692159999999998</v>
      </c>
      <c r="O6" s="15">
        <v>-24.291989999999998</v>
      </c>
      <c r="P6" s="15">
        <v>-20.219479000000003</v>
      </c>
      <c r="Q6" s="16">
        <v>-22.40120966666667</v>
      </c>
      <c r="S6" s="14" t="s">
        <v>5</v>
      </c>
      <c r="T6" s="15">
        <v>-24.958391999999996</v>
      </c>
      <c r="U6" s="15">
        <v>-26.685932999999999</v>
      </c>
      <c r="V6" s="15">
        <v>-21.749200000000002</v>
      </c>
      <c r="W6" s="16">
        <v>-24.464508333333331</v>
      </c>
    </row>
    <row r="7" spans="1:23" x14ac:dyDescent="0.35">
      <c r="M7" s="17" t="s">
        <v>6</v>
      </c>
      <c r="N7">
        <v>-22.252908000000001</v>
      </c>
      <c r="O7">
        <v>-24.573126000000002</v>
      </c>
      <c r="P7">
        <v>-21.242659</v>
      </c>
      <c r="Q7" s="18">
        <v>-22.689564333333337</v>
      </c>
      <c r="S7" s="17" t="s">
        <v>6</v>
      </c>
      <c r="T7">
        <v>-23.556431</v>
      </c>
      <c r="U7">
        <v>-27.431344000000003</v>
      </c>
      <c r="V7">
        <v>-22.321434999999997</v>
      </c>
      <c r="W7" s="18">
        <v>-24.436403333333331</v>
      </c>
    </row>
    <row r="8" spans="1:23" x14ac:dyDescent="0.35">
      <c r="A8" s="1" t="s">
        <v>6</v>
      </c>
      <c r="B8" s="1">
        <v>0</v>
      </c>
      <c r="C8" s="1">
        <v>90</v>
      </c>
      <c r="D8" s="1">
        <v>180</v>
      </c>
      <c r="G8" s="1" t="s">
        <v>6</v>
      </c>
      <c r="H8" s="1">
        <v>0</v>
      </c>
      <c r="I8" s="1">
        <v>90</v>
      </c>
      <c r="J8" s="1">
        <v>180</v>
      </c>
      <c r="M8" s="17" t="s">
        <v>7</v>
      </c>
      <c r="N8">
        <v>-22.370652</v>
      </c>
      <c r="O8">
        <v>-23.714666999999995</v>
      </c>
      <c r="P8">
        <v>-20.340859999999999</v>
      </c>
      <c r="Q8" s="18">
        <v>-22.142059666666665</v>
      </c>
      <c r="S8" s="17" t="s">
        <v>7</v>
      </c>
      <c r="T8">
        <v>-23.698661000000001</v>
      </c>
      <c r="U8">
        <v>-25.946315999999996</v>
      </c>
      <c r="V8">
        <v>-21.796816</v>
      </c>
      <c r="W8" s="18">
        <v>-23.813930999999997</v>
      </c>
    </row>
    <row r="9" spans="1:23" x14ac:dyDescent="0.35">
      <c r="A9" s="1" t="s">
        <v>0</v>
      </c>
      <c r="B9" s="2">
        <v>-39.176907</v>
      </c>
      <c r="C9" s="2">
        <v>-41.497123000000002</v>
      </c>
      <c r="D9" s="2">
        <v>-38.166657999999998</v>
      </c>
      <c r="G9" s="1" t="s">
        <v>0</v>
      </c>
      <c r="H9" s="2">
        <v>-39.176907</v>
      </c>
      <c r="I9" s="2">
        <v>-41.497123000000002</v>
      </c>
      <c r="J9" s="2">
        <v>-38.166657999999998</v>
      </c>
      <c r="M9" s="17" t="s">
        <v>8</v>
      </c>
      <c r="N9">
        <v>-22.269941000000003</v>
      </c>
      <c r="O9">
        <v>-24.845302</v>
      </c>
      <c r="P9">
        <v>-21.242086999999998</v>
      </c>
      <c r="Q9" s="18">
        <v>-22.785776666666667</v>
      </c>
      <c r="S9" s="17" t="s">
        <v>8</v>
      </c>
      <c r="T9">
        <v>-23.543129</v>
      </c>
      <c r="U9">
        <v>-24.845302</v>
      </c>
      <c r="V9">
        <v>-22.325814000000001</v>
      </c>
      <c r="W9" s="18">
        <v>-23.571415000000002</v>
      </c>
    </row>
    <row r="10" spans="1:23" ht="15" thickBot="1" x14ac:dyDescent="0.4">
      <c r="A10" s="1" t="s">
        <v>1</v>
      </c>
      <c r="B10" s="2">
        <v>0</v>
      </c>
      <c r="C10" s="2">
        <v>0</v>
      </c>
      <c r="D10" s="2">
        <v>0</v>
      </c>
      <c r="G10" s="1" t="s">
        <v>1</v>
      </c>
      <c r="H10" s="2">
        <v>0</v>
      </c>
      <c r="I10" s="2">
        <v>0</v>
      </c>
      <c r="J10" s="2">
        <v>0</v>
      </c>
      <c r="M10" s="19" t="s">
        <v>9</v>
      </c>
      <c r="N10" s="20">
        <v>-22.034867000000002</v>
      </c>
      <c r="O10" s="20">
        <v>-24.07198</v>
      </c>
      <c r="P10" s="20">
        <v>-20.174977000000002</v>
      </c>
      <c r="Q10" s="21">
        <v>-22.093941333333333</v>
      </c>
      <c r="S10" s="19" t="s">
        <v>9</v>
      </c>
      <c r="T10" s="20">
        <v>-23.421594000000002</v>
      </c>
      <c r="U10" s="20">
        <v>-26.266370999999999</v>
      </c>
      <c r="V10" s="20">
        <v>-21.637956000000003</v>
      </c>
      <c r="W10" s="21">
        <v>-23.775307000000002</v>
      </c>
    </row>
    <row r="11" spans="1:23" x14ac:dyDescent="0.35">
      <c r="A11" s="1" t="s">
        <v>2</v>
      </c>
      <c r="B11" s="2">
        <v>-15.620476</v>
      </c>
      <c r="C11" s="2">
        <v>-14.065778999999999</v>
      </c>
      <c r="D11" s="2">
        <v>-15.845223000000001</v>
      </c>
      <c r="E11" s="4" t="s">
        <v>12</v>
      </c>
      <c r="G11" s="1" t="s">
        <v>2</v>
      </c>
      <c r="H11" s="2">
        <v>-16.923998999999998</v>
      </c>
      <c r="I11" s="2">
        <v>-16.923997</v>
      </c>
      <c r="J11" s="2">
        <v>-16.923998999999998</v>
      </c>
      <c r="K11" s="4" t="s">
        <v>15</v>
      </c>
    </row>
    <row r="12" spans="1:23" x14ac:dyDescent="0.35">
      <c r="A12" s="1" t="s">
        <v>17</v>
      </c>
      <c r="B12" s="2">
        <f>B9-B11</f>
        <v>-23.556431</v>
      </c>
      <c r="C12" s="2">
        <f>C9-C11</f>
        <v>-27.431344000000003</v>
      </c>
      <c r="D12" s="2">
        <f>D9-D11</f>
        <v>-22.321434999999997</v>
      </c>
      <c r="E12">
        <f>(B12+C12+D12)/3</f>
        <v>-24.436403333333331</v>
      </c>
      <c r="G12" s="1" t="s">
        <v>14</v>
      </c>
      <c r="H12" s="2">
        <f>H9-H11</f>
        <v>-22.252908000000001</v>
      </c>
      <c r="I12" s="2">
        <f t="shared" ref="I12:J12" si="1">I9-I11</f>
        <v>-24.573126000000002</v>
      </c>
      <c r="J12" s="2">
        <f t="shared" si="1"/>
        <v>-21.242659</v>
      </c>
      <c r="K12">
        <f>(H12+I12+J12)/3</f>
        <v>-22.689564333333337</v>
      </c>
    </row>
    <row r="14" spans="1:23" x14ac:dyDescent="0.35">
      <c r="A14" s="1" t="s">
        <v>7</v>
      </c>
      <c r="B14" s="1">
        <v>0</v>
      </c>
      <c r="C14" s="1">
        <v>90</v>
      </c>
      <c r="D14" s="1">
        <v>180</v>
      </c>
      <c r="G14" s="1" t="s">
        <v>7</v>
      </c>
      <c r="H14" s="1">
        <v>0</v>
      </c>
      <c r="I14" s="1">
        <v>90</v>
      </c>
      <c r="J14" s="1">
        <v>180</v>
      </c>
    </row>
    <row r="15" spans="1:23" x14ac:dyDescent="0.35">
      <c r="A15" s="1" t="s">
        <v>0</v>
      </c>
      <c r="B15" s="2">
        <v>-39.269024999999999</v>
      </c>
      <c r="C15" s="2">
        <v>-40.612699999999997</v>
      </c>
      <c r="D15" s="2">
        <v>-37.239699999999999</v>
      </c>
      <c r="G15" s="1" t="s">
        <v>0</v>
      </c>
      <c r="H15" s="2">
        <v>-39.269024999999999</v>
      </c>
      <c r="I15" s="2">
        <v>-40.612699999999997</v>
      </c>
      <c r="J15" s="2">
        <v>-37.239699999999999</v>
      </c>
    </row>
    <row r="16" spans="1:23" x14ac:dyDescent="0.35">
      <c r="A16" s="1" t="s">
        <v>1</v>
      </c>
      <c r="B16" s="2">
        <v>0</v>
      </c>
      <c r="C16" s="2">
        <v>0</v>
      </c>
      <c r="D16" s="2">
        <v>0</v>
      </c>
      <c r="G16" s="1" t="s">
        <v>1</v>
      </c>
      <c r="H16" s="2">
        <v>0</v>
      </c>
      <c r="I16" s="2">
        <v>0</v>
      </c>
      <c r="J16" s="2">
        <v>0</v>
      </c>
    </row>
    <row r="17" spans="1:11" x14ac:dyDescent="0.35">
      <c r="A17" s="1" t="s">
        <v>2</v>
      </c>
      <c r="B17" s="2">
        <v>-15.570364</v>
      </c>
      <c r="C17" s="2">
        <v>-14.666384000000001</v>
      </c>
      <c r="D17" s="2">
        <v>-15.442883999999999</v>
      </c>
      <c r="E17" s="4" t="s">
        <v>12</v>
      </c>
      <c r="G17" s="1" t="s">
        <v>2</v>
      </c>
      <c r="H17">
        <v>-16.898372999999999</v>
      </c>
      <c r="I17">
        <v>-16.898033000000002</v>
      </c>
      <c r="J17">
        <v>-16.89884</v>
      </c>
      <c r="K17" s="4" t="s">
        <v>15</v>
      </c>
    </row>
    <row r="18" spans="1:11" x14ac:dyDescent="0.35">
      <c r="A18" s="1" t="s">
        <v>17</v>
      </c>
      <c r="B18" s="2">
        <f>B15-B17</f>
        <v>-23.698661000000001</v>
      </c>
      <c r="C18" s="2">
        <f>C15-C17</f>
        <v>-25.946315999999996</v>
      </c>
      <c r="D18" s="2">
        <f>D15-D17</f>
        <v>-21.796816</v>
      </c>
      <c r="E18">
        <f>(B18+C18+D18)/3</f>
        <v>-23.813930999999997</v>
      </c>
      <c r="G18" s="1" t="s">
        <v>14</v>
      </c>
      <c r="H18" s="2">
        <f>H15-H17</f>
        <v>-22.370652</v>
      </c>
      <c r="I18" s="2">
        <f t="shared" ref="I18:J18" si="2">I15-I17</f>
        <v>-23.714666999999995</v>
      </c>
      <c r="J18" s="2">
        <f t="shared" si="2"/>
        <v>-20.340859999999999</v>
      </c>
      <c r="K18">
        <f>(H18+I18+J18)/3</f>
        <v>-22.142059666666665</v>
      </c>
    </row>
    <row r="20" spans="1:11" x14ac:dyDescent="0.35">
      <c r="A20" s="1" t="s">
        <v>8</v>
      </c>
      <c r="B20" s="1">
        <v>0</v>
      </c>
      <c r="C20" s="1">
        <v>90</v>
      </c>
      <c r="D20" s="1">
        <v>180</v>
      </c>
      <c r="G20" s="1" t="s">
        <v>8</v>
      </c>
      <c r="H20" s="1">
        <v>0</v>
      </c>
      <c r="I20" s="1">
        <v>90</v>
      </c>
      <c r="J20" s="1">
        <v>180</v>
      </c>
    </row>
    <row r="21" spans="1:11" x14ac:dyDescent="0.35">
      <c r="A21" s="1" t="s">
        <v>0</v>
      </c>
      <c r="B21" s="2">
        <v>-39.168714000000001</v>
      </c>
      <c r="C21" s="2">
        <v>-41.743400000000001</v>
      </c>
      <c r="D21" s="2">
        <v>-38.141055999999999</v>
      </c>
      <c r="G21" s="1" t="s">
        <v>0</v>
      </c>
      <c r="H21" s="2">
        <v>-39.168714000000001</v>
      </c>
      <c r="I21" s="2">
        <v>-41.743400000000001</v>
      </c>
      <c r="J21" s="2">
        <v>-38.141055999999999</v>
      </c>
    </row>
    <row r="22" spans="1:11" x14ac:dyDescent="0.35">
      <c r="A22" s="1" t="s">
        <v>1</v>
      </c>
      <c r="B22" s="2"/>
      <c r="C22" s="2"/>
      <c r="D22" s="2"/>
      <c r="G22" s="1" t="s">
        <v>1</v>
      </c>
      <c r="H22" s="2">
        <v>0</v>
      </c>
      <c r="I22" s="2">
        <v>0</v>
      </c>
      <c r="J22" s="2">
        <v>0</v>
      </c>
    </row>
    <row r="23" spans="1:11" x14ac:dyDescent="0.35">
      <c r="A23" s="1" t="s">
        <v>2</v>
      </c>
      <c r="B23" s="2">
        <v>-15.625584999999999</v>
      </c>
      <c r="C23" s="2">
        <v>-16.898098000000001</v>
      </c>
      <c r="D23" s="2">
        <v>-15.815242</v>
      </c>
      <c r="E23" s="4" t="s">
        <v>12</v>
      </c>
      <c r="G23" s="1" t="s">
        <v>2</v>
      </c>
      <c r="H23" s="2">
        <v>-16.898772999999998</v>
      </c>
      <c r="I23" s="2">
        <v>-16.898098000000001</v>
      </c>
      <c r="J23" s="2">
        <v>-16.898969000000001</v>
      </c>
      <c r="K23" s="4" t="s">
        <v>15</v>
      </c>
    </row>
    <row r="24" spans="1:11" x14ac:dyDescent="0.35">
      <c r="A24" s="1" t="s">
        <v>17</v>
      </c>
      <c r="B24" s="2">
        <f>B21-B23</f>
        <v>-23.543129</v>
      </c>
      <c r="C24" s="2">
        <f>C21-C23</f>
        <v>-24.845302</v>
      </c>
      <c r="D24" s="2">
        <f>D21-D23</f>
        <v>-22.325814000000001</v>
      </c>
      <c r="E24">
        <f>(B24+C24+D24)/3</f>
        <v>-23.571415000000002</v>
      </c>
      <c r="G24" s="1" t="s">
        <v>14</v>
      </c>
      <c r="H24" s="2">
        <f>H21-H23</f>
        <v>-22.269941000000003</v>
      </c>
      <c r="I24" s="2">
        <f>I21-I23</f>
        <v>-24.845302</v>
      </c>
      <c r="J24" s="2">
        <f>J21-J23</f>
        <v>-21.242086999999998</v>
      </c>
      <c r="K24">
        <f>(H24+I24+J24)/3</f>
        <v>-22.785776666666667</v>
      </c>
    </row>
    <row r="26" spans="1:11" x14ac:dyDescent="0.35">
      <c r="A26" s="1" t="s">
        <v>9</v>
      </c>
      <c r="B26" s="1">
        <v>0</v>
      </c>
      <c r="C26" s="1">
        <v>90</v>
      </c>
      <c r="D26" s="1">
        <v>180</v>
      </c>
      <c r="G26" s="1" t="s">
        <v>9</v>
      </c>
      <c r="H26" s="1">
        <v>0</v>
      </c>
      <c r="I26" s="1">
        <v>90</v>
      </c>
      <c r="J26" s="1">
        <v>180</v>
      </c>
    </row>
    <row r="27" spans="1:11" x14ac:dyDescent="0.35">
      <c r="A27" s="1" t="s">
        <v>0</v>
      </c>
      <c r="B27" s="2">
        <v>-38.932290000000002</v>
      </c>
      <c r="C27" s="2">
        <v>-40.969203</v>
      </c>
      <c r="D27" s="2">
        <v>-37.072400000000002</v>
      </c>
      <c r="G27" s="1" t="s">
        <v>0</v>
      </c>
      <c r="H27" s="2">
        <v>-38.932290000000002</v>
      </c>
      <c r="I27" s="2">
        <v>-40.969203</v>
      </c>
      <c r="J27" s="2">
        <v>-37.072400000000002</v>
      </c>
    </row>
    <row r="28" spans="1:11" x14ac:dyDescent="0.35">
      <c r="A28" s="1" t="s">
        <v>1</v>
      </c>
      <c r="B28" s="2"/>
      <c r="C28" s="2"/>
      <c r="D28" s="2"/>
      <c r="G28" s="1" t="s">
        <v>1</v>
      </c>
      <c r="H28" s="2">
        <v>0</v>
      </c>
      <c r="I28" s="2">
        <v>0</v>
      </c>
      <c r="J28" s="2">
        <v>0</v>
      </c>
    </row>
    <row r="29" spans="1:11" x14ac:dyDescent="0.35">
      <c r="A29" s="1" t="s">
        <v>2</v>
      </c>
      <c r="B29" s="2">
        <v>-15.510695999999999</v>
      </c>
      <c r="C29" s="2">
        <v>-14.702832000000001</v>
      </c>
      <c r="D29" s="2">
        <v>-15.434443999999999</v>
      </c>
      <c r="E29" s="4" t="s">
        <v>12</v>
      </c>
      <c r="G29" s="1" t="s">
        <v>2</v>
      </c>
      <c r="H29" s="2">
        <v>-16.897423</v>
      </c>
      <c r="I29" s="2">
        <v>-16.897223</v>
      </c>
      <c r="J29" s="2">
        <v>-16.897423</v>
      </c>
      <c r="K29" s="4" t="s">
        <v>15</v>
      </c>
    </row>
    <row r="30" spans="1:11" x14ac:dyDescent="0.35">
      <c r="A30" s="1" t="s">
        <v>17</v>
      </c>
      <c r="B30" s="2">
        <f>B27-B29</f>
        <v>-23.421594000000002</v>
      </c>
      <c r="C30" s="2">
        <f>C27-C29</f>
        <v>-26.266370999999999</v>
      </c>
      <c r="D30" s="2">
        <f>D27-D29</f>
        <v>-21.637956000000003</v>
      </c>
      <c r="E30">
        <f>(B30+C30+D30)/3</f>
        <v>-23.775307000000002</v>
      </c>
      <c r="G30" s="1" t="s">
        <v>14</v>
      </c>
      <c r="H30" s="2">
        <f>H27-H29</f>
        <v>-22.034867000000002</v>
      </c>
      <c r="I30" s="2">
        <f>I27-I29</f>
        <v>-24.07198</v>
      </c>
      <c r="J30" s="2">
        <f>J27-J29</f>
        <v>-20.174977000000002</v>
      </c>
      <c r="K30">
        <f>(H30+I30+J30)/3</f>
        <v>-22.093941333333333</v>
      </c>
    </row>
    <row r="32" spans="1:11" x14ac:dyDescent="0.35">
      <c r="A32" s="23" t="s">
        <v>10</v>
      </c>
      <c r="B32" s="23"/>
      <c r="C32" s="23"/>
      <c r="D32" s="23"/>
    </row>
    <row r="33" spans="1:5" x14ac:dyDescent="0.35">
      <c r="A33" s="3" t="s">
        <v>11</v>
      </c>
      <c r="B33" s="5">
        <v>0</v>
      </c>
      <c r="C33" s="5">
        <v>90</v>
      </c>
      <c r="D33" s="5">
        <v>180</v>
      </c>
    </row>
    <row r="34" spans="1:5" x14ac:dyDescent="0.35">
      <c r="A34" s="1" t="s">
        <v>0</v>
      </c>
      <c r="B34" s="2">
        <v>-39.176907</v>
      </c>
      <c r="C34" s="2">
        <v>-41.497123000000002</v>
      </c>
      <c r="D34" s="2">
        <v>-38.166657999999998</v>
      </c>
    </row>
    <row r="35" spans="1:5" x14ac:dyDescent="0.35">
      <c r="A35" s="1" t="s">
        <v>1</v>
      </c>
      <c r="B35" s="2">
        <v>0</v>
      </c>
      <c r="C35" s="2">
        <v>0</v>
      </c>
      <c r="D35" s="2">
        <v>0</v>
      </c>
    </row>
    <row r="36" spans="1:5" x14ac:dyDescent="0.35">
      <c r="A36" s="1" t="s">
        <v>2</v>
      </c>
      <c r="B36" s="2">
        <v>-15.620476</v>
      </c>
      <c r="C36" s="2">
        <v>-14.065778999999999</v>
      </c>
      <c r="D36" s="2">
        <v>-15.845223000000001</v>
      </c>
      <c r="E36" s="4" t="s">
        <v>12</v>
      </c>
    </row>
    <row r="37" spans="1:5" x14ac:dyDescent="0.35">
      <c r="A37" s="1" t="s">
        <v>17</v>
      </c>
      <c r="B37" s="2">
        <f>B34-B36</f>
        <v>-23.556431</v>
      </c>
      <c r="C37" s="2">
        <f>C34-C36</f>
        <v>-27.431344000000003</v>
      </c>
      <c r="D37" s="2">
        <f>D34-D36</f>
        <v>-22.321434999999997</v>
      </c>
      <c r="E37">
        <f>(B37+C37+D37)/3</f>
        <v>-24.436403333333331</v>
      </c>
    </row>
    <row r="38" spans="1:5" x14ac:dyDescent="0.35">
      <c r="A38" s="23" t="s">
        <v>53</v>
      </c>
      <c r="B38" s="23"/>
      <c r="C38" s="23"/>
      <c r="D38" s="23"/>
    </row>
    <row r="39" spans="1:5" x14ac:dyDescent="0.35">
      <c r="A39" s="8" t="s">
        <v>16</v>
      </c>
      <c r="B39" s="1">
        <v>0</v>
      </c>
      <c r="C39" s="1">
        <v>90</v>
      </c>
      <c r="D39" s="1">
        <v>180</v>
      </c>
    </row>
    <row r="40" spans="1:5" x14ac:dyDescent="0.35">
      <c r="A40" s="1" t="s">
        <v>0</v>
      </c>
      <c r="B40" s="2">
        <v>-39.176907</v>
      </c>
      <c r="C40" s="2">
        <v>-41.497123000000002</v>
      </c>
      <c r="D40" s="2">
        <v>-38.166657999999998</v>
      </c>
    </row>
    <row r="41" spans="1:5" x14ac:dyDescent="0.35">
      <c r="A41" s="1" t="s">
        <v>1</v>
      </c>
      <c r="B41" s="2">
        <v>0</v>
      </c>
      <c r="C41" s="2">
        <v>0</v>
      </c>
      <c r="D41" s="2">
        <v>0</v>
      </c>
    </row>
    <row r="42" spans="1:5" x14ac:dyDescent="0.35">
      <c r="A42" s="1" t="s">
        <v>2</v>
      </c>
      <c r="B42" s="2">
        <v>-16.923998999999998</v>
      </c>
      <c r="C42" s="2">
        <v>-16.923997</v>
      </c>
      <c r="D42" s="2">
        <v>-16.923998999999998</v>
      </c>
      <c r="E42" s="4" t="s">
        <v>15</v>
      </c>
    </row>
    <row r="43" spans="1:5" x14ac:dyDescent="0.35">
      <c r="A43" s="1" t="s">
        <v>14</v>
      </c>
      <c r="B43" s="2">
        <f>B40-B42</f>
        <v>-22.252908000000001</v>
      </c>
      <c r="C43" s="2">
        <f t="shared" ref="C43:D43" si="3">C40-C42</f>
        <v>-24.573126000000002</v>
      </c>
      <c r="D43" s="2">
        <f t="shared" si="3"/>
        <v>-21.242659</v>
      </c>
      <c r="E43">
        <f>(B43+C43+D43)/3</f>
        <v>-22.689564333333337</v>
      </c>
    </row>
    <row r="45" spans="1:5" x14ac:dyDescent="0.35">
      <c r="A45" s="29" t="s">
        <v>54</v>
      </c>
      <c r="B45" s="29"/>
      <c r="C45" s="29"/>
      <c r="D45" s="29"/>
      <c r="E45" s="29"/>
    </row>
    <row r="46" spans="1:5" x14ac:dyDescent="0.35">
      <c r="A46" s="10" t="s">
        <v>18</v>
      </c>
      <c r="B46" s="10" t="s">
        <v>19</v>
      </c>
      <c r="C46" s="10" t="s">
        <v>20</v>
      </c>
      <c r="D46" s="10" t="s">
        <v>21</v>
      </c>
      <c r="E46" s="10" t="s">
        <v>22</v>
      </c>
    </row>
    <row r="47" spans="1:5" x14ac:dyDescent="0.35">
      <c r="A47" s="26" t="s">
        <v>6</v>
      </c>
      <c r="B47" s="2">
        <v>0</v>
      </c>
      <c r="C47" s="2">
        <v>-22.252908000000001</v>
      </c>
      <c r="D47" s="2">
        <v>-23.556431</v>
      </c>
      <c r="E47" s="2">
        <v>3.4430000000000001</v>
      </c>
    </row>
    <row r="48" spans="1:5" x14ac:dyDescent="0.35">
      <c r="A48" s="27"/>
      <c r="B48" s="2">
        <v>90</v>
      </c>
      <c r="C48" s="2">
        <v>-24.573126000000002</v>
      </c>
      <c r="D48" s="2">
        <v>-27.431344000000003</v>
      </c>
      <c r="E48" s="2">
        <v>3.3759999999999999</v>
      </c>
    </row>
    <row r="49" spans="1:5" x14ac:dyDescent="0.35">
      <c r="A49" s="28"/>
      <c r="B49" s="2">
        <v>180</v>
      </c>
      <c r="C49" s="2">
        <v>-21.242659</v>
      </c>
      <c r="D49" s="2">
        <v>-22.321434999999997</v>
      </c>
      <c r="E49" s="2">
        <v>3.6920000000000002</v>
      </c>
    </row>
    <row r="50" spans="1:5" x14ac:dyDescent="0.35">
      <c r="A50" s="24" t="s">
        <v>23</v>
      </c>
      <c r="B50" s="25"/>
      <c r="C50" s="11">
        <f>AVERAGE(C47:C49)</f>
        <v>-22.689564333333337</v>
      </c>
      <c r="D50" s="11">
        <f>AVERAGE(D47:D49)</f>
        <v>-24.436403333333331</v>
      </c>
      <c r="E50" s="11">
        <f>AVERAGE(E47:E49)</f>
        <v>3.5036666666666663</v>
      </c>
    </row>
    <row r="51" spans="1:5" x14ac:dyDescent="0.35">
      <c r="A51" s="24" t="s">
        <v>24</v>
      </c>
      <c r="B51" s="25"/>
      <c r="C51" s="11">
        <f>(STDEV(C47:C50))</f>
        <v>1.3942750026692097</v>
      </c>
      <c r="D51" s="11">
        <f>(STDEV(D47:D50))</f>
        <v>2.1769330073361388</v>
      </c>
      <c r="E51" s="11">
        <f>(STDEV(E47:E50))</f>
        <v>0.13595178884034193</v>
      </c>
    </row>
  </sheetData>
  <mergeCells count="8">
    <mergeCell ref="A51:B51"/>
    <mergeCell ref="A38:D38"/>
    <mergeCell ref="M2:Q2"/>
    <mergeCell ref="S2:W2"/>
    <mergeCell ref="A32:D32"/>
    <mergeCell ref="A45:E45"/>
    <mergeCell ref="A47:A49"/>
    <mergeCell ref="A50:B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CuO</vt:lpstr>
      <vt:lpstr>Al2O3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 luke</dc:creator>
  <cp:lastModifiedBy>RYAN James luke</cp:lastModifiedBy>
  <dcterms:created xsi:type="dcterms:W3CDTF">2025-06-13T18:49:18Z</dcterms:created>
  <dcterms:modified xsi:type="dcterms:W3CDTF">2025-07-05T17:36:02Z</dcterms:modified>
</cp:coreProperties>
</file>