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elopment\University\COM618-DataScience\application\data\"/>
    </mc:Choice>
  </mc:AlternateContent>
  <xr:revisionPtr revIDLastSave="0" documentId="13_ncr:9_{2BD10367-280A-4032-B206-BB24F7D13B7F}" xr6:coauthVersionLast="47" xr6:coauthVersionMax="47" xr10:uidLastSave="{00000000-0000-0000-0000-000000000000}"/>
  <bookViews>
    <workbookView xWindow="3795" yWindow="1455" windowWidth="21600" windowHeight="11385" firstSheet="1" activeTab="1" xr2:uid="{00000000-000D-0000-FFFF-FFFF00000000}"/>
  </bookViews>
  <sheets>
    <sheet name="covid19_app_country_agnostic_da" sheetId="1" r:id="rId1"/>
    <sheet name="DethsAgainstDownloadsPerMonthNO" sheetId="3" r:id="rId2"/>
    <sheet name="DeathsAgainstDownloadPerMonth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3" i="3" l="1"/>
  <c r="E3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2" i="3"/>
  <c r="B2" i="3"/>
  <c r="D2" i="3" s="1"/>
  <c r="D4" i="2"/>
  <c r="D5" i="2"/>
  <c r="D6" i="2"/>
  <c r="D7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D2" i="2"/>
  <c r="E4" i="2"/>
  <c r="E5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3" i="2"/>
  <c r="E2" i="2"/>
  <c r="B19" i="2"/>
  <c r="B18" i="2"/>
  <c r="B17" i="2"/>
  <c r="B16" i="2"/>
  <c r="B15" i="2"/>
  <c r="B14" i="2"/>
  <c r="B13" i="2"/>
  <c r="B12" i="2"/>
  <c r="B11" i="2"/>
  <c r="B10" i="2"/>
  <c r="B9" i="2"/>
  <c r="B6" i="2"/>
  <c r="B5" i="2"/>
  <c r="B4" i="2"/>
  <c r="B3" i="2"/>
  <c r="B2" i="2"/>
  <c r="B7" i="2"/>
  <c r="B8" i="2"/>
  <c r="D4" i="3" l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</calcChain>
</file>

<file path=xl/sharedStrings.xml><?xml version="1.0" encoding="utf-8"?>
<sst xmlns="http://purl.oclc.org/ooxml/spreadsheetml/main" count="18" uniqueCount="13">
  <si>
    <t>Week starting</t>
  </si>
  <si>
    <t>Week ending</t>
  </si>
  <si>
    <t>Number of app downloads</t>
  </si>
  <si>
    <t>Number of venues the app has sent alerts about</t>
  </si>
  <si>
    <t>Number of NHS QR posters created</t>
  </si>
  <si>
    <t>Cumulative number of app downloads</t>
  </si>
  <si>
    <t>Cumulative number of 'at risk' venues triggering venue alerts</t>
  </si>
  <si>
    <t>Cumulative number of NHS QR posters created</t>
  </si>
  <si>
    <t>Date</t>
  </si>
  <si>
    <t>new_downloads</t>
  </si>
  <si>
    <t>new_deaths</t>
  </si>
  <si>
    <t>cumulative_downloads</t>
  </si>
  <si>
    <t>cumulative_deaths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</si>
</sst>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26" borderId="0" xfId="0" applyNumberFormat="1" applyFill="1"/>
    <xf numFmtId="0" fontId="0" fillId="26" borderId="0" xfId="0" applyNumberFormat="1" applyFill="1"/>
    <xf numFmtId="0" fontId="0" fillId="0" borderId="0" xfId="0" applyNumberFormat="1" applyFill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DeathsAgainstDownloadPerMonth!$A$2:$A$19</c:f>
              <c:numCache>
                <c:formatCode>mmm\-yy</c:formatCode>
                <c:ptCount val="18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</c:numCache>
            </c:numRef>
          </c:cat>
          <c:val>
            <c:numRef>
              <c:f>DeathsAgainstDownloadPerMonth!$C$2:$C$19</c:f>
              <c:numCache>
                <c:formatCode>General</c:formatCode>
                <c:ptCount val="18"/>
                <c:pt idx="0">
                  <c:v>297</c:v>
                </c:pt>
                <c:pt idx="1">
                  <c:v>605</c:v>
                </c:pt>
                <c:pt idx="2">
                  <c:v>3507</c:v>
                </c:pt>
                <c:pt idx="3">
                  <c:v>8660</c:v>
                </c:pt>
                <c:pt idx="4">
                  <c:v>10678</c:v>
                </c:pt>
                <c:pt idx="5">
                  <c:v>19625</c:v>
                </c:pt>
                <c:pt idx="6">
                  <c:v>9532</c:v>
                </c:pt>
                <c:pt idx="7">
                  <c:v>2853</c:v>
                </c:pt>
                <c:pt idx="8">
                  <c:v>713</c:v>
                </c:pt>
                <c:pt idx="9">
                  <c:v>273</c:v>
                </c:pt>
                <c:pt idx="10">
                  <c:v>329</c:v>
                </c:pt>
                <c:pt idx="11">
                  <c:v>1218</c:v>
                </c:pt>
                <c:pt idx="12">
                  <c:v>2346</c:v>
                </c:pt>
                <c:pt idx="13">
                  <c:v>2741</c:v>
                </c:pt>
                <c:pt idx="14">
                  <c:v>2809</c:v>
                </c:pt>
                <c:pt idx="15">
                  <c:v>3002</c:v>
                </c:pt>
                <c:pt idx="16">
                  <c:v>2958</c:v>
                </c:pt>
                <c:pt idx="17">
                  <c:v>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A-49EC-B7F6-7C28AC986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354864"/>
        <c:axId val="2074355696"/>
      </c:lineChart>
      <c:dateAx>
        <c:axId val="2074354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55696"/>
        <c:crosses val="autoZero"/>
        <c:auto val="1"/>
        <c:lblOffset val="100"/>
        <c:baseTimeUnit val="months"/>
      </c:dateAx>
      <c:valAx>
        <c:axId val="20743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609599</xdr:colOff>
      <xdr:row>1</xdr:row>
      <xdr:rowOff>4762</xdr:rowOff>
    </xdr:from>
    <xdr:to>
      <xdr:col>17</xdr:col>
      <xdr:colOff>9524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34F96-C399-45C2-BCDB-1C463636F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A22" workbookViewId="0">
      <selection activeCell="C22" sqref="C22"/>
    </sheetView>
  </sheetViews>
  <sheetFormatPr defaultRowHeight="15" x14ac:dyDescent="0.25"/>
  <cols>
    <col min="1" max="1" width="13.42578125" customWidth="1"/>
    <col min="2" max="2" width="12.7109375" customWidth="1"/>
    <col min="3" max="3" width="24.85546875" customWidth="1"/>
    <col min="4" max="4" width="44.42578125" customWidth="1"/>
    <col min="5" max="5" width="32.5703125" customWidth="1"/>
    <col min="6" max="6" width="35.5703125" customWidth="1"/>
    <col min="7" max="7" width="56.28515625" customWidth="1"/>
    <col min="8" max="8" width="4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d">
        <v>2020-08-13</v>
      </c>
      <c r="B2" s="1" t="d">
        <v>2020-08-19</v>
      </c>
      <c r="C2">
        <v>53060</v>
      </c>
      <c r="D2">
        <v>0</v>
      </c>
      <c r="E2">
        <v>401</v>
      </c>
      <c r="F2">
        <v>53060</v>
      </c>
      <c r="G2">
        <v>0</v>
      </c>
      <c r="H2">
        <v>401</v>
      </c>
    </row>
    <row r="3" spans="1:8" x14ac:dyDescent="0.25">
      <c r="A3" s="1" t="d">
        <v>2020-08-20</v>
      </c>
      <c r="B3" s="1" t="d">
        <v>2020-08-26</v>
      </c>
      <c r="C3">
        <v>54105</v>
      </c>
      <c r="D3">
        <v>0</v>
      </c>
      <c r="E3">
        <v>521</v>
      </c>
      <c r="F3">
        <v>107165</v>
      </c>
      <c r="G3">
        <v>0</v>
      </c>
      <c r="H3">
        <v>922</v>
      </c>
    </row>
    <row r="4" spans="1:8" x14ac:dyDescent="0.25">
      <c r="A4" s="1" t="d">
        <v>2020-08-27</v>
      </c>
      <c r="B4" s="1" t="d">
        <v>2020-09-02</v>
      </c>
      <c r="C4">
        <v>42535</v>
      </c>
      <c r="D4">
        <v>0</v>
      </c>
      <c r="E4">
        <v>408</v>
      </c>
      <c r="F4">
        <v>149700</v>
      </c>
      <c r="G4">
        <v>0</v>
      </c>
      <c r="H4">
        <v>1330</v>
      </c>
    </row>
    <row r="5" spans="1:8" x14ac:dyDescent="0.25">
      <c r="A5" s="1" t="d">
        <v>2020-09-03</v>
      </c>
      <c r="B5" s="1" t="d">
        <v>2020-09-09</v>
      </c>
      <c r="C5">
        <v>35593</v>
      </c>
      <c r="D5">
        <v>0</v>
      </c>
      <c r="E5">
        <v>335</v>
      </c>
      <c r="F5">
        <v>185293</v>
      </c>
      <c r="G5">
        <v>0</v>
      </c>
      <c r="H5">
        <v>1665</v>
      </c>
    </row>
    <row r="6" spans="1:8" x14ac:dyDescent="0.25">
      <c r="A6" s="1" t="d">
        <v>2020-09-10</v>
      </c>
      <c r="B6" s="1" t="d">
        <v>2020-09-16</v>
      </c>
      <c r="C6">
        <v>110072</v>
      </c>
      <c r="D6">
        <v>0</v>
      </c>
      <c r="E6">
        <v>24936</v>
      </c>
      <c r="F6">
        <v>295365</v>
      </c>
      <c r="G6">
        <v>0</v>
      </c>
      <c r="H6">
        <v>26601</v>
      </c>
    </row>
    <row r="7" spans="1:8" x14ac:dyDescent="0.25">
      <c r="A7" s="1" t="d">
        <v>2020-09-17</v>
      </c>
      <c r="B7" s="1" t="d">
        <v>2020-09-23</v>
      </c>
      <c r="C7">
        <v>693280</v>
      </c>
      <c r="D7">
        <v>0</v>
      </c>
      <c r="E7">
        <v>200115</v>
      </c>
      <c r="F7">
        <v>988645</v>
      </c>
      <c r="G7">
        <v>0</v>
      </c>
      <c r="H7">
        <v>226716</v>
      </c>
    </row>
    <row r="8" spans="1:8" x14ac:dyDescent="0.25">
      <c r="A8" s="1" t="d">
        <v>2020-09-24</v>
      </c>
      <c r="B8" s="1" t="d">
        <v>2020-09-30</v>
      </c>
      <c r="C8">
        <v>13437240</v>
      </c>
      <c r="D8">
        <v>0</v>
      </c>
      <c r="E8">
        <v>344921</v>
      </c>
      <c r="F8">
        <v>14425885</v>
      </c>
      <c r="G8">
        <v>0</v>
      </c>
      <c r="H8">
        <v>571637</v>
      </c>
    </row>
    <row r="9" spans="1:8" x14ac:dyDescent="0.25">
      <c r="A9" s="1" t="d">
        <v>2020-10-01</v>
      </c>
      <c r="B9" s="1" t="d">
        <v>2020-10-07</v>
      </c>
      <c r="C9">
        <v>2067739</v>
      </c>
      <c r="D9">
        <v>0</v>
      </c>
      <c r="E9">
        <v>71543</v>
      </c>
      <c r="F9">
        <v>16493624</v>
      </c>
      <c r="G9">
        <v>0</v>
      </c>
      <c r="H9">
        <v>643180</v>
      </c>
    </row>
    <row r="10" spans="1:8" x14ac:dyDescent="0.25">
      <c r="A10" s="1" t="d">
        <v>2020-10-08</v>
      </c>
      <c r="B10" s="1" t="d">
        <v>2020-10-14</v>
      </c>
      <c r="C10">
        <v>1166815</v>
      </c>
      <c r="D10">
        <v>0</v>
      </c>
      <c r="E10">
        <v>41269</v>
      </c>
      <c r="F10">
        <v>17660439</v>
      </c>
      <c r="G10">
        <v>0</v>
      </c>
      <c r="H10">
        <v>684449</v>
      </c>
    </row>
    <row r="11" spans="1:8" x14ac:dyDescent="0.25">
      <c r="A11" s="1" t="d">
        <v>2020-10-15</v>
      </c>
      <c r="B11" s="1" t="d">
        <v>2020-10-21</v>
      </c>
      <c r="C11">
        <v>967113</v>
      </c>
      <c r="D11">
        <v>0</v>
      </c>
      <c r="E11">
        <v>28532</v>
      </c>
      <c r="F11">
        <v>18627552</v>
      </c>
      <c r="G11">
        <v>0</v>
      </c>
      <c r="H11">
        <v>712981</v>
      </c>
    </row>
    <row r="12" spans="1:8" x14ac:dyDescent="0.25">
      <c r="A12" s="1" t="d">
        <v>2020-10-22</v>
      </c>
      <c r="B12" s="1" t="d">
        <v>2020-10-28</v>
      </c>
      <c r="C12">
        <v>573868</v>
      </c>
      <c r="D12">
        <v>0</v>
      </c>
      <c r="E12">
        <v>17012</v>
      </c>
      <c r="F12">
        <v>19201420</v>
      </c>
      <c r="G12">
        <v>0</v>
      </c>
      <c r="H12">
        <v>729993</v>
      </c>
    </row>
    <row r="13" spans="1:8" x14ac:dyDescent="0.25">
      <c r="A13" s="1" t="d">
        <v>2020-10-29</v>
      </c>
      <c r="B13" s="1" t="d">
        <v>2020-11-04</v>
      </c>
      <c r="C13">
        <v>418834</v>
      </c>
      <c r="D13">
        <v>0</v>
      </c>
      <c r="E13">
        <v>13056</v>
      </c>
      <c r="F13">
        <v>19620254</v>
      </c>
      <c r="G13">
        <v>0</v>
      </c>
      <c r="H13">
        <v>743049</v>
      </c>
    </row>
    <row r="14" spans="1:8" x14ac:dyDescent="0.25">
      <c r="A14" s="1" t="d">
        <v>2020-11-05</v>
      </c>
      <c r="B14" s="1" t="d">
        <v>2020-11-11</v>
      </c>
      <c r="C14">
        <v>185169</v>
      </c>
      <c r="D14">
        <v>0</v>
      </c>
      <c r="E14">
        <v>8048</v>
      </c>
      <c r="F14">
        <v>19805423</v>
      </c>
      <c r="G14">
        <v>0</v>
      </c>
      <c r="H14">
        <v>751097</v>
      </c>
    </row>
    <row r="15" spans="1:8" x14ac:dyDescent="0.25">
      <c r="A15" s="1" t="d">
        <v>2020-11-12</v>
      </c>
      <c r="B15" s="1" t="d">
        <v>2020-11-18</v>
      </c>
      <c r="C15">
        <v>211459</v>
      </c>
      <c r="D15">
        <v>0</v>
      </c>
      <c r="E15">
        <v>4976</v>
      </c>
      <c r="F15">
        <v>20016882</v>
      </c>
      <c r="G15">
        <v>0</v>
      </c>
      <c r="H15">
        <v>756073</v>
      </c>
    </row>
    <row r="16" spans="1:8" x14ac:dyDescent="0.25">
      <c r="A16" s="1" t="d">
        <v>2020-11-19</v>
      </c>
      <c r="B16" s="1" t="d">
        <v>2020-11-25</v>
      </c>
      <c r="C16">
        <v>152180</v>
      </c>
      <c r="D16">
        <v>0</v>
      </c>
      <c r="E16">
        <v>4005</v>
      </c>
      <c r="F16">
        <v>20169062</v>
      </c>
      <c r="G16">
        <v>0</v>
      </c>
      <c r="H16">
        <v>760078</v>
      </c>
    </row>
    <row r="17" spans="1:8" x14ac:dyDescent="0.25">
      <c r="A17" s="1" t="d">
        <v>2020-11-26</v>
      </c>
      <c r="B17" s="1" t="d">
        <v>2020-12-02</v>
      </c>
      <c r="C17">
        <v>139320</v>
      </c>
      <c r="D17">
        <v>0</v>
      </c>
      <c r="E17">
        <v>6327</v>
      </c>
      <c r="F17">
        <v>20308382</v>
      </c>
      <c r="G17">
        <v>0</v>
      </c>
      <c r="H17">
        <v>766405</v>
      </c>
    </row>
    <row r="18" spans="1:8" x14ac:dyDescent="0.25">
      <c r="A18" s="1" t="d">
        <v>2020-12-03</v>
      </c>
      <c r="B18" s="1" t="d">
        <v>2020-12-09</v>
      </c>
      <c r="C18">
        <v>186943</v>
      </c>
      <c r="D18">
        <v>0</v>
      </c>
      <c r="E18">
        <v>4918</v>
      </c>
      <c r="F18">
        <v>20495325</v>
      </c>
      <c r="G18">
        <v>0</v>
      </c>
      <c r="H18">
        <v>771323</v>
      </c>
    </row>
    <row r="19" spans="1:8" x14ac:dyDescent="0.25">
      <c r="A19" s="1" t="d">
        <v>2020-12-10</v>
      </c>
      <c r="B19" s="1" t="d">
        <v>2020-12-16</v>
      </c>
      <c r="C19">
        <v>190294</v>
      </c>
      <c r="D19">
        <v>28</v>
      </c>
      <c r="E19">
        <v>3868</v>
      </c>
      <c r="F19">
        <v>20685619</v>
      </c>
      <c r="G19">
        <v>28</v>
      </c>
      <c r="H19">
        <v>775191</v>
      </c>
    </row>
    <row r="20" spans="1:8" x14ac:dyDescent="0.25">
      <c r="A20" s="1" t="d">
        <v>2020-12-17</v>
      </c>
      <c r="B20" s="1" t="d">
        <v>2020-12-23</v>
      </c>
      <c r="C20">
        <v>176578</v>
      </c>
      <c r="D20">
        <v>84</v>
      </c>
      <c r="E20">
        <v>2770</v>
      </c>
      <c r="F20">
        <v>20862197</v>
      </c>
      <c r="G20">
        <v>112</v>
      </c>
      <c r="H20">
        <v>777961</v>
      </c>
    </row>
    <row r="21" spans="1:8" x14ac:dyDescent="0.25">
      <c r="A21" s="1" t="d">
        <v>2020-12-24</v>
      </c>
      <c r="B21" s="1" t="d">
        <v>2020-12-30</v>
      </c>
      <c r="C21">
        <v>164835</v>
      </c>
      <c r="D21">
        <v>41</v>
      </c>
      <c r="E21">
        <v>1142</v>
      </c>
      <c r="F21">
        <v>21027032</v>
      </c>
      <c r="G21">
        <v>153</v>
      </c>
      <c r="H21">
        <v>779103</v>
      </c>
    </row>
    <row r="22" spans="1:8" x14ac:dyDescent="0.25">
      <c r="A22" s="1" t="d">
        <v>2020-12-31</v>
      </c>
      <c r="B22" s="1" t="d">
        <v>2021-01-06</v>
      </c>
      <c r="C22">
        <v>174089</v>
      </c>
      <c r="D22">
        <v>54</v>
      </c>
      <c r="E22">
        <v>3106</v>
      </c>
      <c r="F22">
        <v>21201121</v>
      </c>
      <c r="G22">
        <v>207</v>
      </c>
      <c r="H22">
        <v>782209</v>
      </c>
    </row>
    <row r="23" spans="1:8" x14ac:dyDescent="0.25">
      <c r="A23" s="1" t="d">
        <v>2021-01-07</v>
      </c>
      <c r="B23" s="1" t="d">
        <v>2021-01-13</v>
      </c>
      <c r="C23">
        <v>156979</v>
      </c>
      <c r="D23">
        <v>19</v>
      </c>
      <c r="E23">
        <v>2876</v>
      </c>
      <c r="F23">
        <v>21358100</v>
      </c>
      <c r="G23">
        <v>226</v>
      </c>
      <c r="H23">
        <v>785085</v>
      </c>
    </row>
    <row r="24" spans="1:8" x14ac:dyDescent="0.25">
      <c r="A24" s="1" t="d">
        <v>2021-01-14</v>
      </c>
      <c r="B24" s="1" t="d">
        <v>2021-01-20</v>
      </c>
      <c r="C24">
        <v>121871</v>
      </c>
      <c r="D24">
        <v>15</v>
      </c>
      <c r="E24">
        <v>2053</v>
      </c>
      <c r="F24">
        <v>21479971</v>
      </c>
      <c r="G24">
        <v>241</v>
      </c>
      <c r="H24">
        <v>787138</v>
      </c>
    </row>
    <row r="25" spans="1:8" x14ac:dyDescent="0.25">
      <c r="A25" s="1" t="d">
        <v>2021-01-21</v>
      </c>
      <c r="B25" s="1" t="d">
        <v>2021-01-27</v>
      </c>
      <c r="C25">
        <v>102032</v>
      </c>
      <c r="D25">
        <v>12</v>
      </c>
      <c r="E25">
        <v>1721</v>
      </c>
      <c r="F25">
        <v>21582003</v>
      </c>
      <c r="G25">
        <v>253</v>
      </c>
      <c r="H25">
        <v>788859</v>
      </c>
    </row>
    <row r="26" spans="1:8" x14ac:dyDescent="0.25">
      <c r="A26" s="1" t="d">
        <v>2021-01-28</v>
      </c>
      <c r="B26" s="1" t="d">
        <v>2021-02-03</v>
      </c>
      <c r="C26">
        <v>86832</v>
      </c>
      <c r="D26">
        <v>11</v>
      </c>
      <c r="E26">
        <v>1651</v>
      </c>
      <c r="F26">
        <v>21668835</v>
      </c>
      <c r="G26">
        <v>264</v>
      </c>
      <c r="H26">
        <v>790510</v>
      </c>
    </row>
    <row r="27" spans="1:8" x14ac:dyDescent="0.25">
      <c r="A27" s="1" t="d">
        <v>2021-02-04</v>
      </c>
      <c r="B27" s="1" t="d">
        <v>2021-02-10</v>
      </c>
      <c r="C27">
        <v>69292</v>
      </c>
      <c r="D27">
        <v>3</v>
      </c>
      <c r="E27">
        <v>1293</v>
      </c>
      <c r="F27">
        <v>21738127</v>
      </c>
      <c r="G27">
        <v>267</v>
      </c>
      <c r="H27">
        <v>791803</v>
      </c>
    </row>
    <row r="28" spans="1:8" x14ac:dyDescent="0.25">
      <c r="A28" s="1" t="d">
        <v>2021-02-11</v>
      </c>
      <c r="B28" s="1" t="d">
        <v>2021-02-17</v>
      </c>
      <c r="C28">
        <v>69377</v>
      </c>
      <c r="D28">
        <v>1</v>
      </c>
      <c r="E28">
        <v>1194</v>
      </c>
      <c r="F28">
        <v>21807504</v>
      </c>
      <c r="G28">
        <v>268</v>
      </c>
      <c r="H28">
        <v>792997</v>
      </c>
    </row>
    <row r="29" spans="1:8" x14ac:dyDescent="0.25">
      <c r="A29" s="1" t="d">
        <v>2021-02-18</v>
      </c>
      <c r="B29" s="1" t="d">
        <v>2021-02-24</v>
      </c>
      <c r="C29">
        <v>66252</v>
      </c>
      <c r="D29">
        <v>4</v>
      </c>
      <c r="E29">
        <v>1136</v>
      </c>
      <c r="F29">
        <v>21873756</v>
      </c>
      <c r="G29">
        <v>272</v>
      </c>
      <c r="H29">
        <v>794133</v>
      </c>
    </row>
    <row r="30" spans="1:8" x14ac:dyDescent="0.25">
      <c r="A30" s="1" t="d">
        <v>2021-02-25</v>
      </c>
      <c r="B30" s="1" t="d">
        <v>2021-03-03</v>
      </c>
      <c r="C30">
        <v>69563</v>
      </c>
      <c r="D30">
        <v>0</v>
      </c>
      <c r="E30">
        <v>1261</v>
      </c>
      <c r="F30">
        <v>21943319</v>
      </c>
      <c r="G30">
        <v>272</v>
      </c>
      <c r="H30">
        <v>795394</v>
      </c>
    </row>
    <row r="31" spans="1:8" x14ac:dyDescent="0.25">
      <c r="A31" s="1" t="d">
        <v>2021-03-04</v>
      </c>
      <c r="B31" s="1" t="d">
        <v>2021-03-10</v>
      </c>
      <c r="C31">
        <v>78258</v>
      </c>
      <c r="D31">
        <v>1</v>
      </c>
      <c r="E31">
        <v>1712</v>
      </c>
      <c r="F31">
        <v>22021577</v>
      </c>
      <c r="G31">
        <v>273</v>
      </c>
      <c r="H31">
        <v>797106</v>
      </c>
    </row>
    <row r="32" spans="1:8" x14ac:dyDescent="0.25">
      <c r="A32" s="1" t="d">
        <v>2021-03-11</v>
      </c>
      <c r="B32" s="1" t="d">
        <v>2021-03-17</v>
      </c>
      <c r="C32">
        <v>61841</v>
      </c>
      <c r="D32">
        <v>4</v>
      </c>
      <c r="E32">
        <v>1449</v>
      </c>
      <c r="F32">
        <v>22083418</v>
      </c>
      <c r="G32">
        <v>277</v>
      </c>
      <c r="H32">
        <v>798555</v>
      </c>
    </row>
    <row r="33" spans="1:8" x14ac:dyDescent="0.25">
      <c r="A33" s="1" t="d">
        <v>2021-03-18</v>
      </c>
      <c r="B33" s="1" t="d">
        <v>2021-03-24</v>
      </c>
      <c r="C33">
        <v>74931</v>
      </c>
      <c r="D33">
        <v>0</v>
      </c>
      <c r="E33">
        <v>2214</v>
      </c>
      <c r="F33">
        <v>22158349</v>
      </c>
      <c r="G33">
        <v>277</v>
      </c>
      <c r="H33">
        <v>800769</v>
      </c>
    </row>
    <row r="34" spans="1:8" x14ac:dyDescent="0.25">
      <c r="A34" s="1" t="d">
        <v>2021-03-25</v>
      </c>
      <c r="B34" s="1" t="d">
        <v>2021-03-31</v>
      </c>
      <c r="C34">
        <v>66326</v>
      </c>
      <c r="D34">
        <v>0</v>
      </c>
      <c r="E34">
        <v>5552</v>
      </c>
      <c r="F34">
        <v>22224675</v>
      </c>
      <c r="G34">
        <v>277</v>
      </c>
      <c r="H34">
        <v>806321</v>
      </c>
    </row>
    <row r="35" spans="1:8" x14ac:dyDescent="0.25">
      <c r="A35" s="1" t="d">
        <v>2021-04-01</v>
      </c>
      <c r="B35" s="1" t="d">
        <v>2021-04-07</v>
      </c>
      <c r="C35">
        <v>74536</v>
      </c>
      <c r="D35">
        <v>5</v>
      </c>
      <c r="E35">
        <v>18111</v>
      </c>
      <c r="F35">
        <v>22299211</v>
      </c>
      <c r="G35">
        <v>282</v>
      </c>
      <c r="H35">
        <v>824432</v>
      </c>
    </row>
    <row r="36" spans="1:8" x14ac:dyDescent="0.25">
      <c r="A36" s="1" t="d">
        <v>2021-04-08</v>
      </c>
      <c r="B36" s="1" t="d">
        <v>2021-04-14</v>
      </c>
      <c r="C36">
        <v>280963</v>
      </c>
      <c r="D36">
        <v>0</v>
      </c>
      <c r="E36">
        <v>31118</v>
      </c>
      <c r="F36">
        <v>22580174</v>
      </c>
      <c r="G36">
        <v>282</v>
      </c>
      <c r="H36">
        <v>855550</v>
      </c>
    </row>
    <row r="37" spans="1:8" x14ac:dyDescent="0.25">
      <c r="A37" s="1" t="d">
        <v>2021-04-15</v>
      </c>
      <c r="B37" s="1" t="d">
        <v>2021-04-21</v>
      </c>
      <c r="C37">
        <v>376039</v>
      </c>
      <c r="D37">
        <v>11</v>
      </c>
      <c r="E37">
        <v>11628</v>
      </c>
      <c r="F37">
        <v>22956213</v>
      </c>
      <c r="G37">
        <v>293</v>
      </c>
      <c r="H37">
        <v>867178</v>
      </c>
    </row>
    <row r="38" spans="1:8" x14ac:dyDescent="0.25">
      <c r="A38" s="1" t="d">
        <v>2021-04-22</v>
      </c>
      <c r="B38" s="1" t="d">
        <v>2021-04-28</v>
      </c>
      <c r="C38">
        <v>306221</v>
      </c>
      <c r="D38">
        <v>11</v>
      </c>
      <c r="E38">
        <v>8859</v>
      </c>
      <c r="F38">
        <v>23262434</v>
      </c>
      <c r="G38">
        <v>304</v>
      </c>
      <c r="H38">
        <v>876037</v>
      </c>
    </row>
    <row r="39" spans="1:8" x14ac:dyDescent="0.25">
      <c r="A39" s="1" t="d">
        <v>2021-04-29</v>
      </c>
      <c r="B39" s="1" t="d">
        <v>2021-05-05</v>
      </c>
      <c r="C39">
        <v>247667</v>
      </c>
      <c r="D39">
        <v>3</v>
      </c>
      <c r="E39">
        <v>6280</v>
      </c>
      <c r="F39">
        <v>23510101</v>
      </c>
      <c r="G39">
        <v>307</v>
      </c>
      <c r="H39">
        <v>882317</v>
      </c>
    </row>
    <row r="40" spans="1:8" x14ac:dyDescent="0.25">
      <c r="A40" s="1" t="d">
        <v>2021-05-06</v>
      </c>
      <c r="B40" s="1" t="d">
        <v>2021-05-12</v>
      </c>
      <c r="C40">
        <v>207132</v>
      </c>
      <c r="D40">
        <v>8</v>
      </c>
      <c r="E40">
        <v>8450</v>
      </c>
      <c r="F40">
        <v>23717233</v>
      </c>
      <c r="G40">
        <v>315</v>
      </c>
      <c r="H40">
        <v>890767</v>
      </c>
    </row>
    <row r="41" spans="1:8" x14ac:dyDescent="0.25">
      <c r="A41" s="1" t="d">
        <v>2021-05-13</v>
      </c>
      <c r="B41" s="1" t="d">
        <v>2021-05-19</v>
      </c>
      <c r="C41">
        <v>324211</v>
      </c>
      <c r="D41">
        <v>17</v>
      </c>
      <c r="E41">
        <v>14466</v>
      </c>
      <c r="F41">
        <v>24041444</v>
      </c>
      <c r="G41">
        <v>332</v>
      </c>
      <c r="H41">
        <v>905233</v>
      </c>
    </row>
    <row r="42" spans="1:8" x14ac:dyDescent="0.25">
      <c r="A42" s="1" t="d">
        <v>2021-05-20</v>
      </c>
      <c r="B42" s="1" t="d">
        <v>2021-05-26</v>
      </c>
      <c r="C42">
        <v>434662</v>
      </c>
      <c r="D42">
        <v>23</v>
      </c>
      <c r="E42">
        <v>7854</v>
      </c>
      <c r="F42">
        <v>24476106</v>
      </c>
      <c r="G42">
        <v>355</v>
      </c>
      <c r="H42">
        <v>913087</v>
      </c>
    </row>
    <row r="43" spans="1:8" x14ac:dyDescent="0.25">
      <c r="A43" s="1" t="d">
        <v>2021-05-27</v>
      </c>
      <c r="B43" s="1" t="d">
        <v>2021-06-02</v>
      </c>
      <c r="C43">
        <v>392095</v>
      </c>
      <c r="D43">
        <v>102</v>
      </c>
      <c r="E43">
        <v>4784</v>
      </c>
      <c r="F43">
        <v>24868201</v>
      </c>
      <c r="G43">
        <v>457</v>
      </c>
      <c r="H43">
        <v>917871</v>
      </c>
    </row>
    <row r="44" spans="1:8" x14ac:dyDescent="0.25">
      <c r="A44" s="1" t="d">
        <v>2021-06-03</v>
      </c>
      <c r="B44" s="1" t="d">
        <v>2021-06-09</v>
      </c>
      <c r="C44">
        <v>322506</v>
      </c>
      <c r="D44">
        <v>270</v>
      </c>
      <c r="E44">
        <v>5448</v>
      </c>
      <c r="F44">
        <v>25190707</v>
      </c>
      <c r="G44">
        <v>727</v>
      </c>
      <c r="H44">
        <v>923319</v>
      </c>
    </row>
    <row r="45" spans="1:8" x14ac:dyDescent="0.25">
      <c r="A45" s="1" t="d">
        <v>2021-06-10</v>
      </c>
      <c r="B45" s="1" t="d">
        <v>2021-06-16</v>
      </c>
      <c r="C45">
        <v>285207</v>
      </c>
      <c r="D45">
        <v>467</v>
      </c>
      <c r="E45">
        <v>5795</v>
      </c>
      <c r="F45">
        <v>25475914</v>
      </c>
      <c r="G45">
        <v>1194</v>
      </c>
      <c r="H45">
        <v>929114</v>
      </c>
    </row>
    <row r="46" spans="1:8" x14ac:dyDescent="0.25">
      <c r="A46" s="1" t="d">
        <v>2021-06-17</v>
      </c>
      <c r="B46" s="1" t="d">
        <v>2021-06-23</v>
      </c>
      <c r="C46">
        <v>303362</v>
      </c>
      <c r="D46">
        <v>352</v>
      </c>
      <c r="E46">
        <v>6360</v>
      </c>
      <c r="F46">
        <v>25779276</v>
      </c>
      <c r="G46">
        <v>1546</v>
      </c>
      <c r="H46">
        <v>935474</v>
      </c>
    </row>
    <row r="47" spans="1:8" x14ac:dyDescent="0.25">
      <c r="A47" s="1" t="d">
        <v>2021-06-24</v>
      </c>
      <c r="B47" s="1" t="d">
        <v>2021-06-30</v>
      </c>
      <c r="C47">
        <v>329747</v>
      </c>
      <c r="D47">
        <v>496</v>
      </c>
      <c r="E47">
        <v>5911</v>
      </c>
      <c r="F47">
        <v>26109023</v>
      </c>
      <c r="G47">
        <v>2042</v>
      </c>
      <c r="H47">
        <v>941385</v>
      </c>
    </row>
    <row r="48" spans="1:8" x14ac:dyDescent="0.25">
      <c r="A48" s="1" t="d">
        <v>2021-07-01</v>
      </c>
      <c r="B48" s="1" t="d">
        <v>2021-07-07</v>
      </c>
      <c r="C48">
        <v>340658</v>
      </c>
      <c r="D48">
        <v>1247</v>
      </c>
      <c r="E48">
        <v>4896</v>
      </c>
      <c r="F48">
        <v>26449681</v>
      </c>
      <c r="G48">
        <v>3289</v>
      </c>
      <c r="H48">
        <v>946281</v>
      </c>
    </row>
    <row r="49" spans="1:8" x14ac:dyDescent="0.25">
      <c r="A49" s="1" t="d">
        <v>2021-07-08</v>
      </c>
      <c r="B49" s="1" t="d">
        <v>2021-07-14</v>
      </c>
      <c r="C49">
        <v>301294</v>
      </c>
      <c r="D49">
        <v>688</v>
      </c>
      <c r="E49">
        <v>4289</v>
      </c>
      <c r="F49">
        <v>26750975</v>
      </c>
      <c r="G49">
        <v>3977</v>
      </c>
      <c r="H49">
        <v>950570</v>
      </c>
    </row>
    <row r="50" spans="1:8" x14ac:dyDescent="0.25">
      <c r="A50" s="1" t="d">
        <v>2021-07-15</v>
      </c>
      <c r="B50" s="1" t="d">
        <v>2021-07-21</v>
      </c>
      <c r="C50">
        <v>296976</v>
      </c>
      <c r="D50">
        <v>1992</v>
      </c>
      <c r="E50">
        <v>6696</v>
      </c>
      <c r="F50">
        <v>27047951</v>
      </c>
      <c r="G50">
        <v>5969</v>
      </c>
      <c r="H50">
        <v>957266</v>
      </c>
    </row>
    <row r="51" spans="1:8" x14ac:dyDescent="0.25">
      <c r="A51" s="1" t="d">
        <v>2021-07-22</v>
      </c>
      <c r="B51" s="1" t="d">
        <v>2021-07-28</v>
      </c>
      <c r="C51">
        <v>171394</v>
      </c>
      <c r="D51">
        <v>789</v>
      </c>
      <c r="E51">
        <v>3455</v>
      </c>
      <c r="F51">
        <v>27219345</v>
      </c>
      <c r="G51">
        <v>6758</v>
      </c>
      <c r="H51">
        <v>960721</v>
      </c>
    </row>
    <row r="52" spans="1:8" x14ac:dyDescent="0.25">
      <c r="A52" s="1" t="d">
        <v>2021-07-29</v>
      </c>
      <c r="B52" s="1" t="d">
        <v>2021-08-04</v>
      </c>
      <c r="C52">
        <v>124627</v>
      </c>
      <c r="D52">
        <v>757</v>
      </c>
      <c r="E52">
        <v>2311</v>
      </c>
      <c r="F52">
        <v>27343972</v>
      </c>
      <c r="G52">
        <v>7515</v>
      </c>
      <c r="H52">
        <v>963032</v>
      </c>
    </row>
    <row r="53" spans="1:8" x14ac:dyDescent="0.25">
      <c r="A53" s="1" t="d">
        <v>2021-08-05</v>
      </c>
      <c r="B53" s="1" t="d">
        <v>2021-08-11</v>
      </c>
      <c r="C53">
        <v>110548</v>
      </c>
      <c r="D53">
        <v>1366</v>
      </c>
      <c r="E53">
        <v>1752</v>
      </c>
      <c r="F53">
        <v>27454520</v>
      </c>
      <c r="G53">
        <v>8881</v>
      </c>
      <c r="H53">
        <v>964784</v>
      </c>
    </row>
    <row r="54" spans="1:8" x14ac:dyDescent="0.25">
      <c r="A54" s="1" t="d">
        <v>2021-08-12</v>
      </c>
      <c r="B54" s="1" t="d">
        <v>2021-08-18</v>
      </c>
      <c r="C54">
        <v>102203</v>
      </c>
      <c r="D54">
        <v>1432</v>
      </c>
      <c r="E54">
        <v>1475</v>
      </c>
      <c r="F54">
        <v>27556723</v>
      </c>
      <c r="G54">
        <v>10313</v>
      </c>
      <c r="H54">
        <v>966259</v>
      </c>
    </row>
    <row r="55" spans="1:8" x14ac:dyDescent="0.25">
      <c r="A55" s="1" t="d">
        <v>2021-08-19</v>
      </c>
      <c r="B55" s="1" t="d">
        <v>2021-08-25</v>
      </c>
      <c r="C55">
        <v>100534</v>
      </c>
      <c r="D55">
        <v>1212</v>
      </c>
      <c r="E55">
        <v>1267</v>
      </c>
      <c r="F55">
        <v>27657257</v>
      </c>
      <c r="G55">
        <v>11525</v>
      </c>
      <c r="H55">
        <v>967526</v>
      </c>
    </row>
    <row r="56" spans="1:8" x14ac:dyDescent="0.25">
      <c r="A56" s="1" t="d">
        <v>2021-08-26</v>
      </c>
      <c r="B56" s="1" t="d">
        <v>2021-09-01</v>
      </c>
      <c r="C56">
        <v>104617</v>
      </c>
      <c r="D56">
        <v>1139</v>
      </c>
      <c r="E56">
        <v>1315</v>
      </c>
      <c r="F56">
        <v>27761874</v>
      </c>
      <c r="G56">
        <v>12664</v>
      </c>
      <c r="H56">
        <v>968841</v>
      </c>
    </row>
    <row r="57" spans="1:8" x14ac:dyDescent="0.25">
      <c r="A57" s="1" t="d">
        <v>2021-09-02</v>
      </c>
      <c r="B57" s="1" t="d">
        <v>2021-09-08</v>
      </c>
      <c r="C57">
        <v>108098</v>
      </c>
      <c r="D57">
        <v>1113</v>
      </c>
      <c r="E57">
        <v>1507</v>
      </c>
      <c r="F57">
        <v>27869972</v>
      </c>
      <c r="G57">
        <v>13777</v>
      </c>
      <c r="H57">
        <v>970348</v>
      </c>
    </row>
    <row r="58" spans="1:8" x14ac:dyDescent="0.25">
      <c r="A58" s="1" t="d">
        <v>2021-09-09</v>
      </c>
      <c r="B58" s="1" t="d">
        <v>2021-09-15</v>
      </c>
      <c r="C58">
        <v>105829</v>
      </c>
      <c r="D58">
        <v>715</v>
      </c>
      <c r="E58">
        <v>1374</v>
      </c>
      <c r="F58">
        <v>27975801</v>
      </c>
      <c r="G58">
        <v>14492</v>
      </c>
      <c r="H58">
        <v>971722</v>
      </c>
    </row>
    <row r="59" spans="1:8" x14ac:dyDescent="0.25">
      <c r="A59" s="1" t="d">
        <v>2021-09-16</v>
      </c>
      <c r="B59" s="1" t="d">
        <v>2021-09-22</v>
      </c>
      <c r="C59">
        <v>105113</v>
      </c>
      <c r="D59">
        <v>763</v>
      </c>
      <c r="E59">
        <v>1252</v>
      </c>
      <c r="F59">
        <v>28080914</v>
      </c>
      <c r="G59">
        <v>15255</v>
      </c>
      <c r="H59">
        <v>972974</v>
      </c>
    </row>
    <row r="60" spans="1:8" x14ac:dyDescent="0.25">
      <c r="A60" s="1" t="d">
        <v>2021-09-23</v>
      </c>
      <c r="B60" s="1" t="d">
        <v>2021-09-29</v>
      </c>
      <c r="C60">
        <v>97326</v>
      </c>
      <c r="D60">
        <v>1045</v>
      </c>
      <c r="E60">
        <v>1256</v>
      </c>
      <c r="F60">
        <v>28178240</v>
      </c>
      <c r="G60">
        <v>16300</v>
      </c>
      <c r="H60">
        <v>974230</v>
      </c>
    </row>
    <row r="61" spans="1:8" x14ac:dyDescent="0.25">
      <c r="A61" s="1" t="d">
        <v>2021-09-30</v>
      </c>
      <c r="B61" s="1" t="d">
        <v>2021-10-06</v>
      </c>
      <c r="C61">
        <v>93457</v>
      </c>
      <c r="D61">
        <v>1038</v>
      </c>
      <c r="E61">
        <v>885</v>
      </c>
      <c r="F61">
        <v>28271697</v>
      </c>
      <c r="G61">
        <v>17338</v>
      </c>
      <c r="H61">
        <v>975115</v>
      </c>
    </row>
    <row r="62" spans="1:8" x14ac:dyDescent="0.25">
      <c r="A62" s="1" t="d">
        <v>2021-10-07</v>
      </c>
      <c r="B62" s="1" t="d">
        <v>2021-10-13</v>
      </c>
      <c r="C62">
        <v>77393</v>
      </c>
      <c r="D62">
        <v>1744</v>
      </c>
      <c r="E62">
        <v>819</v>
      </c>
      <c r="F62">
        <v>28349090</v>
      </c>
      <c r="G62">
        <v>19082</v>
      </c>
      <c r="H62">
        <v>975934</v>
      </c>
    </row>
    <row r="63" spans="1:8" x14ac:dyDescent="0.25">
      <c r="A63" s="1" t="d">
        <v>2021-10-14</v>
      </c>
      <c r="B63" s="1" t="d">
        <v>2021-10-20</v>
      </c>
      <c r="C63">
        <v>84564</v>
      </c>
      <c r="D63">
        <v>1931</v>
      </c>
      <c r="E63">
        <v>758</v>
      </c>
      <c r="F63">
        <v>28433654</v>
      </c>
      <c r="G63">
        <v>21013</v>
      </c>
      <c r="H63">
        <v>976692</v>
      </c>
    </row>
    <row r="64" spans="1:8" x14ac:dyDescent="0.25">
      <c r="A64" s="1" t="d">
        <v>2021-10-21</v>
      </c>
      <c r="B64" s="1" t="d">
        <v>2021-10-27</v>
      </c>
      <c r="C64">
        <v>88256</v>
      </c>
      <c r="D64">
        <v>2206</v>
      </c>
      <c r="E64">
        <v>844</v>
      </c>
      <c r="F64">
        <v>28521910</v>
      </c>
      <c r="G64">
        <v>23219</v>
      </c>
      <c r="H64">
        <v>977536</v>
      </c>
    </row>
    <row r="65" spans="1:8" x14ac:dyDescent="0.25">
      <c r="A65" s="1" t="d">
        <v>2021-10-28</v>
      </c>
      <c r="B65" s="1" t="d">
        <v>2021-11-03</v>
      </c>
      <c r="C65">
        <v>85817</v>
      </c>
      <c r="D65">
        <v>2501</v>
      </c>
      <c r="E65">
        <v>869</v>
      </c>
      <c r="F65">
        <v>28607727</v>
      </c>
      <c r="G65">
        <v>25720</v>
      </c>
      <c r="H65">
        <v>978405</v>
      </c>
    </row>
    <row r="66" spans="1:8" x14ac:dyDescent="0.25">
      <c r="A66" s="1" t="d">
        <v>2021-11-04</v>
      </c>
      <c r="B66" s="1" t="d">
        <v>2021-11-10</v>
      </c>
      <c r="C66">
        <v>81329</v>
      </c>
      <c r="D66">
        <v>1353</v>
      </c>
      <c r="E66">
        <v>942</v>
      </c>
      <c r="F66">
        <v>28689056</v>
      </c>
      <c r="G66">
        <v>27073</v>
      </c>
      <c r="H66">
        <v>979347</v>
      </c>
    </row>
    <row r="67" spans="1:8" x14ac:dyDescent="0.25">
      <c r="A67" s="1" t="d">
        <v>2021-11-11</v>
      </c>
      <c r="B67" s="1" t="d">
        <v>2021-11-17</v>
      </c>
      <c r="C67">
        <v>86559</v>
      </c>
      <c r="D67">
        <v>1400</v>
      </c>
      <c r="E67">
        <v>894</v>
      </c>
      <c r="F67">
        <v>28775615</v>
      </c>
      <c r="G67">
        <v>28473</v>
      </c>
      <c r="H67">
        <v>980241</v>
      </c>
    </row>
    <row r="68" spans="1:8" x14ac:dyDescent="0.25">
      <c r="A68" s="1" t="d">
        <v>2021-11-18</v>
      </c>
      <c r="B68" s="1" t="d">
        <v>2021-11-24</v>
      </c>
      <c r="C68">
        <v>89275</v>
      </c>
      <c r="D68">
        <v>1543</v>
      </c>
      <c r="E68">
        <v>849</v>
      </c>
      <c r="F68">
        <v>28864890</v>
      </c>
      <c r="G68">
        <v>30016</v>
      </c>
      <c r="H68">
        <v>981090</v>
      </c>
    </row>
    <row r="69" spans="1:8" x14ac:dyDescent="0.25">
      <c r="A69" s="1" t="d">
        <v>2021-11-25</v>
      </c>
      <c r="B69" s="1" t="d">
        <v>2021-12-01</v>
      </c>
      <c r="C69">
        <v>101476</v>
      </c>
      <c r="D69">
        <v>1629</v>
      </c>
      <c r="E69">
        <v>1570</v>
      </c>
      <c r="F69">
        <v>28966366</v>
      </c>
      <c r="G69">
        <v>31645</v>
      </c>
      <c r="H69">
        <v>982660</v>
      </c>
    </row>
    <row r="70" spans="1:8" x14ac:dyDescent="0.25">
      <c r="A70" s="1" t="d">
        <v>2021-12-02</v>
      </c>
      <c r="B70" s="1" t="d">
        <v>2021-12-08</v>
      </c>
      <c r="C70">
        <v>117528</v>
      </c>
      <c r="D70">
        <v>1424</v>
      </c>
      <c r="E70">
        <v>1473</v>
      </c>
      <c r="F70">
        <v>29083894</v>
      </c>
      <c r="G70">
        <v>33069</v>
      </c>
      <c r="H70">
        <v>984133</v>
      </c>
    </row>
    <row r="71" spans="1:8" x14ac:dyDescent="0.25">
      <c r="A71" s="1" t="d">
        <v>2021-12-09</v>
      </c>
      <c r="B71" s="1" t="d">
        <v>2021-12-15</v>
      </c>
      <c r="C71">
        <v>186125</v>
      </c>
      <c r="D71">
        <v>2543</v>
      </c>
      <c r="E71">
        <v>2240</v>
      </c>
      <c r="F71">
        <v>29270019</v>
      </c>
      <c r="G71">
        <v>35612</v>
      </c>
      <c r="H71">
        <v>986373</v>
      </c>
    </row>
    <row r="72" spans="1:8" x14ac:dyDescent="0.25">
      <c r="A72" s="1" t="d">
        <v>2021-12-16</v>
      </c>
      <c r="B72" s="1" t="d">
        <v>2021-12-22</v>
      </c>
      <c r="C72">
        <v>187579</v>
      </c>
      <c r="D72">
        <v>6270</v>
      </c>
      <c r="E72">
        <v>1668</v>
      </c>
      <c r="F72">
        <v>29457598</v>
      </c>
      <c r="G72">
        <v>41882</v>
      </c>
      <c r="H72">
        <v>988041</v>
      </c>
    </row>
    <row r="73" spans="1:8" x14ac:dyDescent="0.25">
      <c r="A73" s="1" t="d">
        <v>2021-12-23</v>
      </c>
      <c r="B73" s="1" t="d">
        <v>2021-12-29</v>
      </c>
      <c r="C73">
        <v>158380</v>
      </c>
      <c r="D73">
        <v>6050</v>
      </c>
      <c r="E73">
        <v>985</v>
      </c>
      <c r="F73">
        <v>29615978</v>
      </c>
      <c r="G73">
        <v>47932</v>
      </c>
      <c r="H73">
        <v>989026</v>
      </c>
    </row>
    <row r="74" spans="1:8" x14ac:dyDescent="0.25">
      <c r="A74" s="1" t="d">
        <v>2021-12-30</v>
      </c>
      <c r="B74" s="1" t="d">
        <v>2022-01-05</v>
      </c>
      <c r="C74">
        <v>189554</v>
      </c>
      <c r="D74">
        <v>4657</v>
      </c>
      <c r="E74">
        <v>1121</v>
      </c>
      <c r="F74">
        <v>29805532</v>
      </c>
      <c r="G74">
        <v>52589</v>
      </c>
      <c r="H74">
        <v>990147</v>
      </c>
    </row>
    <row r="75" spans="1:8" x14ac:dyDescent="0.25">
      <c r="A75" s="1" t="d">
        <v>2022-01-06</v>
      </c>
      <c r="B75" s="1" t="d">
        <v>2022-01-12</v>
      </c>
      <c r="C75">
        <v>150025</v>
      </c>
      <c r="D75">
        <v>3881</v>
      </c>
      <c r="E75">
        <v>997</v>
      </c>
      <c r="F75">
        <v>29955557</v>
      </c>
      <c r="G75">
        <v>56470</v>
      </c>
      <c r="H75">
        <v>991144</v>
      </c>
    </row>
    <row r="76" spans="1:8" x14ac:dyDescent="0.25">
      <c r="A76" s="1" t="d">
        <v>2022-01-13</v>
      </c>
      <c r="B76" s="1" t="d">
        <v>2022-01-19</v>
      </c>
      <c r="C76">
        <v>107921</v>
      </c>
      <c r="D76">
        <v>4888</v>
      </c>
      <c r="E76">
        <v>734</v>
      </c>
      <c r="F76">
        <v>30063478</v>
      </c>
      <c r="G76">
        <v>61358</v>
      </c>
      <c r="H76">
        <v>991878</v>
      </c>
    </row>
    <row r="77" spans="1:8" x14ac:dyDescent="0.25">
      <c r="A77" s="1" t="d">
        <v>2022-01-20</v>
      </c>
      <c r="B77" s="1" t="d">
        <v>2022-01-26</v>
      </c>
      <c r="C77">
        <v>90282</v>
      </c>
      <c r="D77">
        <v>6278</v>
      </c>
      <c r="E77">
        <v>619</v>
      </c>
      <c r="F77">
        <v>30153760</v>
      </c>
      <c r="G77">
        <v>67636</v>
      </c>
      <c r="H77">
        <v>992497</v>
      </c>
    </row>
    <row r="78" spans="1:8" x14ac:dyDescent="0.25">
      <c r="A78" s="1" t="d">
        <v>2022-01-27</v>
      </c>
      <c r="B78" s="1" t="d">
        <v>2022-02-02</v>
      </c>
      <c r="C78">
        <v>77980</v>
      </c>
      <c r="D78">
        <v>5589</v>
      </c>
      <c r="E78">
        <v>494</v>
      </c>
      <c r="F78">
        <v>30231740</v>
      </c>
      <c r="G78">
        <v>73225</v>
      </c>
      <c r="H78">
        <v>992991</v>
      </c>
    </row>
    <row r="79" spans="1:8" x14ac:dyDescent="0.25">
      <c r="A79" s="1" t="d">
        <v>2022-02-03</v>
      </c>
      <c r="B79" s="1" t="d">
        <v>2022-02-09</v>
      </c>
      <c r="C79">
        <v>70613</v>
      </c>
      <c r="D79">
        <v>4219</v>
      </c>
      <c r="E79">
        <v>489</v>
      </c>
      <c r="F79">
        <v>30302353</v>
      </c>
      <c r="G79">
        <v>77444</v>
      </c>
      <c r="H79">
        <v>993480</v>
      </c>
    </row>
    <row r="80" spans="1:8" x14ac:dyDescent="0.25">
      <c r="A80" s="1" t="d">
        <v>2022-02-10</v>
      </c>
      <c r="B80" s="1" t="d">
        <v>2022-02-16</v>
      </c>
      <c r="C80">
        <v>59435</v>
      </c>
      <c r="D80">
        <v>2811</v>
      </c>
      <c r="E80">
        <v>373</v>
      </c>
      <c r="F80">
        <v>30361788</v>
      </c>
      <c r="G80">
        <v>80255</v>
      </c>
      <c r="H80">
        <v>993853</v>
      </c>
    </row>
    <row r="81" spans="1:8" x14ac:dyDescent="0.25">
      <c r="A81" s="1" t="d">
        <v>2022-02-17</v>
      </c>
      <c r="B81" s="1" t="d">
        <v>2022-02-23</v>
      </c>
      <c r="C81">
        <v>50150</v>
      </c>
      <c r="D81">
        <v>2082</v>
      </c>
      <c r="E81">
        <v>306</v>
      </c>
      <c r="F81">
        <v>30411938</v>
      </c>
      <c r="G81">
        <v>82337</v>
      </c>
      <c r="H81">
        <v>994159</v>
      </c>
    </row>
    <row r="82" spans="1:8" x14ac:dyDescent="0.25">
      <c r="A82" s="1" t="d">
        <v>2022-02-24</v>
      </c>
      <c r="B82" s="1" t="d">
        <v>2022-03-02</v>
      </c>
      <c r="C82">
        <v>42159</v>
      </c>
      <c r="F82">
        <v>30454097</v>
      </c>
      <c r="G82">
        <v>82337</v>
      </c>
      <c r="H82">
        <v>994159</v>
      </c>
    </row>
    <row r="83" spans="1:8" x14ac:dyDescent="0.25">
      <c r="A83" s="1" t="d">
        <v>2022-03-03</v>
      </c>
      <c r="B83" s="1" t="d">
        <v>2022-03-09</v>
      </c>
      <c r="C83">
        <v>46203</v>
      </c>
      <c r="F83">
        <v>30500300</v>
      </c>
      <c r="G83">
        <v>82337</v>
      </c>
      <c r="H83">
        <v>994159</v>
      </c>
    </row>
    <row r="84" spans="1:8" x14ac:dyDescent="0.25">
      <c r="A84" s="1" t="d">
        <v>2022-03-10</v>
      </c>
      <c r="B84" s="1" t="d">
        <v>2022-03-16</v>
      </c>
      <c r="C84">
        <v>55596</v>
      </c>
      <c r="F84">
        <v>30555896</v>
      </c>
      <c r="G84">
        <v>82337</v>
      </c>
      <c r="H84">
        <v>994159</v>
      </c>
    </row>
    <row r="85" spans="1:8" x14ac:dyDescent="0.25">
      <c r="A85" s="1" t="d">
        <v>2022-03-17</v>
      </c>
      <c r="B85" s="1" t="d">
        <v>2022-03-23</v>
      </c>
      <c r="C85">
        <v>57972</v>
      </c>
      <c r="F85">
        <v>30613868</v>
      </c>
      <c r="G85">
        <v>82337</v>
      </c>
      <c r="H85">
        <v>994159</v>
      </c>
    </row>
    <row r="86" spans="1:8" x14ac:dyDescent="0.25">
      <c r="A86" s="1" t="d">
        <v>2022-03-24</v>
      </c>
      <c r="B86" s="1" t="d">
        <v>2022-03-30</v>
      </c>
      <c r="C86">
        <v>59568</v>
      </c>
      <c r="F86">
        <v>30673436</v>
      </c>
      <c r="G86">
        <v>82337</v>
      </c>
      <c r="H86">
        <v>994159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A732-F70F-41E1-8F11-FEF4A0007641}">
  <dimension ref="A1:E18"/>
  <sheetViews>
    <sheetView tabSelected="1" workbookViewId="0">
      <selection activeCell="D4" sqref="D4"/>
    </sheetView>
  </sheetViews>
  <sheetFormatPr defaultRowHeight="15" x14ac:dyDescent="0.25"/>
  <cols>
    <col min="1" max="1" width="7.42578125" bestFit="1" customWidth="1"/>
    <col min="2" max="2" width="15.7109375" bestFit="1" customWidth="1"/>
    <col min="3" max="3" width="11.85546875" bestFit="1" customWidth="1"/>
    <col min="4" max="4" width="22" bestFit="1" customWidth="1"/>
    <col min="5" max="5" width="18.140625" bestFit="1" customWidth="1"/>
  </cols>
  <sheetData>
    <row r="1" spans="1:5" x14ac:dyDescent="0.25">
      <c r="A1" s="2" t="s">
        <v>8</v>
      </c>
      <c r="B1" s="3" t="s">
        <v>9</v>
      </c>
      <c r="C1" s="3" t="s">
        <v>10</v>
      </c>
      <c r="D1" t="s">
        <v>11</v>
      </c>
      <c r="E1" t="s">
        <v>12</v>
      </c>
    </row>
    <row r="2" spans="1:5" x14ac:dyDescent="0.25">
      <c r="A2" s="2" t="d">
        <v>2020-08-01</v>
      </c>
      <c r="B2" s="5">
        <f>SUMIFS(covid19_app_country_agnostic_da!C:C, covid19_app_country_agnostic_da!B:B, "&gt;=01/08/2020", covid19_app_country_agnostic_da!B:B, "&lt;01/09/2020")</f>
        <v>107165</v>
      </c>
      <c r="C2" s="4">
        <v>297</v>
      </c>
      <c r="D2">
        <f>SUM(B2+0)</f>
        <v>107165</v>
      </c>
      <c r="E2">
        <f>SUM(C2+0)</f>
        <v>297</v>
      </c>
    </row>
    <row r="3" spans="1:5" x14ac:dyDescent="0.25">
      <c r="A3" s="2" t="d">
        <v>2020-10-01</v>
      </c>
      <c r="B3" s="5">
        <f>SUMIFS(covid19_app_country_agnostic_da!C:C, covid19_app_country_agnostic_da!B:B, "&gt;=01/10/2020", covid19_app_country_agnostic_da!B:B, "&lt;01/11/2020")</f>
        <v>4775535</v>
      </c>
      <c r="C3" s="5">
        <v>3507</v>
      </c>
      <c r="D3">
        <f>SUM(B2+B3)</f>
        <v>4882700</v>
      </c>
      <c r="E3">
        <f>SUM(E2+C3)</f>
        <v>3804</v>
      </c>
    </row>
    <row r="4" spans="1:5" x14ac:dyDescent="0.25">
      <c r="A4" s="2" t="d">
        <v>2020-11-01</v>
      </c>
      <c r="B4" s="5">
        <f>SUMIFS(covid19_app_country_agnostic_da!C:C, covid19_app_country_agnostic_da!B:B, "&gt;=01/11/2020", covid19_app_country_agnostic_da!B:B, "&lt;01/12/2020")</f>
        <v>967642</v>
      </c>
      <c r="C4" s="5">
        <v>8660</v>
      </c>
      <c r="D4">
        <f t="shared" ref="D4:D18" si="0">SUM(D3+B4)</f>
        <v>5850342</v>
      </c>
      <c r="E4">
        <f t="shared" ref="E4:E18" si="1">SUM(E3+C4)</f>
        <v>12464</v>
      </c>
    </row>
    <row r="5" spans="1:5" x14ac:dyDescent="0.25">
      <c r="A5" s="2" t="d">
        <v>2020-12-01</v>
      </c>
      <c r="B5" s="5">
        <f>SUMIFS(covid19_app_country_agnostic_da!C:C, covid19_app_country_agnostic_da!B:B, "&gt;=01/12/2020", covid19_app_country_agnostic_da!B:B, "&lt;01/01/2021")</f>
        <v>857970</v>
      </c>
      <c r="C5" s="5">
        <v>10678</v>
      </c>
      <c r="D5">
        <f t="shared" si="0"/>
        <v>6708312</v>
      </c>
      <c r="E5">
        <f t="shared" si="1"/>
        <v>23142</v>
      </c>
    </row>
    <row r="6" spans="1:5" x14ac:dyDescent="0.25">
      <c r="A6" s="2" t="d">
        <v>2021-01-01</v>
      </c>
      <c r="B6" s="5">
        <f>SUMIFS(covid19_app_country_agnostic_da!C:C, covid19_app_country_agnostic_da!B:B, "&gt;=01/02/2021", covid19_app_country_agnostic_da!B:B, "&lt;01/03/2021")</f>
        <v>291753</v>
      </c>
      <c r="C6" s="5">
        <v>19625</v>
      </c>
      <c r="D6">
        <f t="shared" si="0"/>
        <v>7000065</v>
      </c>
      <c r="E6">
        <f t="shared" si="1"/>
        <v>42767</v>
      </c>
    </row>
    <row r="7" spans="1:5" x14ac:dyDescent="0.25">
      <c r="A7" s="2" t="d">
        <v>2021-02-01</v>
      </c>
      <c r="B7" s="5">
        <f>SUMIFS(covid19_app_country_agnostic_da!C:C, covid19_app_country_agnostic_da!B:B, "&gt;=01/02/2021", covid19_app_country_agnostic_da!B:B, "&lt;01/03/2021")</f>
        <v>291753</v>
      </c>
      <c r="C7" s="5">
        <v>9532</v>
      </c>
      <c r="D7">
        <f t="shared" si="0"/>
        <v>7291818</v>
      </c>
      <c r="E7">
        <f t="shared" si="1"/>
        <v>52299</v>
      </c>
    </row>
    <row r="8" spans="1:5" x14ac:dyDescent="0.25">
      <c r="A8" s="2" t="d">
        <v>2021-03-01</v>
      </c>
      <c r="B8" s="5">
        <f>SUMIFS(covid19_app_country_agnostic_da!C:C, covid19_app_country_agnostic_da!B:B, "&gt;=01/03/2021", covid19_app_country_agnostic_da!B:B, "&lt;01/04/2021")</f>
        <v>350919</v>
      </c>
      <c r="C8" s="5">
        <v>2853</v>
      </c>
      <c r="D8">
        <f t="shared" si="0"/>
        <v>7642737</v>
      </c>
      <c r="E8">
        <f t="shared" si="1"/>
        <v>55152</v>
      </c>
    </row>
    <row r="9" spans="1:5" x14ac:dyDescent="0.25">
      <c r="A9" s="2" t="d">
        <v>2021-04-01</v>
      </c>
      <c r="B9" s="5">
        <f>SUMIFS(covid19_app_country_agnostic_da!C:C, covid19_app_country_agnostic_da!B:B, "&gt;=01/04/2021", covid19_app_country_agnostic_da!B:B, "&lt;01/05/2021")</f>
        <v>1037759</v>
      </c>
      <c r="C9" s="5">
        <v>713</v>
      </c>
      <c r="D9">
        <f t="shared" si="0"/>
        <v>8680496</v>
      </c>
      <c r="E9">
        <f t="shared" si="1"/>
        <v>55865</v>
      </c>
    </row>
    <row r="10" spans="1:5" x14ac:dyDescent="0.25">
      <c r="A10" s="2" t="d">
        <v>2021-05-01</v>
      </c>
      <c r="B10" s="5">
        <f>SUMIFS(covid19_app_country_agnostic_da!C:C, covid19_app_country_agnostic_da!B:B, "&gt;=01/05/2021", covid19_app_country_agnostic_da!B:B, "&lt;01/06/2021")</f>
        <v>1213672</v>
      </c>
      <c r="C10" s="5">
        <v>273</v>
      </c>
      <c r="D10">
        <f t="shared" si="0"/>
        <v>9894168</v>
      </c>
      <c r="E10">
        <f t="shared" si="1"/>
        <v>56138</v>
      </c>
    </row>
    <row r="11" spans="1:5" x14ac:dyDescent="0.25">
      <c r="A11" s="2" t="d">
        <v>2021-06-01</v>
      </c>
      <c r="B11" s="5">
        <f>SUMIFS(covid19_app_country_agnostic_da!C:C, covid19_app_country_agnostic_da!B:B, "&gt;=01/06/2021", covid19_app_country_agnostic_da!B:B, "&lt;01/07/2021")</f>
        <v>1632917</v>
      </c>
      <c r="C11" s="5">
        <v>329</v>
      </c>
      <c r="D11">
        <f t="shared" si="0"/>
        <v>11527085</v>
      </c>
      <c r="E11">
        <f t="shared" si="1"/>
        <v>56467</v>
      </c>
    </row>
    <row r="12" spans="1:5" x14ac:dyDescent="0.25">
      <c r="A12" s="2" t="d">
        <v>2021-07-01</v>
      </c>
      <c r="B12" s="5">
        <f>SUMIFS(covid19_app_country_agnostic_da!C:C, covid19_app_country_agnostic_da!B:B, "&gt;=01/07/2021", covid19_app_country_agnostic_da!B:B, "&lt;01/08/2021")</f>
        <v>1110322</v>
      </c>
      <c r="C12" s="5">
        <v>1218</v>
      </c>
      <c r="D12">
        <f t="shared" si="0"/>
        <v>12637407</v>
      </c>
      <c r="E12">
        <f t="shared" si="1"/>
        <v>57685</v>
      </c>
    </row>
    <row r="13" spans="1:5" x14ac:dyDescent="0.25">
      <c r="A13" s="2" t="d">
        <v>2021-08-01</v>
      </c>
      <c r="B13" s="5">
        <f>SUMIFS(covid19_app_country_agnostic_da!C:C, covid19_app_country_agnostic_da!B:B, "&gt;=01/08/2021", covid19_app_country_agnostic_da!B:B, "&lt;01/09/2021")</f>
        <v>437912</v>
      </c>
      <c r="C13" s="5">
        <v>2346</v>
      </c>
      <c r="D13">
        <f t="shared" si="0"/>
        <v>13075319</v>
      </c>
      <c r="E13">
        <f t="shared" si="1"/>
        <v>60031</v>
      </c>
    </row>
    <row r="14" spans="1:5" x14ac:dyDescent="0.25">
      <c r="A14" s="2" t="d">
        <v>2021-09-01</v>
      </c>
      <c r="B14" s="5">
        <f>SUMIFS(covid19_app_country_agnostic_da!C:C, covid19_app_country_agnostic_da!B:B, "&gt;=01/09/2021", covid19_app_country_agnostic_da!B:B, "&lt;01/10/2021")</f>
        <v>520983</v>
      </c>
      <c r="C14" s="5">
        <v>2741</v>
      </c>
      <c r="D14">
        <f t="shared" si="0"/>
        <v>13596302</v>
      </c>
      <c r="E14">
        <f t="shared" si="1"/>
        <v>62772</v>
      </c>
    </row>
    <row r="15" spans="1:5" x14ac:dyDescent="0.25">
      <c r="A15" s="2" t="d">
        <v>2021-10-01</v>
      </c>
      <c r="B15" s="5">
        <f>SUMIFS(covid19_app_country_agnostic_da!C:C, covid19_app_country_agnostic_da!B:B, "&gt;=01/10/2021", covid19_app_country_agnostic_da!B:B, "&lt;01/11/2021")</f>
        <v>343670</v>
      </c>
      <c r="C15" s="5">
        <v>2809</v>
      </c>
      <c r="D15">
        <f t="shared" si="0"/>
        <v>13939972</v>
      </c>
      <c r="E15">
        <f t="shared" si="1"/>
        <v>65581</v>
      </c>
    </row>
    <row r="16" spans="1:5" x14ac:dyDescent="0.25">
      <c r="A16" s="2" t="d">
        <v>2021-11-01</v>
      </c>
      <c r="B16" s="5">
        <f>SUMIFS(covid19_app_country_agnostic_da!C:C, covid19_app_country_agnostic_da!B:B, "&gt;=01/11/2021", covid19_app_country_agnostic_da!B:B, "&lt;01/12/2021")</f>
        <v>342980</v>
      </c>
      <c r="C16" s="5">
        <v>3002</v>
      </c>
      <c r="D16">
        <f t="shared" si="0"/>
        <v>14282952</v>
      </c>
      <c r="E16">
        <f t="shared" si="1"/>
        <v>68583</v>
      </c>
    </row>
    <row r="17" spans="1:5" x14ac:dyDescent="0.25">
      <c r="A17" s="2" t="d">
        <v>2021-12-01</v>
      </c>
      <c r="B17" s="5">
        <f>SUMIFS(covid19_app_country_agnostic_da!C:C, covid19_app_country_agnostic_da!B:B, "&gt;=01/12/2021", covid19_app_country_agnostic_da!B:B, "&lt;01/01/2022")</f>
        <v>751088</v>
      </c>
      <c r="C17" s="5">
        <v>2958</v>
      </c>
      <c r="D17">
        <f t="shared" si="0"/>
        <v>15034040</v>
      </c>
      <c r="E17">
        <f t="shared" si="1"/>
        <v>71541</v>
      </c>
    </row>
    <row r="18" spans="1:5" x14ac:dyDescent="0.25">
      <c r="A18" s="2" t="d">
        <v>2022-01-01</v>
      </c>
      <c r="B18" s="5">
        <f>SUMIFS(covid19_app_country_agnostic_da!C:C, covid19_app_country_agnostic_da!B:B, "&gt;=01/01/2022", covid19_app_country_agnostic_da!B:B, "&lt;01/02/2022")</f>
        <v>537782</v>
      </c>
      <c r="C18" s="5">
        <v>4292</v>
      </c>
      <c r="D18">
        <f t="shared" si="0"/>
        <v>15571822</v>
      </c>
      <c r="E18">
        <f t="shared" si="1"/>
        <v>75833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D13" sqref="A1:E19"/>
    </sheetView>
  </sheetViews>
  <sheetFormatPr defaultRowHeight="15" x14ac:dyDescent="0.25"/>
  <cols>
    <col min="1" max="1" width="7.42578125" bestFit="1" customWidth="1"/>
    <col min="2" max="2" width="15.7109375" style="5" bestFit="1" customWidth="1"/>
    <col min="3" max="3" width="11.85546875" style="5" bestFit="1" customWidth="1"/>
    <col min="4" max="4" width="22" bestFit="1" customWidth="1"/>
    <col min="5" max="5" width="18.140625" bestFit="1" customWidth="1"/>
  </cols>
  <sheetData>
    <row r="1" spans="1:5" x14ac:dyDescent="0.25">
      <c r="A1" s="2" t="s">
        <v>8</v>
      </c>
      <c r="B1" s="3" t="s">
        <v>9</v>
      </c>
      <c r="C1" s="3" t="s">
        <v>10</v>
      </c>
      <c r="D1" t="s">
        <v>11</v>
      </c>
      <c r="E1" t="s">
        <v>12</v>
      </c>
    </row>
    <row r="2" spans="1:5" x14ac:dyDescent="0.25">
      <c r="A2" s="2" t="d">
        <v>2020-08-01</v>
      </c>
      <c r="B2" s="5">
        <f>SUMIFS(covid19_app_country_agnostic_da!C:C, covid19_app_country_agnostic_da!B:B, "&gt;=01/08/2020", covid19_app_country_agnostic_da!B:B, "&lt;01/09/2020")</f>
        <v>107165</v>
      </c>
      <c r="C2" s="4">
        <v>297</v>
      </c>
      <c r="D2">
        <f>SUM(B2+0)</f>
        <v>107165</v>
      </c>
      <c r="E2">
        <f>SUM(C2+0)</f>
        <v>297</v>
      </c>
    </row>
    <row r="3" spans="1:5" x14ac:dyDescent="0.25">
      <c r="A3" s="2" t="d">
        <v>2020-09-01</v>
      </c>
      <c r="B3" s="5">
        <f>SUMIFS(covid19_app_country_agnostic_da!C:C, covid19_app_country_agnostic_da!B:B, "&gt;=01/09/2020", covid19_app_country_agnostic_da!B:B, "&lt;01/10/2020")</f>
        <v>14318720</v>
      </c>
      <c r="C3" s="5">
        <v>605</v>
      </c>
      <c r="D3">
        <f>SUM(D2+B3)</f>
        <v>14425885</v>
      </c>
      <c r="E3">
        <f>SUM(E2+C3)</f>
        <v>902</v>
      </c>
    </row>
    <row r="4" spans="1:5" x14ac:dyDescent="0.25">
      <c r="A4" s="2" t="d">
        <v>2020-10-01</v>
      </c>
      <c r="B4" s="5">
        <f>SUMIFS(covid19_app_country_agnostic_da!C:C, covid19_app_country_agnostic_da!B:B, "&gt;=01/10/2020", covid19_app_country_agnostic_da!B:B, "&lt;01/11/2020")</f>
        <v>4775535</v>
      </c>
      <c r="C4" s="5">
        <v>3507</v>
      </c>
      <c r="D4">
        <f t="shared" ref="D4:D19" si="0">SUM(D3+B4)</f>
        <v>19201420</v>
      </c>
      <c r="E4">
        <f t="shared" ref="E4:E19" si="1">SUM(E3+C4)</f>
        <v>4409</v>
      </c>
    </row>
    <row r="5" spans="1:5" x14ac:dyDescent="0.25">
      <c r="A5" s="2" t="d">
        <v>2020-11-01</v>
      </c>
      <c r="B5" s="5">
        <f>SUMIFS(covid19_app_country_agnostic_da!C:C, covid19_app_country_agnostic_da!B:B, "&gt;=01/11/2020", covid19_app_country_agnostic_da!B:B, "&lt;01/12/2020")</f>
        <v>967642</v>
      </c>
      <c r="C5" s="5">
        <v>8660</v>
      </c>
      <c r="D5">
        <f t="shared" si="0"/>
        <v>20169062</v>
      </c>
      <c r="E5">
        <f t="shared" si="1"/>
        <v>13069</v>
      </c>
    </row>
    <row r="6" spans="1:5" x14ac:dyDescent="0.25">
      <c r="A6" s="2" t="d">
        <v>2020-12-01</v>
      </c>
      <c r="B6" s="5">
        <f>SUMIFS(covid19_app_country_agnostic_da!C:C, covid19_app_country_agnostic_da!B:B, "&gt;=01/12/2020", covid19_app_country_agnostic_da!B:B, "&lt;01/01/2021")</f>
        <v>857970</v>
      </c>
      <c r="C6" s="5">
        <v>10678</v>
      </c>
      <c r="D6">
        <f t="shared" si="0"/>
        <v>21027032</v>
      </c>
      <c r="E6">
        <f t="shared" si="1"/>
        <v>23747</v>
      </c>
    </row>
    <row r="7" spans="1:5" x14ac:dyDescent="0.25">
      <c r="A7" s="2" t="d">
        <v>2021-01-01</v>
      </c>
      <c r="B7" s="5">
        <f>SUMIFS(covid19_app_country_agnostic_da!C:C, covid19_app_country_agnostic_da!B:B, "&gt;=01/02/2021", covid19_app_country_agnostic_da!B:B, "&lt;01/03/2021")</f>
        <v>291753</v>
      </c>
      <c r="C7" s="5">
        <v>19625</v>
      </c>
      <c r="D7">
        <f t="shared" si="0"/>
        <v>21318785</v>
      </c>
      <c r="E7">
        <f t="shared" si="1"/>
        <v>43372</v>
      </c>
    </row>
    <row r="8" spans="1:5" x14ac:dyDescent="0.25">
      <c r="A8" s="2" t="d">
        <v>2021-02-01</v>
      </c>
      <c r="B8" s="5">
        <f>SUMIFS(covid19_app_country_agnostic_da!C:C, covid19_app_country_agnostic_da!B:B, "&gt;=01/02/2021", covid19_app_country_agnostic_da!B:B, "&lt;01/03/2021")</f>
        <v>291753</v>
      </c>
      <c r="C8" s="5">
        <v>9532</v>
      </c>
      <c r="D8">
        <f t="shared" si="0"/>
        <v>21610538</v>
      </c>
      <c r="E8">
        <f t="shared" si="1"/>
        <v>52904</v>
      </c>
    </row>
    <row r="9" spans="1:5" x14ac:dyDescent="0.25">
      <c r="A9" s="2" t="d">
        <v>2021-03-01</v>
      </c>
      <c r="B9" s="5">
        <f>SUMIFS(covid19_app_country_agnostic_da!C:C, covid19_app_country_agnostic_da!B:B, "&gt;=01/03/2021", covid19_app_country_agnostic_da!B:B, "&lt;01/04/2021")</f>
        <v>350919</v>
      </c>
      <c r="C9" s="5">
        <v>2853</v>
      </c>
      <c r="D9">
        <f t="shared" si="0"/>
        <v>21961457</v>
      </c>
      <c r="E9">
        <f t="shared" si="1"/>
        <v>55757</v>
      </c>
    </row>
    <row r="10" spans="1:5" x14ac:dyDescent="0.25">
      <c r="A10" s="2" t="d">
        <v>2021-04-01</v>
      </c>
      <c r="B10" s="5">
        <f>SUMIFS(covid19_app_country_agnostic_da!C:C, covid19_app_country_agnostic_da!B:B, "&gt;=01/04/2021", covid19_app_country_agnostic_da!B:B, "&lt;01/05/2021")</f>
        <v>1037759</v>
      </c>
      <c r="C10" s="5">
        <v>713</v>
      </c>
      <c r="D10">
        <f t="shared" si="0"/>
        <v>22999216</v>
      </c>
      <c r="E10">
        <f t="shared" si="1"/>
        <v>56470</v>
      </c>
    </row>
    <row r="11" spans="1:5" x14ac:dyDescent="0.25">
      <c r="A11" s="2" t="d">
        <v>2021-05-01</v>
      </c>
      <c r="B11" s="5">
        <f>SUMIFS(covid19_app_country_agnostic_da!C:C, covid19_app_country_agnostic_da!B:B, "&gt;=01/05/2021", covid19_app_country_agnostic_da!B:B, "&lt;01/06/2021")</f>
        <v>1213672</v>
      </c>
      <c r="C11" s="5">
        <v>273</v>
      </c>
      <c r="D11">
        <f t="shared" si="0"/>
        <v>24212888</v>
      </c>
      <c r="E11">
        <f t="shared" si="1"/>
        <v>56743</v>
      </c>
    </row>
    <row r="12" spans="1:5" x14ac:dyDescent="0.25">
      <c r="A12" s="2" t="d">
        <v>2021-06-01</v>
      </c>
      <c r="B12" s="5">
        <f>SUMIFS(covid19_app_country_agnostic_da!C:C, covid19_app_country_agnostic_da!B:B, "&gt;=01/06/2021", covid19_app_country_agnostic_da!B:B, "&lt;01/07/2021")</f>
        <v>1632917</v>
      </c>
      <c r="C12" s="5">
        <v>329</v>
      </c>
      <c r="D12">
        <f t="shared" si="0"/>
        <v>25845805</v>
      </c>
      <c r="E12">
        <f t="shared" si="1"/>
        <v>57072</v>
      </c>
    </row>
    <row r="13" spans="1:5" x14ac:dyDescent="0.25">
      <c r="A13" s="2" t="d">
        <v>2021-07-01</v>
      </c>
      <c r="B13" s="5">
        <f>SUMIFS(covid19_app_country_agnostic_da!C:C, covid19_app_country_agnostic_da!B:B, "&gt;=01/07/2021", covid19_app_country_agnostic_da!B:B, "&lt;01/08/2021")</f>
        <v>1110322</v>
      </c>
      <c r="C13" s="5">
        <v>1218</v>
      </c>
      <c r="D13">
        <f t="shared" si="0"/>
        <v>26956127</v>
      </c>
      <c r="E13">
        <f t="shared" si="1"/>
        <v>58290</v>
      </c>
    </row>
    <row r="14" spans="1:5" x14ac:dyDescent="0.25">
      <c r="A14" s="2" t="d">
        <v>2021-08-01</v>
      </c>
      <c r="B14" s="5">
        <f>SUMIFS(covid19_app_country_agnostic_da!C:C, covid19_app_country_agnostic_da!B:B, "&gt;=01/08/2021", covid19_app_country_agnostic_da!B:B, "&lt;01/09/2021")</f>
        <v>437912</v>
      </c>
      <c r="C14" s="5">
        <v>2346</v>
      </c>
      <c r="D14">
        <f t="shared" si="0"/>
        <v>27394039</v>
      </c>
      <c r="E14">
        <f t="shared" si="1"/>
        <v>60636</v>
      </c>
    </row>
    <row r="15" spans="1:5" x14ac:dyDescent="0.25">
      <c r="A15" s="2" t="d">
        <v>2021-09-01</v>
      </c>
      <c r="B15" s="5">
        <f>SUMIFS(covid19_app_country_agnostic_da!C:C, covid19_app_country_agnostic_da!B:B, "&gt;=01/09/2021", covid19_app_country_agnostic_da!B:B, "&lt;01/10/2021")</f>
        <v>520983</v>
      </c>
      <c r="C15" s="5">
        <v>2741</v>
      </c>
      <c r="D15">
        <f t="shared" si="0"/>
        <v>27915022</v>
      </c>
      <c r="E15">
        <f t="shared" si="1"/>
        <v>63377</v>
      </c>
    </row>
    <row r="16" spans="1:5" x14ac:dyDescent="0.25">
      <c r="A16" s="2" t="d">
        <v>2021-10-01</v>
      </c>
      <c r="B16" s="5">
        <f>SUMIFS(covid19_app_country_agnostic_da!C:C, covid19_app_country_agnostic_da!B:B, "&gt;=01/10/2021", covid19_app_country_agnostic_da!B:B, "&lt;01/11/2021")</f>
        <v>343670</v>
      </c>
      <c r="C16" s="5">
        <v>2809</v>
      </c>
      <c r="D16">
        <f t="shared" si="0"/>
        <v>28258692</v>
      </c>
      <c r="E16">
        <f t="shared" si="1"/>
        <v>66186</v>
      </c>
    </row>
    <row r="17" spans="1:5" x14ac:dyDescent="0.25">
      <c r="A17" s="2" t="d">
        <v>2021-11-01</v>
      </c>
      <c r="B17" s="5">
        <f>SUMIFS(covid19_app_country_agnostic_da!C:C, covid19_app_country_agnostic_da!B:B, "&gt;=01/11/2021", covid19_app_country_agnostic_da!B:B, "&lt;01/12/2021")</f>
        <v>342980</v>
      </c>
      <c r="C17" s="5">
        <v>3002</v>
      </c>
      <c r="D17">
        <f t="shared" si="0"/>
        <v>28601672</v>
      </c>
      <c r="E17">
        <f t="shared" si="1"/>
        <v>69188</v>
      </c>
    </row>
    <row r="18" spans="1:5" x14ac:dyDescent="0.25">
      <c r="A18" s="2" t="d">
        <v>2021-12-01</v>
      </c>
      <c r="B18" s="5">
        <f>SUMIFS(covid19_app_country_agnostic_da!C:C, covid19_app_country_agnostic_da!B:B, "&gt;=01/12/2021", covid19_app_country_agnostic_da!B:B, "&lt;01/01/2022")</f>
        <v>751088</v>
      </c>
      <c r="C18" s="5">
        <v>2958</v>
      </c>
      <c r="D18">
        <f t="shared" si="0"/>
        <v>29352760</v>
      </c>
      <c r="E18">
        <f t="shared" si="1"/>
        <v>72146</v>
      </c>
    </row>
    <row r="19" spans="1:5" x14ac:dyDescent="0.25">
      <c r="A19" s="2" t="d">
        <v>2022-01-01</v>
      </c>
      <c r="B19" s="5">
        <f>SUMIFS(covid19_app_country_agnostic_da!C:C, covid19_app_country_agnostic_da!B:B, "&gt;=01/01/2022", covid19_app_country_agnostic_da!B:B, "&lt;01/02/2022")</f>
        <v>537782</v>
      </c>
      <c r="C19" s="5">
        <v>4292</v>
      </c>
      <c r="D19">
        <f t="shared" si="0"/>
        <v>29890542</v>
      </c>
      <c r="E19">
        <f t="shared" si="1"/>
        <v>76438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covid19_app_country_agnostic_da</vt:lpstr>
      <vt:lpstr>DethsAgainstDownloadsPerMonthNO</vt:lpstr>
      <vt:lpstr>DeathsAgainstDownloadPerMonth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dale</dc:creator>
  <cp:lastModifiedBy>jacob dale</cp:lastModifiedBy>
  <dcterms:created xsi:type="dcterms:W3CDTF">2022-04-13T10:39:07Z</dcterms:created>
  <dcterms:modified xsi:type="dcterms:W3CDTF">2022-04-25T15:52:23Z</dcterms:modified>
</cp:coreProperties>
</file>