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codeName="ThisWorkbook" hidePivotFieldList="1"/>
  <xr:revisionPtr revIDLastSave="0" documentId="13_ncr:1_{8B6E0DE8-1026-E144-ACA2-246DDD7BB1FB}" xr6:coauthVersionLast="47" xr6:coauthVersionMax="47" xr10:uidLastSave="{00000000-0000-0000-0000-000000000000}"/>
  <bookViews>
    <workbookView xWindow="860" yWindow="2460" windowWidth="23380" windowHeight="13880" tabRatio="905" activeTab="8" xr2:uid="{00000000-000D-0000-FFFF-FFFF00000000}"/>
  </bookViews>
  <sheets>
    <sheet name="LGO - Payroll" sheetId="9" r:id="rId1"/>
    <sheet name="MG Salary" sheetId="31" r:id="rId2"/>
    <sheet name="ADP Salary" sheetId="35" r:id="rId3"/>
    <sheet name="LGO Tracking" sheetId="42" r:id="rId4"/>
    <sheet name="MG TT" sheetId="10" r:id="rId5"/>
    <sheet name="ADP TT" sheetId="30" r:id="rId6"/>
    <sheet name="MG Bonus" sheetId="36" r:id="rId7"/>
    <sheet name="ADP Bonus" sheetId="37" r:id="rId8"/>
    <sheet name="TIPS" sheetId="41" r:id="rId9"/>
    <sheet name="ADP TIPS" sheetId="34" r:id="rId10"/>
    <sheet name="F1 Intl." sheetId="40" r:id="rId11"/>
    <sheet name="REISSUE" sheetId="39" r:id="rId12"/>
  </sheets>
  <definedNames>
    <definedName name="_xlnm._FilterDatabase" localSheetId="5" hidden="1">'ADP TT'!#REF!</definedName>
    <definedName name="_xlnm._FilterDatabase" localSheetId="4" hidden="1">'MG TT'!$A$1:$I$321</definedName>
    <definedName name="_xlnm._FilterDatabase" localSheetId="8" hidden="1">TIPS!$A$1:$H$47</definedName>
    <definedName name="_xlnm.Print_Area" localSheetId="0">'LGO - Payroll'!$A$1:$E$95</definedName>
  </definedNames>
  <calcPr calcId="191029"/>
  <pivotCaches>
    <pivotCache cacheId="345" r:id="rId13"/>
    <pivotCache cacheId="346" r:id="rId14"/>
    <pivotCache cacheId="347" r:id="rId15"/>
    <pivotCache cacheId="348" r:id="rId1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9" l="1"/>
  <c r="B21" i="9"/>
  <c r="B20" i="9"/>
  <c r="B17" i="9"/>
  <c r="B12" i="9"/>
  <c r="G12" i="36"/>
  <c r="F9" i="37"/>
  <c r="G49" i="41"/>
  <c r="G29" i="34"/>
  <c r="G47" i="41"/>
  <c r="G10" i="36"/>
  <c r="J78" i="30"/>
  <c r="R14" i="31"/>
  <c r="J8" i="35"/>
  <c r="J4" i="35"/>
  <c r="J5" i="35"/>
  <c r="J6" i="35"/>
  <c r="J7" i="35"/>
  <c r="J3" i="35"/>
  <c r="R12" i="31"/>
  <c r="R3" i="31"/>
  <c r="R4" i="31"/>
  <c r="R5" i="31"/>
  <c r="R6" i="31"/>
  <c r="R7" i="31"/>
  <c r="R8" i="31"/>
  <c r="R9" i="31"/>
  <c r="R10" i="31"/>
  <c r="R11" i="31"/>
  <c r="R2" i="31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3" i="30"/>
  <c r="I321" i="10"/>
  <c r="B13" i="9" s="1"/>
  <c r="J3" i="10"/>
  <c r="K3" i="10" s="1"/>
  <c r="J4" i="10"/>
  <c r="K4" i="10" s="1"/>
  <c r="J5" i="10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98" i="10"/>
  <c r="K98" i="10" s="1"/>
  <c r="J99" i="10"/>
  <c r="K99" i="10" s="1"/>
  <c r="J100" i="10"/>
  <c r="K100" i="10" s="1"/>
  <c r="J101" i="10"/>
  <c r="K101" i="10" s="1"/>
  <c r="J102" i="10"/>
  <c r="K102" i="10" s="1"/>
  <c r="J103" i="10"/>
  <c r="K103" i="10" s="1"/>
  <c r="J104" i="10"/>
  <c r="K104" i="10" s="1"/>
  <c r="J105" i="10"/>
  <c r="K105" i="10" s="1"/>
  <c r="J106" i="10"/>
  <c r="K106" i="10" s="1"/>
  <c r="J107" i="10"/>
  <c r="K107" i="10" s="1"/>
  <c r="J108" i="10"/>
  <c r="K108" i="10" s="1"/>
  <c r="J109" i="10"/>
  <c r="K109" i="10" s="1"/>
  <c r="J110" i="10"/>
  <c r="K110" i="10" s="1"/>
  <c r="J111" i="10"/>
  <c r="K111" i="10" s="1"/>
  <c r="J112" i="10"/>
  <c r="K112" i="10" s="1"/>
  <c r="J113" i="10"/>
  <c r="K113" i="10" s="1"/>
  <c r="J114" i="10"/>
  <c r="K114" i="10" s="1"/>
  <c r="J115" i="10"/>
  <c r="K115" i="10" s="1"/>
  <c r="J116" i="10"/>
  <c r="K116" i="10" s="1"/>
  <c r="J117" i="10"/>
  <c r="K117" i="10" s="1"/>
  <c r="J118" i="10"/>
  <c r="K118" i="10" s="1"/>
  <c r="J119" i="10"/>
  <c r="K119" i="10" s="1"/>
  <c r="J120" i="10"/>
  <c r="K120" i="10" s="1"/>
  <c r="J121" i="10"/>
  <c r="K121" i="10" s="1"/>
  <c r="J122" i="10"/>
  <c r="K122" i="10" s="1"/>
  <c r="J123" i="10"/>
  <c r="K123" i="10" s="1"/>
  <c r="J124" i="10"/>
  <c r="K124" i="10" s="1"/>
  <c r="J125" i="10"/>
  <c r="K125" i="10" s="1"/>
  <c r="J126" i="10"/>
  <c r="K126" i="10" s="1"/>
  <c r="J127" i="10"/>
  <c r="K127" i="10" s="1"/>
  <c r="J128" i="10"/>
  <c r="K128" i="10" s="1"/>
  <c r="J129" i="10"/>
  <c r="K129" i="10" s="1"/>
  <c r="J130" i="10"/>
  <c r="K130" i="10" s="1"/>
  <c r="J131" i="10"/>
  <c r="K131" i="10" s="1"/>
  <c r="J132" i="10"/>
  <c r="K132" i="10" s="1"/>
  <c r="J133" i="10"/>
  <c r="K133" i="10" s="1"/>
  <c r="J134" i="10"/>
  <c r="K134" i="10" s="1"/>
  <c r="J135" i="10"/>
  <c r="K135" i="10" s="1"/>
  <c r="J136" i="10"/>
  <c r="K136" i="10" s="1"/>
  <c r="J137" i="10"/>
  <c r="K137" i="10" s="1"/>
  <c r="J138" i="10"/>
  <c r="K138" i="10" s="1"/>
  <c r="J139" i="10"/>
  <c r="K139" i="10" s="1"/>
  <c r="J140" i="10"/>
  <c r="K140" i="10" s="1"/>
  <c r="J141" i="10"/>
  <c r="K141" i="10" s="1"/>
  <c r="J142" i="10"/>
  <c r="K142" i="10" s="1"/>
  <c r="J143" i="10"/>
  <c r="K143" i="10" s="1"/>
  <c r="J144" i="10"/>
  <c r="K144" i="10" s="1"/>
  <c r="J145" i="10"/>
  <c r="K145" i="10" s="1"/>
  <c r="J146" i="10"/>
  <c r="K146" i="10" s="1"/>
  <c r="J147" i="10"/>
  <c r="K147" i="10" s="1"/>
  <c r="J148" i="10"/>
  <c r="K148" i="10" s="1"/>
  <c r="J149" i="10"/>
  <c r="K149" i="10" s="1"/>
  <c r="J150" i="10"/>
  <c r="K150" i="10" s="1"/>
  <c r="J151" i="10"/>
  <c r="K151" i="10" s="1"/>
  <c r="J152" i="10"/>
  <c r="K152" i="10" s="1"/>
  <c r="J153" i="10"/>
  <c r="K153" i="10" s="1"/>
  <c r="J154" i="10"/>
  <c r="K154" i="10" s="1"/>
  <c r="J155" i="10"/>
  <c r="K155" i="10" s="1"/>
  <c r="J156" i="10"/>
  <c r="K156" i="10" s="1"/>
  <c r="J157" i="10"/>
  <c r="K157" i="10" s="1"/>
  <c r="J158" i="10"/>
  <c r="K158" i="10" s="1"/>
  <c r="J159" i="10"/>
  <c r="K159" i="10" s="1"/>
  <c r="J160" i="10"/>
  <c r="K160" i="10" s="1"/>
  <c r="J161" i="10"/>
  <c r="K161" i="10" s="1"/>
  <c r="J162" i="10"/>
  <c r="K162" i="10" s="1"/>
  <c r="J163" i="10"/>
  <c r="K163" i="10" s="1"/>
  <c r="J164" i="10"/>
  <c r="K164" i="10" s="1"/>
  <c r="J165" i="10"/>
  <c r="K165" i="10" s="1"/>
  <c r="J166" i="10"/>
  <c r="K166" i="10" s="1"/>
  <c r="J167" i="10"/>
  <c r="K167" i="10" s="1"/>
  <c r="J168" i="10"/>
  <c r="K168" i="10" s="1"/>
  <c r="J169" i="10"/>
  <c r="K169" i="10" s="1"/>
  <c r="J170" i="10"/>
  <c r="K170" i="10" s="1"/>
  <c r="J171" i="10"/>
  <c r="K171" i="10" s="1"/>
  <c r="J172" i="10"/>
  <c r="K172" i="10" s="1"/>
  <c r="J173" i="10"/>
  <c r="K173" i="10" s="1"/>
  <c r="J174" i="10"/>
  <c r="K174" i="10" s="1"/>
  <c r="J175" i="10"/>
  <c r="K175" i="10" s="1"/>
  <c r="J176" i="10"/>
  <c r="K176" i="10" s="1"/>
  <c r="J177" i="10"/>
  <c r="K177" i="10" s="1"/>
  <c r="J178" i="10"/>
  <c r="K178" i="10" s="1"/>
  <c r="J179" i="10"/>
  <c r="K179" i="10" s="1"/>
  <c r="J180" i="10"/>
  <c r="K180" i="10" s="1"/>
  <c r="J181" i="10"/>
  <c r="K181" i="10" s="1"/>
  <c r="J182" i="10"/>
  <c r="K182" i="10" s="1"/>
  <c r="J183" i="10"/>
  <c r="K183" i="10" s="1"/>
  <c r="J184" i="10"/>
  <c r="K184" i="10" s="1"/>
  <c r="J185" i="10"/>
  <c r="K185" i="10" s="1"/>
  <c r="J186" i="10"/>
  <c r="K186" i="10" s="1"/>
  <c r="J187" i="10"/>
  <c r="K187" i="10" s="1"/>
  <c r="J188" i="10"/>
  <c r="K188" i="10" s="1"/>
  <c r="J189" i="10"/>
  <c r="K189" i="10" s="1"/>
  <c r="J190" i="10"/>
  <c r="K190" i="10" s="1"/>
  <c r="J191" i="10"/>
  <c r="K191" i="10" s="1"/>
  <c r="J192" i="10"/>
  <c r="K192" i="10" s="1"/>
  <c r="J193" i="10"/>
  <c r="K193" i="10" s="1"/>
  <c r="J194" i="10"/>
  <c r="K194" i="10" s="1"/>
  <c r="J195" i="10"/>
  <c r="K195" i="10" s="1"/>
  <c r="J196" i="10"/>
  <c r="K196" i="10" s="1"/>
  <c r="J197" i="10"/>
  <c r="K197" i="10" s="1"/>
  <c r="J198" i="10"/>
  <c r="K198" i="10" s="1"/>
  <c r="J199" i="10"/>
  <c r="K199" i="10" s="1"/>
  <c r="J200" i="10"/>
  <c r="K200" i="10" s="1"/>
  <c r="J201" i="10"/>
  <c r="K201" i="10" s="1"/>
  <c r="J202" i="10"/>
  <c r="K202" i="10" s="1"/>
  <c r="J203" i="10"/>
  <c r="K203" i="10" s="1"/>
  <c r="J204" i="10"/>
  <c r="K204" i="10" s="1"/>
  <c r="J205" i="10"/>
  <c r="K205" i="10" s="1"/>
  <c r="J206" i="10"/>
  <c r="K206" i="10" s="1"/>
  <c r="J207" i="10"/>
  <c r="K207" i="10" s="1"/>
  <c r="J208" i="10"/>
  <c r="K208" i="10" s="1"/>
  <c r="J209" i="10"/>
  <c r="K209" i="10" s="1"/>
  <c r="J210" i="10"/>
  <c r="K210" i="10" s="1"/>
  <c r="J211" i="10"/>
  <c r="K211" i="10" s="1"/>
  <c r="J212" i="10"/>
  <c r="K212" i="10" s="1"/>
  <c r="J213" i="10"/>
  <c r="K213" i="10" s="1"/>
  <c r="J214" i="10"/>
  <c r="K214" i="10" s="1"/>
  <c r="J215" i="10"/>
  <c r="K215" i="10" s="1"/>
  <c r="J216" i="10"/>
  <c r="K216" i="10" s="1"/>
  <c r="J217" i="10"/>
  <c r="K217" i="10" s="1"/>
  <c r="J218" i="10"/>
  <c r="K218" i="10" s="1"/>
  <c r="J219" i="10"/>
  <c r="K219" i="10" s="1"/>
  <c r="J220" i="10"/>
  <c r="K220" i="10" s="1"/>
  <c r="J221" i="10"/>
  <c r="K221" i="10" s="1"/>
  <c r="J222" i="10"/>
  <c r="K222" i="10" s="1"/>
  <c r="J223" i="10"/>
  <c r="K223" i="10" s="1"/>
  <c r="J224" i="10"/>
  <c r="K224" i="10" s="1"/>
  <c r="J225" i="10"/>
  <c r="K225" i="10" s="1"/>
  <c r="J226" i="10"/>
  <c r="K226" i="10" s="1"/>
  <c r="J227" i="10"/>
  <c r="K227" i="10" s="1"/>
  <c r="J228" i="10"/>
  <c r="K228" i="10" s="1"/>
  <c r="J229" i="10"/>
  <c r="K229" i="10" s="1"/>
  <c r="J230" i="10"/>
  <c r="K230" i="10" s="1"/>
  <c r="J231" i="10"/>
  <c r="K231" i="10" s="1"/>
  <c r="J232" i="10"/>
  <c r="K232" i="10" s="1"/>
  <c r="J233" i="10"/>
  <c r="K233" i="10" s="1"/>
  <c r="J234" i="10"/>
  <c r="K234" i="10" s="1"/>
  <c r="J235" i="10"/>
  <c r="K235" i="10" s="1"/>
  <c r="J236" i="10"/>
  <c r="K236" i="10" s="1"/>
  <c r="J237" i="10"/>
  <c r="K237" i="10" s="1"/>
  <c r="J238" i="10"/>
  <c r="K238" i="10" s="1"/>
  <c r="J239" i="10"/>
  <c r="K239" i="10" s="1"/>
  <c r="J240" i="10"/>
  <c r="K240" i="10" s="1"/>
  <c r="J241" i="10"/>
  <c r="K241" i="10" s="1"/>
  <c r="J242" i="10"/>
  <c r="K242" i="10" s="1"/>
  <c r="J243" i="10"/>
  <c r="K243" i="10" s="1"/>
  <c r="J244" i="10"/>
  <c r="K244" i="10" s="1"/>
  <c r="J245" i="10"/>
  <c r="K245" i="10" s="1"/>
  <c r="J246" i="10"/>
  <c r="K246" i="10" s="1"/>
  <c r="J247" i="10"/>
  <c r="K247" i="10" s="1"/>
  <c r="J248" i="10"/>
  <c r="K248" i="10" s="1"/>
  <c r="J249" i="10"/>
  <c r="K249" i="10" s="1"/>
  <c r="J250" i="10"/>
  <c r="K250" i="10" s="1"/>
  <c r="J251" i="10"/>
  <c r="K251" i="10" s="1"/>
  <c r="J252" i="10"/>
  <c r="K252" i="10" s="1"/>
  <c r="J253" i="10"/>
  <c r="K253" i="10" s="1"/>
  <c r="J254" i="10"/>
  <c r="K254" i="10" s="1"/>
  <c r="J255" i="10"/>
  <c r="K255" i="10" s="1"/>
  <c r="J256" i="10"/>
  <c r="K256" i="10" s="1"/>
  <c r="J257" i="10"/>
  <c r="K257" i="10" s="1"/>
  <c r="J258" i="10"/>
  <c r="K258" i="10" s="1"/>
  <c r="J259" i="10"/>
  <c r="K259" i="10" s="1"/>
  <c r="J260" i="10"/>
  <c r="K260" i="10" s="1"/>
  <c r="J261" i="10"/>
  <c r="K261" i="10" s="1"/>
  <c r="J262" i="10"/>
  <c r="K262" i="10" s="1"/>
  <c r="J263" i="10"/>
  <c r="K263" i="10" s="1"/>
  <c r="J264" i="10"/>
  <c r="K264" i="10" s="1"/>
  <c r="J265" i="10"/>
  <c r="K265" i="10" s="1"/>
  <c r="J266" i="10"/>
  <c r="K266" i="10" s="1"/>
  <c r="J267" i="10"/>
  <c r="K267" i="10" s="1"/>
  <c r="J268" i="10"/>
  <c r="K268" i="10" s="1"/>
  <c r="J269" i="10"/>
  <c r="K269" i="10" s="1"/>
  <c r="J270" i="10"/>
  <c r="K270" i="10" s="1"/>
  <c r="J271" i="10"/>
  <c r="K271" i="10" s="1"/>
  <c r="J272" i="10"/>
  <c r="K272" i="10" s="1"/>
  <c r="J273" i="10"/>
  <c r="K273" i="10" s="1"/>
  <c r="J274" i="10"/>
  <c r="K274" i="10" s="1"/>
  <c r="J275" i="10"/>
  <c r="K275" i="10" s="1"/>
  <c r="J276" i="10"/>
  <c r="K276" i="10" s="1"/>
  <c r="J277" i="10"/>
  <c r="K277" i="10" s="1"/>
  <c r="J278" i="10"/>
  <c r="K278" i="10" s="1"/>
  <c r="J279" i="10"/>
  <c r="K279" i="10" s="1"/>
  <c r="J280" i="10"/>
  <c r="K280" i="10" s="1"/>
  <c r="J281" i="10"/>
  <c r="K281" i="10" s="1"/>
  <c r="J282" i="10"/>
  <c r="K282" i="10" s="1"/>
  <c r="J283" i="10"/>
  <c r="K283" i="10" s="1"/>
  <c r="J284" i="10"/>
  <c r="K284" i="10" s="1"/>
  <c r="J285" i="10"/>
  <c r="K285" i="10" s="1"/>
  <c r="J286" i="10"/>
  <c r="K286" i="10" s="1"/>
  <c r="J287" i="10"/>
  <c r="K287" i="10" s="1"/>
  <c r="J288" i="10"/>
  <c r="K288" i="10" s="1"/>
  <c r="J289" i="10"/>
  <c r="K289" i="10" s="1"/>
  <c r="J290" i="10"/>
  <c r="K290" i="10" s="1"/>
  <c r="J291" i="10"/>
  <c r="K291" i="10" s="1"/>
  <c r="J292" i="10"/>
  <c r="K292" i="10" s="1"/>
  <c r="J293" i="10"/>
  <c r="K293" i="10" s="1"/>
  <c r="J294" i="10"/>
  <c r="K294" i="10" s="1"/>
  <c r="J295" i="10"/>
  <c r="K295" i="10" s="1"/>
  <c r="J296" i="10"/>
  <c r="K296" i="10" s="1"/>
  <c r="J297" i="10"/>
  <c r="K297" i="10" s="1"/>
  <c r="J298" i="10"/>
  <c r="K298" i="10" s="1"/>
  <c r="J299" i="10"/>
  <c r="K299" i="10" s="1"/>
  <c r="J300" i="10"/>
  <c r="K300" i="10" s="1"/>
  <c r="J301" i="10"/>
  <c r="K301" i="10" s="1"/>
  <c r="J302" i="10"/>
  <c r="K302" i="10" s="1"/>
  <c r="J303" i="10"/>
  <c r="K303" i="10" s="1"/>
  <c r="J304" i="10"/>
  <c r="K304" i="10" s="1"/>
  <c r="J305" i="10"/>
  <c r="K305" i="10" s="1"/>
  <c r="J306" i="10"/>
  <c r="K306" i="10" s="1"/>
  <c r="J307" i="10"/>
  <c r="K307" i="10" s="1"/>
  <c r="J308" i="10"/>
  <c r="K308" i="10" s="1"/>
  <c r="J309" i="10"/>
  <c r="K309" i="10" s="1"/>
  <c r="J310" i="10"/>
  <c r="K310" i="10" s="1"/>
  <c r="J311" i="10"/>
  <c r="K311" i="10" s="1"/>
  <c r="J312" i="10"/>
  <c r="K312" i="10" s="1"/>
  <c r="J313" i="10"/>
  <c r="K313" i="10" s="1"/>
  <c r="J314" i="10"/>
  <c r="K314" i="10" s="1"/>
  <c r="J315" i="10"/>
  <c r="K315" i="10" s="1"/>
  <c r="J316" i="10"/>
  <c r="K316" i="10" s="1"/>
  <c r="J317" i="10"/>
  <c r="K317" i="10" s="1"/>
  <c r="J318" i="10"/>
  <c r="K318" i="10" s="1"/>
  <c r="J319" i="10"/>
  <c r="K319" i="10" s="1"/>
  <c r="J320" i="10"/>
  <c r="K320" i="10" s="1"/>
  <c r="J2" i="10"/>
  <c r="K2" i="10" s="1"/>
  <c r="B16" i="9"/>
  <c r="I323" i="10" l="1"/>
  <c r="B22" i="9"/>
  <c r="J321" i="10"/>
  <c r="K321" i="10" s="1"/>
  <c r="K5" i="10"/>
  <c r="B18" i="9"/>
  <c r="B9" i="9" l="1"/>
  <c r="B8" i="9" l="1"/>
  <c r="B26" i="9" l="1"/>
  <c r="B10" i="9"/>
  <c r="B1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4" authorId="0" shapeId="0" xr:uid="{C5056357-22A7-5944-9876-ADFA30726A81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Memorial Day, Independence Day, Labor Day, New Year's DayColumbus Day
</t>
        </r>
        <r>
          <rPr>
            <sz val="11"/>
            <color rgb="FF000000"/>
            <rFont val="Calibri"/>
            <family val="2"/>
          </rPr>
          <t>Veterans Day</t>
        </r>
      </text>
    </comment>
  </commentList>
</comments>
</file>

<file path=xl/sharedStrings.xml><?xml version="1.0" encoding="utf-8"?>
<sst xmlns="http://schemas.openxmlformats.org/spreadsheetml/2006/main" count="1626" uniqueCount="204">
  <si>
    <t>Immaterial diff</t>
  </si>
  <si>
    <t xml:space="preserve">Confirmed dates </t>
  </si>
  <si>
    <t>B</t>
  </si>
  <si>
    <t>C</t>
  </si>
  <si>
    <t xml:space="preserve">Confirmed rates </t>
  </si>
  <si>
    <t xml:space="preserve">A </t>
  </si>
  <si>
    <t xml:space="preserve">D </t>
  </si>
  <si>
    <t xml:space="preserve">TM </t>
  </si>
  <si>
    <t xml:space="preserve">Source </t>
  </si>
  <si>
    <t xml:space="preserve">Amount </t>
  </si>
  <si>
    <t xml:space="preserve">Reviewer Notes: </t>
  </si>
  <si>
    <t xml:space="preserve">Action: </t>
  </si>
  <si>
    <t>Confirmed 1x (Sundays) if applicable*</t>
  </si>
  <si>
    <t>N/A</t>
  </si>
  <si>
    <t>Confirmed 1x (Special - shift coverage)/OT if applicable**</t>
  </si>
  <si>
    <t>F</t>
  </si>
  <si>
    <t>Bonuses Confirmed with Jim's Approval (Slack @bonusapproval channel)</t>
  </si>
  <si>
    <t>F1 International Students</t>
  </si>
  <si>
    <t>!CO CODE</t>
  </si>
  <si>
    <t>BATCH ID</t>
  </si>
  <si>
    <t>FILE #</t>
  </si>
  <si>
    <t>BATCH DESCRIPTION</t>
  </si>
  <si>
    <t>Name</t>
  </si>
  <si>
    <t>Temporary Department</t>
  </si>
  <si>
    <t>Temp Rate</t>
  </si>
  <si>
    <t>Reg Hours</t>
  </si>
  <si>
    <t>!</t>
  </si>
  <si>
    <t>Calc Pay</t>
  </si>
  <si>
    <t>Rate</t>
  </si>
  <si>
    <t>Date</t>
  </si>
  <si>
    <t>O/T Hours</t>
  </si>
  <si>
    <t>FY22</t>
  </si>
  <si>
    <t>Info Confirmed:</t>
  </si>
  <si>
    <t>&lt; $14.00 &amp; Salary box</t>
  </si>
  <si>
    <t>Tab</t>
  </si>
  <si>
    <t xml:space="preserve">LGO (XZM) - payroll reconciliation </t>
  </si>
  <si>
    <r>
      <t xml:space="preserve">Per ADP </t>
    </r>
    <r>
      <rPr>
        <b/>
        <sz val="10"/>
        <color rgb="FF000000"/>
        <rFont val="Arial"/>
        <family val="2"/>
      </rPr>
      <t>TT</t>
    </r>
  </si>
  <si>
    <t>XZB</t>
  </si>
  <si>
    <r>
      <t xml:space="preserve">Per ADP </t>
    </r>
    <r>
      <rPr>
        <b/>
        <sz val="10"/>
        <color rgb="FF000000"/>
        <rFont val="Arial"/>
        <family val="2"/>
      </rPr>
      <t>Salary</t>
    </r>
  </si>
  <si>
    <t>Katherine Wilcox</t>
  </si>
  <si>
    <t>Sunday: Hours</t>
  </si>
  <si>
    <t>Monday: Hours</t>
  </si>
  <si>
    <t>Tuesday: Hours</t>
  </si>
  <si>
    <t>Wednesday: Hours</t>
  </si>
  <si>
    <t>Thursday: Hours</t>
  </si>
  <si>
    <t>Friday: Hours</t>
  </si>
  <si>
    <t>Saturday: Hours</t>
  </si>
  <si>
    <t>Total Hours</t>
  </si>
  <si>
    <t>Code</t>
  </si>
  <si>
    <t>File ID</t>
  </si>
  <si>
    <t>Department</t>
  </si>
  <si>
    <t>Mapping</t>
  </si>
  <si>
    <t>Week</t>
  </si>
  <si>
    <t>Holiday</t>
  </si>
  <si>
    <t>MG</t>
  </si>
  <si>
    <t>ADP</t>
  </si>
  <si>
    <t>Week 1</t>
  </si>
  <si>
    <t>Week 2</t>
  </si>
  <si>
    <t>O/T Check</t>
  </si>
  <si>
    <t>check</t>
  </si>
  <si>
    <t>check diff</t>
  </si>
  <si>
    <t>comments</t>
  </si>
  <si>
    <t>Account</t>
  </si>
  <si>
    <t>calc pay</t>
  </si>
  <si>
    <t>Other Earnings - BONUS</t>
  </si>
  <si>
    <t>Edward Landzberg</t>
  </si>
  <si>
    <t>732020-2300</t>
  </si>
  <si>
    <t>calcpay</t>
  </si>
  <si>
    <r>
      <t xml:space="preserve">Per Student Manager submission </t>
    </r>
    <r>
      <rPr>
        <sz val="10"/>
        <color rgb="FFFF0000"/>
        <rFont val="Arial"/>
        <family val="2"/>
      </rPr>
      <t>(Jonny Zhang)</t>
    </r>
    <r>
      <rPr>
        <sz val="10"/>
        <color rgb="FF000000"/>
        <rFont val="Arial"/>
        <family val="2"/>
      </rPr>
      <t xml:space="preserve"> </t>
    </r>
  </si>
  <si>
    <t>Ambassador</t>
  </si>
  <si>
    <t>Harvard Public Guide</t>
  </si>
  <si>
    <t>MIT Public Guide</t>
  </si>
  <si>
    <t>Austin Wigley</t>
  </si>
  <si>
    <t>Isaiah Beverly</t>
  </si>
  <si>
    <t>Molly Bosworth</t>
  </si>
  <si>
    <t>Harvard Private Guide</t>
  </si>
  <si>
    <t>EPIPBATCH</t>
  </si>
  <si>
    <t>Row Labels</t>
  </si>
  <si>
    <t>Grand Total</t>
  </si>
  <si>
    <t>Sum of Calc Pay</t>
  </si>
  <si>
    <t>(blank)</t>
  </si>
  <si>
    <t>Sum of calc pay</t>
  </si>
  <si>
    <t>Jessica Chayani Shiflett</t>
  </si>
  <si>
    <t>Jessica Shiflett</t>
  </si>
  <si>
    <t>Sum of calcpay</t>
  </si>
  <si>
    <t>Sum of Total Hours</t>
  </si>
  <si>
    <t>Pay #</t>
  </si>
  <si>
    <t>Adjust Deduction - REIMBURSEMENT</t>
  </si>
  <si>
    <t>Tax Frequency</t>
  </si>
  <si>
    <t>Temporary Rate</t>
  </si>
  <si>
    <t>Reg Earnings</t>
  </si>
  <si>
    <t>O/T Earnings</t>
  </si>
  <si>
    <t>HBS Guide</t>
  </si>
  <si>
    <t>Logan Qualls</t>
  </si>
  <si>
    <t>(Multiple Items)</t>
  </si>
  <si>
    <t>MIT Private Guide</t>
  </si>
  <si>
    <t>TT</t>
  </si>
  <si>
    <t>Lillian Bass</t>
  </si>
  <si>
    <t>Kat Boit</t>
  </si>
  <si>
    <t>Samantha Galvin</t>
  </si>
  <si>
    <t>Nibrass Fathi</t>
  </si>
  <si>
    <t>Kathryn Boit</t>
  </si>
  <si>
    <t>TIPS****</t>
  </si>
  <si>
    <t>Kenneth Cox</t>
  </si>
  <si>
    <t>Nghiem Pham</t>
  </si>
  <si>
    <t>Comments</t>
  </si>
  <si>
    <t>Anisa Kneeland</t>
  </si>
  <si>
    <t>Ties to ADP</t>
  </si>
  <si>
    <t>Eileen Tucci</t>
  </si>
  <si>
    <t>Marcus Knoke</t>
  </si>
  <si>
    <t>Michelle Groth</t>
  </si>
  <si>
    <r>
      <t xml:space="preserve">Per Student Manager submission </t>
    </r>
    <r>
      <rPr>
        <sz val="10"/>
        <color rgb="FFFF0000"/>
        <rFont val="Arial"/>
        <family val="2"/>
      </rPr>
      <t>(Jessica Shiflett)</t>
    </r>
    <r>
      <rPr>
        <sz val="10"/>
        <color rgb="FF000000"/>
        <rFont val="Arial"/>
        <family val="2"/>
      </rPr>
      <t xml:space="preserve"> </t>
    </r>
  </si>
  <si>
    <t>F1 International Students cannot work more than 20 hours per week</t>
  </si>
  <si>
    <t>Entity</t>
  </si>
  <si>
    <t xml:space="preserve">Last Name </t>
  </si>
  <si>
    <t>First Name</t>
  </si>
  <si>
    <t>Dept</t>
  </si>
  <si>
    <t>Hours total</t>
  </si>
  <si>
    <t>Notes</t>
  </si>
  <si>
    <t>Lydia Park</t>
  </si>
  <si>
    <t>Kiosk</t>
  </si>
  <si>
    <t>Jessica Rutledge</t>
  </si>
  <si>
    <t>Brandon Boies</t>
  </si>
  <si>
    <t>Matthew Dickey</t>
  </si>
  <si>
    <t>Jen Oh</t>
  </si>
  <si>
    <t>Andrew Nober</t>
  </si>
  <si>
    <t>Isabell Sagar</t>
  </si>
  <si>
    <t>Eunsoo Oh</t>
  </si>
  <si>
    <t>Malik Bradford</t>
  </si>
  <si>
    <t>Malik Aaron Bradford</t>
  </si>
  <si>
    <t>Other Earnings - TIPS HSA</t>
  </si>
  <si>
    <t>No international workers worked OT this week!</t>
  </si>
  <si>
    <t>Guide-in-Training</t>
  </si>
  <si>
    <t>Myles Garner</t>
  </si>
  <si>
    <t>Ben Roberts</t>
  </si>
  <si>
    <t>Edward Dong</t>
  </si>
  <si>
    <t>Isias Workeneh</t>
  </si>
  <si>
    <t>Katherine Cassese</t>
  </si>
  <si>
    <t>Priyanka Kaul</t>
  </si>
  <si>
    <t>Lauren Perl</t>
  </si>
  <si>
    <t>Lydia Simmons</t>
  </si>
  <si>
    <t>Lukas Emge</t>
  </si>
  <si>
    <t>Lillie Cooper</t>
  </si>
  <si>
    <t>Benjamin Roberts</t>
  </si>
  <si>
    <t>Andrew Athanasian</t>
  </si>
  <si>
    <t>Bradley Wolf</t>
  </si>
  <si>
    <t>Grace Tian</t>
  </si>
  <si>
    <t>Rafid Quayum</t>
  </si>
  <si>
    <t>Brad Wolf</t>
  </si>
  <si>
    <r>
      <t xml:space="preserve">Per ADP </t>
    </r>
    <r>
      <rPr>
        <b/>
        <sz val="10"/>
        <color rgb="FF000000"/>
        <rFont val="Arial"/>
        <family val="2"/>
      </rPr>
      <t>Bonus</t>
    </r>
  </si>
  <si>
    <t>Guide name</t>
  </si>
  <si>
    <t>Tour time</t>
  </si>
  <si>
    <t>Tour type</t>
  </si>
  <si>
    <t>Note</t>
  </si>
  <si>
    <t>Money Owed</t>
  </si>
  <si>
    <t>Internal notes</t>
  </si>
  <si>
    <t>Harvard</t>
  </si>
  <si>
    <t>HBS</t>
  </si>
  <si>
    <r>
      <t xml:space="preserve">Per ADP </t>
    </r>
    <r>
      <rPr>
        <b/>
        <sz val="10"/>
        <color rgb="FF000000"/>
        <rFont val="Arial"/>
        <family val="2"/>
      </rPr>
      <t>TIPS</t>
    </r>
  </si>
  <si>
    <r>
      <t xml:space="preserve">Per Student Manager Submission </t>
    </r>
    <r>
      <rPr>
        <sz val="10"/>
        <color rgb="FFFF0000"/>
        <rFont val="Arial"/>
        <family val="2"/>
      </rPr>
      <t>(Jessica Shiflett)</t>
    </r>
  </si>
  <si>
    <r>
      <t xml:space="preserve">Per ADP </t>
    </r>
    <r>
      <rPr>
        <b/>
        <sz val="10"/>
        <color rgb="FF000000"/>
        <rFont val="Arial"/>
        <family val="2"/>
      </rPr>
      <t>TOTAL</t>
    </r>
  </si>
  <si>
    <t>Per ADP Gross Pay</t>
  </si>
  <si>
    <t>Assma Alrefai</t>
  </si>
  <si>
    <t>Liam De Monaco</t>
  </si>
  <si>
    <t>date</t>
  </si>
  <si>
    <t>employee</t>
  </si>
  <si>
    <t>regular</t>
  </si>
  <si>
    <t>start time</t>
  </si>
  <si>
    <t>end time</t>
  </si>
  <si>
    <t>ot</t>
  </si>
  <si>
    <t>Fixed overlapping shift</t>
  </si>
  <si>
    <t>Sum of O/T Hours</t>
  </si>
  <si>
    <t xml:space="preserve">Pay date 8/19 for (731/22-8/13/22) </t>
  </si>
  <si>
    <t>Liane Xu</t>
  </si>
  <si>
    <t>Isabella Struckman</t>
  </si>
  <si>
    <t>Madeline Proctor</t>
  </si>
  <si>
    <t>Cam Parsons Muniz</t>
  </si>
  <si>
    <t>Natnael Teshome</t>
  </si>
  <si>
    <t>Ziwei Jiang</t>
  </si>
  <si>
    <t>Position</t>
  </si>
  <si>
    <t>Sum of regular</t>
  </si>
  <si>
    <t>TT081922</t>
  </si>
  <si>
    <t>Camila Parsons Muniz</t>
  </si>
  <si>
    <t>7/31/22-8/6/22</t>
  </si>
  <si>
    <t>8/7/22-8/13/22</t>
  </si>
  <si>
    <t>epip0001</t>
  </si>
  <si>
    <t>Fixed in DP</t>
  </si>
  <si>
    <t>Fixed here and in ADP</t>
  </si>
  <si>
    <t>N/a</t>
  </si>
  <si>
    <t>Referral</t>
  </si>
  <si>
    <t>7/31 - 8/1</t>
  </si>
  <si>
    <t>3 total tour times</t>
  </si>
  <si>
    <t>Private</t>
  </si>
  <si>
    <t>tour pickup (x3)</t>
  </si>
  <si>
    <t>Brandon</t>
  </si>
  <si>
    <t>Pick up</t>
  </si>
  <si>
    <t>Bonus because of specific customer</t>
  </si>
  <si>
    <t>Tip/bonus</t>
  </si>
  <si>
    <t>MIT</t>
  </si>
  <si>
    <t>Isabell Struckman</t>
  </si>
  <si>
    <t>3 tours</t>
  </si>
  <si>
    <t>TTBO0819</t>
  </si>
  <si>
    <t>TT BONUSES FOR 0819 CYCLE</t>
  </si>
  <si>
    <t>JK 8/15/22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</si>
</sst>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</numFmts>
  <fonts count="5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i/>
      <sz val="8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000000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54FD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trike/>
      <sz val="10"/>
      <color rgb="FFE6B8AF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54FD"/>
      <name val="Calibri"/>
      <family val="2"/>
    </font>
    <font>
      <sz val="11"/>
      <color rgb="FF000000"/>
      <name val="Arial"/>
      <family val="2"/>
    </font>
    <font>
      <sz val="8"/>
      <color theme="1"/>
      <name val="Helvetica Neue"/>
      <family val="2"/>
    </font>
    <font>
      <b/>
      <sz val="8"/>
      <color theme="1"/>
      <name val="Helvetica Neue"/>
      <family val="2"/>
    </font>
    <font>
      <strike/>
      <sz val="10"/>
      <color rgb="FFFF0000"/>
      <name val="Arial"/>
      <family val="2"/>
    </font>
    <font>
      <b/>
      <sz val="11"/>
      <color rgb="FF0054FD"/>
      <name val="Calibri"/>
      <family val="2"/>
      <scheme val="minor"/>
    </font>
    <font>
      <b/>
      <sz val="11"/>
      <color rgb="FF0054FD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62321"/>
      <name val="Helvetica Neue"/>
      <family val="2"/>
    </font>
    <font>
      <b/>
      <sz val="16"/>
      <color rgb="FF262321"/>
      <name val="Helvetica Neue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26232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rgb="FF0000FF"/>
      <name val="Helvetica Neue"/>
      <family val="2"/>
    </font>
    <font>
      <sz val="8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3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44" fontId="2" fillId="0" borderId="0" applyFont="0" applyFill="0" applyBorder="0" applyAlignment="0" applyProtection="0"/>
    <xf numFmtId="0" fontId="16" fillId="0" borderId="0"/>
    <xf numFmtId="0" fontId="17" fillId="0" borderId="0"/>
    <xf numFmtId="0" fontId="21" fillId="0" borderId="0"/>
    <xf numFmtId="0" fontId="22" fillId="0" borderId="0"/>
    <xf numFmtId="0" fontId="23" fillId="0" borderId="0"/>
    <xf numFmtId="0" fontId="26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1"/>
    <xf numFmtId="0" fontId="9" fillId="2" borderId="0" xfId="1" applyFont="1" applyFill="1"/>
    <xf numFmtId="0" fontId="8" fillId="0" borderId="0" xfId="0" applyFont="1"/>
    <xf numFmtId="0" fontId="7" fillId="0" borderId="0" xfId="1" applyFont="1"/>
    <xf numFmtId="0" fontId="7" fillId="0" borderId="0" xfId="1" applyFont="1" applyAlignment="1">
      <alignment horizontal="center"/>
    </xf>
    <xf numFmtId="0" fontId="10" fillId="0" borderId="0" xfId="1" applyFont="1"/>
    <xf numFmtId="0" fontId="6" fillId="0" borderId="0" xfId="0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2" fillId="0" borderId="0" xfId="1" applyFont="1"/>
    <xf numFmtId="0" fontId="12" fillId="0" borderId="1" xfId="1" applyFont="1" applyBorder="1"/>
    <xf numFmtId="0" fontId="13" fillId="0" borderId="1" xfId="1" applyFont="1" applyBorder="1" applyAlignment="1">
      <alignment horizontal="center"/>
    </xf>
    <xf numFmtId="0" fontId="14" fillId="0" borderId="0" xfId="1" applyFont="1"/>
    <xf numFmtId="0" fontId="14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3" fillId="0" borderId="0" xfId="0" applyFont="1"/>
    <xf numFmtId="43" fontId="8" fillId="0" borderId="0" xfId="4" applyFont="1"/>
    <xf numFmtId="43" fontId="0" fillId="0" borderId="0" xfId="4" applyFont="1"/>
    <xf numFmtId="1" fontId="0" fillId="0" borderId="0" xfId="0" applyNumberFormat="1"/>
    <xf numFmtId="0" fontId="15" fillId="0" borderId="0" xfId="0" applyFont="1"/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8" fillId="0" borderId="0" xfId="0" applyFont="1"/>
    <xf numFmtId="0" fontId="0" fillId="0" borderId="0" xfId="0" applyNumberFormat="1"/>
    <xf numFmtId="0" fontId="25" fillId="0" borderId="0" xfId="1" applyFont="1"/>
    <xf numFmtId="0" fontId="0" fillId="0" borderId="0" xfId="0"/>
    <xf numFmtId="43" fontId="6" fillId="0" borderId="0" xfId="0" applyNumberFormat="1" applyFont="1"/>
    <xf numFmtId="44" fontId="5" fillId="0" borderId="0" xfId="8" applyFont="1"/>
    <xf numFmtId="44" fontId="0" fillId="3" borderId="1" xfId="8" applyFont="1" applyFill="1" applyBorder="1"/>
    <xf numFmtId="44" fontId="0" fillId="0" borderId="0" xfId="8" quotePrefix="1" applyFont="1" applyFill="1"/>
    <xf numFmtId="0" fontId="28" fillId="0" borderId="0" xfId="0" applyFont="1"/>
    <xf numFmtId="0" fontId="30" fillId="0" borderId="0" xfId="0" applyFont="1"/>
    <xf numFmtId="0" fontId="32" fillId="0" borderId="0" xfId="0" applyFont="1"/>
    <xf numFmtId="0" fontId="34" fillId="0" borderId="0" xfId="0" applyFont="1"/>
    <xf numFmtId="0" fontId="35" fillId="0" borderId="0" xfId="0" applyFont="1"/>
    <xf numFmtId="15" fontId="34" fillId="0" borderId="0" xfId="0" applyNumberFormat="1" applyFont="1"/>
    <xf numFmtId="18" fontId="34" fillId="0" borderId="0" xfId="0" applyNumberFormat="1" applyFont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2" fontId="3" fillId="0" borderId="0" xfId="0" applyNumberFormat="1" applyFont="1" applyBorder="1"/>
    <xf numFmtId="0" fontId="15" fillId="0" borderId="0" xfId="0" applyFont="1" applyBorder="1"/>
    <xf numFmtId="0" fontId="3" fillId="0" borderId="0" xfId="0" applyFont="1" applyBorder="1"/>
    <xf numFmtId="0" fontId="34" fillId="0" borderId="0" xfId="0" applyFont="1" applyBorder="1"/>
    <xf numFmtId="0" fontId="0" fillId="0" borderId="0" xfId="0" applyBorder="1"/>
    <xf numFmtId="0" fontId="38" fillId="0" borderId="0" xfId="0" applyFont="1" applyBorder="1"/>
    <xf numFmtId="0" fontId="28" fillId="0" borderId="0" xfId="0" applyFont="1" applyBorder="1"/>
    <xf numFmtId="2" fontId="34" fillId="0" borderId="0" xfId="0" applyNumberFormat="1" applyFont="1" applyBorder="1"/>
    <xf numFmtId="0" fontId="31" fillId="0" borderId="0" xfId="0" applyFont="1" applyBorder="1"/>
    <xf numFmtId="2" fontId="33" fillId="0" borderId="0" xfId="0" applyNumberFormat="1" applyFont="1" applyBorder="1"/>
    <xf numFmtId="0" fontId="12" fillId="0" borderId="0" xfId="0" applyFont="1" applyBorder="1"/>
    <xf numFmtId="0" fontId="0" fillId="0" borderId="0" xfId="0" applyFont="1" applyBorder="1"/>
    <xf numFmtId="0" fontId="34" fillId="0" borderId="0" xfId="0" applyFont="1" applyFill="1" applyBorder="1"/>
    <xf numFmtId="164" fontId="34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3" fillId="0" borderId="0" xfId="0" applyFont="1" applyBorder="1"/>
    <xf numFmtId="0" fontId="6" fillId="0" borderId="0" xfId="0" applyFont="1" applyBorder="1"/>
    <xf numFmtId="19" fontId="6" fillId="0" borderId="0" xfId="0" applyNumberFormat="1" applyFont="1" applyBorder="1" applyAlignment="1">
      <alignment horizontal="right" wrapText="1"/>
    </xf>
    <xf numFmtId="19" fontId="6" fillId="0" borderId="0" xfId="0" applyNumberFormat="1" applyFont="1" applyBorder="1" applyAlignment="1">
      <alignment wrapText="1"/>
    </xf>
    <xf numFmtId="2" fontId="7" fillId="0" borderId="0" xfId="0" applyNumberFormat="1" applyFont="1" applyBorder="1"/>
    <xf numFmtId="2" fontId="41" fillId="0" borderId="0" xfId="0" applyNumberFormat="1" applyFont="1" applyBorder="1"/>
    <xf numFmtId="19" fontId="7" fillId="0" borderId="0" xfId="0" applyNumberFormat="1" applyFont="1" applyBorder="1"/>
    <xf numFmtId="19" fontId="41" fillId="0" borderId="0" xfId="0" applyNumberFormat="1" applyFont="1" applyBorder="1"/>
    <xf numFmtId="0" fontId="7" fillId="0" borderId="0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16" fontId="40" fillId="0" borderId="0" xfId="0" applyNumberFormat="1" applyFont="1"/>
    <xf numFmtId="0" fontId="39" fillId="0" borderId="0" xfId="0" applyFont="1"/>
    <xf numFmtId="18" fontId="39" fillId="0" borderId="0" xfId="0" applyNumberFormat="1" applyFont="1"/>
    <xf numFmtId="19" fontId="39" fillId="0" borderId="0" xfId="0" applyNumberFormat="1" applyFont="1"/>
    <xf numFmtId="0" fontId="19" fillId="0" borderId="0" xfId="0" applyFont="1" applyBorder="1"/>
    <xf numFmtId="0" fontId="42" fillId="0" borderId="0" xfId="0" applyFont="1" applyBorder="1"/>
    <xf numFmtId="0" fontId="43" fillId="0" borderId="0" xfId="0" applyFont="1"/>
    <xf numFmtId="0" fontId="44" fillId="0" borderId="0" xfId="0" applyFont="1" applyFill="1"/>
    <xf numFmtId="0" fontId="44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45" fillId="0" borderId="0" xfId="0" applyFont="1"/>
    <xf numFmtId="8" fontId="18" fillId="0" borderId="0" xfId="0" applyNumberFormat="1" applyFont="1"/>
    <xf numFmtId="0" fontId="36" fillId="0" borderId="0" xfId="0" applyFont="1" applyBorder="1" applyAlignment="1">
      <alignment horizontal="left"/>
    </xf>
    <xf numFmtId="0" fontId="0" fillId="0" borderId="0" xfId="0" pivotButton="1"/>
    <xf numFmtId="0" fontId="46" fillId="0" borderId="0" xfId="0" applyFont="1"/>
    <xf numFmtId="2" fontId="15" fillId="0" borderId="0" xfId="0" applyNumberFormat="1" applyFont="1"/>
    <xf numFmtId="0" fontId="47" fillId="0" borderId="0" xfId="0" applyFont="1"/>
    <xf numFmtId="16" fontId="18" fillId="0" borderId="0" xfId="0" applyNumberFormat="1" applyFont="1"/>
    <xf numFmtId="2" fontId="6" fillId="0" borderId="0" xfId="0" applyNumberFormat="1" applyFont="1"/>
    <xf numFmtId="0" fontId="47" fillId="0" borderId="0" xfId="0" applyFont="1" applyBorder="1"/>
    <xf numFmtId="0" fontId="7" fillId="0" borderId="0" xfId="0" applyFont="1"/>
    <xf numFmtId="0" fontId="1" fillId="0" borderId="0" xfId="0" applyFont="1"/>
    <xf numFmtId="8" fontId="6" fillId="0" borderId="0" xfId="0" applyNumberFormat="1" applyFont="1"/>
    <xf numFmtId="0" fontId="0" fillId="0" borderId="0" xfId="0" applyFont="1"/>
    <xf numFmtId="0" fontId="0" fillId="2" borderId="0" xfId="1" applyFont="1" applyFill="1"/>
    <xf numFmtId="0" fontId="48" fillId="0" borderId="0" xfId="0" applyFont="1"/>
    <xf numFmtId="0" fontId="49" fillId="0" borderId="0" xfId="0" applyFont="1"/>
    <xf numFmtId="0" fontId="49" fillId="0" borderId="1" xfId="0" applyFont="1" applyBorder="1"/>
    <xf numFmtId="0" fontId="50" fillId="0" borderId="0" xfId="0" applyFont="1"/>
    <xf numFmtId="49" fontId="6" fillId="0" borderId="0" xfId="0" applyNumberFormat="1" applyFont="1" applyFill="1" applyBorder="1"/>
    <xf numFmtId="2" fontId="6" fillId="0" borderId="0" xfId="0" applyNumberFormat="1" applyFont="1" applyFill="1" applyBorder="1"/>
    <xf numFmtId="44" fontId="3" fillId="0" borderId="0" xfId="0" applyNumberFormat="1" applyFont="1"/>
    <xf numFmtId="18" fontId="18" fillId="0" borderId="0" xfId="0" applyNumberFormat="1" applyFont="1"/>
    <xf numFmtId="8" fontId="5" fillId="0" borderId="0" xfId="8" applyNumberFormat="1" applyFont="1"/>
    <xf numFmtId="4" fontId="51" fillId="0" borderId="0" xfId="0" applyNumberFormat="1" applyFont="1"/>
    <xf numFmtId="2" fontId="6" fillId="0" borderId="0" xfId="0" applyNumberFormat="1" applyFont="1" applyBorder="1"/>
    <xf numFmtId="0" fontId="52" fillId="0" borderId="0" xfId="0" applyFont="1" applyBorder="1"/>
    <xf numFmtId="0" fontId="53" fillId="0" borderId="0" xfId="0" applyFont="1" applyBorder="1"/>
    <xf numFmtId="4" fontId="54" fillId="0" borderId="0" xfId="0" applyNumberFormat="1" applyFont="1"/>
    <xf numFmtId="0" fontId="55" fillId="0" borderId="0" xfId="0" applyFont="1"/>
    <xf numFmtId="15" fontId="40" fillId="0" borderId="0" xfId="0" applyNumberFormat="1" applyFont="1"/>
    <xf numFmtId="21" fontId="39" fillId="0" borderId="0" xfId="0" applyNumberFormat="1" applyFont="1"/>
    <xf numFmtId="0" fontId="56" fillId="0" borderId="0" xfId="0" applyFont="1"/>
    <xf numFmtId="16" fontId="40" fillId="4" borderId="0" xfId="0" applyNumberFormat="1" applyFont="1" applyFill="1"/>
    <xf numFmtId="0" fontId="39" fillId="4" borderId="0" xfId="0" applyFont="1" applyFill="1"/>
    <xf numFmtId="0" fontId="18" fillId="4" borderId="0" xfId="0" applyFont="1" applyFill="1"/>
    <xf numFmtId="19" fontId="39" fillId="4" borderId="0" xfId="0" applyNumberFormat="1" applyFont="1" applyFill="1"/>
    <xf numFmtId="0" fontId="56" fillId="4" borderId="0" xfId="0" applyFont="1" applyFill="1"/>
    <xf numFmtId="2" fontId="6" fillId="4" borderId="0" xfId="0" applyNumberFormat="1" applyFont="1" applyFill="1" applyBorder="1"/>
    <xf numFmtId="18" fontId="39" fillId="4" borderId="0" xfId="0" applyNumberFormat="1" applyFont="1" applyFill="1"/>
    <xf numFmtId="0" fontId="57" fillId="4" borderId="0" xfId="0" applyFont="1" applyFill="1"/>
    <xf numFmtId="18" fontId="57" fillId="4" borderId="0" xfId="0" applyNumberFormat="1" applyFont="1" applyFill="1"/>
    <xf numFmtId="0" fontId="55" fillId="0" borderId="0" xfId="0" applyFont="1" applyAlignment="1">
      <alignment horizontal="center"/>
    </xf>
  </cellXfs>
  <cellStyles count="173">
    <cellStyle name="Comma" xfId="4" builtinId="3"/>
    <cellStyle name="Comma 2" xfId="2" xr:uid="{00000000-0005-0000-0000-000001000000}"/>
    <cellStyle name="Comma 3" xfId="6" xr:uid="{00000000-0005-0000-0000-000002000000}"/>
    <cellStyle name="Currency" xfId="8" builtinId="4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2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71" builtinId="8" hidden="1"/>
    <cellStyle name="Normal" xfId="0" builtinId="0"/>
    <cellStyle name="Normal 10" xfId="13" xr:uid="{00000000-0005-0000-0000-0000A3000000}"/>
    <cellStyle name="Normal 11" xfId="14" xr:uid="{00000000-0005-0000-0000-0000A4000000}"/>
    <cellStyle name="Normal 2" xfId="1" xr:uid="{00000000-0005-0000-0000-0000A5000000}"/>
    <cellStyle name="Normal 3" xfId="3" xr:uid="{00000000-0005-0000-0000-0000A6000000}"/>
    <cellStyle name="Normal 4" xfId="5" xr:uid="{00000000-0005-0000-0000-0000A7000000}"/>
    <cellStyle name="Normal 5" xfId="7" xr:uid="{00000000-0005-0000-0000-0000A8000000}"/>
    <cellStyle name="Normal 6" xfId="9" xr:uid="{00000000-0005-0000-0000-0000A9000000}"/>
    <cellStyle name="Normal 7" xfId="10" xr:uid="{00000000-0005-0000-0000-0000AA000000}"/>
    <cellStyle name="Normal 8" xfId="11" xr:uid="{00000000-0005-0000-0000-0000AB000000}"/>
    <cellStyle name="Normal 9" xfId="12" xr:uid="{00000000-0005-0000-0000-0000AC000000}"/>
  </cellStyles>
  <dxfs count="0"/>
  <tableStyles count="0" defaultTableStyle="TableStyleMedium2" defaultPivotStyle="PivotStyleMedium9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LGO Dist Review.xlsx]LGO Tracking!PivotTable20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'LGO Tracking'!$D$6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'LGO Tracking'!$C$7:$C$12</c:f>
              <c:strCache>
                <c:ptCount val="5"/>
                <c:pt idx="0">
                  <c:v>Anisa Kneeland</c:v>
                </c:pt>
                <c:pt idx="1">
                  <c:v>Edward Landzberg</c:v>
                </c:pt>
                <c:pt idx="2">
                  <c:v>Jessica Chayani Shiflett</c:v>
                </c:pt>
                <c:pt idx="3">
                  <c:v>Katherine Wilcox</c:v>
                </c:pt>
                <c:pt idx="4">
                  <c:v>Malik Aaron Bradford</c:v>
                </c:pt>
              </c:strCache>
            </c:strRef>
          </c:cat>
          <c:val>
            <c:numRef>
              <c:f>'LGO Tracking'!$D$7:$D$12</c:f>
              <c:numCache>
                <c:formatCode>General</c:formatCode>
                <c:ptCount val="5"/>
                <c:pt idx="0">
                  <c:v>38</c:v>
                </c:pt>
                <c:pt idx="1">
                  <c:v>5.5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5-6548-ABF9-8B37F2AFA706}"/>
            </c:ext>
          </c:extLst>
        </c:ser>
        <c:ser>
          <c:idx val="1"/>
          <c:order val="1"/>
          <c:tx>
            <c:strRef>
              <c:f>'LGO Tracking'!$E$6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'LGO Tracking'!$C$7:$C$12</c:f>
              <c:strCache>
                <c:ptCount val="5"/>
                <c:pt idx="0">
                  <c:v>Anisa Kneeland</c:v>
                </c:pt>
                <c:pt idx="1">
                  <c:v>Edward Landzberg</c:v>
                </c:pt>
                <c:pt idx="2">
                  <c:v>Jessica Chayani Shiflett</c:v>
                </c:pt>
                <c:pt idx="3">
                  <c:v>Katherine Wilcox</c:v>
                </c:pt>
                <c:pt idx="4">
                  <c:v>Malik Aaron Bradford</c:v>
                </c:pt>
              </c:strCache>
            </c:strRef>
          </c:cat>
          <c:val>
            <c:numRef>
              <c:f>'LGO Tracking'!$E$7:$E$12</c:f>
              <c:numCache>
                <c:formatCode>General</c:formatCode>
                <c:ptCount val="5"/>
                <c:pt idx="2">
                  <c:v>1.25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5-6548-ABF9-8B37F2AF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31328"/>
        <c:axId val="960864976"/>
      </c:barChart>
      <c:catAx>
        <c:axId val="16987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64976"/>
        <c:crosses val="autoZero"/>
        <c:auto val="1"/>
        <c:lblAlgn val="ctr"/>
        <c:lblOffset val="100"/>
        <c:noMultiLvlLbl val="0"/>
      </c:catAx>
      <c:valAx>
        <c:axId val="960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LGO Dist Review.xlsx]LGO Tracking!PivotTable21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'LGO Tracking'!$D$22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'LGO Tracking'!$C$23:$C$28</c:f>
              <c:strCache>
                <c:ptCount val="5"/>
                <c:pt idx="0">
                  <c:v>Anisa Kneeland</c:v>
                </c:pt>
                <c:pt idx="1">
                  <c:v>Edward Landzberg</c:v>
                </c:pt>
                <c:pt idx="2">
                  <c:v>Jessica Chayani Shiflett</c:v>
                </c:pt>
                <c:pt idx="3">
                  <c:v>Katherine Wilcox</c:v>
                </c:pt>
                <c:pt idx="4">
                  <c:v>Malik Aaron Bradford</c:v>
                </c:pt>
              </c:strCache>
            </c:strRef>
          </c:cat>
          <c:val>
            <c:numRef>
              <c:f>'LGO Tracking'!$D$23:$D$28</c:f>
              <c:numCache>
                <c:formatCode>General</c:formatCode>
                <c:ptCount val="5"/>
                <c:pt idx="0">
                  <c:v>27</c:v>
                </c:pt>
                <c:pt idx="1">
                  <c:v>36.25</c:v>
                </c:pt>
                <c:pt idx="2">
                  <c:v>30</c:v>
                </c:pt>
                <c:pt idx="3">
                  <c:v>28.25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1-E843-B87E-82F5648F64EA}"/>
            </c:ext>
          </c:extLst>
        </c:ser>
        <c:ser>
          <c:idx val="1"/>
          <c:order val="1"/>
          <c:tx>
            <c:strRef>
              <c:f>'LGO Tracking'!$E$22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'LGO Tracking'!$C$23:$C$28</c:f>
              <c:strCache>
                <c:ptCount val="5"/>
                <c:pt idx="0">
                  <c:v>Anisa Kneeland</c:v>
                </c:pt>
                <c:pt idx="1">
                  <c:v>Edward Landzberg</c:v>
                </c:pt>
                <c:pt idx="2">
                  <c:v>Jessica Chayani Shiflett</c:v>
                </c:pt>
                <c:pt idx="3">
                  <c:v>Katherine Wilcox</c:v>
                </c:pt>
                <c:pt idx="4">
                  <c:v>Malik Aaron Bradford</c:v>
                </c:pt>
              </c:strCache>
            </c:strRef>
          </c:cat>
          <c:val>
            <c:numRef>
              <c:f>'LGO Tracking'!$E$23:$E$28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FD1-E843-B87E-82F5648F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43056"/>
        <c:axId val="1261271328"/>
      </c:barChart>
      <c:catAx>
        <c:axId val="338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71328"/>
        <c:crosses val="autoZero"/>
        <c:auto val="1"/>
        <c:lblAlgn val="ctr"/>
        <c:lblOffset val="100"/>
        <c:noMultiLvlLbl val="0"/>
      </c:catAx>
      <c:valAx>
        <c:axId val="12612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12700</xdr:rowOff>
    </xdr:from>
    <xdr:to>
      <xdr:col>11</xdr:col>
      <xdr:colOff>457200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E4244-3610-4136-B601-B9ABD82E7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19</xdr:row>
      <xdr:rowOff>12700</xdr:rowOff>
    </xdr:from>
    <xdr:to>
      <xdr:col>11</xdr:col>
      <xdr:colOff>469900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497B4-FEA3-C300-2634-24C3166C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8.527947685187" createdVersion="8" refreshedVersion="8" minRefreshableVersion="3" recordCount="76" xr:uid="{60DBDD31-B1E7-2C44-B649-ED48F5CDDC8A}">
  <cacheSource type="worksheet">
    <worksheetSource ref="A1:J77" sheet="ADP TT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17711" maxValue="931637"/>
    </cacheField>
    <cacheField name="BATCH DESCRIPTION" numFmtId="0">
      <sharedItems containsBlank="1"/>
    </cacheField>
    <cacheField name="Name" numFmtId="0">
      <sharedItems containsBlank="1" count="43">
        <m/>
        <s v="Andrew Athanasian"/>
        <s v="Andrew Nober"/>
        <s v="Assma Alrefai"/>
        <s v="Austin Wigley"/>
        <s v="Benjamin Roberts"/>
        <s v="Bradley Wolf"/>
        <s v="Brandon Boies"/>
        <s v="Camila Parsons Muniz"/>
        <s v="Edward Dong"/>
        <s v="Eileen Tucci"/>
        <s v="Grace Tian"/>
        <s v="Isabell Sagar"/>
        <s v="Isabella Struckman"/>
        <s v="Isaiah Beverly"/>
        <s v="Isias Workeneh"/>
        <s v="Eunsoo Oh"/>
        <s v="Jessica Rutledge"/>
        <s v="Kathryn Boit"/>
        <s v="Katherine Cassese"/>
        <s v="Kenneth Cox"/>
        <s v="Lauren Perl"/>
        <s v="Liam De Monaco"/>
        <s v="Liane Xu"/>
        <s v="Lillian Bass"/>
        <s v="Lillie Cooper"/>
        <s v="Logan Qualls"/>
        <s v="Lukas Emge"/>
        <s v="Lydia Park"/>
        <s v="Lydia Simmons"/>
        <s v="Madeline Proctor"/>
        <s v="Marcus Knoke"/>
        <s v="Matthew Dickey"/>
        <s v="Michelle Groth"/>
        <s v="Molly Bosworth"/>
        <s v="Myles Garner"/>
        <s v="Natnael Teshome"/>
        <s v="Nghiem Pham"/>
        <s v="Nibrass Fathi"/>
        <s v="Priyanka Kaul"/>
        <s v="Rafid Quayum"/>
        <s v="Samantha Galvin"/>
        <s v="Ziwei Jiang"/>
      </sharedItems>
    </cacheField>
    <cacheField name="Temporary Department" numFmtId="0">
      <sharedItems containsString="0" containsBlank="1" containsNumber="1" containsInteger="1" minValue="230000" maxValue="230000"/>
    </cacheField>
    <cacheField name="Temp Rate" numFmtId="0">
      <sharedItems containsString="0" containsBlank="1" containsNumber="1" minValue="14.25" maxValue="22"/>
    </cacheField>
    <cacheField name="Reg Hours" numFmtId="0">
      <sharedItems containsString="0" containsBlank="1" containsNumber="1" minValue="0.57999999999999996" maxValue="74.680000000000007"/>
    </cacheField>
    <cacheField name="O/T Hours" numFmtId="0">
      <sharedItems containsNonDate="0" containsString="0" containsBlank="1"/>
    </cacheField>
    <cacheField name="calc pay" numFmtId="0">
      <sharedItems containsString="0" containsBlank="1" containsNumber="1" minValue="12.76" maxValue="1493.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8.549877546298" createdVersion="8" refreshedVersion="8" minRefreshableVersion="3" recordCount="6" xr:uid="{F6708B94-181E-344C-BF90-10F32DF1292F}">
  <cacheSource type="worksheet">
    <worksheetSource ref="A1:J7" sheet="ADP Salary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403373" maxValue="534607"/>
    </cacheField>
    <cacheField name="BATCH DESCRIPTION" numFmtId="0">
      <sharedItems containsBlank="1"/>
    </cacheField>
    <cacheField name="Name" numFmtId="0">
      <sharedItems containsBlank="1" count="7">
        <m/>
        <s v="Anisa Kneeland"/>
        <s v="Edward Landzberg"/>
        <s v="Jessica Shiflett"/>
        <s v="Katherine Wilcox"/>
        <s v="Malik Bradford"/>
        <s v="Sammi Zhu" u="1"/>
      </sharedItems>
    </cacheField>
    <cacheField name="Temporary Department" numFmtId="0">
      <sharedItems containsString="0" containsBlank="1" containsNumber="1" containsInteger="1" minValue="230000" maxValue="230000"/>
    </cacheField>
    <cacheField name="Temp Rate" numFmtId="0">
      <sharedItems containsString="0" containsBlank="1" containsNumber="1" minValue="14.5" maxValue="15"/>
    </cacheField>
    <cacheField name="Reg Hours" numFmtId="0">
      <sharedItems containsString="0" containsBlank="1" containsNumber="1" minValue="40" maxValue="70"/>
    </cacheField>
    <cacheField name="O/T Hours" numFmtId="0">
      <sharedItems containsString="0" containsBlank="1" containsNumber="1" minValue="0" maxValue="1.25"/>
    </cacheField>
    <cacheField name="calcpay" numFmtId="0">
      <sharedItems containsString="0" containsBlank="1" containsNumber="1" minValue="590.875" maxValue="1042.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8.554973842591" createdVersion="8" refreshedVersion="8" minRefreshableVersion="3" recordCount="10" xr:uid="{E2B124DF-5C02-1740-B825-A65E25F2A730}">
  <cacheSource type="worksheet">
    <worksheetSource ref="A1:R11" sheet="MG Salary"/>
  </cacheSource>
  <cacheFields count="18">
    <cacheField name="Week" numFmtId="0">
      <sharedItems count="10">
        <s v="7/31/22-8/6/22"/>
        <s v="8/7/22-8/13/22"/>
        <s v="6/12/22-6/18/22" u="1"/>
        <s v="7/10/22-7/16/22" u="1"/>
        <s v="7/24/22-7/30/22" u="1"/>
        <s v="7/3/22-7/9/22" u="1"/>
        <s v="6/19/22-6/25/22" u="1"/>
        <s v="6/5/22-6/11/22" u="1"/>
        <s v="7/17/22-7/23/22" u="1"/>
        <s v="6/26/22-7/2/22" u="1"/>
      </sharedItems>
    </cacheField>
    <cacheField name="Name" numFmtId="0">
      <sharedItems count="6">
        <s v="Anisa Kneeland"/>
        <s v="Edward Landzberg"/>
        <s v="Jessica Chayani Shiflett"/>
        <s v="Katherine Wilcox"/>
        <s v="Malik Aaron Bradford"/>
        <s v="Sammi Zhu" u="1"/>
      </sharedItems>
    </cacheField>
    <cacheField name="Sunday: Hours" numFmtId="0">
      <sharedItems containsSemiMixedTypes="0" containsString="0" containsNumber="1" minValue="0" maxValue="10"/>
    </cacheField>
    <cacheField name="Monday: Hours" numFmtId="0">
      <sharedItems containsSemiMixedTypes="0" containsString="0" containsNumber="1" minValue="0" maxValue="9.5"/>
    </cacheField>
    <cacheField name="Tuesday: Hours" numFmtId="0">
      <sharedItems containsSemiMixedTypes="0" containsString="0" containsNumber="1" minValue="0" maxValue="7.75"/>
    </cacheField>
    <cacheField name="Wednesday: Hours" numFmtId="0">
      <sharedItems containsSemiMixedTypes="0" containsString="0" containsNumber="1" minValue="0" maxValue="8"/>
    </cacheField>
    <cacheField name="Thursday: Hours" numFmtId="0">
      <sharedItems containsSemiMixedTypes="0" containsString="0" containsNumber="1" minValue="0" maxValue="8.75"/>
    </cacheField>
    <cacheField name="Friday: Hours" numFmtId="0">
      <sharedItems containsSemiMixedTypes="0" containsString="0" containsNumber="1" minValue="0" maxValue="7"/>
    </cacheField>
    <cacheField name="Saturday: Hours" numFmtId="0">
      <sharedItems containsSemiMixedTypes="0" containsString="0" containsNumber="1" minValue="0" maxValue="1.25"/>
    </cacheField>
    <cacheField name="Total Hours" numFmtId="0">
      <sharedItems containsSemiMixedTypes="0" containsString="0" containsNumber="1" minValue="0" maxValue="40"/>
    </cacheField>
    <cacheField name="Holiday" numFmtId="0">
      <sharedItems containsSemiMixedTypes="0" containsString="0" containsNumber="1" containsInteger="1" minValue="0" maxValue="0"/>
    </cacheField>
    <cacheField name="O/T Hours" numFmtId="0">
      <sharedItems containsString="0" containsBlank="1" containsNumber="1" minValue="0.5" maxValue="1.25"/>
    </cacheField>
    <cacheField name="Code" numFmtId="0">
      <sharedItems/>
    </cacheField>
    <cacheField name="File ID" numFmtId="0">
      <sharedItems containsSemiMixedTypes="0" containsString="0" containsNumber="1" containsInteger="1" minValue="463670" maxValue="535500"/>
    </cacheField>
    <cacheField name="Department" numFmtId="0">
      <sharedItems containsSemiMixedTypes="0" containsString="0" containsNumber="1" containsInteger="1" minValue="230000" maxValue="230000"/>
    </cacheField>
    <cacheField name="Rate" numFmtId="0">
      <sharedItems containsSemiMixedTypes="0" containsString="0" containsNumber="1" minValue="14.5" maxValue="15"/>
    </cacheField>
    <cacheField name="Mapping" numFmtId="0">
      <sharedItems/>
    </cacheField>
    <cacheField name="Calc Pay" numFmtId="0">
      <sharedItems containsSemiMixedTypes="0" containsString="0" containsNumber="1" minValue="0" maxValue="607.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8.563033796294" createdVersion="8" refreshedVersion="8" minRefreshableVersion="3" recordCount="319" xr:uid="{6E148D0F-0E88-E742-87D7-CD423117C96C}">
  <cacheSource type="worksheet">
    <worksheetSource ref="A1:I320" sheet="MG TT"/>
  </cacheSource>
  <cacheFields count="9">
    <cacheField name="date" numFmtId="0">
      <sharedItems containsSemiMixedTypes="0" containsNonDate="0" containsDate="1" containsString="0" minDate="2022-06-24T00:00:00" maxDate="2022-08-14T00:00:00" count="32"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6-24T00:00:00" u="1"/>
        <d v="2022-07-29T00:00:00" u="1"/>
        <d v="2022-07-22T00:00:00" u="1"/>
        <d v="2022-07-27T00:00:00" u="1"/>
        <d v="2022-07-20T00:00:00" u="1"/>
        <d v="2022-06-27T00:00:00" u="1"/>
        <d v="2022-07-25T00:00:00" u="1"/>
        <d v="2022-07-18T00:00:00" u="1"/>
        <d v="2022-06-25T00:00:00" u="1"/>
        <d v="2022-07-30T00:00:00" u="1"/>
        <d v="2022-07-23T00:00:00" u="1"/>
        <d v="2022-07-28T00:00:00" u="1"/>
        <d v="2022-07-21T00:00:00" u="1"/>
        <d v="2022-07-26T00:00:00" u="1"/>
        <d v="2022-07-19T00:00:00" u="1"/>
        <d v="2022-06-26T00:00:00" u="1"/>
        <d v="2022-07-24T00:00:00" u="1"/>
        <d v="2022-07-17T00:00:00" u="1"/>
      </sharedItems>
    </cacheField>
    <cacheField name="employee" numFmtId="0">
      <sharedItems count="47">
        <s v="Andrew Nober"/>
        <s v="Assma Alrefai"/>
        <s v="Brad Wolf"/>
        <s v="Brandon Boies"/>
        <s v="Edward Dong"/>
        <s v="Isaiah Beverly"/>
        <s v="Jessica Rutledge"/>
        <s v="Kat Boit"/>
        <s v="Liane Xu"/>
        <s v="Logan Qualls"/>
        <s v="Lukas Emge"/>
        <s v="Lydia Park"/>
        <s v="Lydia Simmons"/>
        <s v="Marcus Knoke"/>
        <s v="Molly Bosworth"/>
        <s v="Myles Garner"/>
        <s v="Nghiem Pham"/>
        <s v="Nibrass Fathi"/>
        <s v="Samantha Galvin"/>
        <s v="Andrew Athanasian"/>
        <s v="Ben Roberts"/>
        <s v="Katherine Cassese"/>
        <s v="Lillian Bass"/>
        <s v="Lillie Cooper"/>
        <s v="Austin Wigley"/>
        <s v="Grace Tian"/>
        <s v="Isabella Struckman"/>
        <s v="Kenneth Cox"/>
        <s v="Rafid Quayum"/>
        <s v="Priyanka Kaul"/>
        <s v="Liam De Monaco"/>
        <s v="Madeline Proctor"/>
        <s v="Michelle Groth"/>
        <s v="Isabell Sagar"/>
        <s v="Isias Workeneh"/>
        <s v="Jen Oh"/>
        <s v="Lauren Perl"/>
        <s v="Matthew Dickey"/>
        <s v="Cam Parsons Muniz"/>
        <s v="Eileen Tucci"/>
        <s v="Natnael Teshome"/>
        <s v="Ziwei Jiang"/>
        <s v="Calvin Osborne" u="1"/>
        <s v="Ariel Fuchs" u="1"/>
        <s v="Dhrubhagat Singh" u="1"/>
        <s v="Umutcan Vargelci" u="1"/>
        <s v="Shmuel Padwa" u="1"/>
      </sharedItems>
    </cacheField>
    <cacheField name="regular" numFmtId="0">
      <sharedItems containsSemiMixedTypes="0" containsString="0" containsNumber="1" minValue="0" maxValue="7.92"/>
    </cacheField>
    <cacheField name="Rate" numFmtId="0">
      <sharedItems containsSemiMixedTypes="0" containsString="0" containsNumber="1" minValue="14.25" maxValue="22"/>
    </cacheField>
    <cacheField name="start time" numFmtId="0">
      <sharedItems containsSemiMixedTypes="0" containsNonDate="0" containsDate="1" containsString="0" minDate="1899-12-30T06:00:00" maxDate="1899-12-30T20:52:00"/>
    </cacheField>
    <cacheField name="end time" numFmtId="0">
      <sharedItems containsSemiMixedTypes="0" containsNonDate="0" containsDate="1" containsString="0" minDate="1899-12-30T10:00:00" maxDate="1899-12-30T21:16:00"/>
    </cacheField>
    <cacheField name="Account" numFmtId="0">
      <sharedItems containsSemiMixedTypes="0" containsString="0" containsNumber="1" containsInteger="1" minValue="732019" maxValue="732065"/>
    </cacheField>
    <cacheField name="Position" numFmtId="0">
      <sharedItems/>
    </cacheField>
    <cacheField name="Calc Pay" numFmtId="0">
      <sharedItems containsSemiMixedTypes="0" containsString="0" containsNumber="1" minValue="0" maxValue="15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!"/>
    <m/>
    <m/>
    <m/>
    <x v="0"/>
    <m/>
    <m/>
    <m/>
    <m/>
    <m/>
  </r>
  <r>
    <s v="XZB"/>
    <s v="TT081922"/>
    <n v="424525"/>
    <s v="EPIPBATCH"/>
    <x v="1"/>
    <n v="230000"/>
    <n v="15"/>
    <n v="14.04"/>
    <m/>
    <n v="210.6"/>
  </r>
  <r>
    <s v="XZB"/>
    <s v="TT081922"/>
    <n v="534380"/>
    <s v="EPIPBATCH"/>
    <x v="2"/>
    <n v="230000"/>
    <n v="22"/>
    <n v="1.8"/>
    <m/>
    <n v="39.6"/>
  </r>
  <r>
    <s v="XZB"/>
    <s v="TT081922"/>
    <n v="534900"/>
    <s v="EPIPBATCH"/>
    <x v="3"/>
    <n v="230000"/>
    <n v="22"/>
    <n v="1.82"/>
    <m/>
    <n v="40.04"/>
  </r>
  <r>
    <s v="XZB"/>
    <s v="TT081922"/>
    <n v="534900"/>
    <s v="EPIPBATCH"/>
    <x v="3"/>
    <n v="230000"/>
    <n v="15"/>
    <n v="6.72"/>
    <m/>
    <n v="100.8"/>
  </r>
  <r>
    <s v="XZB"/>
    <s v="TT081922"/>
    <n v="90921"/>
    <s v="EPIPBATCH"/>
    <x v="4"/>
    <n v="230000"/>
    <n v="22"/>
    <n v="2.69"/>
    <m/>
    <n v="59.18"/>
  </r>
  <r>
    <s v="XZB"/>
    <s v="TT081922"/>
    <n v="90921"/>
    <s v="EPIPBATCH"/>
    <x v="4"/>
    <n v="230000"/>
    <n v="15"/>
    <n v="12.06"/>
    <m/>
    <n v="180.9"/>
  </r>
  <r>
    <s v="XZB"/>
    <s v="TT081922"/>
    <n v="347082"/>
    <s v="EPIPBATCH"/>
    <x v="5"/>
    <n v="230000"/>
    <n v="22"/>
    <n v="1.68"/>
    <m/>
    <n v="36.96"/>
  </r>
  <r>
    <s v="XZB"/>
    <s v="TT081922"/>
    <n v="347082"/>
    <s v="EPIPBATCH"/>
    <x v="5"/>
    <n v="230000"/>
    <n v="15"/>
    <n v="7.84"/>
    <m/>
    <n v="117.6"/>
  </r>
  <r>
    <s v="XZB"/>
    <s v="TT081922"/>
    <n v="483298"/>
    <s v="EPIPBATCH"/>
    <x v="6"/>
    <n v="230000"/>
    <n v="22"/>
    <n v="2.71"/>
    <m/>
    <n v="59.62"/>
  </r>
  <r>
    <s v="XZB"/>
    <s v="TT081922"/>
    <n v="483298"/>
    <s v="EPIPBATCH"/>
    <x v="6"/>
    <n v="230000"/>
    <n v="15"/>
    <n v="14.72"/>
    <m/>
    <n v="220.8"/>
  </r>
  <r>
    <s v="XZB"/>
    <s v="TT081922"/>
    <n v="68546"/>
    <s v="EPIPBATCH"/>
    <x v="7"/>
    <n v="230000"/>
    <n v="22"/>
    <n v="4.5599999999999996"/>
    <m/>
    <n v="100.32"/>
  </r>
  <r>
    <s v="XZB"/>
    <s v="TT081922"/>
    <n v="68546"/>
    <s v="EPIPBATCH"/>
    <x v="7"/>
    <n v="230000"/>
    <n v="15"/>
    <n v="57.84"/>
    <m/>
    <n v="867.6"/>
  </r>
  <r>
    <s v="XZB"/>
    <s v="TT081922"/>
    <n v="68546"/>
    <s v="EPIPBATCH"/>
    <x v="7"/>
    <n v="230000"/>
    <n v="22"/>
    <n v="7.11"/>
    <m/>
    <n v="156.42000000000002"/>
  </r>
  <r>
    <s v="XZB"/>
    <s v="TT081922"/>
    <n v="463981"/>
    <s v="EPIPBATCH"/>
    <x v="8"/>
    <n v="230000"/>
    <n v="22"/>
    <n v="2.19"/>
    <m/>
    <n v="48.18"/>
  </r>
  <r>
    <s v="XZB"/>
    <s v="TT081922"/>
    <n v="463981"/>
    <s v="EPIPBATCH"/>
    <x v="8"/>
    <n v="230000"/>
    <n v="15"/>
    <n v="11.16"/>
    <m/>
    <n v="167.4"/>
  </r>
  <r>
    <s v="XZB"/>
    <s v="TT081922"/>
    <n v="535143"/>
    <s v="EPIPBATCH"/>
    <x v="9"/>
    <n v="230000"/>
    <n v="22"/>
    <n v="5.18"/>
    <m/>
    <n v="113.96"/>
  </r>
  <r>
    <s v="XZB"/>
    <s v="TT081922"/>
    <n v="535143"/>
    <s v="EPIPBATCH"/>
    <x v="9"/>
    <n v="230000"/>
    <n v="15"/>
    <n v="3.78"/>
    <m/>
    <n v="56.699999999999996"/>
  </r>
  <r>
    <s v="XZB"/>
    <s v="TT081922"/>
    <n v="463749"/>
    <s v="EPIPBATCH"/>
    <x v="10"/>
    <n v="230000"/>
    <n v="22"/>
    <n v="0.57999999999999996"/>
    <m/>
    <n v="12.76"/>
  </r>
  <r>
    <s v="XZB"/>
    <s v="TT081922"/>
    <n v="463749"/>
    <s v="EPIPBATCH"/>
    <x v="10"/>
    <n v="230000"/>
    <n v="15"/>
    <n v="7.26"/>
    <m/>
    <n v="108.89999999999999"/>
  </r>
  <r>
    <s v="XZB"/>
    <s v="TT081922"/>
    <n v="753481"/>
    <s v="EPIPBATCH"/>
    <x v="11"/>
    <n v="230000"/>
    <n v="15"/>
    <n v="3.61"/>
    <m/>
    <n v="54.15"/>
  </r>
  <r>
    <s v="XZB"/>
    <s v="TT081922"/>
    <n v="402290"/>
    <s v="EPIPBATCH"/>
    <x v="12"/>
    <n v="230000"/>
    <n v="22"/>
    <n v="1.88"/>
    <m/>
    <n v="41.36"/>
  </r>
  <r>
    <s v="XZB"/>
    <s v="TT081922"/>
    <n v="402290"/>
    <s v="EPIPBATCH"/>
    <x v="12"/>
    <n v="230000"/>
    <n v="15"/>
    <n v="5.52"/>
    <m/>
    <n v="82.8"/>
  </r>
  <r>
    <s v="XZB"/>
    <s v="TT081922"/>
    <n v="931637"/>
    <s v="EPIPBATCH"/>
    <x v="13"/>
    <n v="230000"/>
    <n v="14.25"/>
    <n v="10"/>
    <m/>
    <n v="142.5"/>
  </r>
  <r>
    <s v="XZB"/>
    <s v="TT081922"/>
    <n v="931637"/>
    <s v="EPIPBATCH"/>
    <x v="13"/>
    <n v="230000"/>
    <n v="22"/>
    <n v="1.95"/>
    <m/>
    <n v="42.9"/>
  </r>
  <r>
    <s v="XZB"/>
    <s v="TT081922"/>
    <n v="931637"/>
    <s v="EPIPBATCH"/>
    <x v="13"/>
    <n v="230000"/>
    <n v="15"/>
    <n v="8.8800000000000008"/>
    <m/>
    <n v="133.20000000000002"/>
  </r>
  <r>
    <s v="XZB"/>
    <s v="TT081922"/>
    <n v="90121"/>
    <s v="EPIPBATCH"/>
    <x v="14"/>
    <n v="230000"/>
    <n v="18"/>
    <n v="11.58"/>
    <m/>
    <n v="208.44"/>
  </r>
  <r>
    <s v="XZB"/>
    <s v="TT081922"/>
    <n v="210791"/>
    <s v="EPIPBATCH"/>
    <x v="15"/>
    <n v="230000"/>
    <n v="15"/>
    <n v="3.84"/>
    <m/>
    <n v="57.599999999999994"/>
  </r>
  <r>
    <s v="XZB"/>
    <s v="TT081922"/>
    <n v="233194"/>
    <s v="EPIPBATCH"/>
    <x v="16"/>
    <n v="230000"/>
    <n v="15"/>
    <n v="2.98"/>
    <m/>
    <n v="44.7"/>
  </r>
  <r>
    <s v="XZB"/>
    <s v="TT081922"/>
    <n v="710170"/>
    <s v="EPIPBATCH"/>
    <x v="17"/>
    <n v="230000"/>
    <n v="22"/>
    <n v="3.43"/>
    <m/>
    <n v="75.460000000000008"/>
  </r>
  <r>
    <s v="XZB"/>
    <s v="TT081922"/>
    <n v="710170"/>
    <s v="EPIPBATCH"/>
    <x v="17"/>
    <n v="230000"/>
    <n v="15"/>
    <n v="9.5500000000000007"/>
    <m/>
    <n v="143.25"/>
  </r>
  <r>
    <s v="XZB"/>
    <s v="TT081922"/>
    <n v="346479"/>
    <s v="EPIPBATCH"/>
    <x v="18"/>
    <n v="230000"/>
    <n v="22"/>
    <n v="1.79"/>
    <m/>
    <n v="39.380000000000003"/>
  </r>
  <r>
    <s v="XZB"/>
    <s v="TT081922"/>
    <n v="346479"/>
    <s v="EPIPBATCH"/>
    <x v="18"/>
    <n v="230000"/>
    <n v="15"/>
    <n v="14.62"/>
    <m/>
    <n v="219.29999999999998"/>
  </r>
  <r>
    <s v="XZB"/>
    <s v="TT081922"/>
    <n v="517616"/>
    <s v="EPIPBATCH"/>
    <x v="19"/>
    <n v="230000"/>
    <n v="22"/>
    <n v="1.45"/>
    <m/>
    <n v="31.9"/>
  </r>
  <r>
    <s v="XZB"/>
    <s v="TT081922"/>
    <n v="517616"/>
    <s v="EPIPBATCH"/>
    <x v="19"/>
    <n v="230000"/>
    <n v="15"/>
    <n v="13.67"/>
    <m/>
    <n v="205.05"/>
  </r>
  <r>
    <s v="XZB"/>
    <s v="TT081922"/>
    <n v="207203"/>
    <s v="EPIPBATCH"/>
    <x v="20"/>
    <n v="230000"/>
    <n v="22"/>
    <n v="1.38"/>
    <m/>
    <n v="30.36"/>
  </r>
  <r>
    <s v="XZB"/>
    <s v="TT081922"/>
    <n v="534478"/>
    <s v="EPIPBATCH"/>
    <x v="21"/>
    <n v="230000"/>
    <n v="22"/>
    <n v="1.29"/>
    <m/>
    <n v="28.380000000000003"/>
  </r>
  <r>
    <s v="XZB"/>
    <s v="TT081922"/>
    <n v="534478"/>
    <s v="EPIPBATCH"/>
    <x v="21"/>
    <n v="230000"/>
    <n v="15"/>
    <n v="5.01"/>
    <m/>
    <n v="75.149999999999991"/>
  </r>
  <r>
    <s v="XZB"/>
    <s v="TT081922"/>
    <n v="491136"/>
    <s v="EPIPBATCH"/>
    <x v="22"/>
    <n v="230000"/>
    <n v="15"/>
    <n v="13.47"/>
    <m/>
    <n v="202.05"/>
  </r>
  <r>
    <s v="XZB"/>
    <s v="TT081922"/>
    <n v="23017"/>
    <s v="EPIPBATCH"/>
    <x v="23"/>
    <n v="230000"/>
    <n v="22"/>
    <n v="1.9"/>
    <m/>
    <n v="41.8"/>
  </r>
  <r>
    <s v="XZB"/>
    <s v="TT081922"/>
    <n v="23017"/>
    <s v="EPIPBATCH"/>
    <x v="23"/>
    <n v="230000"/>
    <n v="15"/>
    <n v="6.97"/>
    <m/>
    <n v="104.55"/>
  </r>
  <r>
    <s v="XZB"/>
    <s v="TT081922"/>
    <n v="403471"/>
    <s v="EPIPBATCH"/>
    <x v="24"/>
    <n v="230000"/>
    <n v="22"/>
    <n v="5.12"/>
    <m/>
    <n v="112.64"/>
  </r>
  <r>
    <s v="XZB"/>
    <s v="TT081922"/>
    <n v="403471"/>
    <s v="EPIPBATCH"/>
    <x v="24"/>
    <n v="230000"/>
    <n v="15"/>
    <n v="11.55"/>
    <m/>
    <n v="173.25"/>
  </r>
  <r>
    <s v="XZB"/>
    <s v="TT081922"/>
    <n v="517642"/>
    <s v="EPIPBATCH"/>
    <x v="25"/>
    <n v="230000"/>
    <n v="14.25"/>
    <n v="10"/>
    <m/>
    <n v="142.5"/>
  </r>
  <r>
    <s v="XZB"/>
    <s v="TT081922"/>
    <n v="517642"/>
    <s v="EPIPBATCH"/>
    <x v="25"/>
    <n v="230000"/>
    <n v="22"/>
    <n v="11.96"/>
    <m/>
    <n v="263.12"/>
  </r>
  <r>
    <s v="XZB"/>
    <s v="TT081922"/>
    <n v="517642"/>
    <s v="EPIPBATCH"/>
    <x v="25"/>
    <n v="230000"/>
    <n v="15"/>
    <n v="26.76"/>
    <m/>
    <n v="401.40000000000003"/>
  </r>
  <r>
    <s v="XZB"/>
    <s v="TT081922"/>
    <n v="308649"/>
    <s v="EPIPBATCH"/>
    <x v="26"/>
    <n v="230000"/>
    <n v="22"/>
    <n v="5"/>
    <m/>
    <n v="110"/>
  </r>
  <r>
    <s v="XZB"/>
    <s v="TT081922"/>
    <n v="308649"/>
    <s v="EPIPBATCH"/>
    <x v="26"/>
    <n v="230000"/>
    <n v="15"/>
    <n v="6.45"/>
    <m/>
    <n v="96.75"/>
  </r>
  <r>
    <s v="XZB"/>
    <s v="TT081922"/>
    <n v="346629"/>
    <s v="EPIPBATCH"/>
    <x v="27"/>
    <n v="230000"/>
    <n v="15"/>
    <n v="7.42"/>
    <m/>
    <n v="111.3"/>
  </r>
  <r>
    <s v="XZB"/>
    <s v="TT081922"/>
    <n v="518076"/>
    <s v="EPIPBATCH"/>
    <x v="28"/>
    <n v="230000"/>
    <n v="15"/>
    <n v="17.03"/>
    <m/>
    <n v="255.45000000000002"/>
  </r>
  <r>
    <s v="XZB"/>
    <s v="TT081922"/>
    <n v="129321"/>
    <s v="EPIPBATCH"/>
    <x v="29"/>
    <n v="230000"/>
    <n v="20"/>
    <n v="74.680000000000007"/>
    <m/>
    <n v="1493.6000000000001"/>
  </r>
  <r>
    <s v="XZB"/>
    <s v="TT081922"/>
    <n v="534490"/>
    <s v="EPIPBATCH"/>
    <x v="30"/>
    <n v="230000"/>
    <n v="22"/>
    <n v="3.75"/>
    <m/>
    <n v="82.5"/>
  </r>
  <r>
    <s v="XZB"/>
    <s v="TT081922"/>
    <n v="534490"/>
    <s v="EPIPBATCH"/>
    <x v="30"/>
    <n v="230000"/>
    <n v="15"/>
    <n v="18.579999999999998"/>
    <m/>
    <n v="278.7"/>
  </r>
  <r>
    <s v="XZB"/>
    <s v="TT081922"/>
    <n v="423529"/>
    <s v="EPIPBATCH"/>
    <x v="31"/>
    <n v="230000"/>
    <n v="22"/>
    <n v="6.26"/>
    <m/>
    <n v="137.72"/>
  </r>
  <r>
    <s v="XZB"/>
    <s v="TT081922"/>
    <n v="423529"/>
    <s v="EPIPBATCH"/>
    <x v="31"/>
    <n v="230000"/>
    <n v="15"/>
    <n v="7.59"/>
    <m/>
    <n v="113.85"/>
  </r>
  <r>
    <s v="XZB"/>
    <s v="TT081922"/>
    <n v="346599"/>
    <s v="EPIPBATCH"/>
    <x v="32"/>
    <n v="230000"/>
    <n v="15"/>
    <n v="3.95"/>
    <m/>
    <n v="59.25"/>
  </r>
  <r>
    <s v="XZB"/>
    <s v="TT081922"/>
    <n v="367786"/>
    <s v="EPIPBATCH"/>
    <x v="33"/>
    <n v="230000"/>
    <n v="22"/>
    <n v="4.79"/>
    <m/>
    <n v="105.38"/>
  </r>
  <r>
    <s v="XZB"/>
    <s v="TT081922"/>
    <n v="367786"/>
    <s v="EPIPBATCH"/>
    <x v="33"/>
    <n v="230000"/>
    <n v="15"/>
    <n v="7.89"/>
    <m/>
    <n v="118.35"/>
  </r>
  <r>
    <s v="XZB"/>
    <s v="TT081922"/>
    <n v="464240"/>
    <s v="EPIPBATCH"/>
    <x v="34"/>
    <n v="230000"/>
    <n v="22"/>
    <n v="1.34"/>
    <m/>
    <n v="29.48"/>
  </r>
  <r>
    <s v="XZB"/>
    <s v="TT081922"/>
    <n v="464240"/>
    <s v="EPIPBATCH"/>
    <x v="34"/>
    <n v="230000"/>
    <n v="15"/>
    <n v="12.61"/>
    <m/>
    <n v="189.14999999999998"/>
  </r>
  <r>
    <s v="XZB"/>
    <s v="TT081922"/>
    <n v="90221"/>
    <s v="EPIPBATCH"/>
    <x v="35"/>
    <n v="230000"/>
    <n v="16"/>
    <n v="60.95"/>
    <m/>
    <n v="975.2"/>
  </r>
  <r>
    <s v="XZB"/>
    <s v="TT081922"/>
    <n v="483216"/>
    <s v="EPIPBATCH"/>
    <x v="36"/>
    <n v="230000"/>
    <n v="22"/>
    <n v="1.89"/>
    <m/>
    <n v="41.58"/>
  </r>
  <r>
    <s v="XZB"/>
    <s v="TT081922"/>
    <n v="483216"/>
    <s v="EPIPBATCH"/>
    <x v="36"/>
    <n v="230000"/>
    <n v="15"/>
    <n v="3.26"/>
    <m/>
    <n v="48.9"/>
  </r>
  <r>
    <s v="XZB"/>
    <s v="TT081922"/>
    <n v="931505"/>
    <s v="EPIPBATCH"/>
    <x v="37"/>
    <n v="230000"/>
    <n v="22"/>
    <n v="1.78"/>
    <m/>
    <n v="39.160000000000004"/>
  </r>
  <r>
    <s v="XZB"/>
    <s v="TT081922"/>
    <n v="931505"/>
    <s v="EPIPBATCH"/>
    <x v="37"/>
    <n v="230000"/>
    <n v="15"/>
    <n v="4.54"/>
    <m/>
    <n v="68.099999999999994"/>
  </r>
  <r>
    <s v="XZB"/>
    <s v="TT081922"/>
    <n v="17711"/>
    <s v="EPIPBATCH"/>
    <x v="38"/>
    <n v="230000"/>
    <n v="15"/>
    <n v="11.52"/>
    <m/>
    <n v="172.79999999999998"/>
  </r>
  <r>
    <s v="XZB"/>
    <s v="TT081922"/>
    <n v="17711"/>
    <s v="EPIPBATCH"/>
    <x v="38"/>
    <n v="230000"/>
    <n v="22"/>
    <n v="3.5"/>
    <m/>
    <n v="77"/>
  </r>
  <r>
    <s v="XZB"/>
    <s v="TT081922"/>
    <n v="517875"/>
    <s v="EPIPBATCH"/>
    <x v="39"/>
    <n v="230000"/>
    <n v="22"/>
    <n v="1.78"/>
    <m/>
    <n v="39.160000000000004"/>
  </r>
  <r>
    <s v="XZB"/>
    <s v="TT081922"/>
    <n v="517875"/>
    <s v="EPIPBATCH"/>
    <x v="39"/>
    <n v="230000"/>
    <n v="15"/>
    <n v="6.37"/>
    <m/>
    <n v="95.55"/>
  </r>
  <r>
    <s v="XZB"/>
    <s v="TT081922"/>
    <n v="534504"/>
    <s v="EPIPBATCH"/>
    <x v="40"/>
    <n v="230000"/>
    <n v="22"/>
    <n v="1.89"/>
    <m/>
    <n v="41.58"/>
  </r>
  <r>
    <s v="XZB"/>
    <s v="TT081922"/>
    <n v="534504"/>
    <s v="EPIPBATCH"/>
    <x v="40"/>
    <n v="230000"/>
    <n v="15"/>
    <n v="14.03"/>
    <m/>
    <n v="210.45"/>
  </r>
  <r>
    <s v="XZB"/>
    <s v="TT081922"/>
    <n v="534504"/>
    <s v="EPIPBATCH"/>
    <x v="40"/>
    <n v="230000"/>
    <n v="15"/>
    <n v="4.09"/>
    <m/>
    <n v="61.349999999999994"/>
  </r>
  <r>
    <s v="XZB"/>
    <s v="TT081922"/>
    <n v="484069"/>
    <s v="EPIPBATCH"/>
    <x v="41"/>
    <n v="230000"/>
    <n v="22"/>
    <n v="4.01"/>
    <m/>
    <n v="88.22"/>
  </r>
  <r>
    <s v="XZB"/>
    <s v="TT081922"/>
    <n v="484069"/>
    <s v="EPIPBATCH"/>
    <x v="41"/>
    <n v="230000"/>
    <n v="15"/>
    <n v="10.64"/>
    <m/>
    <n v="159.60000000000002"/>
  </r>
  <r>
    <s v="XZB"/>
    <s v="TT081922"/>
    <n v="484069"/>
    <s v="EPIPBATCH"/>
    <x v="41"/>
    <n v="230000"/>
    <n v="22"/>
    <n v="3.37"/>
    <m/>
    <n v="74.14"/>
  </r>
  <r>
    <s v="XZB"/>
    <s v="TT081922"/>
    <n v="426551"/>
    <s v="EPIPBATCH"/>
    <x v="42"/>
    <n v="230000"/>
    <n v="15"/>
    <n v="1.54"/>
    <m/>
    <n v="23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!"/>
    <m/>
    <m/>
    <m/>
    <x v="0"/>
    <m/>
    <m/>
    <m/>
    <m/>
    <m/>
  </r>
  <r>
    <s v="XZB"/>
    <s v="epip0001"/>
    <n v="483418"/>
    <s v="EPIPBATCH"/>
    <x v="1"/>
    <n v="230000"/>
    <n v="14.5"/>
    <n v="65"/>
    <n v="0"/>
    <n v="942.5"/>
  </r>
  <r>
    <s v="XZB"/>
    <s v="epip0001"/>
    <n v="463670"/>
    <s v="EPIPBATCH"/>
    <x v="2"/>
    <n v="230000"/>
    <n v="15"/>
    <n v="41.75"/>
    <n v="0"/>
    <n v="626.25"/>
  </r>
  <r>
    <s v="XZB"/>
    <s v="epip0001"/>
    <n v="534607"/>
    <s v="EPIPBATCH"/>
    <x v="3"/>
    <n v="230000"/>
    <n v="14.5"/>
    <n v="70"/>
    <n v="1.25"/>
    <n v="1042.1875"/>
  </r>
  <r>
    <s v="XZB"/>
    <s v="epip0001"/>
    <n v="403373"/>
    <s v="EPIPBATCH"/>
    <x v="4"/>
    <n v="230000"/>
    <n v="14.5"/>
    <n v="68.25"/>
    <n v="0"/>
    <n v="989.625"/>
  </r>
  <r>
    <s v="XZB"/>
    <s v="epip0001"/>
    <n v="517575"/>
    <s v="EPIPBATCH"/>
    <x v="5"/>
    <n v="230000"/>
    <n v="14.5"/>
    <n v="40"/>
    <n v="0.5"/>
    <n v="590.8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9"/>
    <n v="6"/>
    <n v="5"/>
    <n v="6"/>
    <n v="6"/>
    <n v="6"/>
    <n v="0"/>
    <n v="38"/>
    <n v="0"/>
    <m/>
    <s v="XZB"/>
    <n v="483418"/>
    <n v="230000"/>
    <n v="14.5"/>
    <s v="732020-2300"/>
    <n v="551"/>
  </r>
  <r>
    <x v="1"/>
    <x v="0"/>
    <n v="0"/>
    <n v="7"/>
    <n v="7"/>
    <n v="7"/>
    <n v="4"/>
    <n v="2"/>
    <n v="0"/>
    <n v="27"/>
    <n v="0"/>
    <m/>
    <s v="XZB"/>
    <n v="483418"/>
    <n v="230000"/>
    <n v="14.5"/>
    <s v="732020-2300"/>
    <n v="391.5"/>
  </r>
  <r>
    <x v="0"/>
    <x v="1"/>
    <n v="2"/>
    <n v="0.5"/>
    <n v="1"/>
    <n v="0.5"/>
    <n v="0.5"/>
    <n v="1"/>
    <n v="0"/>
    <n v="5.5"/>
    <n v="0"/>
    <m/>
    <s v="XZB"/>
    <n v="463670"/>
    <n v="230000"/>
    <n v="15"/>
    <s v="732020-2300"/>
    <n v="82.5"/>
  </r>
  <r>
    <x v="1"/>
    <x v="1"/>
    <n v="0.25"/>
    <n v="7.75"/>
    <n v="7.75"/>
    <n v="7.5"/>
    <n v="8.25"/>
    <n v="3.5"/>
    <n v="1.25"/>
    <n v="36.25"/>
    <n v="0"/>
    <m/>
    <s v="XZB"/>
    <n v="463670"/>
    <n v="230000"/>
    <n v="15"/>
    <s v="732020-2300"/>
    <n v="543.75"/>
  </r>
  <r>
    <x v="0"/>
    <x v="2"/>
    <n v="0"/>
    <n v="9.5"/>
    <n v="7.5"/>
    <n v="7.5"/>
    <n v="8.75"/>
    <n v="7"/>
    <n v="1"/>
    <n v="40"/>
    <n v="0"/>
    <n v="1.25"/>
    <s v="XZB"/>
    <n v="535500"/>
    <n v="230000"/>
    <n v="14.5"/>
    <s v="732020-2300"/>
    <n v="607.1875"/>
  </r>
  <r>
    <x v="1"/>
    <x v="2"/>
    <n v="0"/>
    <n v="7"/>
    <n v="7"/>
    <n v="7"/>
    <n v="7"/>
    <n v="2"/>
    <n v="0"/>
    <n v="30"/>
    <n v="0"/>
    <m/>
    <s v="XZB"/>
    <n v="535500"/>
    <n v="230000"/>
    <n v="14.5"/>
    <s v="732020-2300"/>
    <n v="435"/>
  </r>
  <r>
    <x v="0"/>
    <x v="3"/>
    <n v="10"/>
    <n v="2"/>
    <n v="7.5"/>
    <n v="7.5"/>
    <n v="5.5"/>
    <n v="7"/>
    <n v="0.5"/>
    <n v="40"/>
    <n v="0"/>
    <m/>
    <s v="XZB"/>
    <n v="534607"/>
    <n v="230000"/>
    <n v="14.5"/>
    <s v="732020-2300"/>
    <n v="580"/>
  </r>
  <r>
    <x v="1"/>
    <x v="3"/>
    <n v="0"/>
    <n v="7"/>
    <n v="7"/>
    <n v="7"/>
    <n v="7"/>
    <n v="0.25"/>
    <n v="0"/>
    <n v="28.25"/>
    <n v="0"/>
    <m/>
    <s v="XZB"/>
    <n v="534607"/>
    <n v="230000"/>
    <n v="14.5"/>
    <s v="732020-2300"/>
    <n v="409.625"/>
  </r>
  <r>
    <x v="0"/>
    <x v="4"/>
    <n v="9.5"/>
    <n v="8"/>
    <n v="0"/>
    <n v="8"/>
    <n v="8"/>
    <n v="7"/>
    <n v="0"/>
    <n v="40"/>
    <n v="0"/>
    <n v="0.5"/>
    <s v="XZB"/>
    <n v="517575"/>
    <n v="230000"/>
    <n v="14.5"/>
    <s v="732020-2300"/>
    <n v="590.875"/>
  </r>
  <r>
    <x v="1"/>
    <x v="4"/>
    <n v="0"/>
    <n v="0"/>
    <n v="0"/>
    <n v="0"/>
    <n v="0"/>
    <n v="0"/>
    <n v="0"/>
    <n v="0"/>
    <n v="0"/>
    <m/>
    <s v="XZB"/>
    <n v="517575"/>
    <n v="230000"/>
    <n v="14.5"/>
    <s v="732020-230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n v="1.8"/>
    <n v="22"/>
    <d v="1899-12-30T11:37:00"/>
    <d v="1899-12-30T13:25:00"/>
    <n v="732063"/>
    <s v="Harvard Private Guide"/>
    <n v="39.6"/>
  </r>
  <r>
    <x v="0"/>
    <x v="1"/>
    <n v="1.19"/>
    <n v="15"/>
    <d v="1899-12-30T11:32:00"/>
    <d v="1899-12-30T12:43:00"/>
    <n v="732061"/>
    <s v="Harvard Public Guide"/>
    <n v="17.850000000000001"/>
  </r>
  <r>
    <x v="0"/>
    <x v="2"/>
    <n v="1.51"/>
    <n v="15"/>
    <d v="1899-12-30T10:25:00"/>
    <d v="1899-12-30T11:56:00"/>
    <n v="732061"/>
    <s v="Harvard Public Guide"/>
    <n v="22.65"/>
  </r>
  <r>
    <x v="0"/>
    <x v="2"/>
    <n v="1.5"/>
    <n v="15"/>
    <d v="1899-12-30T13:20:00"/>
    <d v="1899-12-30T14:50:00"/>
    <n v="732061"/>
    <s v="Harvard Public Guide"/>
    <n v="22.5"/>
  </r>
  <r>
    <x v="0"/>
    <x v="3"/>
    <n v="1.49"/>
    <n v="15"/>
    <d v="1899-12-30T09:23:00"/>
    <d v="1899-12-30T10:52:00"/>
    <n v="732061"/>
    <s v="Harvard Public Guide"/>
    <n v="22.35"/>
  </r>
  <r>
    <x v="0"/>
    <x v="3"/>
    <n v="1.1599999999999999"/>
    <n v="22"/>
    <d v="1899-12-30T10:52:00"/>
    <d v="1899-12-30T12:02:00"/>
    <n v="732063"/>
    <s v="HBS Guide"/>
    <n v="25.52"/>
  </r>
  <r>
    <x v="0"/>
    <x v="3"/>
    <n v="0.99"/>
    <n v="22"/>
    <d v="1899-12-30T12:02:00"/>
    <d v="1899-12-30T13:01:00"/>
    <n v="732063"/>
    <s v="HBS Guide"/>
    <n v="21.78"/>
  </r>
  <r>
    <x v="0"/>
    <x v="3"/>
    <n v="0.88"/>
    <n v="22"/>
    <d v="1899-12-30T13:01:00"/>
    <d v="1899-12-30T13:54:00"/>
    <n v="732063"/>
    <s v="HBS Guide"/>
    <n v="19.36"/>
  </r>
  <r>
    <x v="0"/>
    <x v="3"/>
    <n v="1.6"/>
    <n v="22"/>
    <d v="1899-12-30T13:54:00"/>
    <d v="1899-12-30T15:30:00"/>
    <n v="732063"/>
    <s v="Harvard Private Guide"/>
    <n v="35.200000000000003"/>
  </r>
  <r>
    <x v="0"/>
    <x v="3"/>
    <n v="1.5"/>
    <n v="22"/>
    <d v="1899-12-30T16:16:00"/>
    <d v="1899-12-30T17:46:00"/>
    <n v="732063"/>
    <s v="Harvard Private Guide"/>
    <n v="33"/>
  </r>
  <r>
    <x v="0"/>
    <x v="4"/>
    <n v="3.78"/>
    <n v="15"/>
    <d v="1899-12-30T10:51:00"/>
    <d v="1899-12-30T14:38:00"/>
    <n v="732061"/>
    <s v="Harvard Public Guide"/>
    <n v="56.7"/>
  </r>
  <r>
    <x v="0"/>
    <x v="4"/>
    <n v="1.6"/>
    <n v="22"/>
    <d v="1899-12-30T16:14:00"/>
    <d v="1899-12-30T17:50:00"/>
    <n v="732063"/>
    <s v="Harvard Private Guide"/>
    <n v="35.200000000000003"/>
  </r>
  <r>
    <x v="0"/>
    <x v="5"/>
    <n v="5.13"/>
    <n v="18"/>
    <d v="1899-12-30T10:46:00"/>
    <d v="1899-12-30T15:54:00"/>
    <n v="732065"/>
    <s v="Ambassador"/>
    <n v="92.34"/>
  </r>
  <r>
    <x v="0"/>
    <x v="6"/>
    <n v="1.5"/>
    <n v="15"/>
    <d v="1899-12-30T13:22:00"/>
    <d v="1899-12-30T14:52:00"/>
    <n v="732062"/>
    <s v="MIT Public Guide"/>
    <n v="22.5"/>
  </r>
  <r>
    <x v="0"/>
    <x v="7"/>
    <n v="3.75"/>
    <n v="15"/>
    <d v="1899-12-30T10:53:00"/>
    <d v="1899-12-30T14:38:00"/>
    <n v="732061"/>
    <s v="Harvard Public Guide"/>
    <n v="56.25"/>
  </r>
  <r>
    <x v="0"/>
    <x v="7"/>
    <n v="1.66"/>
    <n v="15"/>
    <d v="1899-12-30T15:21:00"/>
    <d v="1899-12-30T17:00:00"/>
    <n v="732061"/>
    <s v="Harvard Public Guide"/>
    <n v="24.9"/>
  </r>
  <r>
    <x v="0"/>
    <x v="8"/>
    <n v="1.96"/>
    <n v="15"/>
    <d v="1899-12-30T11:20:00"/>
    <d v="1899-12-30T13:18:00"/>
    <n v="732062"/>
    <s v="MIT Public Guide"/>
    <n v="29.4"/>
  </r>
  <r>
    <x v="0"/>
    <x v="9"/>
    <n v="1.87"/>
    <n v="15"/>
    <d v="1899-12-30T11:47:00"/>
    <d v="1899-12-30T13:39:00"/>
    <n v="732061"/>
    <s v="Harvard Public Guide"/>
    <n v="28.05"/>
  </r>
  <r>
    <x v="0"/>
    <x v="9"/>
    <n v="1.7"/>
    <n v="22"/>
    <d v="1899-12-30T13:41:00"/>
    <d v="1899-12-30T15:23:00"/>
    <n v="732063"/>
    <s v="Harvard Private Guide"/>
    <n v="37.4"/>
  </r>
  <r>
    <x v="0"/>
    <x v="10"/>
    <n v="1.7"/>
    <n v="15"/>
    <d v="1899-12-30T12:59:00"/>
    <d v="1899-12-30T14:41:00"/>
    <n v="732061"/>
    <s v="Harvard Public Guide"/>
    <n v="25.5"/>
  </r>
  <r>
    <x v="0"/>
    <x v="11"/>
    <n v="4.13"/>
    <n v="15"/>
    <d v="1899-12-30T12:59:00"/>
    <d v="1899-12-30T17:07:00"/>
    <n v="732065"/>
    <s v="Kiosk"/>
    <n v="61.95"/>
  </r>
  <r>
    <x v="0"/>
    <x v="12"/>
    <n v="7.92"/>
    <n v="20"/>
    <d v="1899-12-30T08:59:00"/>
    <d v="1899-12-30T16:54:00"/>
    <n v="732065"/>
    <s v="Ambassador"/>
    <n v="158.4"/>
  </r>
  <r>
    <x v="0"/>
    <x v="13"/>
    <n v="1.75"/>
    <n v="22"/>
    <d v="1899-12-30T12:59:00"/>
    <d v="1899-12-30T14:43:00"/>
    <n v="732063"/>
    <s v="Harvard Private Guide"/>
    <n v="38.5"/>
  </r>
  <r>
    <x v="0"/>
    <x v="13"/>
    <n v="1.44"/>
    <n v="15"/>
    <d v="1899-12-30T14:50:00"/>
    <d v="1899-12-30T16:16:00"/>
    <n v="732061"/>
    <s v="Harvard Public Guide"/>
    <n v="21.6"/>
  </r>
  <r>
    <x v="0"/>
    <x v="14"/>
    <n v="1.78"/>
    <n v="15"/>
    <d v="1899-12-30T09:48:00"/>
    <d v="1899-12-30T11:35:00"/>
    <n v="732061"/>
    <s v="Harvard Public Guide"/>
    <n v="26.7"/>
  </r>
  <r>
    <x v="0"/>
    <x v="14"/>
    <n v="1.34"/>
    <n v="22"/>
    <d v="1899-12-30T11:43:00"/>
    <d v="1899-12-30T13:03:00"/>
    <n v="732063"/>
    <s v="Harvard Private Guide"/>
    <n v="29.48"/>
  </r>
  <r>
    <x v="0"/>
    <x v="14"/>
    <n v="1.33"/>
    <n v="15"/>
    <d v="1899-12-30T15:52:00"/>
    <d v="1899-12-30T17:12:00"/>
    <n v="732061"/>
    <s v="Harvard Public Guide"/>
    <n v="19.95"/>
  </r>
  <r>
    <x v="0"/>
    <x v="15"/>
    <n v="6.6"/>
    <n v="16"/>
    <d v="1899-12-30T09:28:00"/>
    <d v="1899-12-30T16:04:00"/>
    <n v="732065"/>
    <s v="Ambassador"/>
    <n v="105.6"/>
  </r>
  <r>
    <x v="0"/>
    <x v="16"/>
    <n v="1.78"/>
    <n v="22"/>
    <d v="1899-12-30T10:15:00"/>
    <d v="1899-12-30T12:02:00"/>
    <n v="732063"/>
    <s v="MIT Private Guide"/>
    <n v="39.159999999999997"/>
  </r>
  <r>
    <x v="0"/>
    <x v="17"/>
    <n v="3.5"/>
    <n v="22"/>
    <d v="1899-12-30T10:50:00"/>
    <d v="1899-12-30T14:20:00"/>
    <n v="732063"/>
    <s v="HBS Guide"/>
    <n v="77"/>
  </r>
  <r>
    <x v="0"/>
    <x v="18"/>
    <n v="3.37"/>
    <n v="22"/>
    <d v="1899-12-30T10:38:00"/>
    <d v="1899-12-30T14:00:00"/>
    <n v="732063"/>
    <s v="HBS Guide"/>
    <n v="74.14"/>
  </r>
  <r>
    <x v="1"/>
    <x v="19"/>
    <n v="1.61"/>
    <n v="15"/>
    <d v="1899-12-30T10:21:00"/>
    <d v="1899-12-30T11:57:00"/>
    <n v="732061"/>
    <s v="Harvard Public Guide"/>
    <n v="24.15"/>
  </r>
  <r>
    <x v="1"/>
    <x v="19"/>
    <n v="1.56"/>
    <n v="15"/>
    <d v="1899-12-30T11:58:00"/>
    <d v="1899-12-30T13:31:00"/>
    <n v="732061"/>
    <s v="Harvard Public Guide"/>
    <n v="23.4"/>
  </r>
  <r>
    <x v="1"/>
    <x v="19"/>
    <n v="1.57"/>
    <n v="15"/>
    <d v="1899-12-30T13:50:00"/>
    <d v="1899-12-30T15:24:00"/>
    <n v="732061"/>
    <s v="Harvard Public Guide"/>
    <n v="23.55"/>
  </r>
  <r>
    <x v="1"/>
    <x v="1"/>
    <n v="1.02"/>
    <n v="22"/>
    <d v="1899-12-30T10:05:00"/>
    <d v="1899-12-30T11:06:00"/>
    <n v="732063"/>
    <s v="Harvard Private Guide"/>
    <n v="22.44"/>
  </r>
  <r>
    <x v="1"/>
    <x v="20"/>
    <n v="1.51"/>
    <n v="15"/>
    <d v="1899-12-30T11:24:00"/>
    <d v="1899-12-30T12:54:00"/>
    <n v="732061"/>
    <s v="Harvard Public Guide"/>
    <n v="22.65"/>
  </r>
  <r>
    <x v="1"/>
    <x v="20"/>
    <n v="1.59"/>
    <n v="15"/>
    <d v="1899-12-30T12:54:00"/>
    <d v="1899-12-30T14:30:00"/>
    <n v="732061"/>
    <s v="Harvard Public Guide"/>
    <n v="23.85"/>
  </r>
  <r>
    <x v="1"/>
    <x v="20"/>
    <n v="1.4"/>
    <n v="15"/>
    <d v="1899-12-30T14:51:00"/>
    <d v="1899-12-30T16:15:00"/>
    <n v="732061"/>
    <s v="Harvard Public Guide"/>
    <n v="21"/>
  </r>
  <r>
    <x v="1"/>
    <x v="2"/>
    <n v="1.38"/>
    <n v="22"/>
    <d v="1899-12-30T11:55:00"/>
    <d v="1899-12-30T13:18:00"/>
    <n v="732063"/>
    <s v="Harvard Private Guide"/>
    <n v="30.36"/>
  </r>
  <r>
    <x v="1"/>
    <x v="2"/>
    <n v="1.33"/>
    <n v="22"/>
    <d v="1899-12-30T13:56:00"/>
    <d v="1899-12-30T15:16:00"/>
    <n v="732063"/>
    <s v="Harvard Private Guide"/>
    <n v="29.26"/>
  </r>
  <r>
    <x v="1"/>
    <x v="3"/>
    <n v="1.67"/>
    <n v="15"/>
    <d v="1899-12-30T10:54:00"/>
    <d v="1899-12-30T12:35:00"/>
    <n v="732061"/>
    <s v="Harvard Public Guide"/>
    <n v="25.05"/>
  </r>
  <r>
    <x v="1"/>
    <x v="3"/>
    <n v="1.44"/>
    <n v="15"/>
    <d v="1899-12-30T13:22:00"/>
    <d v="1899-12-30T14:49:00"/>
    <n v="732061"/>
    <s v="Harvard Public Guide"/>
    <n v="21.6"/>
  </r>
  <r>
    <x v="1"/>
    <x v="3"/>
    <n v="1.56"/>
    <n v="15"/>
    <d v="1899-12-30T15:58:00"/>
    <d v="1899-12-30T17:32:00"/>
    <n v="732061"/>
    <s v="Harvard Public Guide"/>
    <n v="23.4"/>
  </r>
  <r>
    <x v="1"/>
    <x v="5"/>
    <n v="6.45"/>
    <n v="18"/>
    <d v="1899-12-30T09:46:00"/>
    <d v="1899-12-30T16:13:00"/>
    <n v="732065"/>
    <s v="Ambassador"/>
    <n v="116.1"/>
  </r>
  <r>
    <x v="1"/>
    <x v="6"/>
    <n v="1.64"/>
    <n v="22"/>
    <d v="1899-12-30T09:58:00"/>
    <d v="1899-12-30T11:37:00"/>
    <n v="732063"/>
    <s v="MIT Private Guide"/>
    <n v="36.08"/>
  </r>
  <r>
    <x v="1"/>
    <x v="6"/>
    <n v="1.79"/>
    <n v="22"/>
    <d v="1899-12-30T11:48:00"/>
    <d v="1899-12-30T13:35:00"/>
    <n v="732063"/>
    <s v="MIT Private Guide"/>
    <n v="39.380000000000003"/>
  </r>
  <r>
    <x v="1"/>
    <x v="21"/>
    <n v="1.45"/>
    <n v="22"/>
    <d v="1899-12-30T09:55:00"/>
    <d v="1899-12-30T11:22:00"/>
    <n v="732063"/>
    <s v="Harvard Private Guide"/>
    <n v="31.9"/>
  </r>
  <r>
    <x v="1"/>
    <x v="22"/>
    <n v="1.81"/>
    <n v="15"/>
    <d v="1899-12-30T09:46:00"/>
    <d v="1899-12-30T11:35:00"/>
    <n v="732061"/>
    <s v="Harvard Public Guide"/>
    <n v="27.15"/>
  </r>
  <r>
    <x v="1"/>
    <x v="22"/>
    <n v="1.1299999999999999"/>
    <n v="22"/>
    <d v="1899-12-30T12:56:00"/>
    <d v="1899-12-30T14:04:00"/>
    <n v="732063"/>
    <s v="Harvard Private Guide"/>
    <n v="24.86"/>
  </r>
  <r>
    <x v="1"/>
    <x v="22"/>
    <n v="1.5"/>
    <n v="22"/>
    <d v="1899-12-30T15:00:00"/>
    <d v="1899-12-30T16:30:00"/>
    <n v="732063"/>
    <s v="Harvard Private Guide"/>
    <n v="33"/>
  </r>
  <r>
    <x v="1"/>
    <x v="23"/>
    <n v="1.18"/>
    <n v="22"/>
    <d v="1899-12-30T10:50:00"/>
    <d v="1899-12-30T12:01:00"/>
    <n v="732063"/>
    <s v="Harvard Private Guide"/>
    <n v="25.96"/>
  </r>
  <r>
    <x v="1"/>
    <x v="23"/>
    <n v="1.66"/>
    <n v="15"/>
    <d v="1899-12-30T12:27:00"/>
    <d v="1899-12-30T14:07:00"/>
    <n v="732061"/>
    <s v="Harvard Public Guide"/>
    <n v="24.9"/>
  </r>
  <r>
    <x v="1"/>
    <x v="23"/>
    <n v="1.1200000000000001"/>
    <n v="22"/>
    <d v="1899-12-30T14:13:00"/>
    <d v="1899-12-30T15:20:00"/>
    <n v="732063"/>
    <s v="Harvard Private Guide"/>
    <n v="24.64"/>
  </r>
  <r>
    <x v="1"/>
    <x v="9"/>
    <n v="1.33"/>
    <n v="22"/>
    <d v="1899-12-30T10:54:00"/>
    <d v="1899-12-30T12:14:00"/>
    <n v="732063"/>
    <s v="Harvard Private Guide"/>
    <n v="29.26"/>
  </r>
  <r>
    <x v="1"/>
    <x v="9"/>
    <n v="1.97"/>
    <n v="22"/>
    <d v="1899-12-30T13:20:00"/>
    <d v="1899-12-30T15:18:00"/>
    <n v="732063"/>
    <s v="Harvard Private Guide"/>
    <n v="43.34"/>
  </r>
  <r>
    <x v="1"/>
    <x v="12"/>
    <n v="6.92"/>
    <n v="20"/>
    <d v="1899-12-30T09:00:00"/>
    <d v="1899-12-30T15:55:00"/>
    <n v="732065"/>
    <s v="Ambassador"/>
    <n v="138.4"/>
  </r>
  <r>
    <x v="1"/>
    <x v="13"/>
    <n v="1.67"/>
    <n v="15"/>
    <d v="1899-12-30T09:50:00"/>
    <d v="1899-12-30T11:30:00"/>
    <n v="732061"/>
    <s v="Harvard Public Guide"/>
    <n v="25.05"/>
  </r>
  <r>
    <x v="1"/>
    <x v="13"/>
    <n v="1.53"/>
    <n v="22"/>
    <d v="1899-12-30T12:00:00"/>
    <d v="1899-12-30T13:32:00"/>
    <n v="732063"/>
    <s v="Harvard Private Guide"/>
    <n v="33.659999999999997"/>
  </r>
  <r>
    <x v="1"/>
    <x v="13"/>
    <n v="1.55"/>
    <n v="15"/>
    <d v="1899-12-30T14:20:00"/>
    <d v="1899-12-30T15:53:00"/>
    <n v="732061"/>
    <s v="Harvard Public Guide"/>
    <n v="23.25"/>
  </r>
  <r>
    <x v="1"/>
    <x v="16"/>
    <n v="1.52"/>
    <n v="15"/>
    <d v="1899-12-30T13:27:00"/>
    <d v="1899-12-30T14:58:00"/>
    <n v="732062"/>
    <s v="MIT Public Guide"/>
    <n v="22.8"/>
  </r>
  <r>
    <x v="2"/>
    <x v="19"/>
    <n v="1.57"/>
    <n v="15"/>
    <d v="1899-12-30T09:51:00"/>
    <d v="1899-12-30T11:25:00"/>
    <n v="732061"/>
    <s v="Harvard Public Guide"/>
    <n v="23.55"/>
  </r>
  <r>
    <x v="2"/>
    <x v="19"/>
    <n v="1.47"/>
    <n v="15"/>
    <d v="1899-12-30T12:20:00"/>
    <d v="1899-12-30T13:48:00"/>
    <n v="732061"/>
    <s v="Harvard Public Guide"/>
    <n v="22.05"/>
  </r>
  <r>
    <x v="2"/>
    <x v="24"/>
    <n v="1.68"/>
    <n v="15"/>
    <d v="1899-12-30T13:07:00"/>
    <d v="1899-12-30T14:47:00"/>
    <n v="732062"/>
    <s v="MIT Public Guide"/>
    <n v="25.2"/>
  </r>
  <r>
    <x v="2"/>
    <x v="20"/>
    <n v="1.64"/>
    <n v="15"/>
    <d v="1899-12-30T14:22:00"/>
    <d v="1899-12-30T16:00:00"/>
    <n v="732061"/>
    <s v="Harvard Public Guide"/>
    <n v="24.6"/>
  </r>
  <r>
    <x v="2"/>
    <x v="3"/>
    <n v="1.5"/>
    <n v="15"/>
    <d v="1899-12-30T10:32:00"/>
    <d v="1899-12-30T12:02:00"/>
    <n v="732061"/>
    <s v="Harvard Public Guide"/>
    <n v="22.5"/>
  </r>
  <r>
    <x v="2"/>
    <x v="3"/>
    <n v="1.39"/>
    <n v="15"/>
    <d v="1899-12-30T12:02:00"/>
    <d v="1899-12-30T13:25:00"/>
    <n v="732061"/>
    <s v="Harvard Public Guide"/>
    <n v="20.85"/>
  </r>
  <r>
    <x v="2"/>
    <x v="3"/>
    <n v="2.16"/>
    <n v="15"/>
    <d v="1899-12-30T13:25:00"/>
    <d v="1899-12-30T15:35:00"/>
    <n v="732061"/>
    <s v="Harvard Public Guide"/>
    <n v="32.4"/>
  </r>
  <r>
    <x v="2"/>
    <x v="3"/>
    <n v="1.48"/>
    <n v="15"/>
    <d v="1899-12-30T16:01:00"/>
    <d v="1899-12-30T17:30:00"/>
    <n v="732061"/>
    <s v="Harvard Public Guide"/>
    <n v="22.2"/>
  </r>
  <r>
    <x v="2"/>
    <x v="3"/>
    <n v="1.46"/>
    <n v="22"/>
    <d v="1899-12-30T17:52:00"/>
    <d v="1899-12-30T19:45:00"/>
    <n v="732063"/>
    <s v="Harvard Private Guide"/>
    <n v="32.119999999999997"/>
  </r>
  <r>
    <x v="2"/>
    <x v="4"/>
    <n v="1.5"/>
    <n v="22"/>
    <d v="1899-12-30T17:59:00"/>
    <d v="1899-12-30T19:29:00"/>
    <n v="732063"/>
    <s v="Harvard Private Guide"/>
    <n v="33"/>
  </r>
  <r>
    <x v="2"/>
    <x v="25"/>
    <n v="1.86"/>
    <n v="15"/>
    <d v="1899-12-30T11:19:00"/>
    <d v="1899-12-30T13:11:00"/>
    <n v="732062"/>
    <s v="MIT Public Guide"/>
    <n v="27.9"/>
  </r>
  <r>
    <x v="2"/>
    <x v="26"/>
    <n v="5"/>
    <n v="14.25"/>
    <d v="1899-12-30T09:00:00"/>
    <d v="1899-12-30T14:00:00"/>
    <n v="732019"/>
    <s v="Guide-in-Training"/>
    <n v="71.25"/>
  </r>
  <r>
    <x v="2"/>
    <x v="27"/>
    <n v="1.38"/>
    <n v="22"/>
    <d v="1899-12-30T18:57:00"/>
    <d v="1899-12-30T20:20:00"/>
    <n v="732063"/>
    <s v="MIT Private Guide"/>
    <n v="30.36"/>
  </r>
  <r>
    <x v="2"/>
    <x v="22"/>
    <n v="1.49"/>
    <n v="22"/>
    <d v="1899-12-30T09:54:00"/>
    <d v="1899-12-30T11:24:00"/>
    <n v="732063"/>
    <s v="Harvard Private Guide"/>
    <n v="32.78"/>
  </r>
  <r>
    <x v="2"/>
    <x v="22"/>
    <n v="1.72"/>
    <n v="15"/>
    <d v="1899-12-30T15:13:00"/>
    <d v="1899-12-30T16:56:00"/>
    <n v="732061"/>
    <s v="Harvard Public Guide"/>
    <n v="25.8"/>
  </r>
  <r>
    <x v="2"/>
    <x v="23"/>
    <n v="1.68"/>
    <n v="15"/>
    <d v="1899-12-30T10:48:00"/>
    <d v="1899-12-30T12:29:00"/>
    <n v="732061"/>
    <s v="Harvard Public Guide"/>
    <n v="25.2"/>
  </r>
  <r>
    <x v="2"/>
    <x v="10"/>
    <n v="1.53"/>
    <n v="15"/>
    <d v="1899-12-30T09:49:00"/>
    <d v="1899-12-30T11:21:00"/>
    <n v="732061"/>
    <s v="Harvard Public Guide"/>
    <n v="22.95"/>
  </r>
  <r>
    <x v="2"/>
    <x v="10"/>
    <n v="1.33"/>
    <n v="15"/>
    <d v="1899-12-30T12:51:00"/>
    <d v="1899-12-30T14:11:00"/>
    <n v="732061"/>
    <s v="Harvard Public Guide"/>
    <n v="19.95"/>
  </r>
  <r>
    <x v="2"/>
    <x v="12"/>
    <n v="7.28"/>
    <n v="20"/>
    <d v="1899-12-30T09:03:00"/>
    <d v="1899-12-30T16:19:00"/>
    <n v="732065"/>
    <s v="Ambassador"/>
    <n v="145.6"/>
  </r>
  <r>
    <x v="2"/>
    <x v="13"/>
    <n v="1.29"/>
    <n v="22"/>
    <d v="1899-12-30T11:02:00"/>
    <d v="1899-12-30T12:19:00"/>
    <n v="732063"/>
    <s v="Harvard Private Guide"/>
    <n v="28.38"/>
  </r>
  <r>
    <x v="2"/>
    <x v="13"/>
    <n v="1.5"/>
    <n v="15"/>
    <d v="1899-12-30T14:50:00"/>
    <d v="1899-12-30T16:20:00"/>
    <n v="732061"/>
    <s v="Harvard Public Guide"/>
    <n v="22.5"/>
  </r>
  <r>
    <x v="2"/>
    <x v="28"/>
    <n v="1.96"/>
    <n v="15"/>
    <d v="1899-12-30T11:19:00"/>
    <d v="1899-12-30T13:16:00"/>
    <n v="732061"/>
    <s v="Harvard Public Guide"/>
    <n v="29.4"/>
  </r>
  <r>
    <x v="2"/>
    <x v="28"/>
    <n v="1.6"/>
    <n v="15"/>
    <d v="1899-12-30T13:47:00"/>
    <d v="1899-12-30T15:23:00"/>
    <n v="732061"/>
    <s v="Harvard Public Guide"/>
    <n v="24"/>
  </r>
  <r>
    <x v="3"/>
    <x v="19"/>
    <n v="1.46"/>
    <n v="15"/>
    <d v="1899-12-30T10:22:00"/>
    <d v="1899-12-30T11:50:00"/>
    <n v="732061"/>
    <s v="Harvard Public Guide"/>
    <n v="21.9"/>
  </r>
  <r>
    <x v="3"/>
    <x v="19"/>
    <n v="1.65"/>
    <n v="15"/>
    <d v="1899-12-30T11:50:00"/>
    <d v="1899-12-30T13:29:00"/>
    <n v="732061"/>
    <s v="Harvard Public Guide"/>
    <n v="24.75"/>
  </r>
  <r>
    <x v="3"/>
    <x v="24"/>
    <n v="1.64"/>
    <n v="15"/>
    <d v="1899-12-30T13:15:00"/>
    <d v="1899-12-30T14:53:00"/>
    <n v="732062"/>
    <s v="MIT Public Guide"/>
    <n v="24.6"/>
  </r>
  <r>
    <x v="3"/>
    <x v="20"/>
    <n v="1.68"/>
    <n v="22"/>
    <d v="1899-12-30T14:23:00"/>
    <d v="1899-12-30T16:04:00"/>
    <n v="732063"/>
    <s v="Harvard Private Guide"/>
    <n v="36.96"/>
  </r>
  <r>
    <x v="3"/>
    <x v="3"/>
    <n v="1.89"/>
    <n v="15"/>
    <d v="1899-12-30T10:57:00"/>
    <d v="1899-12-30T12:50:00"/>
    <n v="732061"/>
    <s v="Harvard Public Guide"/>
    <n v="28.35"/>
  </r>
  <r>
    <x v="3"/>
    <x v="3"/>
    <n v="1.71"/>
    <n v="15"/>
    <d v="1899-12-30T12:50:00"/>
    <d v="1899-12-30T14:33:00"/>
    <n v="732061"/>
    <s v="Harvard Public Guide"/>
    <n v="25.65"/>
  </r>
  <r>
    <x v="3"/>
    <x v="3"/>
    <n v="1.43"/>
    <n v="15"/>
    <d v="1899-12-30T14:33:00"/>
    <d v="1899-12-30T15:59:00"/>
    <n v="732061"/>
    <s v="Harvard Public Guide"/>
    <n v="21.45"/>
  </r>
  <r>
    <x v="3"/>
    <x v="3"/>
    <n v="1.76"/>
    <n v="15"/>
    <d v="1899-12-30T15:59:00"/>
    <d v="1899-12-30T17:44:00"/>
    <n v="732061"/>
    <s v="Harvard Public Guide"/>
    <n v="26.4"/>
  </r>
  <r>
    <x v="3"/>
    <x v="25"/>
    <n v="1.75"/>
    <n v="15"/>
    <d v="1899-12-30T11:20:00"/>
    <d v="1899-12-30T13:05:00"/>
    <n v="732062"/>
    <s v="MIT Public Guide"/>
    <n v="26.25"/>
  </r>
  <r>
    <x v="3"/>
    <x v="26"/>
    <n v="5"/>
    <n v="14.25"/>
    <d v="1899-12-30T09:00:00"/>
    <d v="1899-12-30T14:00:00"/>
    <n v="732019"/>
    <s v="Guide-in-Training"/>
    <n v="71.25"/>
  </r>
  <r>
    <x v="3"/>
    <x v="21"/>
    <n v="1.52"/>
    <n v="15"/>
    <d v="1899-12-30T09:49:00"/>
    <d v="1899-12-30T11:20:00"/>
    <n v="732061"/>
    <s v="Harvard Public Guide"/>
    <n v="22.8"/>
  </r>
  <r>
    <x v="3"/>
    <x v="21"/>
    <n v="1.5"/>
    <n v="15"/>
    <d v="1899-12-30T11:20:00"/>
    <d v="1899-12-30T12:51:00"/>
    <n v="732061"/>
    <s v="Harvard Public Guide"/>
    <n v="22.5"/>
  </r>
  <r>
    <x v="3"/>
    <x v="23"/>
    <n v="1.48"/>
    <n v="15"/>
    <d v="1899-12-30T12:19:00"/>
    <d v="1899-12-30T13:47:00"/>
    <n v="732061"/>
    <s v="Harvard Public Guide"/>
    <n v="22.2"/>
  </r>
  <r>
    <x v="3"/>
    <x v="23"/>
    <n v="1.63"/>
    <n v="15"/>
    <d v="1899-12-30T14:49:00"/>
    <d v="1899-12-30T16:27:00"/>
    <n v="732061"/>
    <s v="Harvard Public Guide"/>
    <n v="24.45"/>
  </r>
  <r>
    <x v="3"/>
    <x v="10"/>
    <n v="1.5"/>
    <n v="15"/>
    <d v="1899-12-30T09:50:00"/>
    <d v="1899-12-30T11:20:00"/>
    <n v="732061"/>
    <s v="Harvard Public Guide"/>
    <n v="22.5"/>
  </r>
  <r>
    <x v="3"/>
    <x v="13"/>
    <n v="1.69"/>
    <n v="22"/>
    <d v="1899-12-30T14:24:00"/>
    <d v="1899-12-30T16:05:00"/>
    <n v="732063"/>
    <s v="Harvard Private Guide"/>
    <n v="37.18"/>
  </r>
  <r>
    <x v="3"/>
    <x v="15"/>
    <n v="6.76"/>
    <n v="16"/>
    <d v="1899-12-30T09:20:00"/>
    <d v="1899-12-30T16:05:00"/>
    <n v="732065"/>
    <s v="Ambassador"/>
    <n v="108.16"/>
  </r>
  <r>
    <x v="3"/>
    <x v="29"/>
    <n v="3.11"/>
    <n v="15"/>
    <d v="1899-12-30T13:52:00"/>
    <d v="1899-12-30T16:59:00"/>
    <n v="732061"/>
    <s v="Harvard Public Guide"/>
    <n v="46.65"/>
  </r>
  <r>
    <x v="3"/>
    <x v="28"/>
    <n v="1.89"/>
    <n v="22"/>
    <d v="1899-12-30T16:31:00"/>
    <d v="1899-12-30T18:24:00"/>
    <n v="732063"/>
    <s v="Harvard Private Guide"/>
    <n v="41.58"/>
  </r>
  <r>
    <x v="4"/>
    <x v="19"/>
    <n v="1.57"/>
    <n v="15"/>
    <d v="1899-12-30T10:50:00"/>
    <d v="1899-12-30T12:24:00"/>
    <n v="732061"/>
    <s v="Harvard Public Guide"/>
    <n v="23.55"/>
  </r>
  <r>
    <x v="4"/>
    <x v="19"/>
    <n v="1.58"/>
    <n v="15"/>
    <d v="1899-12-30T13:51:00"/>
    <d v="1899-12-30T15:25:00"/>
    <n v="732061"/>
    <s v="Harvard Public Guide"/>
    <n v="23.7"/>
  </r>
  <r>
    <x v="4"/>
    <x v="24"/>
    <n v="1.94"/>
    <n v="15"/>
    <d v="1899-12-30T11:02:00"/>
    <d v="1899-12-30T12:59:00"/>
    <n v="732062"/>
    <s v="MIT Public Guide"/>
    <n v="29.1"/>
  </r>
  <r>
    <x v="4"/>
    <x v="3"/>
    <n v="4.08"/>
    <n v="22"/>
    <d v="1899-12-30T09:25:00"/>
    <d v="1899-12-30T13:30:00"/>
    <n v="732063"/>
    <s v="HBS Guide"/>
    <n v="89.76"/>
  </r>
  <r>
    <x v="4"/>
    <x v="3"/>
    <n v="1.59"/>
    <n v="15"/>
    <d v="1899-12-30T15:25:00"/>
    <d v="1899-12-30T17:00:00"/>
    <n v="732061"/>
    <s v="Harvard Public Guide"/>
    <n v="23.85"/>
  </r>
  <r>
    <x v="4"/>
    <x v="7"/>
    <n v="1.84"/>
    <n v="15"/>
    <d v="1899-12-30T09:52:00"/>
    <d v="1899-12-30T11:42:00"/>
    <n v="732061"/>
    <s v="Harvard Public Guide"/>
    <n v="27.6"/>
  </r>
  <r>
    <x v="4"/>
    <x v="21"/>
    <n v="0.4"/>
    <n v="15"/>
    <d v="1899-12-30T20:52:00"/>
    <d v="1899-12-30T21:16:00"/>
    <n v="732061"/>
    <s v="Harvard Public Guide"/>
    <n v="6"/>
  </r>
  <r>
    <x v="4"/>
    <x v="30"/>
    <n v="3.48"/>
    <n v="15"/>
    <d v="1899-12-30T13:20:00"/>
    <d v="1899-12-30T16:48:00"/>
    <n v="732061"/>
    <s v="Harvard Public Guide"/>
    <n v="52.2"/>
  </r>
  <r>
    <x v="4"/>
    <x v="22"/>
    <n v="1.57"/>
    <n v="15"/>
    <d v="1899-12-30T12:18:00"/>
    <d v="1899-12-30T13:52:00"/>
    <n v="732061"/>
    <s v="Harvard Public Guide"/>
    <n v="23.55"/>
  </r>
  <r>
    <x v="4"/>
    <x v="23"/>
    <n v="1.53"/>
    <n v="15"/>
    <d v="1899-12-30T09:49:00"/>
    <d v="1899-12-30T11:21:00"/>
    <n v="732061"/>
    <s v="Harvard Public Guide"/>
    <n v="22.95"/>
  </r>
  <r>
    <x v="4"/>
    <x v="23"/>
    <n v="1.7"/>
    <n v="15"/>
    <d v="1899-12-30T11:22:00"/>
    <d v="1899-12-30T13:04:00"/>
    <n v="732061"/>
    <s v="Harvard Public Guide"/>
    <n v="25.5"/>
  </r>
  <r>
    <x v="4"/>
    <x v="23"/>
    <n v="1.5"/>
    <n v="15"/>
    <d v="1899-12-30T13:04:00"/>
    <d v="1899-12-30T14:34:00"/>
    <n v="732061"/>
    <s v="Harvard Public Guide"/>
    <n v="22.5"/>
  </r>
  <r>
    <x v="4"/>
    <x v="15"/>
    <n v="7"/>
    <n v="16"/>
    <d v="1899-12-30T09:19:00"/>
    <d v="1899-12-30T16:18:00"/>
    <n v="732065"/>
    <s v="Ambassador"/>
    <n v="112"/>
  </r>
  <r>
    <x v="4"/>
    <x v="16"/>
    <n v="1.38"/>
    <n v="15"/>
    <d v="1899-12-30T13:25:00"/>
    <d v="1899-12-30T14:48:00"/>
    <n v="732062"/>
    <s v="MIT Public Guide"/>
    <n v="20.7"/>
  </r>
  <r>
    <x v="4"/>
    <x v="29"/>
    <n v="1.64"/>
    <n v="15"/>
    <d v="1899-12-30T14:21:00"/>
    <d v="1899-12-30T15:59:00"/>
    <n v="732061"/>
    <s v="Harvard Public Guide"/>
    <n v="24.6"/>
  </r>
  <r>
    <x v="4"/>
    <x v="28"/>
    <n v="1.83"/>
    <n v="15"/>
    <d v="1899-12-30T15:42:00"/>
    <d v="1899-12-30T17:32:00"/>
    <n v="732061"/>
    <s v="Harvard Public Guide"/>
    <n v="27.45"/>
  </r>
  <r>
    <x v="5"/>
    <x v="24"/>
    <n v="1.63"/>
    <n v="15"/>
    <d v="1899-12-30T11:13:00"/>
    <d v="1899-12-30T12:51:00"/>
    <n v="732062"/>
    <s v="MIT Public Guide"/>
    <n v="24.45"/>
  </r>
  <r>
    <x v="5"/>
    <x v="20"/>
    <n v="1.7"/>
    <n v="15"/>
    <d v="1899-12-30T14:49:00"/>
    <d v="1899-12-30T16:32:00"/>
    <n v="732061"/>
    <s v="Harvard Public Guide"/>
    <n v="25.5"/>
  </r>
  <r>
    <x v="5"/>
    <x v="2"/>
    <n v="2.16"/>
    <n v="15"/>
    <d v="1899-12-30T09:54:00"/>
    <d v="1899-12-30T12:04:00"/>
    <n v="732061"/>
    <s v="Harvard Public Guide"/>
    <n v="32.4"/>
  </r>
  <r>
    <x v="5"/>
    <x v="2"/>
    <n v="1.55"/>
    <n v="15"/>
    <d v="1899-12-30T13:45:00"/>
    <d v="1899-12-30T15:18:00"/>
    <n v="732061"/>
    <s v="Harvard Public Guide"/>
    <n v="23.25"/>
  </r>
  <r>
    <x v="5"/>
    <x v="3"/>
    <n v="1.7"/>
    <n v="15"/>
    <d v="1899-12-30T09:22:00"/>
    <d v="1899-12-30T11:04:00"/>
    <n v="732061"/>
    <s v="Harvard Public Guide"/>
    <n v="25.5"/>
  </r>
  <r>
    <x v="5"/>
    <x v="3"/>
    <n v="1.48"/>
    <n v="15"/>
    <d v="1899-12-30T11:31:00"/>
    <d v="1899-12-30T13:00:00"/>
    <n v="732061"/>
    <s v="Harvard Public Guide"/>
    <n v="22.2"/>
  </r>
  <r>
    <x v="5"/>
    <x v="3"/>
    <n v="1.54"/>
    <n v="15"/>
    <d v="1899-12-30T13:21:00"/>
    <d v="1899-12-30T14:53:00"/>
    <n v="732061"/>
    <s v="Harvard Public Guide"/>
    <n v="23.1"/>
  </r>
  <r>
    <x v="5"/>
    <x v="26"/>
    <n v="1.95"/>
    <n v="22"/>
    <d v="1899-12-30T14:46:00"/>
    <d v="1899-12-30T16:43:00"/>
    <n v="732063"/>
    <s v="MIT Private Guide"/>
    <n v="42.9"/>
  </r>
  <r>
    <x v="5"/>
    <x v="6"/>
    <n v="2.25"/>
    <n v="15"/>
    <d v="1899-12-30T13:18:00"/>
    <d v="1899-12-30T15:33:00"/>
    <n v="732062"/>
    <s v="MIT Public Guide"/>
    <n v="33.75"/>
  </r>
  <r>
    <x v="5"/>
    <x v="21"/>
    <n v="1.83"/>
    <n v="15"/>
    <d v="1899-12-30T09:50:00"/>
    <d v="1899-12-30T11:40:00"/>
    <n v="732061"/>
    <s v="Harvard Public Guide"/>
    <n v="27.45"/>
  </r>
  <r>
    <x v="5"/>
    <x v="21"/>
    <n v="1.5"/>
    <n v="15"/>
    <d v="1899-12-30T11:53:00"/>
    <d v="1899-12-30T13:23:00"/>
    <n v="732061"/>
    <s v="Harvard Public Guide"/>
    <n v="22.5"/>
  </r>
  <r>
    <x v="5"/>
    <x v="30"/>
    <n v="2.34"/>
    <n v="15"/>
    <d v="1899-12-30T15:50:00"/>
    <d v="1899-12-30T18:10:00"/>
    <n v="732061"/>
    <s v="Harvard Public Guide"/>
    <n v="35.1"/>
  </r>
  <r>
    <x v="5"/>
    <x v="23"/>
    <n v="1.68"/>
    <n v="15"/>
    <d v="1899-12-30T12:51:00"/>
    <d v="1899-12-30T14:31:00"/>
    <n v="732061"/>
    <s v="Harvard Public Guide"/>
    <n v="25.2"/>
  </r>
  <r>
    <x v="5"/>
    <x v="23"/>
    <n v="1.87"/>
    <n v="22"/>
    <d v="1899-12-30T14:34:00"/>
    <d v="1899-12-30T16:26:00"/>
    <n v="732063"/>
    <s v="Harvard Private Guide"/>
    <n v="41.14"/>
  </r>
  <r>
    <x v="5"/>
    <x v="10"/>
    <n v="1.36"/>
    <n v="15"/>
    <d v="1899-12-30T10:20:00"/>
    <d v="1899-12-30T11:42:00"/>
    <n v="732061"/>
    <s v="Harvard Public Guide"/>
    <n v="20.399999999999999"/>
  </r>
  <r>
    <x v="5"/>
    <x v="12"/>
    <n v="7.57"/>
    <n v="20"/>
    <d v="1899-12-30T08:30:00"/>
    <d v="1899-12-30T16:04:00"/>
    <n v="732065"/>
    <s v="Ambassador"/>
    <n v="151.4"/>
  </r>
  <r>
    <x v="5"/>
    <x v="31"/>
    <n v="2.25"/>
    <n v="15"/>
    <d v="1899-12-30T14:12:00"/>
    <d v="1899-12-30T16:27:00"/>
    <n v="732061"/>
    <s v="Harvard Public Guide"/>
    <n v="33.75"/>
  </r>
  <r>
    <x v="5"/>
    <x v="32"/>
    <n v="1.72"/>
    <n v="22"/>
    <d v="1899-12-30T10:22:00"/>
    <d v="1899-12-30T12:05:00"/>
    <n v="732063"/>
    <s v="Harvard Private Guide"/>
    <n v="37.840000000000003"/>
  </r>
  <r>
    <x v="5"/>
    <x v="32"/>
    <n v="1.27"/>
    <n v="22"/>
    <d v="1899-12-30T12:57:00"/>
    <d v="1899-12-30T14:13:00"/>
    <n v="732063"/>
    <s v="Harvard Private Guide"/>
    <n v="27.94"/>
  </r>
  <r>
    <x v="5"/>
    <x v="32"/>
    <n v="1.55"/>
    <n v="15"/>
    <d v="1899-12-30T15:21:00"/>
    <d v="1899-12-30T16:53:00"/>
    <n v="732061"/>
    <s v="Harvard Public Guide"/>
    <n v="23.25"/>
  </r>
  <r>
    <x v="5"/>
    <x v="15"/>
    <n v="6.6"/>
    <n v="16"/>
    <d v="1899-12-30T09:28:00"/>
    <d v="1899-12-30T16:04:00"/>
    <n v="732065"/>
    <s v="Ambassador"/>
    <n v="105.6"/>
  </r>
  <r>
    <x v="5"/>
    <x v="29"/>
    <n v="1.62"/>
    <n v="15"/>
    <d v="1899-12-30T10:50:00"/>
    <d v="1899-12-30T12:27:00"/>
    <n v="732061"/>
    <s v="Harvard Public Guide"/>
    <n v="24.3"/>
  </r>
  <r>
    <x v="5"/>
    <x v="18"/>
    <n v="1.55"/>
    <n v="22"/>
    <d v="1899-12-30T10:18:00"/>
    <d v="1899-12-30T11:51:00"/>
    <n v="732063"/>
    <s v="Harvard Private Guide"/>
    <n v="34.1"/>
  </r>
  <r>
    <x v="5"/>
    <x v="18"/>
    <n v="1.4"/>
    <n v="15"/>
    <d v="1899-12-30T12:19:00"/>
    <d v="1899-12-30T13:43:00"/>
    <n v="732061"/>
    <s v="Harvard Public Guide"/>
    <n v="21"/>
  </r>
  <r>
    <x v="6"/>
    <x v="24"/>
    <n v="1.75"/>
    <n v="15"/>
    <d v="1899-12-30T13:07:00"/>
    <d v="1899-12-30T14:52:00"/>
    <n v="732062"/>
    <s v="MIT Public Guide"/>
    <n v="26.25"/>
  </r>
  <r>
    <x v="6"/>
    <x v="2"/>
    <n v="1.65"/>
    <n v="15"/>
    <d v="1899-12-30T10:14:00"/>
    <d v="1899-12-30T11:53:00"/>
    <n v="732061"/>
    <s v="Harvard Public Guide"/>
    <n v="24.75"/>
  </r>
  <r>
    <x v="6"/>
    <x v="2"/>
    <n v="1.57"/>
    <n v="15"/>
    <d v="1899-12-30T15:25:00"/>
    <d v="1899-12-30T16:59:00"/>
    <n v="732061"/>
    <s v="Harvard Public Guide"/>
    <n v="23.55"/>
  </r>
  <r>
    <x v="6"/>
    <x v="3"/>
    <n v="2.11"/>
    <n v="15"/>
    <d v="1899-12-30T11:56:00"/>
    <d v="1899-12-30T14:33:00"/>
    <n v="732061"/>
    <s v="Harvard Public Guide"/>
    <n v="31.65"/>
  </r>
  <r>
    <x v="6"/>
    <x v="3"/>
    <n v="0"/>
    <n v="15"/>
    <d v="1899-12-30T16:04:00"/>
    <d v="1899-12-30T17:30:00"/>
    <n v="732061"/>
    <s v="Harvard Public Guide"/>
    <n v="0"/>
  </r>
  <r>
    <x v="6"/>
    <x v="33"/>
    <n v="1.58"/>
    <n v="15"/>
    <d v="1899-12-30T09:15:00"/>
    <d v="1899-12-30T10:50:00"/>
    <n v="732061"/>
    <s v="Harvard Public Guide"/>
    <n v="23.7"/>
  </r>
  <r>
    <x v="6"/>
    <x v="33"/>
    <n v="1.88"/>
    <n v="22"/>
    <d v="1899-12-30T10:50:00"/>
    <d v="1899-12-30T12:43:00"/>
    <n v="732063"/>
    <s v="Harvard Private Guide"/>
    <n v="41.36"/>
  </r>
  <r>
    <x v="6"/>
    <x v="34"/>
    <n v="1.76"/>
    <n v="15"/>
    <d v="1899-12-30T11:15:00"/>
    <d v="1899-12-30T13:01:00"/>
    <n v="732062"/>
    <s v="MIT Public Guide"/>
    <n v="26.4"/>
  </r>
  <r>
    <x v="6"/>
    <x v="35"/>
    <n v="2.98"/>
    <n v="15"/>
    <d v="1899-12-30T10:11:00"/>
    <d v="1899-12-30T13:10:00"/>
    <n v="732061"/>
    <s v="Harvard Public Guide"/>
    <n v="44.7"/>
  </r>
  <r>
    <x v="6"/>
    <x v="7"/>
    <n v="1.79"/>
    <n v="22"/>
    <d v="1899-12-30T10:56:00"/>
    <d v="1899-12-30T12:43:00"/>
    <n v="732063"/>
    <s v="Harvard Private Guide"/>
    <n v="39.380000000000003"/>
  </r>
  <r>
    <x v="6"/>
    <x v="7"/>
    <n v="2.1800000000000002"/>
    <n v="15"/>
    <d v="1899-12-30T13:47:00"/>
    <d v="1899-12-30T15:58:00"/>
    <n v="732061"/>
    <s v="Harvard Public Guide"/>
    <n v="32.700000000000003"/>
  </r>
  <r>
    <x v="6"/>
    <x v="21"/>
    <n v="2.0299999999999998"/>
    <n v="15"/>
    <d v="1899-12-30T10:51:00"/>
    <d v="1899-12-30T12:52:00"/>
    <n v="732061"/>
    <s v="Harvard Public Guide"/>
    <n v="30.45"/>
  </r>
  <r>
    <x v="6"/>
    <x v="36"/>
    <n v="1.69"/>
    <n v="15"/>
    <d v="1899-12-30T10:44:00"/>
    <d v="1899-12-30T12:26:00"/>
    <n v="732061"/>
    <s v="Harvard Public Guide"/>
    <n v="25.35"/>
  </r>
  <r>
    <x v="6"/>
    <x v="36"/>
    <n v="1.29"/>
    <n v="22"/>
    <d v="1899-12-30T14:57:00"/>
    <d v="1899-12-30T16:15:00"/>
    <n v="732063"/>
    <s v="Harvard Private Guide"/>
    <n v="28.38"/>
  </r>
  <r>
    <x v="6"/>
    <x v="30"/>
    <n v="1.98"/>
    <n v="15"/>
    <d v="1899-12-30T14:20:00"/>
    <d v="1899-12-30T16:19:00"/>
    <n v="732061"/>
    <s v="Harvard Public Guide"/>
    <n v="29.7"/>
  </r>
  <r>
    <x v="6"/>
    <x v="22"/>
    <n v="1.53"/>
    <n v="15"/>
    <d v="1899-12-30T11:19:00"/>
    <d v="1899-12-30T12:51:00"/>
    <n v="732061"/>
    <s v="Harvard Public Guide"/>
    <n v="22.95"/>
  </r>
  <r>
    <x v="6"/>
    <x v="23"/>
    <n v="1.77"/>
    <n v="22"/>
    <d v="1899-12-30T11:04:00"/>
    <d v="1899-12-30T12:50:00"/>
    <n v="732063"/>
    <s v="Harvard Private Guide"/>
    <n v="38.94"/>
  </r>
  <r>
    <x v="6"/>
    <x v="23"/>
    <n v="1.5"/>
    <n v="22"/>
    <d v="1899-12-30T14:58:00"/>
    <d v="1899-12-30T16:28:00"/>
    <n v="732063"/>
    <s v="Harvard Private Guide"/>
    <n v="33"/>
  </r>
  <r>
    <x v="6"/>
    <x v="11"/>
    <n v="4.1100000000000003"/>
    <n v="15"/>
    <d v="1899-12-30T13:03:00"/>
    <d v="1899-12-30T17:09:00"/>
    <n v="732065"/>
    <s v="Kiosk"/>
    <n v="61.65"/>
  </r>
  <r>
    <x v="6"/>
    <x v="12"/>
    <n v="7.15"/>
    <n v="20"/>
    <d v="1899-12-30T09:01:00"/>
    <d v="1899-12-30T16:10:00"/>
    <n v="732065"/>
    <s v="Ambassador"/>
    <n v="143"/>
  </r>
  <r>
    <x v="6"/>
    <x v="31"/>
    <n v="1.47"/>
    <n v="22"/>
    <d v="1899-12-30T11:18:00"/>
    <d v="1899-12-30T12:46:00"/>
    <n v="732063"/>
    <s v="Harvard Private Guide"/>
    <n v="32.340000000000003"/>
  </r>
  <r>
    <x v="6"/>
    <x v="31"/>
    <n v="1.19"/>
    <n v="15"/>
    <d v="1899-12-30T13:20:00"/>
    <d v="1899-12-30T14:32:00"/>
    <n v="732061"/>
    <s v="Harvard Public Guide"/>
    <n v="17.850000000000001"/>
  </r>
  <r>
    <x v="6"/>
    <x v="13"/>
    <n v="1.43"/>
    <n v="15"/>
    <d v="1899-12-30T12:49:00"/>
    <d v="1899-12-30T14:15:00"/>
    <n v="732061"/>
    <s v="Harvard Public Guide"/>
    <n v="21.45"/>
  </r>
  <r>
    <x v="6"/>
    <x v="37"/>
    <n v="3.95"/>
    <n v="15"/>
    <d v="1899-12-30T09:03:00"/>
    <d v="1899-12-30T13:00:00"/>
    <n v="732065"/>
    <s v="Kiosk"/>
    <n v="59.25"/>
  </r>
  <r>
    <x v="6"/>
    <x v="14"/>
    <n v="1.79"/>
    <n v="15"/>
    <d v="1899-12-30T09:50:00"/>
    <d v="1899-12-30T11:37:00"/>
    <n v="732061"/>
    <s v="Harvard Public Guide"/>
    <n v="26.85"/>
  </r>
  <r>
    <x v="6"/>
    <x v="14"/>
    <n v="1.73"/>
    <n v="15"/>
    <d v="1899-12-30T14:48:00"/>
    <d v="1899-12-30T16:32:00"/>
    <n v="732061"/>
    <s v="Harvard Public Guide"/>
    <n v="25.95"/>
  </r>
  <r>
    <x v="6"/>
    <x v="15"/>
    <n v="6.63"/>
    <n v="16"/>
    <d v="1899-12-30T09:34:00"/>
    <d v="1899-12-30T16:12:00"/>
    <n v="732065"/>
    <s v="Ambassador"/>
    <n v="106.08"/>
  </r>
  <r>
    <x v="6"/>
    <x v="17"/>
    <n v="2.14"/>
    <n v="15"/>
    <d v="1899-12-30T09:49:00"/>
    <d v="1899-12-30T11:58:00"/>
    <n v="732061"/>
    <s v="Harvard Public Guide"/>
    <n v="32.1"/>
  </r>
  <r>
    <x v="6"/>
    <x v="18"/>
    <n v="1.3"/>
    <n v="22"/>
    <d v="1899-12-30T10:22:00"/>
    <d v="1899-12-30T11:41:00"/>
    <n v="732063"/>
    <s v="Harvard Private Guide"/>
    <n v="28.6"/>
  </r>
  <r>
    <x v="6"/>
    <x v="18"/>
    <n v="1.44"/>
    <n v="15"/>
    <d v="1899-12-30T12:22:00"/>
    <d v="1899-12-30T13:48:00"/>
    <n v="732061"/>
    <s v="Harvard Public Guide"/>
    <n v="21.6"/>
  </r>
  <r>
    <x v="7"/>
    <x v="1"/>
    <n v="1.07"/>
    <n v="15"/>
    <d v="1899-12-30T09:54:00"/>
    <d v="1899-12-30T10:58:00"/>
    <n v="732061"/>
    <s v="Harvard Public Guide"/>
    <n v="16.05"/>
  </r>
  <r>
    <x v="7"/>
    <x v="1"/>
    <n v="1.69"/>
    <n v="15"/>
    <d v="1899-12-30T14:48:00"/>
    <d v="1899-12-30T16:30:00"/>
    <n v="732061"/>
    <s v="Harvard Public Guide"/>
    <n v="25.35"/>
  </r>
  <r>
    <x v="7"/>
    <x v="24"/>
    <n v="1.76"/>
    <n v="15"/>
    <d v="1899-12-30T13:15:00"/>
    <d v="1899-12-30T15:00:00"/>
    <n v="732062"/>
    <s v="MIT Public Guide"/>
    <n v="26.4"/>
  </r>
  <r>
    <x v="7"/>
    <x v="3"/>
    <n v="1.54"/>
    <n v="15"/>
    <d v="1899-12-30T10:26:00"/>
    <d v="1899-12-30T11:58:00"/>
    <n v="732061"/>
    <s v="Harvard Public Guide"/>
    <n v="23.1"/>
  </r>
  <r>
    <x v="7"/>
    <x v="3"/>
    <n v="1.6"/>
    <n v="15"/>
    <d v="1899-12-30T12:54:00"/>
    <d v="1899-12-30T14:30:00"/>
    <n v="732061"/>
    <s v="Harvard Public Guide"/>
    <n v="24"/>
  </r>
  <r>
    <x v="7"/>
    <x v="3"/>
    <n v="1.23"/>
    <n v="15"/>
    <d v="1899-12-30T15:30:00"/>
    <d v="1899-12-30T16:44:00"/>
    <n v="732061"/>
    <s v="Harvard Public Guide"/>
    <n v="18.45"/>
  </r>
  <r>
    <x v="7"/>
    <x v="6"/>
    <n v="1.86"/>
    <n v="15"/>
    <d v="1899-12-30T11:25:00"/>
    <d v="1899-12-30T13:16:00"/>
    <n v="732062"/>
    <s v="MIT Public Guide"/>
    <n v="27.9"/>
  </r>
  <r>
    <x v="7"/>
    <x v="7"/>
    <n v="1.63"/>
    <n v="15"/>
    <d v="1899-12-30T11:51:00"/>
    <d v="1899-12-30T13:29:00"/>
    <n v="732061"/>
    <s v="Harvard Public Guide"/>
    <n v="24.45"/>
  </r>
  <r>
    <x v="7"/>
    <x v="36"/>
    <n v="1.69"/>
    <n v="15"/>
    <d v="1899-12-30T13:19:00"/>
    <d v="1899-12-30T15:00:00"/>
    <n v="732061"/>
    <s v="Harvard Public Guide"/>
    <n v="25.35"/>
  </r>
  <r>
    <x v="7"/>
    <x v="23"/>
    <n v="3"/>
    <n v="14.25"/>
    <d v="1899-12-30T13:00:00"/>
    <d v="1899-12-30T16:00:00"/>
    <n v="732019"/>
    <s v="Guide-in-Training"/>
    <n v="42.75"/>
  </r>
  <r>
    <x v="7"/>
    <x v="9"/>
    <n v="1.42"/>
    <n v="15"/>
    <d v="1899-12-30T11:00:00"/>
    <d v="1899-12-30T12:25:00"/>
    <n v="732061"/>
    <s v="Harvard Public Guide"/>
    <n v="21.3"/>
  </r>
  <r>
    <x v="7"/>
    <x v="11"/>
    <n v="4.2"/>
    <n v="15"/>
    <d v="1899-12-30T12:55:00"/>
    <d v="1899-12-30T17:07:00"/>
    <n v="732065"/>
    <s v="Kiosk"/>
    <n v="63"/>
  </r>
  <r>
    <x v="7"/>
    <x v="12"/>
    <n v="7.25"/>
    <n v="20"/>
    <d v="1899-12-30T08:50:00"/>
    <d v="1899-12-30T16:05:00"/>
    <n v="732065"/>
    <s v="Ambassador"/>
    <n v="145"/>
  </r>
  <r>
    <x v="7"/>
    <x v="31"/>
    <n v="1.24"/>
    <n v="15"/>
    <d v="1899-12-30T14:24:00"/>
    <d v="1899-12-30T15:38:00"/>
    <n v="732061"/>
    <s v="Harvard Public Guide"/>
    <n v="18.600000000000001"/>
  </r>
  <r>
    <x v="7"/>
    <x v="14"/>
    <n v="1.55"/>
    <n v="15"/>
    <d v="1899-12-30T10:49:00"/>
    <d v="1899-12-30T12:22:00"/>
    <n v="732061"/>
    <s v="Harvard Public Guide"/>
    <n v="23.25"/>
  </r>
  <r>
    <x v="7"/>
    <x v="14"/>
    <n v="1.67"/>
    <n v="15"/>
    <d v="1899-12-30T13:50:00"/>
    <d v="1899-12-30T15:30:00"/>
    <n v="732061"/>
    <s v="Harvard Public Guide"/>
    <n v="25.05"/>
  </r>
  <r>
    <x v="7"/>
    <x v="14"/>
    <n v="1.08"/>
    <n v="15"/>
    <d v="1899-12-30T15:50:00"/>
    <d v="1899-12-30T16:55:00"/>
    <n v="732061"/>
    <s v="Harvard Public Guide"/>
    <n v="16.2"/>
  </r>
  <r>
    <x v="7"/>
    <x v="15"/>
    <n v="6.83"/>
    <n v="16"/>
    <d v="1899-12-30T09:19:00"/>
    <d v="1899-12-30T16:09:00"/>
    <n v="732065"/>
    <s v="Ambassador"/>
    <n v="109.28"/>
  </r>
  <r>
    <x v="7"/>
    <x v="17"/>
    <n v="1.96"/>
    <n v="15"/>
    <d v="1899-12-30T12:17:00"/>
    <d v="1899-12-30T14:14:00"/>
    <n v="732061"/>
    <s v="Harvard Public Guide"/>
    <n v="29.4"/>
  </r>
  <r>
    <x v="7"/>
    <x v="29"/>
    <n v="1.78"/>
    <n v="22"/>
    <d v="1899-12-30T10:28:00"/>
    <d v="1899-12-30T12:15:00"/>
    <n v="732063"/>
    <s v="Harvard Private Guide"/>
    <n v="39.159999999999997"/>
  </r>
  <r>
    <x v="7"/>
    <x v="28"/>
    <n v="3.48"/>
    <n v="15"/>
    <d v="1899-12-30T09:48:00"/>
    <d v="1899-12-30T13:16:00"/>
    <n v="732061"/>
    <s v="Harvard Public Guide"/>
    <n v="52.2"/>
  </r>
  <r>
    <x v="8"/>
    <x v="24"/>
    <n v="1.66"/>
    <n v="15"/>
    <d v="1899-12-30T11:15:00"/>
    <d v="1899-12-30T12:54:00"/>
    <n v="732062"/>
    <s v="MIT Public Guide"/>
    <n v="24.9"/>
  </r>
  <r>
    <x v="8"/>
    <x v="24"/>
    <n v="1.1200000000000001"/>
    <n v="22"/>
    <d v="1899-12-30T13:09:00"/>
    <d v="1899-12-30T14:16:00"/>
    <n v="732063"/>
    <s v="MIT Private Guide"/>
    <n v="24.64"/>
  </r>
  <r>
    <x v="8"/>
    <x v="3"/>
    <n v="1.71"/>
    <n v="15"/>
    <d v="1899-12-30T10:17:00"/>
    <d v="1899-12-30T12:00:00"/>
    <n v="732061"/>
    <s v="Harvard Public Guide"/>
    <n v="25.65"/>
  </r>
  <r>
    <x v="8"/>
    <x v="3"/>
    <n v="1.7"/>
    <n v="15"/>
    <d v="1899-12-30T12:29:00"/>
    <d v="1899-12-30T14:11:00"/>
    <n v="732061"/>
    <s v="Harvard Public Guide"/>
    <n v="25.5"/>
  </r>
  <r>
    <x v="8"/>
    <x v="3"/>
    <n v="1.56"/>
    <n v="15"/>
    <d v="1899-12-30T14:57:00"/>
    <d v="1899-12-30T16:30:00"/>
    <n v="732061"/>
    <s v="Harvard Public Guide"/>
    <n v="23.4"/>
  </r>
  <r>
    <x v="8"/>
    <x v="38"/>
    <n v="2.19"/>
    <n v="22"/>
    <d v="1899-12-30T08:55:00"/>
    <d v="1899-12-30T11:06:00"/>
    <n v="732063"/>
    <s v="Harvard Private Guide"/>
    <n v="48.18"/>
  </r>
  <r>
    <x v="8"/>
    <x v="33"/>
    <n v="1.29"/>
    <n v="15"/>
    <d v="1899-12-30T12:46:00"/>
    <d v="1899-12-30T14:03:00"/>
    <n v="732061"/>
    <s v="Harvard Public Guide"/>
    <n v="19.350000000000001"/>
  </r>
  <r>
    <x v="8"/>
    <x v="33"/>
    <n v="1.1599999999999999"/>
    <n v="15"/>
    <d v="1899-12-30T14:20:00"/>
    <d v="1899-12-30T15:29:00"/>
    <n v="732061"/>
    <s v="Harvard Public Guide"/>
    <n v="17.399999999999999"/>
  </r>
  <r>
    <x v="8"/>
    <x v="26"/>
    <n v="1.56"/>
    <n v="15"/>
    <d v="1899-12-30T13:18:00"/>
    <d v="1899-12-30T14:52:00"/>
    <n v="732062"/>
    <s v="MIT Public Guide"/>
    <n v="23.4"/>
  </r>
  <r>
    <x v="8"/>
    <x v="7"/>
    <n v="1.85"/>
    <n v="15"/>
    <d v="1899-12-30T10:53:00"/>
    <d v="1899-12-30T12:44:00"/>
    <n v="732061"/>
    <s v="Harvard Public Guide"/>
    <n v="27.75"/>
  </r>
  <r>
    <x v="8"/>
    <x v="21"/>
    <n v="1.55"/>
    <n v="15"/>
    <d v="1899-12-30T10:21:00"/>
    <d v="1899-12-30T11:55:00"/>
    <n v="732061"/>
    <s v="Harvard Public Guide"/>
    <n v="23.25"/>
  </r>
  <r>
    <x v="8"/>
    <x v="8"/>
    <n v="1.9"/>
    <n v="22"/>
    <d v="1899-12-30T12:52:00"/>
    <d v="1899-12-30T14:46:00"/>
    <n v="732063"/>
    <s v="MIT Private Guide"/>
    <n v="41.8"/>
  </r>
  <r>
    <x v="8"/>
    <x v="23"/>
    <n v="1.79"/>
    <n v="15"/>
    <d v="1899-12-30T13:50:00"/>
    <d v="1899-12-30T15:37:00"/>
    <n v="732061"/>
    <s v="Harvard Public Guide"/>
    <n v="26.85"/>
  </r>
  <r>
    <x v="8"/>
    <x v="9"/>
    <n v="1.54"/>
    <n v="15"/>
    <d v="1899-12-30T09:49:00"/>
    <d v="1899-12-30T11:22:00"/>
    <n v="732061"/>
    <s v="Harvard Public Guide"/>
    <n v="23.1"/>
  </r>
  <r>
    <x v="8"/>
    <x v="9"/>
    <n v="1.62"/>
    <n v="15"/>
    <d v="1899-12-30T11:23:00"/>
    <d v="1899-12-30T13:00:00"/>
    <n v="732061"/>
    <s v="Harvard Public Guide"/>
    <n v="24.3"/>
  </r>
  <r>
    <x v="8"/>
    <x v="12"/>
    <n v="7.17"/>
    <n v="20"/>
    <d v="1899-12-30T08:55:00"/>
    <d v="1899-12-30T16:05:00"/>
    <n v="732065"/>
    <s v="Ambassador"/>
    <n v="143.4"/>
  </r>
  <r>
    <x v="8"/>
    <x v="12"/>
    <n v="3"/>
    <n v="20"/>
    <d v="1899-12-30T17:00:00"/>
    <d v="1899-12-30T20:00:00"/>
    <n v="732065"/>
    <s v="Ambassador"/>
    <n v="60"/>
  </r>
  <r>
    <x v="8"/>
    <x v="31"/>
    <n v="2.2799999999999998"/>
    <n v="22"/>
    <d v="1899-12-30T08:52:00"/>
    <d v="1899-12-30T11:09:00"/>
    <n v="732063"/>
    <s v="Harvard Private Guide"/>
    <n v="50.16"/>
  </r>
  <r>
    <x v="8"/>
    <x v="31"/>
    <n v="1.47"/>
    <n v="15"/>
    <d v="1899-12-30T15:19:00"/>
    <d v="1899-12-30T16:47:00"/>
    <n v="732061"/>
    <s v="Harvard Public Guide"/>
    <n v="22.05"/>
  </r>
  <r>
    <x v="8"/>
    <x v="17"/>
    <n v="1.82"/>
    <n v="15"/>
    <d v="1899-12-30T11:46:00"/>
    <d v="1899-12-30T13:35:00"/>
    <n v="732061"/>
    <s v="Harvard Public Guide"/>
    <n v="27.3"/>
  </r>
  <r>
    <x v="8"/>
    <x v="17"/>
    <n v="1.63"/>
    <n v="15"/>
    <d v="1899-12-30T13:38:00"/>
    <d v="1899-12-30T15:16:00"/>
    <n v="732061"/>
    <s v="Harvard Public Guide"/>
    <n v="24.45"/>
  </r>
  <r>
    <x v="8"/>
    <x v="28"/>
    <n v="1.69"/>
    <n v="15"/>
    <d v="1899-12-30T09:48:00"/>
    <d v="1899-12-30T11:30:00"/>
    <n v="732061"/>
    <s v="Harvard Public Guide"/>
    <n v="25.35"/>
  </r>
  <r>
    <x v="8"/>
    <x v="28"/>
    <n v="1.62"/>
    <n v="15"/>
    <d v="1899-12-30T15:47:00"/>
    <d v="1899-12-30T17:25:00"/>
    <n v="732061"/>
    <s v="Harvard Public Guide"/>
    <n v="24.3"/>
  </r>
  <r>
    <x v="8"/>
    <x v="18"/>
    <n v="1.57"/>
    <n v="15"/>
    <d v="1899-12-30T11:16:00"/>
    <d v="1899-12-30T12:50:00"/>
    <n v="732061"/>
    <s v="Harvard Public Guide"/>
    <n v="23.55"/>
  </r>
  <r>
    <x v="9"/>
    <x v="1"/>
    <n v="0.8"/>
    <n v="22"/>
    <d v="1899-12-30T10:03:00"/>
    <d v="1899-12-30T10:51:00"/>
    <n v="732063"/>
    <s v="Harvard Private Guide"/>
    <n v="17.600000000000001"/>
  </r>
  <r>
    <x v="9"/>
    <x v="24"/>
    <n v="1.57"/>
    <n v="22"/>
    <d v="1899-12-30T13:22:00"/>
    <d v="1899-12-30T14:56:00"/>
    <n v="732063"/>
    <s v="MIT Private Guide"/>
    <n v="34.54"/>
  </r>
  <r>
    <x v="9"/>
    <x v="3"/>
    <n v="1.74"/>
    <n v="15"/>
    <d v="1899-12-30T10:27:00"/>
    <d v="1899-12-30T12:12:00"/>
    <n v="732061"/>
    <s v="Harvard Public Guide"/>
    <n v="26.1"/>
  </r>
  <r>
    <x v="9"/>
    <x v="3"/>
    <n v="1.48"/>
    <n v="15"/>
    <d v="1899-12-30T12:57:00"/>
    <d v="1899-12-30T14:26:00"/>
    <n v="732061"/>
    <s v="Harvard Public Guide"/>
    <n v="22.2"/>
  </r>
  <r>
    <x v="9"/>
    <x v="3"/>
    <n v="1.56"/>
    <n v="15"/>
    <d v="1899-12-30T14:26:00"/>
    <d v="1899-12-30T16:00:00"/>
    <n v="732061"/>
    <s v="Harvard Public Guide"/>
    <n v="23.4"/>
  </r>
  <r>
    <x v="9"/>
    <x v="38"/>
    <n v="1.74"/>
    <n v="15"/>
    <d v="1899-12-30T11:48:00"/>
    <d v="1899-12-30T13:33:00"/>
    <n v="732061"/>
    <s v="Harvard Public Guide"/>
    <n v="26.1"/>
  </r>
  <r>
    <x v="9"/>
    <x v="39"/>
    <n v="1.24"/>
    <n v="15"/>
    <d v="1899-12-30T12:22:00"/>
    <d v="1899-12-30T13:36:00"/>
    <n v="732061"/>
    <s v="Harvard Public Guide"/>
    <n v="18.600000000000001"/>
  </r>
  <r>
    <x v="9"/>
    <x v="26"/>
    <n v="1.76"/>
    <n v="15"/>
    <d v="1899-12-30T11:13:00"/>
    <d v="1899-12-30T12:59:00"/>
    <n v="732062"/>
    <s v="MIT Public Guide"/>
    <n v="26.4"/>
  </r>
  <r>
    <x v="9"/>
    <x v="23"/>
    <n v="1.74"/>
    <n v="15"/>
    <d v="1899-12-30T10:53:00"/>
    <d v="1899-12-30T12:38:00"/>
    <n v="732061"/>
    <s v="Harvard Public Guide"/>
    <n v="26.1"/>
  </r>
  <r>
    <x v="9"/>
    <x v="23"/>
    <n v="1.53"/>
    <n v="22"/>
    <d v="1899-12-30T12:38:00"/>
    <d v="1899-12-30T14:10:00"/>
    <n v="732063"/>
    <s v="Harvard Private Guide"/>
    <n v="33.659999999999997"/>
  </r>
  <r>
    <x v="9"/>
    <x v="23"/>
    <n v="1.47"/>
    <n v="22"/>
    <d v="1899-12-30T14:56:00"/>
    <d v="1899-12-30T16:24:00"/>
    <n v="732063"/>
    <s v="Harvard Private Guide"/>
    <n v="32.340000000000003"/>
  </r>
  <r>
    <x v="9"/>
    <x v="23"/>
    <n v="3"/>
    <n v="14.25"/>
    <d v="1899-12-30T16:00:00"/>
    <d v="1899-12-30T19:00:00"/>
    <n v="732019"/>
    <s v="Guide-in-Training"/>
    <n v="42.75"/>
  </r>
  <r>
    <x v="9"/>
    <x v="31"/>
    <n v="1.63"/>
    <n v="15"/>
    <d v="1899-12-30T11:18:00"/>
    <d v="1899-12-30T12:56:00"/>
    <n v="732061"/>
    <s v="Harvard Public Guide"/>
    <n v="24.45"/>
  </r>
  <r>
    <x v="9"/>
    <x v="31"/>
    <n v="1.56"/>
    <n v="15"/>
    <d v="1899-12-30T13:44:00"/>
    <d v="1899-12-30T15:18:00"/>
    <n v="732061"/>
    <s v="Harvard Public Guide"/>
    <n v="23.4"/>
  </r>
  <r>
    <x v="9"/>
    <x v="32"/>
    <n v="1.47"/>
    <n v="15"/>
    <d v="1899-12-30T09:50:00"/>
    <d v="1899-12-30T11:18:00"/>
    <n v="732061"/>
    <s v="Harvard Public Guide"/>
    <n v="22.05"/>
  </r>
  <r>
    <x v="9"/>
    <x v="32"/>
    <n v="1.8"/>
    <n v="22"/>
    <d v="1899-12-30T12:28:00"/>
    <d v="1899-12-30T14:16:00"/>
    <n v="732063"/>
    <s v="Harvard Private Guide"/>
    <n v="39.6"/>
  </r>
  <r>
    <x v="9"/>
    <x v="40"/>
    <n v="1.73"/>
    <n v="15"/>
    <d v="1899-12-30T14:40:00"/>
    <d v="1899-12-30T16:24:00"/>
    <n v="732061"/>
    <s v="Harvard Public Guide"/>
    <n v="25.95"/>
  </r>
  <r>
    <x v="9"/>
    <x v="16"/>
    <n v="1.64"/>
    <n v="15"/>
    <d v="1899-12-30T13:23:00"/>
    <d v="1899-12-30T15:01:00"/>
    <n v="732062"/>
    <s v="MIT Public Guide"/>
    <n v="24.6"/>
  </r>
  <r>
    <x v="9"/>
    <x v="17"/>
    <n v="2.1"/>
    <n v="15"/>
    <d v="1899-12-30T09:47:00"/>
    <d v="1899-12-30T11:53:00"/>
    <n v="732061"/>
    <s v="Harvard Public Guide"/>
    <n v="31.5"/>
  </r>
  <r>
    <x v="9"/>
    <x v="17"/>
    <n v="1.87"/>
    <n v="15"/>
    <d v="1899-12-30T13:15:00"/>
    <d v="1899-12-30T15:07:00"/>
    <n v="732061"/>
    <s v="Harvard Public Guide"/>
    <n v="28.05"/>
  </r>
  <r>
    <x v="10"/>
    <x v="3"/>
    <n v="1.84"/>
    <n v="15"/>
    <d v="1899-12-30T10:49:00"/>
    <d v="1899-12-30T12:40:00"/>
    <n v="732061"/>
    <s v="Harvard Public Guide"/>
    <n v="27.6"/>
  </r>
  <r>
    <x v="10"/>
    <x v="3"/>
    <n v="2.15"/>
    <n v="15"/>
    <d v="1899-12-30T14:21:00"/>
    <d v="1899-12-30T16:30:00"/>
    <n v="732061"/>
    <s v="Harvard Public Guide"/>
    <n v="32.25"/>
  </r>
  <r>
    <x v="10"/>
    <x v="38"/>
    <n v="1.82"/>
    <n v="15"/>
    <d v="1899-12-30T09:48:00"/>
    <d v="1899-12-30T11:38:00"/>
    <n v="732061"/>
    <s v="Harvard Public Guide"/>
    <n v="27.3"/>
  </r>
  <r>
    <x v="10"/>
    <x v="38"/>
    <n v="1.57"/>
    <n v="15"/>
    <d v="1899-12-30T12:20:00"/>
    <d v="1899-12-30T13:55:00"/>
    <n v="732061"/>
    <s v="Harvard Public Guide"/>
    <n v="23.55"/>
  </r>
  <r>
    <x v="10"/>
    <x v="39"/>
    <n v="1.47"/>
    <n v="15"/>
    <d v="1899-12-30T12:53:00"/>
    <d v="1899-12-30T14:21:00"/>
    <n v="732061"/>
    <s v="Harvard Public Guide"/>
    <n v="22.05"/>
  </r>
  <r>
    <x v="10"/>
    <x v="39"/>
    <n v="0.57999999999999996"/>
    <n v="22"/>
    <d v="1899-12-30T15:44:00"/>
    <d v="1899-12-30T16:19:00"/>
    <n v="732063"/>
    <s v="Harvard Private Guide"/>
    <n v="12.76"/>
  </r>
  <r>
    <x v="10"/>
    <x v="33"/>
    <n v="1.49"/>
    <n v="15"/>
    <d v="1899-12-30T14:46:00"/>
    <d v="1899-12-30T16:15:00"/>
    <n v="732061"/>
    <s v="Harvard Public Guide"/>
    <n v="22.35"/>
  </r>
  <r>
    <x v="10"/>
    <x v="26"/>
    <n v="1.78"/>
    <n v="15"/>
    <d v="1899-12-30T13:11:00"/>
    <d v="1899-12-30T14:57:00"/>
    <n v="732062"/>
    <s v="MIT Public Guide"/>
    <n v="26.7"/>
  </r>
  <r>
    <x v="10"/>
    <x v="7"/>
    <n v="1.71"/>
    <n v="15"/>
    <d v="1899-12-30T10:25:00"/>
    <d v="1899-12-30T12:08:00"/>
    <n v="732061"/>
    <s v="Harvard Public Guide"/>
    <n v="25.65"/>
  </r>
  <r>
    <x v="10"/>
    <x v="8"/>
    <n v="1.67"/>
    <n v="15"/>
    <d v="1899-12-30T11:20:00"/>
    <d v="1899-12-30T13:00:00"/>
    <n v="732062"/>
    <s v="MIT Public Guide"/>
    <n v="25.05"/>
  </r>
  <r>
    <x v="10"/>
    <x v="23"/>
    <n v="1.81"/>
    <n v="15"/>
    <d v="1899-12-30T09:51:00"/>
    <d v="1899-12-30T11:39:00"/>
    <n v="732061"/>
    <s v="Harvard Public Guide"/>
    <n v="27.15"/>
  </r>
  <r>
    <x v="10"/>
    <x v="23"/>
    <n v="1.47"/>
    <n v="15"/>
    <d v="1899-12-30T11:39:00"/>
    <d v="1899-12-30T13:08:00"/>
    <n v="732061"/>
    <s v="Harvard Public Guide"/>
    <n v="22.05"/>
  </r>
  <r>
    <x v="10"/>
    <x v="12"/>
    <n v="7.25"/>
    <n v="20"/>
    <d v="1899-12-30T08:54:00"/>
    <d v="1899-12-30T16:09:00"/>
    <n v="732065"/>
    <s v="Ambassador"/>
    <n v="145"/>
  </r>
  <r>
    <x v="10"/>
    <x v="31"/>
    <n v="1.56"/>
    <n v="15"/>
    <d v="1899-12-30T13:45:00"/>
    <d v="1899-12-30T15:18:00"/>
    <n v="732061"/>
    <s v="Harvard Public Guide"/>
    <n v="23.4"/>
  </r>
  <r>
    <x v="10"/>
    <x v="31"/>
    <n v="1.38"/>
    <n v="15"/>
    <d v="1899-12-30T15:24:00"/>
    <d v="1899-12-30T16:46:00"/>
    <n v="732061"/>
    <s v="Harvard Public Guide"/>
    <n v="20.7"/>
  </r>
  <r>
    <x v="10"/>
    <x v="32"/>
    <n v="1.47"/>
    <n v="15"/>
    <d v="1899-12-30T11:49:00"/>
    <d v="1899-12-30T13:17:00"/>
    <n v="732061"/>
    <s v="Harvard Public Guide"/>
    <n v="22.05"/>
  </r>
  <r>
    <x v="10"/>
    <x v="32"/>
    <n v="1.73"/>
    <n v="15"/>
    <d v="1899-12-30T13:17:00"/>
    <d v="1899-12-30T15:01:00"/>
    <n v="732061"/>
    <s v="Harvard Public Guide"/>
    <n v="25.95"/>
  </r>
  <r>
    <x v="10"/>
    <x v="32"/>
    <n v="1.67"/>
    <n v="15"/>
    <d v="1899-12-30T15:50:00"/>
    <d v="1899-12-30T17:30:00"/>
    <n v="732061"/>
    <s v="Harvard Public Guide"/>
    <n v="25.05"/>
  </r>
  <r>
    <x v="10"/>
    <x v="15"/>
    <n v="6.9"/>
    <n v="16"/>
    <d v="1899-12-30T09:24:00"/>
    <d v="1899-12-30T16:18:00"/>
    <n v="732065"/>
    <s v="Ambassador"/>
    <n v="110.4"/>
  </r>
  <r>
    <x v="11"/>
    <x v="2"/>
    <n v="1.68"/>
    <n v="15"/>
    <d v="1899-12-30T09:47:00"/>
    <d v="1899-12-30T11:27:00"/>
    <n v="732061"/>
    <s v="Harvard Public Guide"/>
    <n v="25.2"/>
  </r>
  <r>
    <x v="11"/>
    <x v="2"/>
    <n v="1.52"/>
    <n v="15"/>
    <d v="1899-12-30T11:57:00"/>
    <d v="1899-12-30T13:28:00"/>
    <n v="732061"/>
    <s v="Harvard Public Guide"/>
    <n v="22.8"/>
  </r>
  <r>
    <x v="11"/>
    <x v="2"/>
    <n v="1.58"/>
    <n v="15"/>
    <d v="1899-12-30T15:21:00"/>
    <d v="1899-12-30T16:56:00"/>
    <n v="732061"/>
    <s v="Harvard Public Guide"/>
    <n v="23.7"/>
  </r>
  <r>
    <x v="11"/>
    <x v="3"/>
    <n v="1.68"/>
    <n v="15"/>
    <d v="1899-12-30T10:25:00"/>
    <d v="1899-12-30T12:06:00"/>
    <n v="732061"/>
    <s v="Harvard Public Guide"/>
    <n v="25.2"/>
  </r>
  <r>
    <x v="11"/>
    <x v="3"/>
    <n v="1.56"/>
    <n v="15"/>
    <d v="1899-12-30T12:19:00"/>
    <d v="1899-12-30T13:53:00"/>
    <n v="732061"/>
    <s v="Harvard Public Guide"/>
    <n v="23.4"/>
  </r>
  <r>
    <x v="11"/>
    <x v="3"/>
    <n v="1.7"/>
    <n v="15"/>
    <d v="1899-12-30T14:54:00"/>
    <d v="1899-12-30T16:36:00"/>
    <n v="732061"/>
    <s v="Harvard Public Guide"/>
    <n v="25.5"/>
  </r>
  <r>
    <x v="11"/>
    <x v="38"/>
    <n v="1.77"/>
    <n v="15"/>
    <d v="1899-12-30T11:22:00"/>
    <d v="1899-12-30T13:08:00"/>
    <n v="732061"/>
    <s v="Harvard Public Guide"/>
    <n v="26.55"/>
  </r>
  <r>
    <x v="11"/>
    <x v="39"/>
    <n v="1.61"/>
    <n v="15"/>
    <d v="1899-12-30T09:53:00"/>
    <d v="1899-12-30T11:30:00"/>
    <n v="732061"/>
    <s v="Harvard Public Guide"/>
    <n v="24.15"/>
  </r>
  <r>
    <x v="11"/>
    <x v="39"/>
    <n v="1.43"/>
    <n v="15"/>
    <d v="1899-12-30T13:47:00"/>
    <d v="1899-12-30T15:13:00"/>
    <n v="732061"/>
    <s v="Harvard Public Guide"/>
    <n v="21.45"/>
  </r>
  <r>
    <x v="11"/>
    <x v="26"/>
    <n v="1.91"/>
    <n v="15"/>
    <d v="1899-12-30T13:13:00"/>
    <d v="1899-12-30T15:07:00"/>
    <n v="732062"/>
    <s v="MIT Public Guide"/>
    <n v="28.65"/>
  </r>
  <r>
    <x v="11"/>
    <x v="30"/>
    <n v="1.9"/>
    <n v="15"/>
    <d v="1899-12-30T14:20:00"/>
    <d v="1899-12-30T16:14:00"/>
    <n v="732061"/>
    <s v="Harvard Public Guide"/>
    <n v="28.5"/>
  </r>
  <r>
    <x v="11"/>
    <x v="23"/>
    <n v="1.52"/>
    <n v="22"/>
    <d v="1899-12-30T09:59:00"/>
    <d v="1899-12-30T11:30:00"/>
    <n v="732063"/>
    <s v="Harvard Private Guide"/>
    <n v="33.44"/>
  </r>
  <r>
    <x v="11"/>
    <x v="23"/>
    <n v="1.68"/>
    <n v="15"/>
    <d v="1899-12-30T12:50:00"/>
    <d v="1899-12-30T14:31:00"/>
    <n v="732061"/>
    <s v="Harvard Public Guide"/>
    <n v="25.2"/>
  </r>
  <r>
    <x v="11"/>
    <x v="12"/>
    <n v="7.37"/>
    <n v="20"/>
    <d v="1899-12-30T08:53:00"/>
    <d v="1899-12-30T16:15:00"/>
    <n v="732065"/>
    <s v="Ambassador"/>
    <n v="147.4"/>
  </r>
  <r>
    <x v="11"/>
    <x v="31"/>
    <n v="1.63"/>
    <n v="15"/>
    <d v="1899-12-30T10:48:00"/>
    <d v="1899-12-30T12:26:00"/>
    <n v="732061"/>
    <s v="Harvard Public Guide"/>
    <n v="24.45"/>
  </r>
  <r>
    <x v="11"/>
    <x v="31"/>
    <n v="1.5"/>
    <n v="15"/>
    <d v="1899-12-30T15:47:00"/>
    <d v="1899-12-30T17:17:00"/>
    <n v="732061"/>
    <s v="Harvard Public Guide"/>
    <n v="22.5"/>
  </r>
  <r>
    <x v="11"/>
    <x v="15"/>
    <n v="6.95"/>
    <n v="16"/>
    <d v="1899-12-30T09:20:00"/>
    <d v="1899-12-30T16:17:00"/>
    <n v="732065"/>
    <s v="Ambassador"/>
    <n v="111.2"/>
  </r>
  <r>
    <x v="11"/>
    <x v="40"/>
    <n v="1.89"/>
    <n v="22"/>
    <d v="1899-12-30T10:24:00"/>
    <d v="1899-12-30T12:18:00"/>
    <n v="732063"/>
    <s v="Harvard Private Guide"/>
    <n v="41.58"/>
  </r>
  <r>
    <x v="11"/>
    <x v="41"/>
    <n v="1.54"/>
    <n v="15"/>
    <d v="1899-12-30T11:20:00"/>
    <d v="1899-12-30T12:52:00"/>
    <n v="732062"/>
    <s v="MIT Public Guide"/>
    <n v="23.1"/>
  </r>
  <r>
    <x v="12"/>
    <x v="3"/>
    <n v="1.56"/>
    <n v="15"/>
    <d v="1899-12-30T10:31:00"/>
    <d v="1899-12-30T12:05:00"/>
    <n v="732061"/>
    <s v="Harvard Public Guide"/>
    <n v="23.4"/>
  </r>
  <r>
    <x v="12"/>
    <x v="3"/>
    <n v="2.4"/>
    <n v="15"/>
    <d v="1899-12-30T12:05:00"/>
    <d v="1899-12-30T14:29:00"/>
    <n v="732061"/>
    <s v="Harvard Public Guide"/>
    <n v="36"/>
  </r>
  <r>
    <x v="12"/>
    <x v="3"/>
    <n v="1.43"/>
    <n v="15"/>
    <d v="1899-12-30T14:29:00"/>
    <d v="1899-12-30T15:55:00"/>
    <n v="732061"/>
    <s v="Harvard Public Guide"/>
    <n v="21.45"/>
  </r>
  <r>
    <x v="12"/>
    <x v="3"/>
    <n v="1.5"/>
    <n v="15"/>
    <d v="1899-12-30T15:55:00"/>
    <d v="1899-12-30T17:25:00"/>
    <n v="732061"/>
    <s v="Harvard Public Guide"/>
    <n v="22.5"/>
  </r>
  <r>
    <x v="12"/>
    <x v="38"/>
    <n v="1.65"/>
    <n v="15"/>
    <d v="1899-12-30T12:19:00"/>
    <d v="1899-12-30T13:58:00"/>
    <n v="732061"/>
    <s v="Harvard Public Guide"/>
    <n v="24.75"/>
  </r>
  <r>
    <x v="12"/>
    <x v="4"/>
    <n v="2.08"/>
    <n v="22"/>
    <d v="1899-12-30T10:27:00"/>
    <d v="1899-12-30T12:32:00"/>
    <n v="732063"/>
    <s v="Harvard Private Guide"/>
    <n v="45.76"/>
  </r>
  <r>
    <x v="12"/>
    <x v="39"/>
    <n v="1.51"/>
    <n v="15"/>
    <d v="1899-12-30T09:45:00"/>
    <d v="1899-12-30T11:16:00"/>
    <n v="732061"/>
    <s v="Harvard Public Guide"/>
    <n v="22.65"/>
  </r>
  <r>
    <x v="12"/>
    <x v="26"/>
    <n v="1.87"/>
    <n v="15"/>
    <d v="1899-12-30T13:17:00"/>
    <d v="1899-12-30T15:09:00"/>
    <n v="732062"/>
    <s v="MIT Public Guide"/>
    <n v="28.05"/>
  </r>
  <r>
    <x v="12"/>
    <x v="6"/>
    <n v="1.7"/>
    <n v="15"/>
    <d v="1899-12-30T10:21:00"/>
    <d v="1899-12-30T12:03:00"/>
    <n v="732062"/>
    <s v="MIT Public Guide"/>
    <n v="25.5"/>
  </r>
  <r>
    <x v="12"/>
    <x v="21"/>
    <n v="1.73"/>
    <n v="15"/>
    <d v="1899-12-30T11:25:00"/>
    <d v="1899-12-30T13:09:00"/>
    <n v="732061"/>
    <s v="Harvard Public Guide"/>
    <n v="25.95"/>
  </r>
  <r>
    <x v="12"/>
    <x v="30"/>
    <n v="1.98"/>
    <n v="15"/>
    <d v="1899-12-30T12:50:00"/>
    <d v="1899-12-30T14:49:00"/>
    <n v="732061"/>
    <s v="Harvard Public Guide"/>
    <n v="29.7"/>
  </r>
  <r>
    <x v="12"/>
    <x v="8"/>
    <n v="1.71"/>
    <n v="15"/>
    <d v="1899-12-30T11:19:00"/>
    <d v="1899-12-30T13:02:00"/>
    <n v="732062"/>
    <s v="MIT Public Guide"/>
    <n v="25.65"/>
  </r>
  <r>
    <x v="12"/>
    <x v="22"/>
    <n v="1.68"/>
    <n v="15"/>
    <d v="1899-12-30T13:47:00"/>
    <d v="1899-12-30T15:28:00"/>
    <n v="732061"/>
    <s v="Harvard Public Guide"/>
    <n v="25.2"/>
  </r>
  <r>
    <x v="12"/>
    <x v="23"/>
    <n v="4"/>
    <n v="14.25"/>
    <d v="1899-12-30T06:00:00"/>
    <d v="1899-12-30T10:00:00"/>
    <n v="732019"/>
    <s v="Guide-in-Training"/>
    <n v="57"/>
  </r>
  <r>
    <x v="12"/>
    <x v="23"/>
    <n v="1.94"/>
    <n v="15"/>
    <d v="1899-12-30T10:46:00"/>
    <d v="1899-12-30T12:43:00"/>
    <n v="732061"/>
    <s v="Harvard Public Guide"/>
    <n v="29.1"/>
  </r>
  <r>
    <x v="12"/>
    <x v="23"/>
    <n v="1.72"/>
    <n v="15"/>
    <d v="1899-12-30T14:52:00"/>
    <d v="1899-12-30T16:35:00"/>
    <n v="732061"/>
    <s v="Harvard Public Guide"/>
    <n v="25.8"/>
  </r>
  <r>
    <x v="12"/>
    <x v="12"/>
    <n v="7.42"/>
    <n v="20"/>
    <d v="1899-12-30T08:43:00"/>
    <d v="1899-12-30T16:08:00"/>
    <n v="732065"/>
    <s v="Ambassador"/>
    <n v="148.4"/>
  </r>
  <r>
    <x v="12"/>
    <x v="31"/>
    <n v="1.53"/>
    <n v="15"/>
    <d v="1899-12-30T09:43:00"/>
    <d v="1899-12-30T11:15:00"/>
    <n v="732061"/>
    <s v="Harvard Public Guide"/>
    <n v="22.95"/>
  </r>
  <r>
    <x v="12"/>
    <x v="31"/>
    <n v="1.64"/>
    <n v="15"/>
    <d v="1899-12-30T13:21:00"/>
    <d v="1899-12-30T15:00:00"/>
    <n v="732061"/>
    <s v="Harvard Public Guide"/>
    <n v="24.6"/>
  </r>
  <r>
    <x v="12"/>
    <x v="15"/>
    <n v="6.68"/>
    <n v="16"/>
    <d v="1899-12-30T09:25:00"/>
    <d v="1899-12-30T16:06:00"/>
    <n v="732065"/>
    <s v="Ambassador"/>
    <n v="106.88"/>
  </r>
  <r>
    <x v="12"/>
    <x v="28"/>
    <n v="1.85"/>
    <n v="15"/>
    <d v="1899-12-30T15:17:00"/>
    <d v="1899-12-30T17:08:00"/>
    <n v="732061"/>
    <s v="Harvard Public Guide"/>
    <n v="27.75"/>
  </r>
  <r>
    <x v="12"/>
    <x v="18"/>
    <n v="1.47"/>
    <n v="15"/>
    <d v="1899-12-30T10:47:00"/>
    <d v="1899-12-30T12:16:00"/>
    <n v="732061"/>
    <s v="Harvard Public Guide"/>
    <n v="22.05"/>
  </r>
  <r>
    <x v="12"/>
    <x v="18"/>
    <n v="1.1599999999999999"/>
    <n v="22"/>
    <d v="1899-12-30T14:16:00"/>
    <d v="1899-12-30T15:26:00"/>
    <n v="732063"/>
    <s v="Harvard Private Guide"/>
    <n v="25.52"/>
  </r>
  <r>
    <x v="13"/>
    <x v="1"/>
    <n v="1.37"/>
    <n v="15"/>
    <d v="1899-12-30T09:21:00"/>
    <d v="1899-12-30T10:43:00"/>
    <n v="732061"/>
    <s v="Harvard Public Guide"/>
    <n v="20.55"/>
  </r>
  <r>
    <x v="13"/>
    <x v="1"/>
    <n v="1.4"/>
    <n v="15"/>
    <d v="1899-12-30T14:18:00"/>
    <d v="1899-12-30T15:42:00"/>
    <n v="732061"/>
    <s v="Harvard Public Guide"/>
    <n v="21"/>
  </r>
  <r>
    <x v="13"/>
    <x v="38"/>
    <n v="1.34"/>
    <n v="15"/>
    <d v="1899-12-30T11:48:00"/>
    <d v="1899-12-30T13:08:00"/>
    <n v="732061"/>
    <s v="Harvard Public Guide"/>
    <n v="20.100000000000001"/>
  </r>
  <r>
    <x v="13"/>
    <x v="38"/>
    <n v="1.27"/>
    <n v="15"/>
    <d v="1899-12-30T15:49:00"/>
    <d v="1899-12-30T17:05:00"/>
    <n v="732061"/>
    <s v="Harvard Public Guide"/>
    <n v="19.05"/>
  </r>
  <r>
    <x v="13"/>
    <x v="34"/>
    <n v="2.08"/>
    <n v="15"/>
    <d v="1899-12-30T11:03:00"/>
    <d v="1899-12-30T13:08:00"/>
    <n v="732062"/>
    <s v="MIT Public Guide"/>
    <n v="31.2"/>
  </r>
  <r>
    <x v="13"/>
    <x v="6"/>
    <n v="2.2400000000000002"/>
    <n v="15"/>
    <d v="1899-12-30T13:19:00"/>
    <d v="1899-12-30T15:34:00"/>
    <n v="732062"/>
    <s v="MIT Public Guide"/>
    <n v="33.6"/>
  </r>
  <r>
    <x v="13"/>
    <x v="21"/>
    <n v="1.61"/>
    <n v="15"/>
    <d v="1899-12-30T09:51:00"/>
    <d v="1899-12-30T11:28:00"/>
    <n v="732061"/>
    <s v="Harvard Public Guide"/>
    <n v="24.15"/>
  </r>
  <r>
    <x v="13"/>
    <x v="36"/>
    <n v="1.63"/>
    <n v="15"/>
    <d v="1899-12-30T09:49:00"/>
    <d v="1899-12-30T11:27:00"/>
    <n v="732061"/>
    <s v="Harvard Public Guide"/>
    <n v="24.45"/>
  </r>
  <r>
    <x v="13"/>
    <x v="30"/>
    <n v="1.79"/>
    <n v="15"/>
    <d v="1899-12-30T14:50:00"/>
    <d v="1899-12-30T16:37:00"/>
    <n v="732061"/>
    <s v="Harvard Public Guide"/>
    <n v="26.85"/>
  </r>
  <r>
    <x v="13"/>
    <x v="8"/>
    <n v="1.63"/>
    <n v="15"/>
    <d v="1899-12-30T10:14:00"/>
    <d v="1899-12-30T11:52:00"/>
    <n v="732062"/>
    <s v="MIT Public Guide"/>
    <n v="24.45"/>
  </r>
  <r>
    <x v="13"/>
    <x v="22"/>
    <n v="1.73"/>
    <n v="15"/>
    <d v="1899-12-30T11:17:00"/>
    <d v="1899-12-30T13:01:00"/>
    <n v="732061"/>
    <s v="Harvard Public Guide"/>
    <n v="25.95"/>
  </r>
  <r>
    <x v="13"/>
    <x v="22"/>
    <n v="1.51"/>
    <n v="15"/>
    <d v="1899-12-30T13:01:00"/>
    <d v="1899-12-30T14:31:00"/>
    <n v="732061"/>
    <s v="Harvard Public Guide"/>
    <n v="22.65"/>
  </r>
  <r>
    <x v="13"/>
    <x v="23"/>
    <n v="1.75"/>
    <n v="15"/>
    <d v="1899-12-30T10:22:00"/>
    <d v="1899-12-30T12:07:00"/>
    <n v="732061"/>
    <s v="Harvard Public Guide"/>
    <n v="26.25"/>
  </r>
  <r>
    <x v="13"/>
    <x v="11"/>
    <n v="4.59"/>
    <n v="15"/>
    <d v="1899-12-30T12:57:00"/>
    <d v="1899-12-30T17:32:00"/>
    <n v="732065"/>
    <s v="Kiosk"/>
    <n v="68.849999999999994"/>
  </r>
  <r>
    <x v="13"/>
    <x v="12"/>
    <n v="0.55000000000000004"/>
    <n v="20"/>
    <d v="1899-12-30T08:25:00"/>
    <d v="1899-12-30T14:00:00"/>
    <n v="732065"/>
    <s v="Ambassador"/>
    <n v="11"/>
  </r>
  <r>
    <x v="13"/>
    <x v="14"/>
    <n v="1.68"/>
    <n v="15"/>
    <d v="1899-12-30T13:49:00"/>
    <d v="1899-12-30T15:30:00"/>
    <n v="732061"/>
    <s v="Harvard Public Guide"/>
    <n v="25.2"/>
  </r>
  <r>
    <x v="13"/>
    <x v="40"/>
    <n v="1.53"/>
    <n v="15"/>
    <d v="1899-12-30T12:14:00"/>
    <d v="1899-12-30T13:46:00"/>
    <n v="732061"/>
    <s v="Harvard Public Guide"/>
    <n v="22.95"/>
  </r>
  <r>
    <x v="13"/>
    <x v="28"/>
    <n v="4.09"/>
    <n v="15"/>
    <d v="1899-12-30T08:53:00"/>
    <d v="1899-12-30T12:59:00"/>
    <n v="732065"/>
    <s v="Kiosk"/>
    <n v="61.35"/>
  </r>
  <r>
    <x v="13"/>
    <x v="18"/>
    <n v="1.58"/>
    <n v="15"/>
    <d v="1899-12-30T10:50:00"/>
    <d v="1899-12-30T12:25:00"/>
    <n v="732061"/>
    <s v="Harvard Public Guide"/>
    <n v="23.7"/>
  </r>
  <r>
    <x v="13"/>
    <x v="18"/>
    <n v="1.63"/>
    <n v="15"/>
    <d v="1899-12-30T13:22:00"/>
    <d v="1899-12-30T15:00:00"/>
    <n v="732061"/>
    <s v="Harvard Public Guide"/>
    <n v="24.45"/>
  </r>
  <r>
    <x v="13"/>
    <x v="18"/>
    <n v="1.55"/>
    <n v="15"/>
    <d v="1899-12-30T15:27:00"/>
    <d v="1899-12-30T17:00:00"/>
    <n v="732061"/>
    <s v="Harvard Public Guide"/>
    <n v="2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65A82-5905-1848-942B-2BA8BDC69D6F}" name="PivotTable13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U3:V9" firstHeaderRow="1" firstDataRow="1" firstDataCol="1"/>
  <pivotFields count="18">
    <pivotField showAll="0"/>
    <pivotField axis="axisRow" showAll="0" sortType="ascending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lc Pay" fld="1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CEE5E-0509-2941-AA42-CF175D89D069}" name="PivotTable1" cacheId="34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T6:U45" firstHeaderRow="1" firstDataRow="1" firstDataCol="1" rowPageCount="1" colPageCount="1"/>
  <pivotFields count="9">
    <pivotField axis="axisPage" numFmtId="16" multipleItemSelectionAllowed="1" showAll="0">
      <items count="33">
        <item h="1" m="1" x="14"/>
        <item h="1" m="1" x="22"/>
        <item h="1" m="1" x="29"/>
        <item h="1" m="1" x="19"/>
        <item h="1" m="1" x="31"/>
        <item h="1" m="1" x="21"/>
        <item h="1" m="1" x="28"/>
        <item h="1" m="1" x="18"/>
        <item h="1" m="1" x="26"/>
        <item h="1" m="1" x="16"/>
        <item h="1" m="1" x="24"/>
        <item h="1" m="1" x="30"/>
        <item h="1" m="1" x="20"/>
        <item h="1" m="1" x="27"/>
        <item h="1" m="1" x="17"/>
        <item h="1" m="1" x="25"/>
        <item h="1" m="1" x="15"/>
        <item h="1" m="1" x="23"/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48">
        <item x="19"/>
        <item x="0"/>
        <item m="1" x="43"/>
        <item x="1"/>
        <item x="24"/>
        <item x="20"/>
        <item x="2"/>
        <item x="3"/>
        <item m="1" x="42"/>
        <item m="1" x="44"/>
        <item x="4"/>
        <item x="39"/>
        <item x="25"/>
        <item x="33"/>
        <item x="5"/>
        <item x="34"/>
        <item x="35"/>
        <item x="6"/>
        <item x="7"/>
        <item x="21"/>
        <item x="27"/>
        <item x="36"/>
        <item x="30"/>
        <item x="22"/>
        <item x="23"/>
        <item x="9"/>
        <item x="10"/>
        <item x="11"/>
        <item x="12"/>
        <item x="13"/>
        <item x="37"/>
        <item x="32"/>
        <item x="14"/>
        <item x="15"/>
        <item x="16"/>
        <item x="17"/>
        <item x="29"/>
        <item x="28"/>
        <item x="18"/>
        <item m="1" x="46"/>
        <item m="1" x="45"/>
        <item x="8"/>
        <item x="26"/>
        <item x="31"/>
        <item x="38"/>
        <item x="40"/>
        <item x="4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9">
    <i>
      <x/>
    </i>
    <i>
      <x v="1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 t="grand">
      <x/>
    </i>
  </rowItems>
  <colItems count="1">
    <i/>
  </colItems>
  <pageFields count="1">
    <pageField fld="0" hier="-1"/>
  </pageFields>
  <dataFields count="1">
    <dataField name="Sum of regular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48F37-0913-6E40-A30B-B69522F59227}" name="PivotTable16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D5:AE11" firstHeaderRow="1" firstDataRow="1" firstDataCol="1" rowPageCount="1" colPageCount="1"/>
  <pivotFields count="18">
    <pivotField name="Week 1" axis="axisPage" multipleItemSelectionAllowed="1" showAll="0">
      <items count="11">
        <item h="1" m="1" x="7"/>
        <item h="1" m="1" x="2"/>
        <item h="1" m="1" x="6"/>
        <item h="1" m="1" x="9"/>
        <item h="1" m="1" x="5"/>
        <item h="1" m="1" x="3"/>
        <item h="1" m="1" x="8"/>
        <item h="1" m="1" x="4"/>
        <item h="1" x="0"/>
        <item x="1"/>
        <item t="default"/>
      </items>
    </pivotField>
    <pivotField axis="axisRow" showAll="0">
      <items count="7">
        <item x="1"/>
        <item x="2"/>
        <item x="3"/>
        <item m="1"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Total Hours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9492-FA05-1F4A-BC1A-0BEE6ADB2DB9}" name="PivotTable15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A5:AB11" firstHeaderRow="1" firstDataRow="1" firstDataCol="1" rowPageCount="1" colPageCount="1"/>
  <pivotFields count="18">
    <pivotField name="Week 1" axis="axisPage" multipleItemSelectionAllowed="1" showAll="0">
      <items count="11">
        <item h="1" m="1" x="7"/>
        <item h="1" m="1" x="2"/>
        <item h="1" m="1" x="6"/>
        <item h="1" m="1" x="9"/>
        <item h="1" m="1" x="5"/>
        <item h="1" m="1" x="3"/>
        <item h="1" m="1" x="8"/>
        <item h="1" m="1" x="4"/>
        <item x="0"/>
        <item h="1" x="1"/>
        <item t="default"/>
      </items>
    </pivotField>
    <pivotField axis="axisRow" showAll="0">
      <items count="7">
        <item x="1"/>
        <item x="2"/>
        <item x="3"/>
        <item m="1"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Total Hours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F8397-7085-1742-96B9-BFF0BDF08C05}" name="PivotTable14" cacheId="34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X3:Y10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8">
        <item x="1"/>
        <item x="2"/>
        <item x="3"/>
        <item x="4"/>
        <item x="5"/>
        <item m="1" x="6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 of calc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BB6BC-79BD-ED4B-9720-73EA3A99ECD0}" name="PivotTable20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:E12" firstHeaderRow="0" firstDataRow="1" firstDataCol="1" rowPageCount="1" colPageCount="1"/>
  <pivotFields count="18">
    <pivotField axis="axisPage" multipleItemSelectionAllowed="1" showAll="0">
      <items count="11">
        <item h="1" m="1" x="2"/>
        <item h="1" m="1" x="6"/>
        <item h="1" m="1" x="9"/>
        <item h="1" m="1" x="7"/>
        <item h="1" m="1" x="3"/>
        <item h="1" m="1" x="8"/>
        <item h="1" m="1" x="4"/>
        <item h="1" m="1" x="5"/>
        <item x="0"/>
        <item h="1" x="1"/>
        <item t="default"/>
      </items>
    </pivotField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 Hours" fld="9" baseField="0" baseItem="0"/>
    <dataField name="Sum of O/T Hour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95CA9-F736-1B48-9DE2-05CFAF695831}" name="PivotTable21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2:E28" firstHeaderRow="0" firstDataRow="1" firstDataCol="1" rowPageCount="1" colPageCount="1"/>
  <pivotFields count="18">
    <pivotField axis="axisPage" multipleItemSelectionAllowed="1" showAll="0">
      <items count="11">
        <item h="1" m="1" x="2"/>
        <item h="1" m="1" x="6"/>
        <item h="1" m="1" x="9"/>
        <item h="1" m="1" x="7"/>
        <item h="1" m="1" x="3"/>
        <item h="1" m="1" x="8"/>
        <item h="1" m="1" x="4"/>
        <item h="1" m="1" x="5"/>
        <item h="1"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 Hours" fld="9" baseField="0" baseItem="0"/>
    <dataField name="Sum of O/T Hours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54461-DD11-D14D-87A5-B3D1987161D3}" name="PivotTable11" cacheId="34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N3:O46" firstHeaderRow="1" firstDataRow="1" firstDataCol="1"/>
  <pivotFields count="9">
    <pivotField numFmtId="16" showAll="0"/>
    <pivotField axis="axisRow" showAll="0">
      <items count="48">
        <item x="19"/>
        <item x="0"/>
        <item m="1" x="43"/>
        <item x="1"/>
        <item x="24"/>
        <item x="20"/>
        <item x="2"/>
        <item x="3"/>
        <item m="1" x="42"/>
        <item m="1" x="44"/>
        <item x="4"/>
        <item x="39"/>
        <item x="25"/>
        <item x="33"/>
        <item x="5"/>
        <item x="34"/>
        <item x="35"/>
        <item x="6"/>
        <item x="7"/>
        <item x="21"/>
        <item x="27"/>
        <item x="36"/>
        <item x="30"/>
        <item x="22"/>
        <item x="23"/>
        <item x="9"/>
        <item x="10"/>
        <item x="11"/>
        <item x="12"/>
        <item x="13"/>
        <item x="37"/>
        <item x="32"/>
        <item x="14"/>
        <item x="15"/>
        <item x="16"/>
        <item x="17"/>
        <item x="29"/>
        <item x="28"/>
        <item x="18"/>
        <item m="1" x="46"/>
        <item m="1" x="45"/>
        <item x="8"/>
        <item x="26"/>
        <item x="31"/>
        <item x="38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3">
    <i>
      <x/>
    </i>
    <i>
      <x v="1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alc Pay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ED516-AE9F-1244-9890-A37D626A7DE5}" name="PivotTable12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Q3:R47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44">
        <item x="1"/>
        <item x="2"/>
        <item x="3"/>
        <item x="4"/>
        <item x="5"/>
        <item x="6"/>
        <item x="7"/>
        <item x="8"/>
        <item x="9"/>
        <item x="10"/>
        <item x="16"/>
        <item x="11"/>
        <item x="12"/>
        <item x="13"/>
        <item x="14"/>
        <item x="15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57417-F2E7-134A-95B6-0B20FE6373AA}" name="PivotTable2" cacheId="34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W6:X39" firstHeaderRow="1" firstDataRow="1" firstDataCol="1" rowPageCount="1" colPageCount="1"/>
  <pivotFields count="9">
    <pivotField axis="axisPage" numFmtId="16" multipleItemSelectionAllowed="1" showAll="0">
      <items count="33">
        <item h="1" m="1" x="14"/>
        <item h="1" m="1" x="22"/>
        <item h="1" m="1" x="29"/>
        <item h="1" m="1" x="19"/>
        <item h="1" m="1" x="31"/>
        <item h="1" m="1" x="21"/>
        <item h="1" m="1" x="28"/>
        <item h="1" m="1" x="18"/>
        <item h="1" m="1" x="26"/>
        <item h="1" m="1" x="16"/>
        <item h="1" m="1" x="24"/>
        <item h="1" m="1" x="30"/>
        <item h="1" m="1" x="20"/>
        <item h="1" m="1" x="27"/>
        <item h="1" m="1" x="17"/>
        <item h="1" m="1" x="25"/>
        <item h="1" m="1" x="15"/>
        <item h="1" m="1" x="23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8">
        <item x="19"/>
        <item x="0"/>
        <item m="1" x="43"/>
        <item x="1"/>
        <item x="24"/>
        <item x="20"/>
        <item x="2"/>
        <item x="3"/>
        <item m="1" x="42"/>
        <item m="1" x="44"/>
        <item x="4"/>
        <item x="39"/>
        <item x="25"/>
        <item x="33"/>
        <item x="5"/>
        <item x="34"/>
        <item x="35"/>
        <item x="6"/>
        <item x="7"/>
        <item x="21"/>
        <item x="27"/>
        <item x="36"/>
        <item x="30"/>
        <item x="22"/>
        <item x="23"/>
        <item x="9"/>
        <item x="10"/>
        <item x="11"/>
        <item x="12"/>
        <item x="13"/>
        <item x="37"/>
        <item x="32"/>
        <item x="14"/>
        <item x="15"/>
        <item x="16"/>
        <item x="17"/>
        <item x="29"/>
        <item x="28"/>
        <item x="18"/>
        <item m="1" x="46"/>
        <item m="1" x="45"/>
        <item x="8"/>
        <item x="26"/>
        <item x="31"/>
        <item x="38"/>
        <item x="40"/>
        <item x="4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 v="3"/>
    </i>
    <i>
      <x v="4"/>
    </i>
    <i>
      <x v="6"/>
    </i>
    <i>
      <x v="7"/>
    </i>
    <i>
      <x v="10"/>
    </i>
    <i>
      <x v="11"/>
    </i>
    <i>
      <x v="13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7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ageFields count="1">
    <pageField fld="0" hier="-1"/>
  </pageFields>
  <dataFields count="1">
    <dataField name="Sum of regular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L102"/>
  <sheetViews>
    <sheetView zoomScale="112" zoomScaleNormal="85" workbookViewId="0">
      <selection activeCell="B43" sqref="B43"/>
    </sheetView>
  </sheetViews>
  <sheetFormatPr baseColWidth="10" defaultColWidth="9.1640625" defaultRowHeight="13" x14ac:dyDescent="0.15"/>
  <cols>
    <col min="1" max="1" width="59.6640625" style="1" bestFit="1" customWidth="1"/>
    <col min="2" max="2" width="19.33203125" style="1" customWidth="1"/>
    <col min="3" max="3" width="18" style="1" customWidth="1"/>
    <col min="4" max="4" width="12.5" style="1" bestFit="1" customWidth="1"/>
    <col min="5" max="5" width="18" style="1" bestFit="1" customWidth="1"/>
    <col min="6" max="7" width="9.1640625" style="1"/>
    <col min="8" max="10" width="13.83203125" style="1" customWidth="1"/>
    <col min="11" max="16384" width="9.1640625" style="1"/>
  </cols>
  <sheetData>
    <row r="1" spans="1:12" s="9" customFormat="1" ht="15" x14ac:dyDescent="0.2">
      <c r="A1" s="97" t="s">
        <v>35</v>
      </c>
      <c r="B1" s="2"/>
      <c r="C1" s="2"/>
      <c r="D1" s="2"/>
      <c r="E1" s="1"/>
      <c r="F1" s="33"/>
      <c r="G1" s="21"/>
      <c r="H1" s="33"/>
      <c r="I1" s="33"/>
      <c r="J1" s="34"/>
    </row>
    <row r="2" spans="1:12" ht="15" x14ac:dyDescent="0.2">
      <c r="A2" s="2" t="s">
        <v>172</v>
      </c>
      <c r="B2" s="2"/>
      <c r="C2" s="2"/>
      <c r="D2" s="2"/>
      <c r="F2" s="74"/>
      <c r="G2" s="73"/>
      <c r="H2" s="24"/>
      <c r="I2" s="24"/>
      <c r="J2" s="20"/>
    </row>
    <row r="3" spans="1:12" ht="15" x14ac:dyDescent="0.2">
      <c r="A3" s="2" t="s">
        <v>31</v>
      </c>
      <c r="B3" s="2"/>
      <c r="C3" s="2"/>
      <c r="D3" s="2"/>
      <c r="F3" s="74"/>
      <c r="G3" s="73"/>
      <c r="H3" s="24"/>
      <c r="I3" s="24"/>
      <c r="J3" s="20"/>
    </row>
    <row r="4" spans="1:12" ht="6.75" customHeight="1" x14ac:dyDescent="0.2">
      <c r="C4" s="5"/>
      <c r="F4" s="74"/>
      <c r="G4" s="73"/>
      <c r="H4" s="24"/>
      <c r="I4" s="24"/>
      <c r="J4" s="20"/>
    </row>
    <row r="5" spans="1:12" ht="15" x14ac:dyDescent="0.2">
      <c r="A5" s="10" t="s">
        <v>8</v>
      </c>
      <c r="B5" s="10" t="s">
        <v>9</v>
      </c>
      <c r="C5" s="11" t="s">
        <v>7</v>
      </c>
      <c r="F5" s="75"/>
      <c r="G5" s="73"/>
      <c r="H5" s="24"/>
      <c r="I5" s="24"/>
      <c r="J5" s="20"/>
    </row>
    <row r="6" spans="1:12" ht="15" x14ac:dyDescent="0.2">
      <c r="A6" s="9"/>
      <c r="B6" s="9"/>
      <c r="C6" s="15"/>
      <c r="F6" s="75"/>
      <c r="G6" s="73"/>
      <c r="H6" s="24"/>
      <c r="I6" s="24"/>
      <c r="J6" s="20"/>
    </row>
    <row r="7" spans="1:12" ht="15" x14ac:dyDescent="0.2">
      <c r="B7" s="18"/>
      <c r="F7" s="75"/>
      <c r="G7" s="73"/>
      <c r="H7" s="24"/>
      <c r="I7" s="24"/>
      <c r="J7" s="20"/>
    </row>
    <row r="8" spans="1:12" s="27" customFormat="1" ht="15.75" customHeight="1" x14ac:dyDescent="0.2">
      <c r="A8" s="1" t="s">
        <v>38</v>
      </c>
      <c r="B8" s="31">
        <f>'ADP Salary'!J8</f>
        <v>4191.4375</v>
      </c>
      <c r="C8" s="1"/>
      <c r="E8" s="1"/>
      <c r="F8" s="75"/>
      <c r="G8" s="73"/>
      <c r="H8" s="24"/>
      <c r="I8" s="24"/>
      <c r="J8" s="20"/>
      <c r="K8" s="1"/>
      <c r="L8" s="1"/>
    </row>
    <row r="9" spans="1:12" s="27" customFormat="1" ht="15.75" customHeight="1" x14ac:dyDescent="0.2">
      <c r="A9" s="1" t="s">
        <v>68</v>
      </c>
      <c r="B9" s="30">
        <f>'MG Salary'!R12</f>
        <v>4191.4375</v>
      </c>
      <c r="C9" s="4"/>
      <c r="E9" s="1"/>
      <c r="F9" s="75"/>
      <c r="G9" s="73"/>
      <c r="H9" s="24"/>
      <c r="I9" s="24"/>
      <c r="J9" s="20"/>
      <c r="K9" s="1"/>
      <c r="L9" s="1"/>
    </row>
    <row r="10" spans="1:12" s="27" customFormat="1" ht="15.75" customHeight="1" x14ac:dyDescent="0.2">
      <c r="A10" s="6" t="s">
        <v>0</v>
      </c>
      <c r="B10" s="29">
        <f>+B8-B9</f>
        <v>0</v>
      </c>
      <c r="C10" s="4"/>
      <c r="E10" s="1"/>
      <c r="F10" s="75"/>
      <c r="G10" s="73"/>
      <c r="H10" s="24"/>
      <c r="I10" s="24"/>
      <c r="J10" s="20"/>
      <c r="K10" s="1"/>
      <c r="L10" s="1"/>
    </row>
    <row r="11" spans="1:12" s="27" customFormat="1" ht="15.75" customHeight="1" x14ac:dyDescent="0.2">
      <c r="A11" s="1"/>
      <c r="B11" s="1"/>
      <c r="C11" s="19"/>
      <c r="E11" s="1"/>
      <c r="F11" s="75"/>
      <c r="G11" s="73"/>
      <c r="H11" s="24"/>
      <c r="I11" s="24"/>
      <c r="J11" s="20"/>
      <c r="K11" s="1"/>
      <c r="L11" s="1"/>
    </row>
    <row r="12" spans="1:12" s="27" customFormat="1" ht="15.75" customHeight="1" x14ac:dyDescent="0.2">
      <c r="A12" s="1" t="s">
        <v>36</v>
      </c>
      <c r="B12" s="31">
        <f>'ADP TT'!J78</f>
        <v>11214.3</v>
      </c>
      <c r="C12" s="1"/>
      <c r="D12" s="26"/>
      <c r="E12" s="1"/>
      <c r="F12" s="75"/>
      <c r="G12" s="73"/>
      <c r="H12" s="24"/>
      <c r="I12" s="24"/>
      <c r="J12" s="20"/>
      <c r="K12" s="1"/>
      <c r="L12" s="1"/>
    </row>
    <row r="13" spans="1:12" s="27" customFormat="1" ht="15.75" customHeight="1" x14ac:dyDescent="0.2">
      <c r="A13" s="1" t="s">
        <v>111</v>
      </c>
      <c r="B13" s="30">
        <f>'MG TT'!I321</f>
        <v>11214.300000000007</v>
      </c>
      <c r="C13" s="4"/>
      <c r="D13" s="1"/>
      <c r="E13" s="1"/>
      <c r="F13" s="75"/>
      <c r="G13" s="73"/>
      <c r="H13" s="24"/>
      <c r="I13" s="24"/>
      <c r="J13" s="20"/>
      <c r="K13" s="1"/>
      <c r="L13" s="1"/>
    </row>
    <row r="14" spans="1:12" s="27" customFormat="1" ht="15.75" customHeight="1" x14ac:dyDescent="0.2">
      <c r="A14" s="6" t="s">
        <v>0</v>
      </c>
      <c r="B14" s="29">
        <f>+B12-B13</f>
        <v>0</v>
      </c>
      <c r="C14" s="4"/>
      <c r="D14" s="26"/>
      <c r="E14" s="1"/>
      <c r="F14" s="75"/>
      <c r="G14" s="73"/>
      <c r="H14" s="24"/>
      <c r="I14" s="24"/>
      <c r="J14" s="20"/>
      <c r="K14" s="1"/>
      <c r="L14" s="1"/>
    </row>
    <row r="15" spans="1:12" s="27" customFormat="1" ht="15.75" customHeight="1" x14ac:dyDescent="0.2">
      <c r="A15" s="6"/>
      <c r="B15" s="29"/>
      <c r="C15" s="4"/>
      <c r="D15" s="26"/>
      <c r="E15" s="1"/>
      <c r="F15" s="75"/>
      <c r="G15" s="73"/>
      <c r="H15" s="24"/>
      <c r="I15" s="24"/>
      <c r="J15" s="20"/>
      <c r="K15" s="1"/>
      <c r="L15" s="1"/>
    </row>
    <row r="16" spans="1:12" s="27" customFormat="1" ht="15.75" customHeight="1" x14ac:dyDescent="0.2">
      <c r="A16" s="16" t="s">
        <v>149</v>
      </c>
      <c r="B16" s="29">
        <f>'ADP Bonus'!F9</f>
        <v>400</v>
      </c>
      <c r="C16" s="4"/>
      <c r="D16" s="26"/>
      <c r="E16" s="1"/>
      <c r="F16" s="75"/>
      <c r="G16" s="73"/>
      <c r="H16" s="24"/>
      <c r="I16" s="24"/>
      <c r="J16" s="20"/>
      <c r="K16" s="1"/>
      <c r="L16" s="1"/>
    </row>
    <row r="17" spans="1:12" s="27" customFormat="1" ht="15.75" customHeight="1" x14ac:dyDescent="0.2">
      <c r="A17" s="1" t="s">
        <v>68</v>
      </c>
      <c r="B17" s="106">
        <f>'MG Bonus'!G10</f>
        <v>400</v>
      </c>
      <c r="C17" s="4"/>
      <c r="D17" s="26"/>
      <c r="E17" s="1"/>
      <c r="F17" s="75"/>
      <c r="G17" s="73"/>
      <c r="H17" s="24"/>
      <c r="I17" s="24"/>
      <c r="J17" s="20"/>
      <c r="K17" s="1"/>
      <c r="L17" s="1"/>
    </row>
    <row r="18" spans="1:12" s="27" customFormat="1" ht="15.75" customHeight="1" x14ac:dyDescent="0.2">
      <c r="A18" s="1"/>
      <c r="B18" s="29">
        <f>B16-B17</f>
        <v>0</v>
      </c>
      <c r="C18" s="4"/>
      <c r="D18" s="26"/>
      <c r="E18" s="1"/>
      <c r="F18" s="75"/>
      <c r="G18" s="73"/>
      <c r="H18" s="24"/>
      <c r="I18" s="24"/>
      <c r="J18" s="20"/>
      <c r="K18" s="1"/>
      <c r="L18" s="1"/>
    </row>
    <row r="19" spans="1:12" s="27" customFormat="1" ht="15.75" customHeight="1" x14ac:dyDescent="0.2">
      <c r="A19" s="1"/>
      <c r="B19" s="29"/>
      <c r="C19" s="4"/>
      <c r="D19" s="26"/>
      <c r="E19" s="1"/>
      <c r="F19" s="75"/>
      <c r="G19" s="73"/>
      <c r="H19" s="24"/>
      <c r="I19" s="24"/>
      <c r="J19" s="20"/>
      <c r="K19" s="1"/>
      <c r="L19" s="1"/>
    </row>
    <row r="20" spans="1:12" s="27" customFormat="1" ht="15.75" customHeight="1" x14ac:dyDescent="0.2">
      <c r="A20" s="1" t="s">
        <v>158</v>
      </c>
      <c r="B20" s="29">
        <f>'ADP TIPS'!G29</f>
        <v>2813.5400000000004</v>
      </c>
      <c r="C20" s="4"/>
      <c r="D20" s="26"/>
      <c r="E20" s="1"/>
      <c r="F20" s="75"/>
      <c r="G20" s="73"/>
      <c r="H20" s="24"/>
      <c r="I20" s="24"/>
      <c r="J20" s="20"/>
      <c r="K20" s="1"/>
      <c r="L20" s="1"/>
    </row>
    <row r="21" spans="1:12" s="27" customFormat="1" ht="15.75" customHeight="1" x14ac:dyDescent="0.2">
      <c r="A21" s="1" t="s">
        <v>159</v>
      </c>
      <c r="B21" s="106">
        <f>TIPS!G47</f>
        <v>2813.54</v>
      </c>
      <c r="C21" s="4"/>
      <c r="D21" s="26"/>
      <c r="E21" s="1"/>
      <c r="F21" s="75"/>
      <c r="G21" s="73"/>
      <c r="H21" s="24"/>
      <c r="I21" s="24"/>
      <c r="J21" s="20"/>
      <c r="K21" s="1"/>
      <c r="L21" s="1"/>
    </row>
    <row r="22" spans="1:12" s="27" customFormat="1" ht="15.75" customHeight="1" x14ac:dyDescent="0.2">
      <c r="A22" s="6"/>
      <c r="B22" s="29">
        <f>B20-B21</f>
        <v>0</v>
      </c>
      <c r="C22" s="4"/>
      <c r="D22" s="26"/>
      <c r="E22" s="1"/>
      <c r="F22" s="75"/>
      <c r="G22" s="73"/>
      <c r="H22" s="24"/>
      <c r="I22" s="24"/>
      <c r="J22" s="20"/>
      <c r="K22" s="1"/>
      <c r="L22" s="1"/>
    </row>
    <row r="23" spans="1:12" s="27" customFormat="1" ht="15.75" customHeight="1" x14ac:dyDescent="0.2">
      <c r="A23" s="6"/>
      <c r="B23" s="29"/>
      <c r="C23" s="4"/>
      <c r="D23" s="26"/>
      <c r="E23" s="1"/>
      <c r="F23" s="75"/>
      <c r="G23" s="73"/>
      <c r="H23" s="24"/>
      <c r="I23" s="24"/>
      <c r="J23" s="20"/>
      <c r="K23" s="1"/>
      <c r="L23" s="1"/>
    </row>
    <row r="24" spans="1:12" s="27" customFormat="1" ht="15.75" customHeight="1" x14ac:dyDescent="0.2">
      <c r="A24" s="1" t="s">
        <v>160</v>
      </c>
      <c r="B24" s="29">
        <f>B8+B12+B16+B20</f>
        <v>18619.2775</v>
      </c>
      <c r="C24" s="4"/>
      <c r="D24" s="26"/>
      <c r="E24" s="1"/>
      <c r="F24" s="75"/>
      <c r="G24" s="73"/>
      <c r="H24" s="24"/>
      <c r="I24" s="24"/>
      <c r="J24" s="20"/>
      <c r="K24" s="1"/>
      <c r="L24" s="1"/>
    </row>
    <row r="25" spans="1:12" s="27" customFormat="1" ht="15.75" customHeight="1" x14ac:dyDescent="0.2">
      <c r="A25" s="1" t="s">
        <v>161</v>
      </c>
      <c r="B25" s="111">
        <v>18619.29</v>
      </c>
      <c r="C25" s="107"/>
      <c r="D25" s="26"/>
      <c r="E25" s="1"/>
      <c r="F25" s="75"/>
      <c r="G25" s="73"/>
      <c r="H25" s="24"/>
      <c r="I25" s="24"/>
      <c r="J25" s="20"/>
      <c r="K25" s="1"/>
      <c r="L25" s="1"/>
    </row>
    <row r="26" spans="1:12" s="27" customFormat="1" ht="15.75" customHeight="1" x14ac:dyDescent="0.2">
      <c r="A26" s="1"/>
      <c r="B26" s="29">
        <f>B24-B25</f>
        <v>-1.2500000000727596E-2</v>
      </c>
      <c r="C26" s="4"/>
      <c r="D26" s="26"/>
      <c r="E26" s="1"/>
      <c r="F26" s="75"/>
      <c r="G26" s="73"/>
      <c r="H26" s="24"/>
      <c r="I26" s="24"/>
      <c r="J26" s="20"/>
      <c r="K26" s="1"/>
      <c r="L26" s="1"/>
    </row>
    <row r="27" spans="1:12" s="27" customFormat="1" ht="15.75" customHeight="1" x14ac:dyDescent="0.2">
      <c r="A27" s="6"/>
      <c r="B27" s="29"/>
      <c r="C27" s="4"/>
      <c r="D27" s="26"/>
      <c r="E27" s="1"/>
      <c r="F27" s="75"/>
      <c r="G27" s="73"/>
      <c r="H27" s="24"/>
      <c r="I27" s="24"/>
      <c r="J27" s="20"/>
      <c r="K27" s="1"/>
      <c r="L27" s="1"/>
    </row>
    <row r="28" spans="1:12" s="27" customFormat="1" ht="15.75" customHeight="1" x14ac:dyDescent="0.2">
      <c r="A28" s="12" t="s">
        <v>10</v>
      </c>
      <c r="B28" s="29"/>
      <c r="C28" s="4"/>
      <c r="D28" s="26"/>
      <c r="E28" s="1"/>
      <c r="F28" s="75"/>
      <c r="G28" s="73"/>
      <c r="H28" s="24"/>
      <c r="I28" s="24"/>
      <c r="J28" s="20"/>
      <c r="K28" s="1"/>
      <c r="L28" s="1"/>
    </row>
    <row r="29" spans="1:12" s="27" customFormat="1" ht="15.75" customHeight="1" x14ac:dyDescent="0.2">
      <c r="B29" s="16"/>
      <c r="C29" s="1"/>
      <c r="D29" s="1"/>
      <c r="E29" s="1"/>
      <c r="F29" s="74"/>
      <c r="G29" s="73"/>
      <c r="H29" s="24"/>
      <c r="I29" s="24"/>
      <c r="J29" s="20"/>
      <c r="K29" s="1"/>
      <c r="L29" s="1"/>
    </row>
    <row r="30" spans="1:12" s="27" customFormat="1" ht="15.75" customHeight="1" x14ac:dyDescent="0.2">
      <c r="A30" s="12"/>
      <c r="B30" s="104"/>
      <c r="C30" s="1"/>
      <c r="D30" s="1"/>
      <c r="E30" s="1"/>
      <c r="F30" s="74"/>
      <c r="G30" s="73"/>
      <c r="H30" s="24"/>
      <c r="I30" s="24"/>
      <c r="J30" s="20"/>
      <c r="K30" s="1"/>
      <c r="L30" s="1"/>
    </row>
    <row r="31" spans="1:12" s="27" customFormat="1" ht="15.75" customHeight="1" x14ac:dyDescent="0.2">
      <c r="A31" s="13" t="s">
        <v>11</v>
      </c>
      <c r="B31" s="13" t="s">
        <v>32</v>
      </c>
      <c r="C31" s="14"/>
      <c r="D31" s="26"/>
      <c r="E31" s="1"/>
      <c r="F31" s="75"/>
      <c r="G31" s="73"/>
      <c r="H31" s="24"/>
      <c r="I31" s="24"/>
      <c r="J31" s="20"/>
      <c r="K31" s="1"/>
      <c r="L31" s="1"/>
    </row>
    <row r="32" spans="1:12" s="27" customFormat="1" ht="15.75" customHeight="1" x14ac:dyDescent="0.2">
      <c r="A32" s="3" t="s">
        <v>1</v>
      </c>
      <c r="B32" s="17"/>
      <c r="C32" s="7" t="s">
        <v>5</v>
      </c>
      <c r="D32" s="1" t="s">
        <v>203</v>
      </c>
      <c r="E32" s="1"/>
      <c r="F32" s="74"/>
      <c r="G32" s="73"/>
      <c r="H32" s="24"/>
      <c r="I32" s="24"/>
      <c r="J32" s="20"/>
      <c r="K32" s="1"/>
      <c r="L32" s="1"/>
    </row>
    <row r="33" spans="1:12" s="27" customFormat="1" ht="15.75" customHeight="1" x14ac:dyDescent="0.2">
      <c r="A33" s="3" t="s">
        <v>12</v>
      </c>
      <c r="B33" s="17"/>
      <c r="C33" s="7" t="s">
        <v>2</v>
      </c>
      <c r="D33" s="1" t="s">
        <v>203</v>
      </c>
      <c r="F33" s="75"/>
      <c r="G33" s="73"/>
      <c r="H33" s="24"/>
      <c r="I33" s="24"/>
      <c r="J33" s="20"/>
      <c r="K33" s="1"/>
      <c r="L33" s="1"/>
    </row>
    <row r="34" spans="1:12" s="27" customFormat="1" ht="15.75" customHeight="1" x14ac:dyDescent="0.2">
      <c r="A34" s="3" t="s">
        <v>14</v>
      </c>
      <c r="B34" s="17" t="s">
        <v>13</v>
      </c>
      <c r="C34" s="8" t="s">
        <v>3</v>
      </c>
      <c r="D34" s="1" t="s">
        <v>203</v>
      </c>
      <c r="F34" s="75"/>
      <c r="G34" s="73"/>
      <c r="H34" s="24"/>
      <c r="I34" s="24"/>
      <c r="J34" s="20"/>
      <c r="K34" s="1"/>
      <c r="L34" s="1"/>
    </row>
    <row r="35" spans="1:12" ht="15" x14ac:dyDescent="0.2">
      <c r="A35" s="3" t="s">
        <v>4</v>
      </c>
      <c r="B35" s="1" t="s">
        <v>33</v>
      </c>
      <c r="C35" s="8" t="s">
        <v>6</v>
      </c>
      <c r="D35" s="1" t="s">
        <v>203</v>
      </c>
      <c r="E35" s="28"/>
      <c r="F35" s="75"/>
      <c r="G35" s="73"/>
      <c r="H35" s="24"/>
      <c r="I35" s="24"/>
      <c r="J35" s="20"/>
    </row>
    <row r="36" spans="1:12" ht="15" x14ac:dyDescent="0.2">
      <c r="A36" s="3" t="s">
        <v>16</v>
      </c>
      <c r="C36" s="8" t="s">
        <v>15</v>
      </c>
      <c r="D36" s="1" t="s">
        <v>203</v>
      </c>
      <c r="F36" s="75"/>
      <c r="G36" s="73"/>
      <c r="H36" s="24"/>
      <c r="I36" s="24"/>
      <c r="J36" s="20"/>
    </row>
    <row r="37" spans="1:12" ht="15" x14ac:dyDescent="0.2">
      <c r="A37" s="3" t="s">
        <v>17</v>
      </c>
      <c r="C37" s="8" t="s">
        <v>34</v>
      </c>
      <c r="D37" s="1" t="s">
        <v>203</v>
      </c>
      <c r="F37" s="75"/>
      <c r="G37" s="73"/>
      <c r="H37" s="24"/>
      <c r="I37" s="24"/>
      <c r="J37" s="20"/>
    </row>
    <row r="38" spans="1:12" ht="15" x14ac:dyDescent="0.2">
      <c r="F38" s="75"/>
      <c r="G38" s="73"/>
      <c r="H38" s="24"/>
      <c r="I38" s="24"/>
      <c r="J38" s="20"/>
    </row>
    <row r="39" spans="1:12" ht="15" x14ac:dyDescent="0.2">
      <c r="F39" s="75"/>
      <c r="G39" s="73"/>
      <c r="H39" s="24"/>
      <c r="I39" s="24"/>
      <c r="J39" s="20"/>
    </row>
    <row r="40" spans="1:12" ht="15" x14ac:dyDescent="0.2">
      <c r="F40" s="75"/>
      <c r="G40" s="73"/>
      <c r="H40" s="24"/>
      <c r="I40" s="24"/>
      <c r="J40" s="20"/>
    </row>
    <row r="41" spans="1:12" ht="15" x14ac:dyDescent="0.2">
      <c r="F41" s="75"/>
      <c r="G41" s="73"/>
      <c r="H41" s="24"/>
      <c r="I41" s="24"/>
      <c r="J41" s="20"/>
    </row>
    <row r="42" spans="1:12" ht="15" x14ac:dyDescent="0.2">
      <c r="F42" s="75"/>
      <c r="G42" s="73"/>
      <c r="H42" s="24"/>
      <c r="I42" s="24"/>
      <c r="J42" s="20"/>
    </row>
    <row r="43" spans="1:12" ht="15" x14ac:dyDescent="0.2">
      <c r="F43" s="75"/>
      <c r="G43" s="73"/>
      <c r="H43" s="24"/>
      <c r="I43" s="24"/>
      <c r="J43" s="20"/>
    </row>
    <row r="44" spans="1:12" ht="15" x14ac:dyDescent="0.2">
      <c r="F44" s="75"/>
      <c r="G44" s="73"/>
      <c r="H44" s="24"/>
      <c r="I44" s="24"/>
      <c r="J44" s="20"/>
    </row>
    <row r="45" spans="1:12" ht="15" x14ac:dyDescent="0.2">
      <c r="F45" s="75"/>
      <c r="G45" s="73"/>
      <c r="H45" s="24"/>
      <c r="I45" s="24"/>
      <c r="J45" s="20"/>
    </row>
    <row r="46" spans="1:12" ht="15" x14ac:dyDescent="0.2">
      <c r="A46" s="72"/>
      <c r="B46" s="73"/>
      <c r="C46" s="73"/>
      <c r="D46"/>
      <c r="E46" s="74"/>
      <c r="F46" s="75"/>
      <c r="G46" s="73"/>
      <c r="H46" s="24"/>
      <c r="I46" s="24"/>
      <c r="J46" s="20"/>
    </row>
    <row r="47" spans="1:12" ht="15" x14ac:dyDescent="0.2">
      <c r="A47" s="72"/>
      <c r="B47" s="73"/>
      <c r="C47" s="73"/>
      <c r="D47"/>
      <c r="E47" s="74"/>
      <c r="F47" s="75"/>
      <c r="G47" s="73"/>
      <c r="H47" s="24"/>
      <c r="I47" s="24"/>
      <c r="J47" s="20"/>
    </row>
    <row r="48" spans="1:12" ht="15" x14ac:dyDescent="0.2">
      <c r="A48" s="72"/>
      <c r="B48" s="73"/>
      <c r="C48" s="73"/>
      <c r="D48"/>
      <c r="E48" s="74"/>
      <c r="F48" s="75"/>
      <c r="G48" s="73"/>
      <c r="H48" s="24"/>
      <c r="I48" s="24"/>
      <c r="J48" s="20"/>
    </row>
    <row r="49" spans="1:10" ht="15" x14ac:dyDescent="0.2">
      <c r="A49" s="72"/>
      <c r="B49" s="73"/>
      <c r="C49" s="73"/>
      <c r="D49"/>
      <c r="E49" s="74"/>
      <c r="F49" s="75"/>
      <c r="G49" s="73"/>
      <c r="H49" s="24"/>
      <c r="I49" s="24"/>
      <c r="J49" s="20"/>
    </row>
    <row r="50" spans="1:10" ht="15" x14ac:dyDescent="0.2">
      <c r="A50" s="72"/>
      <c r="B50" s="73"/>
      <c r="C50" s="73"/>
      <c r="D50"/>
      <c r="E50" s="74"/>
      <c r="F50" s="75"/>
      <c r="G50" s="73"/>
      <c r="H50" s="24"/>
      <c r="I50" s="24"/>
      <c r="J50" s="20"/>
    </row>
    <row r="51" spans="1:10" ht="15" x14ac:dyDescent="0.2">
      <c r="A51" s="72"/>
      <c r="B51" s="73"/>
      <c r="C51" s="73"/>
      <c r="D51"/>
      <c r="E51" s="74"/>
      <c r="F51" s="75"/>
      <c r="G51" s="73"/>
      <c r="H51" s="24"/>
      <c r="I51" s="24"/>
      <c r="J51" s="20"/>
    </row>
    <row r="52" spans="1:10" ht="15" x14ac:dyDescent="0.2">
      <c r="A52" s="72"/>
      <c r="B52" s="73"/>
      <c r="C52" s="73"/>
      <c r="D52"/>
      <c r="E52" s="74"/>
      <c r="F52" s="75"/>
      <c r="G52" s="73"/>
      <c r="H52" s="24"/>
      <c r="I52" s="24"/>
      <c r="J52" s="20"/>
    </row>
    <row r="53" spans="1:10" ht="15" x14ac:dyDescent="0.2">
      <c r="A53" s="72"/>
      <c r="B53" s="73"/>
      <c r="C53" s="73"/>
      <c r="D53"/>
      <c r="E53" s="74"/>
      <c r="F53" s="75"/>
      <c r="G53" s="73"/>
      <c r="H53" s="24"/>
      <c r="I53" s="24"/>
      <c r="J53" s="20"/>
    </row>
    <row r="54" spans="1:10" ht="15" x14ac:dyDescent="0.2">
      <c r="A54" s="72"/>
      <c r="B54" s="73"/>
      <c r="C54" s="73"/>
      <c r="D54"/>
      <c r="E54" s="74"/>
      <c r="F54" s="74"/>
      <c r="G54" s="73"/>
      <c r="H54" s="24"/>
      <c r="I54" s="24"/>
      <c r="J54" s="20"/>
    </row>
    <row r="55" spans="1:10" ht="15" x14ac:dyDescent="0.2">
      <c r="A55" s="72"/>
      <c r="B55" s="73"/>
      <c r="C55" s="73"/>
      <c r="D55"/>
      <c r="E55" s="74"/>
      <c r="F55" s="74"/>
      <c r="G55" s="73"/>
      <c r="H55" s="24"/>
      <c r="I55" s="24"/>
      <c r="J55" s="20"/>
    </row>
    <row r="56" spans="1:10" ht="15" x14ac:dyDescent="0.2">
      <c r="A56" s="72"/>
      <c r="B56" s="73"/>
      <c r="C56" s="73"/>
      <c r="D56"/>
      <c r="E56" s="75"/>
      <c r="F56" s="75"/>
      <c r="G56" s="73"/>
      <c r="H56" s="24"/>
      <c r="I56" s="24"/>
      <c r="J56" s="20"/>
    </row>
    <row r="57" spans="1:10" ht="15" x14ac:dyDescent="0.2">
      <c r="A57" s="72"/>
      <c r="B57" s="73"/>
      <c r="C57" s="73"/>
      <c r="D57"/>
      <c r="E57" s="75"/>
      <c r="F57" s="75"/>
      <c r="G57" s="73"/>
      <c r="H57" s="24"/>
      <c r="I57" s="24"/>
      <c r="J57" s="20"/>
    </row>
    <row r="58" spans="1:10" ht="15" x14ac:dyDescent="0.2">
      <c r="A58" s="72"/>
      <c r="B58" s="73"/>
      <c r="C58" s="73"/>
      <c r="D58"/>
      <c r="E58" s="75"/>
      <c r="F58" s="75"/>
      <c r="G58" s="73"/>
      <c r="H58" s="24"/>
      <c r="I58" s="24"/>
      <c r="J58" s="20"/>
    </row>
    <row r="59" spans="1:10" ht="15" x14ac:dyDescent="0.2">
      <c r="A59" s="72"/>
      <c r="B59" s="73"/>
      <c r="C59" s="73"/>
      <c r="D59"/>
      <c r="E59" s="75"/>
      <c r="F59" s="75"/>
      <c r="G59" s="73"/>
      <c r="H59" s="24"/>
      <c r="I59" s="24"/>
      <c r="J59" s="20"/>
    </row>
    <row r="60" spans="1:10" ht="15" x14ac:dyDescent="0.2">
      <c r="A60" s="72"/>
      <c r="B60" s="73"/>
      <c r="C60" s="73"/>
      <c r="D60"/>
      <c r="E60" s="75"/>
      <c r="F60" s="75"/>
      <c r="G60" s="73"/>
      <c r="H60" s="24"/>
      <c r="I60" s="24"/>
      <c r="J60" s="20"/>
    </row>
    <row r="61" spans="1:10" ht="15" x14ac:dyDescent="0.2">
      <c r="A61" s="72"/>
      <c r="B61" s="73"/>
      <c r="C61" s="73"/>
      <c r="D61"/>
      <c r="E61" s="75"/>
      <c r="F61" s="75"/>
      <c r="G61" s="73"/>
      <c r="H61" s="24"/>
      <c r="I61" s="24"/>
      <c r="J61" s="20"/>
    </row>
    <row r="62" spans="1:10" ht="15" x14ac:dyDescent="0.2">
      <c r="A62" s="72"/>
      <c r="B62" s="73"/>
      <c r="C62" s="73"/>
      <c r="D62"/>
      <c r="E62" s="75"/>
      <c r="F62" s="75"/>
      <c r="G62" s="73"/>
      <c r="H62" s="24"/>
      <c r="I62" s="24"/>
      <c r="J62" s="20"/>
    </row>
    <row r="63" spans="1:10" ht="15" x14ac:dyDescent="0.2">
      <c r="A63" s="72"/>
      <c r="B63" s="73"/>
      <c r="C63" s="73"/>
      <c r="D63"/>
      <c r="E63" s="75"/>
      <c r="F63" s="75"/>
      <c r="G63" s="73"/>
      <c r="H63" s="24"/>
      <c r="I63" s="24"/>
      <c r="J63" s="20"/>
    </row>
    <row r="64" spans="1:10" ht="15" x14ac:dyDescent="0.2">
      <c r="A64" s="72"/>
      <c r="B64" s="73"/>
      <c r="C64" s="73"/>
      <c r="D64"/>
      <c r="E64" s="75"/>
      <c r="F64" s="75"/>
      <c r="G64" s="73"/>
      <c r="H64" s="24"/>
      <c r="I64" s="24"/>
      <c r="J64" s="20"/>
    </row>
    <row r="65" spans="1:10" ht="15" x14ac:dyDescent="0.2">
      <c r="A65" s="72"/>
      <c r="B65" s="73"/>
      <c r="C65" s="73"/>
      <c r="D65"/>
      <c r="E65" s="75"/>
      <c r="F65" s="75"/>
      <c r="G65" s="73"/>
      <c r="H65" s="24"/>
      <c r="I65" s="24"/>
      <c r="J65" s="20"/>
    </row>
    <row r="66" spans="1:10" ht="15" x14ac:dyDescent="0.2">
      <c r="A66" s="72"/>
      <c r="B66" s="73"/>
      <c r="C66" s="73"/>
      <c r="D66"/>
      <c r="E66" s="75"/>
      <c r="F66" s="75"/>
      <c r="G66" s="73"/>
      <c r="H66" s="24"/>
      <c r="I66" s="24"/>
      <c r="J66" s="20"/>
    </row>
    <row r="67" spans="1:10" ht="15" x14ac:dyDescent="0.2">
      <c r="A67" s="72"/>
      <c r="B67" s="73"/>
      <c r="C67" s="73"/>
      <c r="D67"/>
      <c r="E67" s="75"/>
      <c r="F67" s="75"/>
      <c r="G67" s="73"/>
      <c r="H67" s="24"/>
      <c r="I67" s="24"/>
      <c r="J67" s="20"/>
    </row>
    <row r="68" spans="1:10" ht="15" x14ac:dyDescent="0.2">
      <c r="A68" s="72"/>
      <c r="B68" s="73"/>
      <c r="C68" s="73"/>
      <c r="D68"/>
      <c r="E68" s="75"/>
      <c r="F68" s="75"/>
      <c r="G68" s="73"/>
      <c r="H68" s="24"/>
      <c r="I68" s="24"/>
      <c r="J68" s="20"/>
    </row>
    <row r="69" spans="1:10" ht="15" x14ac:dyDescent="0.2">
      <c r="A69" s="72"/>
      <c r="B69" s="73"/>
      <c r="C69" s="73"/>
      <c r="D69"/>
      <c r="E69" s="75"/>
      <c r="F69" s="75"/>
      <c r="G69" s="73"/>
      <c r="H69" s="24"/>
      <c r="I69" s="24"/>
      <c r="J69" s="20"/>
    </row>
    <row r="70" spans="1:10" ht="15" x14ac:dyDescent="0.2">
      <c r="A70" s="72"/>
      <c r="B70" s="73"/>
      <c r="C70" s="73"/>
      <c r="D70"/>
      <c r="E70" s="75"/>
      <c r="F70" s="75"/>
      <c r="G70" s="73"/>
      <c r="H70" s="24"/>
      <c r="I70" s="24"/>
      <c r="J70" s="20"/>
    </row>
    <row r="71" spans="1:10" ht="15" x14ac:dyDescent="0.2">
      <c r="A71" s="72"/>
      <c r="B71" s="73"/>
      <c r="C71" s="73"/>
      <c r="D71"/>
      <c r="E71" s="75"/>
      <c r="F71" s="75"/>
      <c r="G71" s="73"/>
      <c r="H71" s="24"/>
      <c r="I71" s="24"/>
      <c r="J71" s="20"/>
    </row>
    <row r="72" spans="1:10" ht="15" x14ac:dyDescent="0.2">
      <c r="A72" s="72"/>
      <c r="B72" s="73"/>
      <c r="C72" s="73"/>
      <c r="D72"/>
      <c r="E72" s="75"/>
      <c r="F72" s="75"/>
      <c r="G72" s="73"/>
      <c r="H72" s="24"/>
      <c r="I72" s="24"/>
      <c r="J72" s="20"/>
    </row>
    <row r="73" spans="1:10" ht="15" x14ac:dyDescent="0.2">
      <c r="A73" s="72"/>
      <c r="B73" s="73"/>
      <c r="C73" s="73"/>
      <c r="D73"/>
      <c r="E73" s="75"/>
      <c r="F73" s="75"/>
      <c r="G73" s="73"/>
      <c r="H73" s="24"/>
      <c r="I73" s="24"/>
      <c r="J73" s="20"/>
    </row>
    <row r="74" spans="1:10" ht="15" x14ac:dyDescent="0.2">
      <c r="A74" s="72"/>
      <c r="B74" s="73"/>
      <c r="C74" s="73"/>
      <c r="D74"/>
      <c r="E74" s="75"/>
      <c r="F74" s="75"/>
      <c r="G74" s="73"/>
      <c r="H74" s="24"/>
      <c r="I74" s="24"/>
      <c r="J74" s="20"/>
    </row>
    <row r="75" spans="1:10" ht="15" x14ac:dyDescent="0.2">
      <c r="A75" s="72"/>
      <c r="B75" s="73"/>
      <c r="C75" s="73"/>
      <c r="D75"/>
      <c r="E75" s="75"/>
      <c r="F75" s="75"/>
      <c r="G75" s="73"/>
      <c r="H75" s="24"/>
      <c r="I75" s="24"/>
      <c r="J75" s="20"/>
    </row>
    <row r="76" spans="1:10" ht="15" x14ac:dyDescent="0.2">
      <c r="A76" s="72"/>
      <c r="B76" s="73"/>
      <c r="C76" s="73"/>
      <c r="D76"/>
      <c r="E76" s="75"/>
      <c r="F76" s="75"/>
      <c r="G76" s="73"/>
      <c r="H76" s="24"/>
      <c r="I76" s="24"/>
      <c r="J76" s="20"/>
    </row>
    <row r="77" spans="1:10" ht="14.25" customHeight="1" x14ac:dyDescent="0.2">
      <c r="A77" s="72"/>
      <c r="B77" s="73"/>
      <c r="C77" s="73"/>
      <c r="D77"/>
      <c r="E77" s="75"/>
      <c r="F77" s="75"/>
      <c r="G77" s="73"/>
      <c r="H77" s="24"/>
      <c r="I77" s="24"/>
      <c r="J77" s="20"/>
    </row>
    <row r="78" spans="1:10" ht="15" x14ac:dyDescent="0.2">
      <c r="A78" s="72"/>
      <c r="B78" s="73"/>
      <c r="C78" s="73"/>
      <c r="D78"/>
      <c r="E78" s="75"/>
      <c r="F78" s="75"/>
      <c r="G78" s="73"/>
      <c r="H78" s="24"/>
      <c r="I78" s="24"/>
      <c r="J78" s="20"/>
    </row>
    <row r="79" spans="1:10" ht="15" x14ac:dyDescent="0.2">
      <c r="A79" s="72"/>
      <c r="B79" s="73"/>
      <c r="C79" s="73"/>
      <c r="D79"/>
      <c r="E79" s="75"/>
      <c r="F79" s="75"/>
      <c r="G79" s="73"/>
      <c r="H79" s="24"/>
      <c r="I79" s="24"/>
      <c r="J79" s="20"/>
    </row>
    <row r="80" spans="1:10" ht="15" x14ac:dyDescent="0.2">
      <c r="A80" s="72"/>
      <c r="B80" s="73"/>
      <c r="C80" s="73"/>
      <c r="D80"/>
      <c r="E80" s="75"/>
      <c r="F80" s="75"/>
      <c r="G80" s="73"/>
      <c r="H80" s="24"/>
      <c r="I80" s="24"/>
      <c r="J80" s="20"/>
    </row>
    <row r="81" spans="1:12" ht="15" x14ac:dyDescent="0.2">
      <c r="A81" s="72"/>
      <c r="B81" s="73"/>
      <c r="C81" s="73"/>
      <c r="D81"/>
      <c r="E81" s="74"/>
      <c r="F81" s="74"/>
      <c r="G81" s="73"/>
      <c r="H81" s="24"/>
      <c r="I81" s="24"/>
      <c r="J81" s="20"/>
    </row>
    <row r="82" spans="1:12" ht="15" customHeight="1" x14ac:dyDescent="0.2">
      <c r="A82" s="72"/>
      <c r="B82" s="73"/>
      <c r="C82" s="73"/>
      <c r="D82"/>
      <c r="E82" s="74"/>
      <c r="F82" s="74"/>
      <c r="G82" s="73"/>
      <c r="H82" s="24"/>
      <c r="I82" s="24"/>
      <c r="J82" s="20"/>
    </row>
    <row r="83" spans="1:12" ht="15" x14ac:dyDescent="0.2">
      <c r="A83" s="72"/>
      <c r="B83" s="73"/>
      <c r="C83" s="73"/>
      <c r="D83"/>
      <c r="E83" s="75"/>
      <c r="F83" s="75"/>
      <c r="G83" s="73"/>
      <c r="H83" s="24"/>
      <c r="I83" s="24"/>
      <c r="J83" s="20"/>
    </row>
    <row r="84" spans="1:12" ht="15" x14ac:dyDescent="0.2">
      <c r="A84" s="72"/>
      <c r="B84" s="73"/>
      <c r="C84" s="73"/>
      <c r="D84"/>
      <c r="E84" s="75"/>
      <c r="F84" s="75"/>
      <c r="G84" s="73"/>
      <c r="H84" s="24"/>
      <c r="I84" s="24"/>
      <c r="J84" s="20"/>
    </row>
    <row r="85" spans="1:12" ht="15" x14ac:dyDescent="0.2">
      <c r="A85" s="72"/>
      <c r="B85" s="73"/>
      <c r="C85" s="73"/>
      <c r="D85"/>
      <c r="E85" s="75"/>
      <c r="F85" s="75"/>
      <c r="G85" s="73"/>
      <c r="H85" s="24"/>
      <c r="I85" s="24"/>
      <c r="J85" s="20"/>
    </row>
    <row r="86" spans="1:12" ht="15" x14ac:dyDescent="0.2">
      <c r="A86" s="72"/>
      <c r="B86" s="73"/>
      <c r="C86" s="73"/>
      <c r="D86"/>
      <c r="E86" s="75"/>
      <c r="F86" s="75"/>
      <c r="G86" s="73"/>
      <c r="H86" s="24"/>
      <c r="I86" s="24"/>
      <c r="J86" s="20"/>
    </row>
    <row r="87" spans="1:12" s="27" customFormat="1" ht="18" customHeight="1" x14ac:dyDescent="0.2">
      <c r="A87" s="72"/>
      <c r="B87" s="73"/>
      <c r="C87" s="73"/>
      <c r="D87"/>
      <c r="E87" s="75"/>
      <c r="F87" s="75"/>
      <c r="G87" s="73"/>
      <c r="H87" s="24"/>
      <c r="I87" s="24"/>
      <c r="J87" s="20"/>
      <c r="K87" s="1"/>
      <c r="L87" s="1"/>
    </row>
    <row r="88" spans="1:12" s="27" customFormat="1" ht="15" x14ac:dyDescent="0.2">
      <c r="A88" s="72"/>
      <c r="B88" s="73"/>
      <c r="C88" s="73"/>
      <c r="D88"/>
      <c r="E88" s="75"/>
      <c r="F88" s="75"/>
      <c r="G88" s="73"/>
      <c r="H88" s="24"/>
      <c r="I88" s="24"/>
      <c r="J88" s="20"/>
      <c r="K88" s="1"/>
      <c r="L88" s="1"/>
    </row>
    <row r="89" spans="1:12" s="27" customFormat="1" ht="15" x14ac:dyDescent="0.2">
      <c r="A89" s="72"/>
      <c r="B89" s="73"/>
      <c r="C89" s="73"/>
      <c r="D89"/>
      <c r="E89" s="75"/>
      <c r="F89" s="75"/>
      <c r="G89" s="73"/>
      <c r="H89" s="24"/>
      <c r="I89" s="24"/>
      <c r="J89" s="20"/>
      <c r="K89" s="1"/>
      <c r="L89" s="1"/>
    </row>
    <row r="90" spans="1:12" ht="15" x14ac:dyDescent="0.2">
      <c r="A90" s="72"/>
      <c r="B90" s="73"/>
      <c r="C90" s="73"/>
      <c r="D90"/>
      <c r="E90" s="75"/>
      <c r="F90" s="75"/>
      <c r="G90" s="73"/>
      <c r="H90" s="24"/>
      <c r="I90" s="24"/>
      <c r="J90" s="20"/>
    </row>
    <row r="91" spans="1:12" ht="15" x14ac:dyDescent="0.2">
      <c r="A91" s="72"/>
      <c r="B91" s="73"/>
      <c r="C91" s="73"/>
      <c r="D91"/>
      <c r="E91" s="75"/>
      <c r="F91" s="75"/>
      <c r="G91" s="73"/>
      <c r="H91" s="24"/>
      <c r="I91" s="24"/>
      <c r="J91" s="20"/>
    </row>
    <row r="92" spans="1:12" ht="15" x14ac:dyDescent="0.2">
      <c r="A92" s="72"/>
      <c r="B92" s="73"/>
      <c r="C92" s="73"/>
      <c r="D92"/>
      <c r="E92" s="75"/>
      <c r="F92" s="75"/>
      <c r="G92" s="73"/>
      <c r="H92" s="24"/>
      <c r="I92" s="24"/>
      <c r="J92" s="20"/>
    </row>
    <row r="93" spans="1:12" ht="15" x14ac:dyDescent="0.2">
      <c r="A93" s="72"/>
      <c r="B93" s="73"/>
      <c r="C93" s="73"/>
      <c r="D93"/>
      <c r="E93" s="74"/>
      <c r="F93" s="74"/>
      <c r="G93" s="73"/>
      <c r="H93" s="24"/>
      <c r="I93" s="24"/>
      <c r="J93" s="20"/>
    </row>
    <row r="94" spans="1:12" ht="15" x14ac:dyDescent="0.2">
      <c r="A94" s="72"/>
      <c r="B94" s="73"/>
      <c r="C94" s="73"/>
      <c r="D94"/>
      <c r="E94" s="74"/>
      <c r="F94" s="74"/>
      <c r="G94" s="73"/>
      <c r="H94" s="24"/>
      <c r="I94" s="24"/>
      <c r="J94" s="20"/>
    </row>
    <row r="95" spans="1:12" ht="15" x14ac:dyDescent="0.2">
      <c r="A95" s="72"/>
      <c r="B95" s="73"/>
      <c r="C95" s="73"/>
      <c r="D95"/>
      <c r="E95" s="75"/>
      <c r="F95" s="75"/>
      <c r="G95" s="73"/>
      <c r="H95" s="24"/>
      <c r="I95" s="24"/>
      <c r="J95" s="20"/>
    </row>
    <row r="96" spans="1:12" ht="15" x14ac:dyDescent="0.2">
      <c r="A96" s="72"/>
      <c r="B96" s="73"/>
      <c r="C96" s="73"/>
      <c r="D96"/>
      <c r="E96" s="75"/>
      <c r="F96" s="75"/>
      <c r="G96" s="73"/>
      <c r="H96" s="24"/>
      <c r="I96" s="24"/>
      <c r="J96" s="20"/>
    </row>
    <row r="102" spans="5:5" ht="15" x14ac:dyDescent="0.2">
      <c r="E102" s="27"/>
    </row>
  </sheetData>
  <phoneticPr fontId="24" type="noConversion"/>
  <pageMargins left="0.7" right="0.7" top="0.75" bottom="0.75" header="0.3" footer="0.3"/>
  <pageSetup scale="68" orientation="portrait" r:id="rId1"/>
  <headerFooter>
    <oddFooter>&amp;C&amp;Z&amp;F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33"/>
  <sheetViews>
    <sheetView workbookViewId="0">
      <selection activeCell="H29" sqref="H29"/>
    </sheetView>
  </sheetViews>
  <sheetFormatPr baseColWidth="10" defaultRowHeight="15" x14ac:dyDescent="0.2"/>
  <sheetData>
    <row r="1" spans="1:14" x14ac:dyDescent="0.2">
      <c r="A1" s="27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86</v>
      </c>
      <c r="G1" s="27" t="s">
        <v>130</v>
      </c>
      <c r="H1" s="27" t="s">
        <v>88</v>
      </c>
      <c r="I1" s="27" t="s">
        <v>89</v>
      </c>
      <c r="J1" s="27" t="s">
        <v>25</v>
      </c>
      <c r="K1" s="27" t="s">
        <v>30</v>
      </c>
      <c r="L1" s="27" t="s">
        <v>90</v>
      </c>
      <c r="M1" s="27" t="s">
        <v>91</v>
      </c>
      <c r="N1" s="27"/>
    </row>
    <row r="2" spans="1:14" x14ac:dyDescent="0.2">
      <c r="A2" s="27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2">
      <c r="A3" s="27" t="s">
        <v>37</v>
      </c>
      <c r="B3" s="27" t="s">
        <v>102</v>
      </c>
      <c r="C3" s="27">
        <v>534380</v>
      </c>
      <c r="D3" s="27"/>
      <c r="E3" s="27" t="s">
        <v>125</v>
      </c>
      <c r="F3" s="27">
        <v>1</v>
      </c>
      <c r="G3" s="27">
        <v>80</v>
      </c>
      <c r="H3" s="27"/>
      <c r="I3" s="27"/>
      <c r="J3" s="27"/>
      <c r="K3" s="27"/>
      <c r="L3" s="27"/>
      <c r="M3" s="27"/>
      <c r="N3" s="27"/>
    </row>
    <row r="4" spans="1:14" x14ac:dyDescent="0.2">
      <c r="A4" s="27" t="s">
        <v>37</v>
      </c>
      <c r="B4" s="27" t="s">
        <v>102</v>
      </c>
      <c r="C4" s="27">
        <v>68546</v>
      </c>
      <c r="D4" s="27"/>
      <c r="E4" s="27" t="s">
        <v>122</v>
      </c>
      <c r="F4" s="27">
        <v>1</v>
      </c>
      <c r="G4" s="27">
        <v>308.67</v>
      </c>
      <c r="H4" s="27"/>
      <c r="I4" s="27"/>
      <c r="J4" s="27"/>
      <c r="K4" s="27"/>
      <c r="L4" s="27"/>
      <c r="M4" s="27"/>
      <c r="N4" s="27"/>
    </row>
    <row r="5" spans="1:14" x14ac:dyDescent="0.2">
      <c r="A5" s="27" t="s">
        <v>37</v>
      </c>
      <c r="B5" s="27" t="s">
        <v>102</v>
      </c>
      <c r="C5" s="27">
        <v>346479</v>
      </c>
      <c r="D5" s="27"/>
      <c r="E5" s="27" t="s">
        <v>101</v>
      </c>
      <c r="F5" s="27">
        <v>1</v>
      </c>
      <c r="G5" s="27">
        <v>112.55</v>
      </c>
      <c r="H5" s="27"/>
      <c r="I5" s="27"/>
      <c r="J5" s="27"/>
      <c r="K5" s="27"/>
      <c r="L5" s="27"/>
      <c r="M5" s="27"/>
      <c r="N5" s="27"/>
    </row>
    <row r="6" spans="1:14" x14ac:dyDescent="0.2">
      <c r="A6" s="27" t="s">
        <v>37</v>
      </c>
      <c r="B6" s="27" t="s">
        <v>102</v>
      </c>
      <c r="C6" s="27">
        <v>308649</v>
      </c>
      <c r="D6" s="27"/>
      <c r="E6" s="27" t="s">
        <v>93</v>
      </c>
      <c r="F6" s="27">
        <v>1</v>
      </c>
      <c r="G6" s="27">
        <v>199.83</v>
      </c>
      <c r="H6" s="27"/>
      <c r="I6" s="27"/>
      <c r="J6" s="27"/>
      <c r="K6" s="27"/>
      <c r="L6" s="27"/>
      <c r="M6" s="27"/>
      <c r="N6" s="27"/>
    </row>
    <row r="7" spans="1:14" x14ac:dyDescent="0.2">
      <c r="A7" s="27" t="s">
        <v>37</v>
      </c>
      <c r="B7" s="27" t="s">
        <v>102</v>
      </c>
      <c r="C7" s="27">
        <v>517575</v>
      </c>
      <c r="D7" s="27"/>
      <c r="E7" s="27" t="s">
        <v>128</v>
      </c>
      <c r="F7" s="27">
        <v>1</v>
      </c>
      <c r="G7" s="27">
        <v>78.83</v>
      </c>
      <c r="H7" s="27"/>
      <c r="I7" s="27"/>
      <c r="J7" s="27"/>
      <c r="K7" s="27"/>
      <c r="L7" s="27"/>
      <c r="M7" s="27"/>
      <c r="N7" s="27"/>
    </row>
    <row r="8" spans="1:14" x14ac:dyDescent="0.2">
      <c r="A8" s="27" t="s">
        <v>37</v>
      </c>
      <c r="B8" s="27" t="s">
        <v>102</v>
      </c>
      <c r="C8" s="27">
        <v>423529</v>
      </c>
      <c r="D8" s="27"/>
      <c r="E8" s="27" t="s">
        <v>109</v>
      </c>
      <c r="F8" s="27">
        <v>1</v>
      </c>
      <c r="G8" s="27">
        <v>192.93</v>
      </c>
      <c r="H8" s="27"/>
      <c r="I8" s="27"/>
      <c r="J8" s="27"/>
      <c r="K8" s="27"/>
      <c r="L8" s="27"/>
      <c r="M8" s="27"/>
    </row>
    <row r="9" spans="1:14" x14ac:dyDescent="0.2">
      <c r="A9" s="27" t="s">
        <v>37</v>
      </c>
      <c r="B9" s="27" t="s">
        <v>102</v>
      </c>
      <c r="C9" s="27">
        <v>464240</v>
      </c>
      <c r="D9" s="27"/>
      <c r="E9" s="27" t="s">
        <v>74</v>
      </c>
      <c r="F9" s="27">
        <v>1</v>
      </c>
      <c r="G9" s="27">
        <v>80</v>
      </c>
      <c r="H9" s="27"/>
      <c r="I9" s="27"/>
      <c r="J9" s="27"/>
      <c r="K9" s="27"/>
      <c r="L9" s="27"/>
      <c r="M9" s="27"/>
    </row>
    <row r="10" spans="1:14" x14ac:dyDescent="0.2">
      <c r="A10" s="27" t="s">
        <v>37</v>
      </c>
      <c r="B10" s="27" t="s">
        <v>102</v>
      </c>
      <c r="C10" s="27">
        <v>931505</v>
      </c>
      <c r="D10" s="27"/>
      <c r="E10" s="27" t="s">
        <v>104</v>
      </c>
      <c r="F10" s="27">
        <v>1</v>
      </c>
      <c r="G10" s="27">
        <v>50</v>
      </c>
      <c r="H10" s="27"/>
      <c r="I10" s="27"/>
      <c r="J10" s="27"/>
      <c r="K10" s="27"/>
      <c r="L10" s="27"/>
      <c r="M10" s="27"/>
    </row>
    <row r="11" spans="1:14" x14ac:dyDescent="0.2">
      <c r="A11" s="27" t="s">
        <v>37</v>
      </c>
      <c r="B11" s="27" t="s">
        <v>102</v>
      </c>
      <c r="C11" s="27">
        <v>17711</v>
      </c>
      <c r="D11" s="27"/>
      <c r="E11" s="27" t="s">
        <v>100</v>
      </c>
      <c r="F11" s="27">
        <v>1</v>
      </c>
      <c r="G11" s="27">
        <v>266.67</v>
      </c>
      <c r="H11" s="27"/>
      <c r="I11" s="27"/>
      <c r="J11" s="27"/>
      <c r="K11" s="27"/>
      <c r="L11" s="27"/>
      <c r="M11" s="27"/>
    </row>
    <row r="12" spans="1:14" x14ac:dyDescent="0.2">
      <c r="A12" s="27" t="s">
        <v>37</v>
      </c>
      <c r="B12" s="27" t="s">
        <v>102</v>
      </c>
      <c r="C12" s="27">
        <v>484069</v>
      </c>
      <c r="D12" s="27"/>
      <c r="E12" s="27" t="s">
        <v>99</v>
      </c>
      <c r="F12" s="27">
        <v>1</v>
      </c>
      <c r="G12" s="27">
        <v>340.67</v>
      </c>
      <c r="H12" s="27"/>
      <c r="I12" s="27"/>
      <c r="J12" s="27"/>
      <c r="K12" s="27"/>
      <c r="L12" s="27"/>
      <c r="M12" s="27"/>
    </row>
    <row r="13" spans="1:14" x14ac:dyDescent="0.2">
      <c r="A13" s="27" t="s">
        <v>37</v>
      </c>
      <c r="B13" s="27" t="s">
        <v>102</v>
      </c>
      <c r="C13" s="27">
        <v>534900</v>
      </c>
      <c r="D13" s="27"/>
      <c r="E13" s="27" t="s">
        <v>162</v>
      </c>
      <c r="F13" s="27">
        <v>1</v>
      </c>
      <c r="G13" s="27">
        <v>39.83</v>
      </c>
      <c r="H13" s="27"/>
      <c r="I13" s="27"/>
      <c r="J13" s="27"/>
      <c r="K13" s="27"/>
      <c r="L13" s="27"/>
      <c r="M13" s="27"/>
    </row>
    <row r="14" spans="1:14" x14ac:dyDescent="0.2">
      <c r="A14" s="27" t="s">
        <v>37</v>
      </c>
      <c r="B14" s="27" t="s">
        <v>102</v>
      </c>
      <c r="C14" s="27">
        <v>483298</v>
      </c>
      <c r="D14" s="27"/>
      <c r="E14" s="27" t="s">
        <v>145</v>
      </c>
      <c r="F14" s="27">
        <v>1</v>
      </c>
      <c r="G14" s="27">
        <v>79.66</v>
      </c>
      <c r="H14" s="27"/>
      <c r="I14" s="27"/>
      <c r="J14" s="27"/>
      <c r="K14" s="27"/>
      <c r="L14" s="27"/>
      <c r="M14" s="27"/>
    </row>
    <row r="15" spans="1:14" x14ac:dyDescent="0.2">
      <c r="A15" s="27" t="s">
        <v>37</v>
      </c>
      <c r="B15" s="27" t="s">
        <v>102</v>
      </c>
      <c r="C15" s="27">
        <v>710170</v>
      </c>
      <c r="D15" s="27"/>
      <c r="E15" s="27" t="s">
        <v>121</v>
      </c>
      <c r="F15" s="27">
        <v>1</v>
      </c>
      <c r="G15" s="27">
        <v>80</v>
      </c>
      <c r="H15" s="27"/>
      <c r="I15" s="27"/>
      <c r="J15" s="27"/>
      <c r="K15" s="27"/>
      <c r="L15" s="27"/>
      <c r="M15" s="27"/>
    </row>
    <row r="16" spans="1:14" x14ac:dyDescent="0.2">
      <c r="A16" s="27" t="s">
        <v>37</v>
      </c>
      <c r="B16" s="27" t="s">
        <v>102</v>
      </c>
      <c r="C16" s="27">
        <v>534607</v>
      </c>
      <c r="D16" s="27"/>
      <c r="E16" s="27" t="s">
        <v>83</v>
      </c>
      <c r="F16" s="27">
        <v>1</v>
      </c>
      <c r="G16" s="27">
        <v>39.83</v>
      </c>
      <c r="H16" s="27"/>
      <c r="I16" s="27"/>
      <c r="J16" s="27"/>
      <c r="K16" s="27"/>
      <c r="L16" s="27"/>
      <c r="M16" s="27"/>
    </row>
    <row r="17" spans="1:13" x14ac:dyDescent="0.2">
      <c r="A17" s="27" t="s">
        <v>37</v>
      </c>
      <c r="B17" s="27" t="s">
        <v>102</v>
      </c>
      <c r="C17" s="27">
        <v>403471</v>
      </c>
      <c r="D17" s="27"/>
      <c r="E17" s="27" t="s">
        <v>97</v>
      </c>
      <c r="F17" s="27">
        <v>1</v>
      </c>
      <c r="G17" s="27">
        <v>79.66</v>
      </c>
      <c r="H17" s="69"/>
      <c r="I17" s="27"/>
      <c r="J17" s="27"/>
      <c r="K17" s="27"/>
      <c r="L17" s="27"/>
      <c r="M17" s="27"/>
    </row>
    <row r="18" spans="1:13" x14ac:dyDescent="0.2">
      <c r="A18" s="27" t="s">
        <v>37</v>
      </c>
      <c r="B18" s="27" t="s">
        <v>102</v>
      </c>
      <c r="C18" s="27">
        <v>517642</v>
      </c>
      <c r="D18" s="27"/>
      <c r="E18" s="27" t="s">
        <v>142</v>
      </c>
      <c r="F18" s="27">
        <v>1</v>
      </c>
      <c r="G18" s="27">
        <v>139.71</v>
      </c>
      <c r="I18" s="27"/>
      <c r="J18" s="27"/>
      <c r="K18" s="27"/>
      <c r="L18" s="27"/>
      <c r="M18" s="27"/>
    </row>
    <row r="19" spans="1:13" x14ac:dyDescent="0.2">
      <c r="A19" s="27" t="s">
        <v>37</v>
      </c>
      <c r="B19" s="27" t="s">
        <v>102</v>
      </c>
      <c r="C19" s="27">
        <v>535143</v>
      </c>
      <c r="D19" s="27"/>
      <c r="E19" s="27" t="s">
        <v>135</v>
      </c>
      <c r="F19" s="27">
        <v>1</v>
      </c>
      <c r="G19" s="27">
        <v>42</v>
      </c>
      <c r="I19" s="27"/>
      <c r="J19" s="27"/>
      <c r="K19" s="27"/>
      <c r="L19" s="27"/>
      <c r="M19" s="27"/>
    </row>
    <row r="20" spans="1:13" x14ac:dyDescent="0.2">
      <c r="A20" s="27" t="s">
        <v>37</v>
      </c>
      <c r="B20" s="27" t="s">
        <v>102</v>
      </c>
      <c r="C20" s="27">
        <v>347082</v>
      </c>
      <c r="D20" s="27"/>
      <c r="E20" s="27" t="s">
        <v>143</v>
      </c>
      <c r="F20" s="27">
        <v>1</v>
      </c>
      <c r="G20" s="27">
        <v>73.099999999999994</v>
      </c>
      <c r="I20" s="27"/>
      <c r="J20" s="27"/>
      <c r="K20" s="27"/>
      <c r="L20" s="27"/>
      <c r="M20" s="27"/>
    </row>
    <row r="21" spans="1:13" x14ac:dyDescent="0.2">
      <c r="A21" s="27" t="s">
        <v>37</v>
      </c>
      <c r="B21" s="27" t="s">
        <v>102</v>
      </c>
      <c r="C21" s="27">
        <v>931637</v>
      </c>
      <c r="D21" s="27"/>
      <c r="E21" s="27" t="s">
        <v>174</v>
      </c>
      <c r="F21" s="27">
        <v>1</v>
      </c>
      <c r="G21" s="27">
        <v>25</v>
      </c>
      <c r="I21" s="27"/>
      <c r="J21" s="27"/>
      <c r="K21" s="27"/>
      <c r="L21" s="27"/>
      <c r="M21" s="27"/>
    </row>
    <row r="22" spans="1:13" x14ac:dyDescent="0.2">
      <c r="A22" s="27" t="s">
        <v>37</v>
      </c>
      <c r="B22" s="27" t="s">
        <v>102</v>
      </c>
      <c r="C22" s="27">
        <v>367786</v>
      </c>
      <c r="D22" s="27"/>
      <c r="E22" s="27" t="s">
        <v>110</v>
      </c>
      <c r="F22" s="27">
        <v>1</v>
      </c>
      <c r="G22" s="27">
        <v>155</v>
      </c>
      <c r="I22" s="27"/>
      <c r="J22" s="27"/>
      <c r="K22" s="27"/>
      <c r="L22" s="27"/>
      <c r="M22" s="27"/>
    </row>
    <row r="23" spans="1:13" x14ac:dyDescent="0.2">
      <c r="A23" s="27" t="s">
        <v>37</v>
      </c>
      <c r="B23" s="27" t="s">
        <v>102</v>
      </c>
      <c r="C23" s="27">
        <v>402290</v>
      </c>
      <c r="D23" s="27"/>
      <c r="E23" s="27" t="s">
        <v>126</v>
      </c>
      <c r="F23" s="27">
        <v>1</v>
      </c>
      <c r="G23" s="27">
        <v>32.549999999999997</v>
      </c>
      <c r="I23" s="27"/>
      <c r="J23" s="27"/>
      <c r="K23" s="27"/>
      <c r="L23" s="27"/>
      <c r="M23" s="27"/>
    </row>
    <row r="24" spans="1:13" x14ac:dyDescent="0.2">
      <c r="A24" s="27" t="s">
        <v>37</v>
      </c>
      <c r="B24" s="27" t="s">
        <v>102</v>
      </c>
      <c r="C24" s="27">
        <v>534490</v>
      </c>
      <c r="D24" s="27"/>
      <c r="E24" s="27" t="s">
        <v>175</v>
      </c>
      <c r="F24" s="27">
        <v>1</v>
      </c>
      <c r="G24" s="27">
        <v>96.55</v>
      </c>
    </row>
    <row r="25" spans="1:13" x14ac:dyDescent="0.2">
      <c r="A25" s="27" t="s">
        <v>37</v>
      </c>
      <c r="B25" s="27" t="s">
        <v>102</v>
      </c>
      <c r="C25" s="27">
        <v>90921</v>
      </c>
      <c r="D25" s="27"/>
      <c r="E25" s="27" t="s">
        <v>72</v>
      </c>
      <c r="F25" s="27">
        <v>1</v>
      </c>
      <c r="G25" s="27">
        <v>64</v>
      </c>
    </row>
    <row r="26" spans="1:13" x14ac:dyDescent="0.2">
      <c r="A26" s="27" t="s">
        <v>37</v>
      </c>
      <c r="B26" s="27" t="s">
        <v>102</v>
      </c>
      <c r="C26" s="27">
        <v>463981</v>
      </c>
      <c r="D26" s="27"/>
      <c r="E26" s="27" t="s">
        <v>182</v>
      </c>
      <c r="F26" s="27">
        <v>1</v>
      </c>
      <c r="G26" s="27">
        <v>64</v>
      </c>
    </row>
    <row r="27" spans="1:13" x14ac:dyDescent="0.2">
      <c r="A27" s="27" t="s">
        <v>37</v>
      </c>
      <c r="B27" s="27" t="s">
        <v>102</v>
      </c>
      <c r="C27" s="27">
        <v>23017</v>
      </c>
      <c r="D27" s="27"/>
      <c r="E27" s="27" t="s">
        <v>173</v>
      </c>
      <c r="F27" s="27">
        <v>1</v>
      </c>
      <c r="G27" s="27">
        <v>64</v>
      </c>
    </row>
    <row r="28" spans="1:13" x14ac:dyDescent="0.2">
      <c r="A28" s="27" t="s">
        <v>37</v>
      </c>
      <c r="B28" s="27" t="s">
        <v>102</v>
      </c>
      <c r="C28" s="27">
        <v>463749</v>
      </c>
      <c r="D28" s="27"/>
      <c r="E28" s="27" t="s">
        <v>108</v>
      </c>
      <c r="F28" s="27">
        <v>1</v>
      </c>
      <c r="G28" s="27">
        <v>28.5</v>
      </c>
    </row>
    <row r="29" spans="1:13" x14ac:dyDescent="0.2">
      <c r="G29" s="69">
        <f>SUM(G3:G28)</f>
        <v>2813.5400000000004</v>
      </c>
    </row>
    <row r="33" spans="9:9" x14ac:dyDescent="0.2">
      <c r="I33" s="8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52B6-7C0B-FD40-970F-4AA623F25AC5}">
  <sheetPr>
    <tabColor rgb="FF00B050"/>
  </sheetPr>
  <dimension ref="A1:F3"/>
  <sheetViews>
    <sheetView workbookViewId="0">
      <selection activeCell="C42" sqref="C42"/>
    </sheetView>
  </sheetViews>
  <sheetFormatPr baseColWidth="10" defaultRowHeight="15" x14ac:dyDescent="0.2"/>
  <sheetData>
    <row r="1" spans="1:6" ht="19" x14ac:dyDescent="0.25">
      <c r="A1" s="98" t="s">
        <v>112</v>
      </c>
      <c r="B1" s="98"/>
      <c r="C1" s="98"/>
      <c r="D1" s="98"/>
      <c r="E1" s="98"/>
      <c r="F1" s="99"/>
    </row>
    <row r="2" spans="1:6" ht="19" x14ac:dyDescent="0.25">
      <c r="A2" s="100" t="s">
        <v>113</v>
      </c>
      <c r="B2" s="100" t="s">
        <v>114</v>
      </c>
      <c r="C2" s="100" t="s">
        <v>115</v>
      </c>
      <c r="D2" s="100" t="s">
        <v>116</v>
      </c>
      <c r="E2" s="100" t="s">
        <v>117</v>
      </c>
      <c r="F2" s="100" t="s">
        <v>118</v>
      </c>
    </row>
    <row r="3" spans="1:6" x14ac:dyDescent="0.2">
      <c r="F3" t="s">
        <v>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FBD-2E00-9144-A0EA-4F59443ED106}">
  <sheetPr>
    <tabColor theme="0" tint="-0.499984740745262"/>
  </sheetPr>
  <dimension ref="A1:M3"/>
  <sheetViews>
    <sheetView workbookViewId="0">
      <selection activeCell="O27" sqref="O27"/>
    </sheetView>
  </sheetViews>
  <sheetFormatPr baseColWidth="10" defaultRowHeight="15" x14ac:dyDescent="0.2"/>
  <sheetData>
    <row r="1" spans="1:13" x14ac:dyDescent="0.2">
      <c r="A1" s="27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86</v>
      </c>
      <c r="G1" s="27" t="s">
        <v>87</v>
      </c>
      <c r="H1" s="27" t="s">
        <v>88</v>
      </c>
      <c r="I1" s="27" t="s">
        <v>89</v>
      </c>
      <c r="J1" s="27" t="s">
        <v>25</v>
      </c>
      <c r="K1" s="27" t="s">
        <v>30</v>
      </c>
      <c r="L1" s="27" t="s">
        <v>90</v>
      </c>
      <c r="M1" s="27" t="s">
        <v>91</v>
      </c>
    </row>
    <row r="2" spans="1:13" x14ac:dyDescent="0.2">
      <c r="A2" s="27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E78"/>
  <sheetViews>
    <sheetView topLeftCell="C1" zoomScale="119" workbookViewId="0">
      <selection activeCell="S11" sqref="S11"/>
    </sheetView>
  </sheetViews>
  <sheetFormatPr baseColWidth="10" defaultRowHeight="15" x14ac:dyDescent="0.2"/>
  <cols>
    <col min="1" max="1" width="17" bestFit="1" customWidth="1"/>
    <col min="3" max="3" width="13.1640625" bestFit="1" customWidth="1"/>
    <col min="9" max="10" width="10.83203125" style="27"/>
    <col min="11" max="12" width="10.83203125" style="20"/>
    <col min="16" max="16" width="10.83203125" style="20"/>
    <col min="18" max="18" width="10.83203125" style="20"/>
    <col min="19" max="19" width="10.83203125" style="69"/>
    <col min="21" max="21" width="18.5" bestFit="1" customWidth="1"/>
    <col min="22" max="22" width="12.83203125" bestFit="1" customWidth="1"/>
    <col min="24" max="24" width="14.83203125" bestFit="1" customWidth="1"/>
    <col min="25" max="25" width="12.33203125" bestFit="1" customWidth="1"/>
    <col min="26" max="26" width="13.83203125" bestFit="1" customWidth="1"/>
    <col min="27" max="27" width="18.5" bestFit="1" customWidth="1"/>
    <col min="28" max="28" width="15.83203125" bestFit="1" customWidth="1"/>
    <col min="30" max="30" width="18.5" bestFit="1" customWidth="1"/>
    <col min="31" max="31" width="15.83203125" bestFit="1" customWidth="1"/>
  </cols>
  <sheetData>
    <row r="1" spans="1:31" s="21" customFormat="1" x14ac:dyDescent="0.2">
      <c r="A1" s="21" t="s">
        <v>52</v>
      </c>
      <c r="B1" s="33" t="s">
        <v>22</v>
      </c>
      <c r="C1" s="33" t="s">
        <v>40</v>
      </c>
      <c r="D1" s="33" t="s">
        <v>41</v>
      </c>
      <c r="E1" s="33" t="s">
        <v>42</v>
      </c>
      <c r="F1" s="33" t="s">
        <v>43</v>
      </c>
      <c r="G1" s="33" t="s">
        <v>44</v>
      </c>
      <c r="H1" s="33" t="s">
        <v>45</v>
      </c>
      <c r="I1" s="33" t="s">
        <v>46</v>
      </c>
      <c r="J1" s="34" t="s">
        <v>47</v>
      </c>
      <c r="K1" s="34" t="s">
        <v>53</v>
      </c>
      <c r="L1" s="34" t="s">
        <v>30</v>
      </c>
      <c r="M1" s="33" t="s">
        <v>48</v>
      </c>
      <c r="N1" s="33" t="s">
        <v>49</v>
      </c>
      <c r="O1" s="33" t="s">
        <v>50</v>
      </c>
      <c r="P1" s="34" t="s">
        <v>28</v>
      </c>
      <c r="Q1" s="33" t="s">
        <v>51</v>
      </c>
      <c r="R1" s="34" t="s">
        <v>27</v>
      </c>
      <c r="S1" s="87" t="s">
        <v>105</v>
      </c>
      <c r="U1" t="s">
        <v>54</v>
      </c>
      <c r="V1"/>
      <c r="W1"/>
      <c r="X1" t="s">
        <v>55</v>
      </c>
      <c r="AA1" s="22" t="s">
        <v>58</v>
      </c>
    </row>
    <row r="2" spans="1:31" s="21" customFormat="1" x14ac:dyDescent="0.2">
      <c r="A2" s="35" t="s">
        <v>183</v>
      </c>
      <c r="B2" s="24" t="s">
        <v>106</v>
      </c>
      <c r="C2" s="16">
        <v>9</v>
      </c>
      <c r="D2" s="16">
        <v>6</v>
      </c>
      <c r="E2" s="16">
        <v>5</v>
      </c>
      <c r="F2" s="16">
        <v>6</v>
      </c>
      <c r="G2" s="16">
        <v>6</v>
      </c>
      <c r="H2" s="16">
        <v>6</v>
      </c>
      <c r="I2" s="16">
        <v>0</v>
      </c>
      <c r="J2" s="16">
        <v>38</v>
      </c>
      <c r="K2" s="24">
        <v>0</v>
      </c>
      <c r="L2" s="20"/>
      <c r="M2" s="24" t="s">
        <v>37</v>
      </c>
      <c r="N2" s="24">
        <v>483418</v>
      </c>
      <c r="O2" s="24">
        <v>230000</v>
      </c>
      <c r="P2" s="24">
        <v>14.5</v>
      </c>
      <c r="Q2" s="24" t="s">
        <v>66</v>
      </c>
      <c r="R2" s="20">
        <f>(J2*P2+L2*1.5*P2)</f>
        <v>551</v>
      </c>
      <c r="S2" s="89"/>
      <c r="U2" s="27"/>
      <c r="V2" s="27"/>
      <c r="W2" s="27"/>
      <c r="X2" s="27"/>
    </row>
    <row r="3" spans="1:31" s="21" customFormat="1" x14ac:dyDescent="0.2">
      <c r="A3" s="35" t="s">
        <v>184</v>
      </c>
      <c r="B3" s="24" t="s">
        <v>106</v>
      </c>
      <c r="C3" s="16">
        <v>0</v>
      </c>
      <c r="D3" s="16">
        <v>7</v>
      </c>
      <c r="E3" s="16">
        <v>7</v>
      </c>
      <c r="F3" s="16">
        <v>7</v>
      </c>
      <c r="G3" s="16">
        <v>4</v>
      </c>
      <c r="H3" s="16">
        <v>2</v>
      </c>
      <c r="I3" s="16">
        <v>0</v>
      </c>
      <c r="J3" s="16">
        <v>27</v>
      </c>
      <c r="K3" s="24">
        <v>0</v>
      </c>
      <c r="L3" s="20"/>
      <c r="M3" s="24" t="s">
        <v>37</v>
      </c>
      <c r="N3" s="24">
        <v>483418</v>
      </c>
      <c r="O3" s="24">
        <v>230000</v>
      </c>
      <c r="P3" s="24">
        <v>14.5</v>
      </c>
      <c r="Q3" s="24" t="s">
        <v>66</v>
      </c>
      <c r="R3" s="20">
        <f t="shared" ref="R3:R11" si="0">(J3*P3+L3*1.5*P3)</f>
        <v>391.5</v>
      </c>
      <c r="S3" s="69"/>
      <c r="U3" s="86" t="s">
        <v>77</v>
      </c>
      <c r="V3" t="s">
        <v>79</v>
      </c>
      <c r="W3" s="27"/>
      <c r="X3" s="86" t="s">
        <v>77</v>
      </c>
      <c r="Y3" t="s">
        <v>84</v>
      </c>
      <c r="AA3" s="86" t="s">
        <v>56</v>
      </c>
      <c r="AB3" s="27" t="s">
        <v>183</v>
      </c>
      <c r="AD3" s="86" t="s">
        <v>56</v>
      </c>
      <c r="AE3" s="27" t="s">
        <v>184</v>
      </c>
    </row>
    <row r="4" spans="1:31" s="21" customFormat="1" x14ac:dyDescent="0.2">
      <c r="A4" s="35" t="s">
        <v>183</v>
      </c>
      <c r="B4" s="24" t="s">
        <v>65</v>
      </c>
      <c r="C4" s="16">
        <v>2</v>
      </c>
      <c r="D4" s="16">
        <v>0.5</v>
      </c>
      <c r="E4" s="16">
        <v>1</v>
      </c>
      <c r="F4" s="16">
        <v>0.5</v>
      </c>
      <c r="G4" s="16">
        <v>0.5</v>
      </c>
      <c r="H4" s="16">
        <v>1</v>
      </c>
      <c r="I4" s="16">
        <v>0</v>
      </c>
      <c r="J4" s="16">
        <v>5.5</v>
      </c>
      <c r="K4" s="24">
        <v>0</v>
      </c>
      <c r="L4" s="20"/>
      <c r="M4" s="24" t="s">
        <v>37</v>
      </c>
      <c r="N4" s="24">
        <v>463670</v>
      </c>
      <c r="O4" s="24">
        <v>230000</v>
      </c>
      <c r="P4" s="24">
        <v>15</v>
      </c>
      <c r="Q4" s="24" t="s">
        <v>66</v>
      </c>
      <c r="R4" s="20">
        <f t="shared" si="0"/>
        <v>82.5</v>
      </c>
      <c r="S4" s="69"/>
      <c r="U4" s="22" t="s">
        <v>106</v>
      </c>
      <c r="V4" s="25">
        <v>942.5</v>
      </c>
      <c r="W4" s="89"/>
      <c r="X4" s="22" t="s">
        <v>106</v>
      </c>
      <c r="Y4" s="25">
        <v>942.5</v>
      </c>
      <c r="AA4" s="22"/>
      <c r="AC4"/>
      <c r="AD4" s="22"/>
    </row>
    <row r="5" spans="1:31" s="21" customFormat="1" x14ac:dyDescent="0.2">
      <c r="A5" s="35" t="s">
        <v>184</v>
      </c>
      <c r="B5" s="24" t="s">
        <v>65</v>
      </c>
      <c r="C5" s="16">
        <v>0.25</v>
      </c>
      <c r="D5" s="16">
        <v>7.75</v>
      </c>
      <c r="E5" s="16">
        <v>7.75</v>
      </c>
      <c r="F5" s="16">
        <v>7.5</v>
      </c>
      <c r="G5" s="16">
        <v>8.25</v>
      </c>
      <c r="H5" s="16">
        <v>3.5</v>
      </c>
      <c r="I5" s="16">
        <v>1.25</v>
      </c>
      <c r="J5" s="16">
        <v>36.25</v>
      </c>
      <c r="K5" s="24">
        <v>0</v>
      </c>
      <c r="L5" s="20"/>
      <c r="M5" s="24" t="s">
        <v>37</v>
      </c>
      <c r="N5" s="24">
        <v>463670</v>
      </c>
      <c r="O5" s="24">
        <v>230000</v>
      </c>
      <c r="P5" s="24">
        <v>15</v>
      </c>
      <c r="Q5" s="24" t="s">
        <v>66</v>
      </c>
      <c r="R5" s="20">
        <f t="shared" si="0"/>
        <v>543.75</v>
      </c>
      <c r="S5" s="69"/>
      <c r="U5" s="22" t="s">
        <v>65</v>
      </c>
      <c r="V5" s="25">
        <v>626.25</v>
      </c>
      <c r="W5" s="27"/>
      <c r="X5" s="22" t="s">
        <v>65</v>
      </c>
      <c r="Y5" s="25">
        <v>626.25</v>
      </c>
      <c r="AA5" s="86" t="s">
        <v>77</v>
      </c>
      <c r="AB5" t="s">
        <v>85</v>
      </c>
      <c r="AC5"/>
      <c r="AD5" s="86" t="s">
        <v>77</v>
      </c>
      <c r="AE5" t="s">
        <v>85</v>
      </c>
    </row>
    <row r="6" spans="1:31" s="21" customFormat="1" x14ac:dyDescent="0.2">
      <c r="A6" s="35" t="s">
        <v>183</v>
      </c>
      <c r="B6" s="24" t="s">
        <v>82</v>
      </c>
      <c r="C6" s="16">
        <v>0</v>
      </c>
      <c r="D6" s="16">
        <v>9.5</v>
      </c>
      <c r="E6" s="16">
        <v>7.5</v>
      </c>
      <c r="F6" s="16">
        <v>7.5</v>
      </c>
      <c r="G6" s="16">
        <v>8.75</v>
      </c>
      <c r="H6" s="16">
        <v>7</v>
      </c>
      <c r="I6" s="16">
        <v>1</v>
      </c>
      <c r="J6" s="93">
        <v>40</v>
      </c>
      <c r="K6" s="24">
        <v>0</v>
      </c>
      <c r="L6" s="69">
        <v>1.25</v>
      </c>
      <c r="M6" s="24" t="s">
        <v>37</v>
      </c>
      <c r="N6" s="24">
        <v>535500</v>
      </c>
      <c r="O6" s="24">
        <v>230000</v>
      </c>
      <c r="P6" s="24">
        <v>14.5</v>
      </c>
      <c r="Q6" s="24" t="s">
        <v>66</v>
      </c>
      <c r="R6" s="20">
        <f t="shared" si="0"/>
        <v>607.1875</v>
      </c>
      <c r="S6" s="69" t="s">
        <v>169</v>
      </c>
      <c r="U6" s="22" t="s">
        <v>82</v>
      </c>
      <c r="V6" s="25">
        <v>1042.1875</v>
      </c>
      <c r="W6" s="69"/>
      <c r="X6" s="22" t="s">
        <v>83</v>
      </c>
      <c r="Y6" s="25">
        <v>1042.1875</v>
      </c>
      <c r="AA6" s="22" t="s">
        <v>65</v>
      </c>
      <c r="AB6" s="25">
        <v>5.5</v>
      </c>
      <c r="AC6"/>
      <c r="AD6" s="22" t="s">
        <v>65</v>
      </c>
      <c r="AE6" s="25">
        <v>36.25</v>
      </c>
    </row>
    <row r="7" spans="1:31" s="21" customFormat="1" x14ac:dyDescent="0.2">
      <c r="A7" s="35" t="s">
        <v>184</v>
      </c>
      <c r="B7" s="24" t="s">
        <v>82</v>
      </c>
      <c r="C7" s="16">
        <v>0</v>
      </c>
      <c r="D7" s="16">
        <v>7</v>
      </c>
      <c r="E7" s="16">
        <v>7</v>
      </c>
      <c r="F7" s="16">
        <v>7</v>
      </c>
      <c r="G7" s="16">
        <v>7</v>
      </c>
      <c r="H7" s="16">
        <v>2</v>
      </c>
      <c r="I7" s="16">
        <v>0</v>
      </c>
      <c r="J7" s="16">
        <v>30</v>
      </c>
      <c r="K7" s="24">
        <v>0</v>
      </c>
      <c r="L7" s="20"/>
      <c r="M7" s="24" t="s">
        <v>37</v>
      </c>
      <c r="N7" s="24">
        <v>535500</v>
      </c>
      <c r="O7" s="24">
        <v>230000</v>
      </c>
      <c r="P7" s="24">
        <v>14.5</v>
      </c>
      <c r="Q7" s="24" t="s">
        <v>66</v>
      </c>
      <c r="R7" s="20">
        <f t="shared" si="0"/>
        <v>435</v>
      </c>
      <c r="S7" s="69"/>
      <c r="U7" s="22" t="s">
        <v>39</v>
      </c>
      <c r="V7" s="25">
        <v>989.625</v>
      </c>
      <c r="W7" s="27"/>
      <c r="X7" s="22" t="s">
        <v>39</v>
      </c>
      <c r="Y7" s="25">
        <v>989.625</v>
      </c>
      <c r="AA7" s="22" t="s">
        <v>82</v>
      </c>
      <c r="AB7" s="25">
        <v>40</v>
      </c>
      <c r="AC7" s="69" t="s">
        <v>169</v>
      </c>
      <c r="AD7" s="22" t="s">
        <v>82</v>
      </c>
      <c r="AE7" s="25">
        <v>30</v>
      </c>
    </row>
    <row r="8" spans="1:31" s="21" customFormat="1" x14ac:dyDescent="0.2">
      <c r="A8" s="35" t="s">
        <v>183</v>
      </c>
      <c r="B8" s="24" t="s">
        <v>39</v>
      </c>
      <c r="C8" s="16">
        <v>10</v>
      </c>
      <c r="D8" s="16">
        <v>2</v>
      </c>
      <c r="E8" s="16">
        <v>7.5</v>
      </c>
      <c r="F8" s="16">
        <v>7.5</v>
      </c>
      <c r="G8" s="16">
        <v>5.5</v>
      </c>
      <c r="H8" s="16">
        <v>7</v>
      </c>
      <c r="I8" s="16">
        <v>0.5</v>
      </c>
      <c r="J8" s="16">
        <v>40</v>
      </c>
      <c r="K8" s="24">
        <v>0</v>
      </c>
      <c r="L8" s="20"/>
      <c r="M8" s="24" t="s">
        <v>37</v>
      </c>
      <c r="N8" s="24">
        <v>534607</v>
      </c>
      <c r="O8" s="24">
        <v>230000</v>
      </c>
      <c r="P8" s="24">
        <v>14.5</v>
      </c>
      <c r="Q8" s="24" t="s">
        <v>66</v>
      </c>
      <c r="R8" s="20">
        <f t="shared" si="0"/>
        <v>580</v>
      </c>
      <c r="S8" s="69"/>
      <c r="U8" s="22" t="s">
        <v>129</v>
      </c>
      <c r="V8" s="25">
        <v>590.875</v>
      </c>
      <c r="W8" s="27"/>
      <c r="X8" s="22" t="s">
        <v>128</v>
      </c>
      <c r="Y8" s="25">
        <v>590.875</v>
      </c>
      <c r="AA8" s="22" t="s">
        <v>39</v>
      </c>
      <c r="AB8" s="25">
        <v>40</v>
      </c>
      <c r="AC8"/>
      <c r="AD8" s="22" t="s">
        <v>39</v>
      </c>
      <c r="AE8" s="25">
        <v>28.25</v>
      </c>
    </row>
    <row r="9" spans="1:31" s="27" customFormat="1" x14ac:dyDescent="0.2">
      <c r="A9" s="35" t="s">
        <v>184</v>
      </c>
      <c r="B9" s="24" t="s">
        <v>39</v>
      </c>
      <c r="C9" s="16">
        <v>0</v>
      </c>
      <c r="D9" s="16">
        <v>7</v>
      </c>
      <c r="E9" s="16">
        <v>7</v>
      </c>
      <c r="F9" s="16">
        <v>7</v>
      </c>
      <c r="G9" s="16">
        <v>7</v>
      </c>
      <c r="H9" s="16">
        <v>0.25</v>
      </c>
      <c r="I9" s="16">
        <v>0</v>
      </c>
      <c r="J9" s="16">
        <v>28.25</v>
      </c>
      <c r="K9" s="24">
        <v>0</v>
      </c>
      <c r="L9" s="20"/>
      <c r="M9" s="24" t="s">
        <v>37</v>
      </c>
      <c r="N9" s="24">
        <v>534607</v>
      </c>
      <c r="O9" s="24">
        <v>230000</v>
      </c>
      <c r="P9" s="24">
        <v>14.5</v>
      </c>
      <c r="Q9" s="24" t="s">
        <v>66</v>
      </c>
      <c r="R9" s="20">
        <f t="shared" si="0"/>
        <v>409.625</v>
      </c>
      <c r="S9" s="69"/>
      <c r="U9" s="22" t="s">
        <v>78</v>
      </c>
      <c r="V9" s="25">
        <v>4191.4375</v>
      </c>
      <c r="X9" s="22" t="s">
        <v>80</v>
      </c>
      <c r="Y9" s="25"/>
      <c r="AA9" s="22" t="s">
        <v>106</v>
      </c>
      <c r="AB9" s="25">
        <v>38</v>
      </c>
      <c r="AC9"/>
      <c r="AD9" s="22" t="s">
        <v>106</v>
      </c>
      <c r="AE9" s="25">
        <v>27</v>
      </c>
    </row>
    <row r="10" spans="1:31" x14ac:dyDescent="0.2">
      <c r="A10" s="35" t="s">
        <v>183</v>
      </c>
      <c r="B10" s="16" t="s">
        <v>129</v>
      </c>
      <c r="C10" s="16">
        <v>9.5</v>
      </c>
      <c r="D10" s="16">
        <v>8</v>
      </c>
      <c r="E10" s="16">
        <v>0</v>
      </c>
      <c r="F10" s="16">
        <v>8</v>
      </c>
      <c r="G10" s="16">
        <v>8</v>
      </c>
      <c r="H10" s="16">
        <v>7</v>
      </c>
      <c r="I10" s="16">
        <v>0</v>
      </c>
      <c r="J10" s="93">
        <v>40</v>
      </c>
      <c r="K10" s="24">
        <v>0</v>
      </c>
      <c r="L10" s="69">
        <v>0.5</v>
      </c>
      <c r="M10" s="24" t="s">
        <v>37</v>
      </c>
      <c r="N10" s="24">
        <v>517575</v>
      </c>
      <c r="O10" s="24">
        <v>230000</v>
      </c>
      <c r="P10" s="24">
        <v>14.5</v>
      </c>
      <c r="Q10" s="24" t="s">
        <v>66</v>
      </c>
      <c r="R10" s="20">
        <f t="shared" si="0"/>
        <v>590.875</v>
      </c>
      <c r="S10" s="89" t="s">
        <v>169</v>
      </c>
      <c r="X10" s="22" t="s">
        <v>78</v>
      </c>
      <c r="Y10" s="25">
        <v>4191.4375</v>
      </c>
      <c r="AA10" s="22" t="s">
        <v>129</v>
      </c>
      <c r="AB10" s="25">
        <v>40</v>
      </c>
      <c r="AC10" s="69" t="s">
        <v>169</v>
      </c>
      <c r="AD10" s="22" t="s">
        <v>129</v>
      </c>
      <c r="AE10" s="25">
        <v>0</v>
      </c>
    </row>
    <row r="11" spans="1:31" x14ac:dyDescent="0.2">
      <c r="A11" s="35" t="s">
        <v>184</v>
      </c>
      <c r="B11" s="16" t="s">
        <v>129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4">
        <v>0</v>
      </c>
      <c r="M11" s="24" t="s">
        <v>37</v>
      </c>
      <c r="N11" s="24">
        <v>517575</v>
      </c>
      <c r="O11" s="24">
        <v>230000</v>
      </c>
      <c r="P11" s="24">
        <v>14.5</v>
      </c>
      <c r="Q11" s="24" t="s">
        <v>66</v>
      </c>
      <c r="R11" s="20">
        <f t="shared" si="0"/>
        <v>0</v>
      </c>
      <c r="AA11" s="22" t="s">
        <v>78</v>
      </c>
      <c r="AB11" s="25">
        <v>163.5</v>
      </c>
      <c r="AD11" s="22" t="s">
        <v>78</v>
      </c>
      <c r="AE11" s="25">
        <v>121.5</v>
      </c>
    </row>
    <row r="12" spans="1:31" s="27" customFormat="1" x14ac:dyDescent="0.2">
      <c r="A12" s="72"/>
      <c r="B12" s="73"/>
      <c r="C12" s="73"/>
      <c r="D12"/>
      <c r="E12" s="74"/>
      <c r="F12" s="74"/>
      <c r="G12" s="73"/>
      <c r="H12" s="24"/>
      <c r="I12" s="24"/>
      <c r="J12" s="20"/>
      <c r="K12"/>
      <c r="L12"/>
      <c r="M12"/>
      <c r="N12"/>
      <c r="O12"/>
      <c r="P12" s="20"/>
      <c r="Q12"/>
      <c r="R12" s="88">
        <f>SUM(R2:R11)</f>
        <v>4191.4375</v>
      </c>
      <c r="S12" s="69"/>
      <c r="W12"/>
      <c r="X12"/>
      <c r="Y12"/>
      <c r="Z12"/>
      <c r="AA12"/>
      <c r="AB12"/>
      <c r="AC12"/>
      <c r="AD12"/>
      <c r="AE12"/>
    </row>
    <row r="13" spans="1:31" s="27" customFormat="1" ht="18" x14ac:dyDescent="0.2">
      <c r="A13" s="72"/>
      <c r="B13" s="73"/>
      <c r="C13" s="73"/>
      <c r="D13"/>
      <c r="E13" s="74"/>
      <c r="F13" s="75"/>
      <c r="G13" s="73"/>
      <c r="H13" s="24"/>
      <c r="I13" s="24"/>
      <c r="J13" s="20"/>
      <c r="K13"/>
      <c r="L13"/>
      <c r="M13" s="101"/>
      <c r="N13"/>
      <c r="O13"/>
      <c r="P13" s="20"/>
      <c r="Q13"/>
      <c r="R13" s="20"/>
      <c r="S13" s="69"/>
      <c r="W13"/>
      <c r="Z13"/>
      <c r="AA13"/>
      <c r="AB13"/>
      <c r="AC13"/>
      <c r="AD13"/>
      <c r="AE13"/>
    </row>
    <row r="14" spans="1:31" x14ac:dyDescent="0.2">
      <c r="A14" s="72"/>
      <c r="B14" s="73"/>
      <c r="C14" s="73"/>
      <c r="E14" s="74"/>
      <c r="F14" s="74"/>
      <c r="G14" s="73"/>
      <c r="H14" s="24"/>
      <c r="I14" s="24"/>
      <c r="J14" s="20"/>
      <c r="K14"/>
      <c r="L14"/>
      <c r="R14" s="91">
        <f>R12-'ADP Salary'!J8</f>
        <v>0</v>
      </c>
      <c r="S14" s="69" t="s">
        <v>107</v>
      </c>
    </row>
    <row r="15" spans="1:31" s="27" customFormat="1" x14ac:dyDescent="0.2">
      <c r="A15" s="72"/>
      <c r="B15" s="73"/>
      <c r="C15" s="73"/>
      <c r="D15"/>
      <c r="E15" s="74"/>
      <c r="F15" s="75"/>
      <c r="G15" s="73"/>
      <c r="H15" s="24"/>
      <c r="I15" s="24"/>
      <c r="J15" s="20"/>
      <c r="K15"/>
      <c r="L15"/>
      <c r="M15"/>
      <c r="N15"/>
      <c r="O15"/>
      <c r="P15" s="20"/>
      <c r="Q15"/>
      <c r="R15" s="20"/>
      <c r="S15" s="69"/>
      <c r="W15"/>
      <c r="Z15"/>
      <c r="AA15"/>
      <c r="AB15"/>
      <c r="AC15"/>
    </row>
    <row r="16" spans="1:31" x14ac:dyDescent="0.2">
      <c r="A16" s="72"/>
      <c r="B16" s="73"/>
      <c r="C16" s="73"/>
      <c r="E16" s="74"/>
      <c r="F16" s="75"/>
      <c r="G16" s="73"/>
      <c r="H16" s="24"/>
      <c r="I16" s="24"/>
      <c r="J16" s="20"/>
      <c r="K16"/>
      <c r="L16"/>
    </row>
    <row r="17" spans="1:29" x14ac:dyDescent="0.2">
      <c r="A17" s="72"/>
      <c r="B17" s="73"/>
      <c r="C17" s="73"/>
      <c r="E17" s="74"/>
      <c r="F17" s="75"/>
      <c r="G17" s="73"/>
      <c r="H17" s="24"/>
      <c r="I17" s="24"/>
      <c r="J17" s="20"/>
      <c r="K17"/>
      <c r="L17"/>
      <c r="T17" s="22"/>
    </row>
    <row r="18" spans="1:29" s="27" customFormat="1" x14ac:dyDescent="0.2">
      <c r="A18" s="72"/>
      <c r="B18" s="24"/>
      <c r="C18" s="24"/>
      <c r="E18"/>
      <c r="F18"/>
      <c r="G18"/>
      <c r="H18"/>
      <c r="J18" s="20"/>
      <c r="K18"/>
      <c r="L18"/>
      <c r="M18" s="24"/>
      <c r="N18" s="24"/>
      <c r="O18" s="24"/>
      <c r="P18" s="24"/>
      <c r="Q18" s="24"/>
      <c r="R18" s="20"/>
      <c r="S18" s="69"/>
      <c r="W18"/>
      <c r="Z18"/>
      <c r="AA18"/>
      <c r="AB18"/>
      <c r="AC18"/>
    </row>
    <row r="19" spans="1:29" s="27" customFormat="1" x14ac:dyDescent="0.2">
      <c r="A19" s="72"/>
      <c r="B19" s="73"/>
      <c r="C19" s="73"/>
      <c r="D19"/>
      <c r="E19" s="74"/>
      <c r="F19" s="75"/>
      <c r="G19" s="73"/>
      <c r="H19" s="24"/>
      <c r="I19" s="24"/>
      <c r="J19" s="20"/>
      <c r="K19"/>
      <c r="L19"/>
      <c r="M19"/>
      <c r="N19"/>
      <c r="O19"/>
      <c r="P19"/>
      <c r="Q19"/>
      <c r="R19" s="20"/>
      <c r="S19" s="69"/>
      <c r="U19"/>
      <c r="V19"/>
      <c r="W19"/>
      <c r="Z19"/>
      <c r="AA19"/>
      <c r="AB19"/>
      <c r="AC19"/>
    </row>
    <row r="20" spans="1:29" s="27" customFormat="1" x14ac:dyDescent="0.2">
      <c r="A20" s="72"/>
      <c r="B20" s="73"/>
      <c r="C20" s="73"/>
      <c r="D20"/>
      <c r="E20" s="74"/>
      <c r="F20" s="75"/>
      <c r="G20" s="73"/>
      <c r="H20" s="24"/>
      <c r="I20" s="24"/>
      <c r="J20" s="20"/>
      <c r="K20"/>
      <c r="L20"/>
      <c r="M20"/>
      <c r="N20"/>
      <c r="O20"/>
      <c r="P20"/>
      <c r="Q20"/>
      <c r="R20" s="20"/>
      <c r="S20" s="69"/>
      <c r="U20"/>
      <c r="V20"/>
      <c r="W20"/>
      <c r="X20"/>
      <c r="Y20"/>
      <c r="Z20"/>
      <c r="AA20"/>
      <c r="AB20"/>
      <c r="AC20"/>
    </row>
    <row r="21" spans="1:29" x14ac:dyDescent="0.2">
      <c r="A21" s="72"/>
      <c r="B21" s="73"/>
      <c r="C21" s="73"/>
      <c r="E21" s="74"/>
      <c r="F21" s="75"/>
      <c r="G21" s="73"/>
      <c r="H21" s="24"/>
      <c r="I21" s="24"/>
      <c r="J21" s="20"/>
      <c r="K21"/>
      <c r="L21"/>
      <c r="P21"/>
    </row>
    <row r="22" spans="1:29" x14ac:dyDescent="0.2">
      <c r="A22" s="72"/>
      <c r="B22" s="73"/>
      <c r="C22" s="73"/>
      <c r="E22" s="74"/>
      <c r="F22" s="75"/>
      <c r="G22" s="73"/>
      <c r="H22" s="24"/>
      <c r="I22" s="24"/>
      <c r="J22" s="20"/>
      <c r="K22"/>
      <c r="L22"/>
      <c r="P22"/>
      <c r="AA22" s="25"/>
    </row>
    <row r="23" spans="1:29" s="27" customFormat="1" x14ac:dyDescent="0.2">
      <c r="A23" s="72"/>
      <c r="B23" s="73"/>
      <c r="C23" s="73"/>
      <c r="D23"/>
      <c r="E23" s="74"/>
      <c r="F23" s="75"/>
      <c r="G23" s="73"/>
      <c r="H23" s="24"/>
      <c r="I23" s="24"/>
      <c r="J23" s="20"/>
      <c r="K23"/>
      <c r="L23"/>
      <c r="M23"/>
      <c r="N23"/>
      <c r="O23"/>
      <c r="P23"/>
      <c r="Q23"/>
      <c r="R23" s="20"/>
      <c r="S23" s="69"/>
      <c r="U23"/>
      <c r="V23"/>
      <c r="W23"/>
      <c r="X23"/>
      <c r="Y23"/>
      <c r="Z23"/>
      <c r="AA23" s="25"/>
    </row>
    <row r="24" spans="1:29" s="27" customFormat="1" x14ac:dyDescent="0.2">
      <c r="A24" s="72"/>
      <c r="B24" s="73"/>
      <c r="C24" s="73"/>
      <c r="D24"/>
      <c r="E24" s="74"/>
      <c r="F24" s="75"/>
      <c r="G24" s="73"/>
      <c r="H24" s="24"/>
      <c r="I24" s="24"/>
      <c r="J24" s="20"/>
      <c r="K24"/>
      <c r="L24"/>
      <c r="M24"/>
      <c r="N24"/>
      <c r="O24"/>
      <c r="P24"/>
      <c r="Q24"/>
      <c r="R24" s="20"/>
      <c r="S24" s="69"/>
      <c r="U24"/>
      <c r="V24"/>
      <c r="W24"/>
      <c r="X24"/>
      <c r="Y24"/>
      <c r="Z24"/>
    </row>
    <row r="25" spans="1:29" s="27" customFormat="1" x14ac:dyDescent="0.2">
      <c r="A25" s="72"/>
      <c r="B25" s="73"/>
      <c r="C25" s="73"/>
      <c r="D25"/>
      <c r="E25" s="75"/>
      <c r="F25" s="75"/>
      <c r="G25" s="73"/>
      <c r="H25" s="24"/>
      <c r="I25" s="24"/>
      <c r="J25" s="20"/>
      <c r="K25"/>
      <c r="L25"/>
      <c r="M25"/>
      <c r="N25"/>
      <c r="O25"/>
      <c r="P25"/>
      <c r="Q25"/>
      <c r="R25" s="20"/>
      <c r="S25" s="69"/>
      <c r="U25"/>
      <c r="V25"/>
      <c r="W25"/>
      <c r="X25"/>
      <c r="Y25"/>
      <c r="Z25"/>
    </row>
    <row r="26" spans="1:29" x14ac:dyDescent="0.2">
      <c r="A26" s="72"/>
      <c r="B26" s="73"/>
      <c r="C26" s="73"/>
      <c r="E26" s="74"/>
      <c r="F26" s="75"/>
      <c r="G26" s="73"/>
      <c r="H26" s="24"/>
      <c r="I26" s="24"/>
      <c r="J26" s="20"/>
      <c r="K26"/>
      <c r="L26"/>
    </row>
    <row r="27" spans="1:29" x14ac:dyDescent="0.2">
      <c r="A27" s="72"/>
      <c r="B27" s="73"/>
      <c r="C27" s="73"/>
      <c r="E27" s="74"/>
      <c r="F27" s="75"/>
      <c r="G27" s="73"/>
      <c r="H27" s="24"/>
      <c r="I27" s="24"/>
      <c r="J27" s="20"/>
      <c r="K27"/>
    </row>
    <row r="28" spans="1:29" x14ac:dyDescent="0.2">
      <c r="A28" s="72"/>
      <c r="B28" s="73"/>
      <c r="C28" s="73"/>
      <c r="E28" s="74"/>
      <c r="F28" s="75"/>
      <c r="G28" s="73"/>
      <c r="H28" s="24"/>
      <c r="I28" s="24"/>
      <c r="J28" s="20"/>
      <c r="L28"/>
      <c r="O28" s="20"/>
      <c r="Q28" s="20"/>
    </row>
    <row r="29" spans="1:29" x14ac:dyDescent="0.2">
      <c r="A29" s="72"/>
      <c r="B29" s="73"/>
      <c r="C29" s="73"/>
      <c r="E29" s="74"/>
      <c r="F29" s="75"/>
      <c r="G29" s="73"/>
      <c r="H29" s="24"/>
      <c r="I29" s="24"/>
      <c r="J29" s="20"/>
    </row>
    <row r="30" spans="1:29" x14ac:dyDescent="0.2">
      <c r="A30" s="72"/>
      <c r="B30" s="73"/>
      <c r="C30" s="73"/>
      <c r="E30" s="74"/>
      <c r="F30" s="75"/>
      <c r="G30" s="73"/>
      <c r="H30" s="24"/>
      <c r="I30" s="24"/>
      <c r="J30" s="20"/>
    </row>
    <row r="31" spans="1:29" x14ac:dyDescent="0.2">
      <c r="A31" s="72"/>
      <c r="B31" s="73"/>
      <c r="C31" s="73"/>
      <c r="E31" s="74"/>
      <c r="F31" s="75"/>
      <c r="G31" s="73"/>
      <c r="H31" s="24"/>
      <c r="I31" s="24"/>
      <c r="J31" s="20"/>
    </row>
    <row r="32" spans="1:29" x14ac:dyDescent="0.2">
      <c r="A32" s="72"/>
      <c r="B32" s="73"/>
      <c r="C32" s="73"/>
      <c r="E32" s="74"/>
      <c r="F32" s="75"/>
      <c r="G32" s="73"/>
      <c r="H32" s="24"/>
      <c r="I32" s="24"/>
      <c r="J32" s="20"/>
    </row>
    <row r="33" spans="1:25" x14ac:dyDescent="0.2">
      <c r="A33" s="72"/>
      <c r="B33" s="73"/>
      <c r="C33" s="73"/>
      <c r="E33" s="74"/>
      <c r="F33" s="75"/>
      <c r="G33" s="73"/>
      <c r="H33" s="24"/>
      <c r="I33" s="24"/>
      <c r="J33" s="20"/>
    </row>
    <row r="34" spans="1:25" x14ac:dyDescent="0.2">
      <c r="A34" s="72"/>
      <c r="B34" s="73"/>
      <c r="C34" s="73"/>
      <c r="E34" s="74"/>
      <c r="F34" s="75"/>
      <c r="G34" s="73"/>
      <c r="H34" s="24"/>
      <c r="I34" s="24"/>
      <c r="J34" s="20"/>
    </row>
    <row r="35" spans="1:25" x14ac:dyDescent="0.2">
      <c r="A35" s="72"/>
      <c r="B35" s="73"/>
      <c r="C35" s="73"/>
      <c r="E35" s="74"/>
      <c r="F35" s="75"/>
      <c r="G35" s="73"/>
      <c r="H35" s="24"/>
      <c r="I35" s="24"/>
      <c r="J35" s="20"/>
    </row>
    <row r="36" spans="1:25" x14ac:dyDescent="0.2">
      <c r="A36" s="72"/>
      <c r="B36" s="73"/>
      <c r="C36" s="73"/>
      <c r="E36" s="74"/>
      <c r="F36" s="74"/>
      <c r="G36" s="73"/>
      <c r="H36" s="24"/>
      <c r="I36" s="24"/>
      <c r="J36" s="20"/>
      <c r="X36" s="27"/>
      <c r="Y36" s="27"/>
    </row>
    <row r="37" spans="1:25" x14ac:dyDescent="0.2">
      <c r="A37" s="72"/>
      <c r="B37" s="73"/>
      <c r="C37" s="73"/>
      <c r="E37" s="74"/>
      <c r="F37" s="74"/>
      <c r="G37" s="73"/>
      <c r="H37" s="24"/>
      <c r="I37" s="24"/>
      <c r="J37" s="20"/>
    </row>
    <row r="38" spans="1:25" x14ac:dyDescent="0.2">
      <c r="A38" s="72"/>
      <c r="B38" s="73"/>
      <c r="C38" s="73"/>
      <c r="E38" s="75"/>
      <c r="F38" s="75"/>
      <c r="G38" s="73"/>
      <c r="H38" s="24"/>
      <c r="I38" s="24"/>
      <c r="J38" s="20"/>
    </row>
    <row r="39" spans="1:25" x14ac:dyDescent="0.2">
      <c r="A39" s="72"/>
      <c r="B39" s="73"/>
      <c r="C39" s="73"/>
      <c r="E39" s="75"/>
      <c r="F39" s="75"/>
      <c r="G39" s="73"/>
      <c r="H39" s="24"/>
      <c r="I39" s="24"/>
      <c r="J39" s="20"/>
    </row>
    <row r="40" spans="1:25" x14ac:dyDescent="0.2">
      <c r="A40" s="72"/>
      <c r="B40" s="73"/>
      <c r="C40" s="73"/>
      <c r="E40" s="75"/>
      <c r="F40" s="75"/>
      <c r="G40" s="73"/>
      <c r="H40" s="24"/>
      <c r="I40" s="24"/>
      <c r="J40" s="20"/>
    </row>
    <row r="41" spans="1:25" x14ac:dyDescent="0.2">
      <c r="A41" s="72"/>
      <c r="B41" s="73"/>
      <c r="C41" s="73"/>
      <c r="E41" s="75"/>
      <c r="F41" s="75"/>
      <c r="G41" s="73"/>
      <c r="H41" s="24"/>
      <c r="I41" s="24"/>
      <c r="J41" s="20"/>
    </row>
    <row r="42" spans="1:25" x14ac:dyDescent="0.2">
      <c r="A42" s="72"/>
      <c r="B42" s="73"/>
      <c r="C42" s="73"/>
      <c r="E42" s="75"/>
      <c r="F42" s="75"/>
      <c r="G42" s="73"/>
      <c r="H42" s="24"/>
      <c r="I42" s="24"/>
      <c r="J42" s="20"/>
    </row>
    <row r="43" spans="1:25" x14ac:dyDescent="0.2">
      <c r="A43" s="72"/>
      <c r="B43" s="73"/>
      <c r="C43" s="73"/>
      <c r="E43" s="75"/>
      <c r="F43" s="75"/>
      <c r="G43" s="73"/>
      <c r="H43" s="24"/>
      <c r="I43" s="24"/>
      <c r="J43" s="20"/>
    </row>
    <row r="44" spans="1:25" x14ac:dyDescent="0.2">
      <c r="A44" s="72"/>
      <c r="B44" s="73"/>
      <c r="C44" s="73"/>
      <c r="E44" s="75"/>
      <c r="F44" s="75"/>
      <c r="G44" s="73"/>
      <c r="H44" s="24"/>
      <c r="I44" s="24"/>
      <c r="J44" s="20"/>
    </row>
    <row r="45" spans="1:25" x14ac:dyDescent="0.2">
      <c r="A45" s="72"/>
      <c r="B45" s="73"/>
      <c r="C45" s="73"/>
      <c r="E45" s="75"/>
      <c r="F45" s="75"/>
      <c r="G45" s="73"/>
      <c r="H45" s="24"/>
      <c r="I45" s="24"/>
      <c r="J45" s="20"/>
    </row>
    <row r="46" spans="1:25" x14ac:dyDescent="0.2">
      <c r="A46" s="72"/>
      <c r="B46" s="73"/>
      <c r="C46" s="73"/>
      <c r="E46" s="75"/>
      <c r="F46" s="75"/>
      <c r="G46" s="73"/>
      <c r="H46" s="24"/>
      <c r="I46" s="24"/>
      <c r="J46" s="20"/>
    </row>
    <row r="47" spans="1:25" x14ac:dyDescent="0.2">
      <c r="A47" s="72"/>
      <c r="B47" s="73"/>
      <c r="C47" s="73"/>
      <c r="E47" s="75"/>
      <c r="F47" s="75"/>
      <c r="G47" s="73"/>
      <c r="H47" s="24"/>
      <c r="I47" s="24"/>
      <c r="J47" s="20"/>
    </row>
    <row r="48" spans="1:25" x14ac:dyDescent="0.2">
      <c r="A48" s="72"/>
      <c r="B48" s="73"/>
      <c r="C48" s="73"/>
      <c r="E48" s="75"/>
      <c r="F48" s="75"/>
      <c r="G48" s="73"/>
      <c r="H48" s="24"/>
      <c r="I48" s="24"/>
      <c r="J48" s="20"/>
    </row>
    <row r="49" spans="1:10" x14ac:dyDescent="0.2">
      <c r="A49" s="72"/>
      <c r="B49" s="73"/>
      <c r="C49" s="73"/>
      <c r="E49" s="75"/>
      <c r="F49" s="75"/>
      <c r="G49" s="73"/>
      <c r="H49" s="24"/>
      <c r="I49" s="24"/>
      <c r="J49" s="20"/>
    </row>
    <row r="50" spans="1:10" x14ac:dyDescent="0.2">
      <c r="A50" s="72"/>
      <c r="B50" s="73"/>
      <c r="C50" s="73"/>
      <c r="E50" s="75"/>
      <c r="F50" s="75"/>
      <c r="G50" s="73"/>
      <c r="H50" s="24"/>
      <c r="I50" s="24"/>
      <c r="J50" s="20"/>
    </row>
    <row r="51" spans="1:10" x14ac:dyDescent="0.2">
      <c r="A51" s="72"/>
      <c r="B51" s="73"/>
      <c r="C51" s="73"/>
      <c r="E51" s="75"/>
      <c r="F51" s="75"/>
      <c r="G51" s="73"/>
      <c r="H51" s="24"/>
      <c r="I51" s="24"/>
      <c r="J51" s="20"/>
    </row>
    <row r="52" spans="1:10" x14ac:dyDescent="0.2">
      <c r="A52" s="72"/>
      <c r="B52" s="73"/>
      <c r="C52" s="73"/>
      <c r="E52" s="75"/>
      <c r="F52" s="75"/>
      <c r="G52" s="73"/>
      <c r="H52" s="24"/>
      <c r="I52" s="24"/>
      <c r="J52" s="20"/>
    </row>
    <row r="53" spans="1:10" x14ac:dyDescent="0.2">
      <c r="A53" s="72"/>
      <c r="B53" s="73"/>
      <c r="C53" s="73"/>
      <c r="E53" s="75"/>
      <c r="F53" s="75"/>
      <c r="G53" s="73"/>
      <c r="H53" s="24"/>
      <c r="I53" s="24"/>
      <c r="J53" s="20"/>
    </row>
    <row r="54" spans="1:10" x14ac:dyDescent="0.2">
      <c r="A54" s="72"/>
      <c r="B54" s="73"/>
      <c r="C54" s="73"/>
      <c r="E54" s="75"/>
      <c r="F54" s="75"/>
      <c r="G54" s="73"/>
      <c r="H54" s="24"/>
      <c r="I54" s="24"/>
      <c r="J54" s="20"/>
    </row>
    <row r="55" spans="1:10" x14ac:dyDescent="0.2">
      <c r="A55" s="72"/>
      <c r="B55" s="73"/>
      <c r="C55" s="73"/>
      <c r="E55" s="75"/>
      <c r="F55" s="75"/>
      <c r="G55" s="73"/>
      <c r="H55" s="24"/>
      <c r="I55" s="24"/>
      <c r="J55" s="20"/>
    </row>
    <row r="56" spans="1:10" x14ac:dyDescent="0.2">
      <c r="A56" s="72"/>
      <c r="B56" s="73"/>
      <c r="C56" s="73"/>
      <c r="E56" s="75"/>
      <c r="F56" s="75"/>
      <c r="G56" s="73"/>
      <c r="H56" s="24"/>
      <c r="I56" s="24"/>
      <c r="J56" s="20"/>
    </row>
    <row r="57" spans="1:10" x14ac:dyDescent="0.2">
      <c r="A57" s="72"/>
      <c r="B57" s="73"/>
      <c r="C57" s="73"/>
      <c r="E57" s="75"/>
      <c r="F57" s="75"/>
      <c r="G57" s="73"/>
      <c r="H57" s="24"/>
      <c r="I57" s="24"/>
      <c r="J57" s="20"/>
    </row>
    <row r="58" spans="1:10" x14ac:dyDescent="0.2">
      <c r="A58" s="72"/>
      <c r="B58" s="73"/>
      <c r="C58" s="73"/>
      <c r="E58" s="75"/>
      <c r="F58" s="75"/>
      <c r="G58" s="73"/>
      <c r="H58" s="24"/>
      <c r="I58" s="24"/>
      <c r="J58" s="20"/>
    </row>
    <row r="59" spans="1:10" x14ac:dyDescent="0.2">
      <c r="A59" s="72"/>
      <c r="B59" s="73"/>
      <c r="C59" s="73"/>
      <c r="E59" s="75"/>
      <c r="F59" s="75"/>
      <c r="G59" s="73"/>
      <c r="H59" s="24"/>
      <c r="I59" s="24"/>
      <c r="J59" s="20"/>
    </row>
    <row r="60" spans="1:10" x14ac:dyDescent="0.2">
      <c r="A60" s="72"/>
      <c r="B60" s="73"/>
      <c r="C60" s="73"/>
      <c r="E60" s="75"/>
      <c r="F60" s="75"/>
      <c r="G60" s="73"/>
      <c r="H60" s="24"/>
      <c r="I60" s="24"/>
      <c r="J60" s="20"/>
    </row>
    <row r="61" spans="1:10" x14ac:dyDescent="0.2">
      <c r="A61" s="72"/>
      <c r="B61" s="73"/>
      <c r="C61" s="73"/>
      <c r="E61" s="75"/>
      <c r="F61" s="75"/>
      <c r="G61" s="73"/>
      <c r="H61" s="24"/>
      <c r="I61" s="24"/>
      <c r="J61" s="20"/>
    </row>
    <row r="62" spans="1:10" x14ac:dyDescent="0.2">
      <c r="A62" s="72"/>
      <c r="B62" s="73"/>
      <c r="C62" s="73"/>
      <c r="E62" s="75"/>
      <c r="F62" s="75"/>
      <c r="G62" s="73"/>
      <c r="H62" s="24"/>
      <c r="I62" s="24"/>
      <c r="J62" s="20"/>
    </row>
    <row r="63" spans="1:10" x14ac:dyDescent="0.2">
      <c r="A63" s="72"/>
      <c r="B63" s="73"/>
      <c r="C63" s="73"/>
      <c r="E63" s="74"/>
      <c r="F63" s="74"/>
      <c r="G63" s="73"/>
      <c r="H63" s="24"/>
      <c r="I63" s="24"/>
      <c r="J63" s="20"/>
    </row>
    <row r="64" spans="1:10" x14ac:dyDescent="0.2">
      <c r="A64" s="72"/>
      <c r="B64" s="73"/>
      <c r="C64" s="73"/>
      <c r="E64" s="74"/>
      <c r="F64" s="74"/>
      <c r="G64" s="73"/>
      <c r="H64" s="24"/>
      <c r="I64" s="24"/>
      <c r="J64" s="20"/>
    </row>
    <row r="65" spans="1:10" x14ac:dyDescent="0.2">
      <c r="A65" s="72"/>
      <c r="B65" s="73"/>
      <c r="C65" s="73"/>
      <c r="E65" s="75"/>
      <c r="F65" s="75"/>
      <c r="G65" s="73"/>
      <c r="H65" s="24"/>
      <c r="I65" s="24"/>
      <c r="J65" s="20"/>
    </row>
    <row r="66" spans="1:10" x14ac:dyDescent="0.2">
      <c r="A66" s="72"/>
      <c r="B66" s="73"/>
      <c r="C66" s="73"/>
      <c r="E66" s="75"/>
      <c r="F66" s="75"/>
      <c r="G66" s="73"/>
      <c r="H66" s="24"/>
      <c r="I66" s="24"/>
      <c r="J66" s="20"/>
    </row>
    <row r="67" spans="1:10" x14ac:dyDescent="0.2">
      <c r="A67" s="72"/>
      <c r="B67" s="73"/>
      <c r="C67" s="73"/>
      <c r="E67" s="75"/>
      <c r="F67" s="75"/>
      <c r="G67" s="73"/>
      <c r="H67" s="24"/>
      <c r="I67" s="24"/>
      <c r="J67" s="20"/>
    </row>
    <row r="68" spans="1:10" x14ac:dyDescent="0.2">
      <c r="A68" s="72"/>
      <c r="B68" s="73"/>
      <c r="C68" s="73"/>
      <c r="E68" s="75"/>
      <c r="F68" s="75"/>
      <c r="G68" s="73"/>
      <c r="H68" s="24"/>
      <c r="I68" s="24"/>
      <c r="J68" s="20"/>
    </row>
    <row r="69" spans="1:10" x14ac:dyDescent="0.2">
      <c r="A69" s="72"/>
      <c r="B69" s="73"/>
      <c r="C69" s="73"/>
      <c r="E69" s="75"/>
      <c r="F69" s="75"/>
      <c r="G69" s="73"/>
      <c r="H69" s="24"/>
      <c r="I69" s="24"/>
      <c r="J69" s="20"/>
    </row>
    <row r="70" spans="1:10" x14ac:dyDescent="0.2">
      <c r="A70" s="72"/>
      <c r="B70" s="73"/>
      <c r="C70" s="73"/>
      <c r="E70" s="75"/>
      <c r="F70" s="75"/>
      <c r="G70" s="73"/>
      <c r="H70" s="24"/>
      <c r="I70" s="24"/>
      <c r="J70" s="20"/>
    </row>
    <row r="71" spans="1:10" x14ac:dyDescent="0.2">
      <c r="A71" s="72"/>
      <c r="B71" s="73"/>
      <c r="C71" s="73"/>
      <c r="E71" s="75"/>
      <c r="F71" s="75"/>
      <c r="G71" s="73"/>
      <c r="H71" s="24"/>
      <c r="I71" s="24"/>
      <c r="J71" s="20"/>
    </row>
    <row r="72" spans="1:10" x14ac:dyDescent="0.2">
      <c r="A72" s="72"/>
      <c r="B72" s="73"/>
      <c r="C72" s="73"/>
      <c r="E72" s="75"/>
      <c r="F72" s="75"/>
      <c r="G72" s="73"/>
      <c r="H72" s="24"/>
      <c r="I72" s="24"/>
      <c r="J72" s="20"/>
    </row>
    <row r="73" spans="1:10" x14ac:dyDescent="0.2">
      <c r="A73" s="72"/>
      <c r="B73" s="73"/>
      <c r="C73" s="73"/>
      <c r="E73" s="75"/>
      <c r="F73" s="75"/>
      <c r="G73" s="73"/>
      <c r="H73" s="24"/>
      <c r="I73" s="24"/>
      <c r="J73" s="20"/>
    </row>
    <row r="74" spans="1:10" x14ac:dyDescent="0.2">
      <c r="A74" s="72"/>
      <c r="B74" s="73"/>
      <c r="C74" s="73"/>
      <c r="E74" s="75"/>
      <c r="F74" s="75"/>
      <c r="G74" s="73"/>
      <c r="H74" s="24"/>
      <c r="I74" s="24"/>
      <c r="J74" s="20"/>
    </row>
    <row r="75" spans="1:10" x14ac:dyDescent="0.2">
      <c r="A75" s="72"/>
      <c r="B75" s="73"/>
      <c r="C75" s="73"/>
      <c r="E75" s="74"/>
      <c r="F75" s="74"/>
      <c r="G75" s="73"/>
      <c r="H75" s="24"/>
      <c r="I75" s="24"/>
      <c r="J75" s="20"/>
    </row>
    <row r="76" spans="1:10" x14ac:dyDescent="0.2">
      <c r="A76" s="72"/>
      <c r="B76" s="73"/>
      <c r="C76" s="73"/>
      <c r="E76" s="74"/>
      <c r="F76" s="74"/>
      <c r="G76" s="73"/>
      <c r="H76" s="24"/>
      <c r="I76" s="24"/>
      <c r="J76" s="20"/>
    </row>
    <row r="77" spans="1:10" x14ac:dyDescent="0.2">
      <c r="A77" s="72"/>
      <c r="B77" s="73"/>
      <c r="C77" s="73"/>
      <c r="E77" s="75"/>
      <c r="F77" s="75"/>
      <c r="G77" s="73"/>
      <c r="H77" s="24"/>
      <c r="I77" s="24"/>
      <c r="J77" s="20"/>
    </row>
    <row r="78" spans="1:10" x14ac:dyDescent="0.2">
      <c r="A78" s="72"/>
      <c r="B78" s="73"/>
      <c r="C78" s="73"/>
      <c r="E78" s="75"/>
      <c r="F78" s="75"/>
      <c r="G78" s="73"/>
      <c r="H78" s="24"/>
      <c r="I78" s="24"/>
      <c r="J78" s="20"/>
    </row>
  </sheetData>
  <sortState xmlns:xlrd2="http://schemas.microsoft.com/office/spreadsheetml/2017/richdata2" ref="A2:S80">
    <sortCondition ref="B1:B80"/>
  </sortState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79"/>
  <sheetViews>
    <sheetView workbookViewId="0">
      <selection activeCell="J9" sqref="J9"/>
    </sheetView>
  </sheetViews>
  <sheetFormatPr baseColWidth="10" defaultRowHeight="15" x14ac:dyDescent="0.2"/>
  <cols>
    <col min="1" max="1" width="13.83203125" style="27" bestFit="1" customWidth="1"/>
    <col min="2" max="2" width="13" style="27" customWidth="1"/>
    <col min="3" max="11" width="10.83203125" style="27"/>
    <col min="12" max="12" width="10.83203125" style="20"/>
    <col min="13" max="16384" width="10.83203125" style="27"/>
  </cols>
  <sheetData>
    <row r="1" spans="1:20" s="21" customFormat="1" x14ac:dyDescent="0.2">
      <c r="A1" s="96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30</v>
      </c>
      <c r="J1" s="34" t="s">
        <v>67</v>
      </c>
      <c r="L1" s="83"/>
    </row>
    <row r="2" spans="1:20" x14ac:dyDescent="0.2">
      <c r="A2" s="27" t="s">
        <v>26</v>
      </c>
      <c r="J2" s="20"/>
    </row>
    <row r="3" spans="1:20" x14ac:dyDescent="0.2">
      <c r="A3" s="27" t="s">
        <v>37</v>
      </c>
      <c r="B3" s="27" t="s">
        <v>185</v>
      </c>
      <c r="C3" s="27">
        <v>483418</v>
      </c>
      <c r="D3" s="27" t="s">
        <v>76</v>
      </c>
      <c r="E3" s="27" t="s">
        <v>106</v>
      </c>
      <c r="F3" s="27">
        <v>230000</v>
      </c>
      <c r="G3" s="27">
        <v>14.5</v>
      </c>
      <c r="H3" s="27">
        <v>65</v>
      </c>
      <c r="I3" s="27">
        <v>0</v>
      </c>
      <c r="J3" s="20">
        <f>G3*H3+I3*G3*1.5</f>
        <v>942.5</v>
      </c>
    </row>
    <row r="4" spans="1:20" x14ac:dyDescent="0.2">
      <c r="A4" s="27" t="s">
        <v>37</v>
      </c>
      <c r="B4" s="27" t="s">
        <v>185</v>
      </c>
      <c r="C4" s="27">
        <v>463670</v>
      </c>
      <c r="D4" s="27" t="s">
        <v>76</v>
      </c>
      <c r="E4" s="27" t="s">
        <v>65</v>
      </c>
      <c r="F4" s="27">
        <v>230000</v>
      </c>
      <c r="G4" s="27">
        <v>15</v>
      </c>
      <c r="H4" s="27">
        <v>41.75</v>
      </c>
      <c r="I4" s="27">
        <v>0</v>
      </c>
      <c r="J4" s="20">
        <f t="shared" ref="J4:J7" si="0">G4*H4+I4*G4*1.5</f>
        <v>626.25</v>
      </c>
    </row>
    <row r="5" spans="1:20" x14ac:dyDescent="0.2">
      <c r="A5" s="27" t="s">
        <v>37</v>
      </c>
      <c r="B5" s="27" t="s">
        <v>185</v>
      </c>
      <c r="C5" s="27">
        <v>534607</v>
      </c>
      <c r="D5" s="27" t="s">
        <v>76</v>
      </c>
      <c r="E5" s="27" t="s">
        <v>83</v>
      </c>
      <c r="F5" s="27">
        <v>230000</v>
      </c>
      <c r="G5" s="27">
        <v>14.5</v>
      </c>
      <c r="H5" s="27">
        <v>70</v>
      </c>
      <c r="I5" s="27">
        <v>1.25</v>
      </c>
      <c r="J5" s="20">
        <f t="shared" si="0"/>
        <v>1042.1875</v>
      </c>
    </row>
    <row r="6" spans="1:20" x14ac:dyDescent="0.2">
      <c r="A6" s="27" t="s">
        <v>37</v>
      </c>
      <c r="B6" s="27" t="s">
        <v>185</v>
      </c>
      <c r="C6" s="27">
        <v>403373</v>
      </c>
      <c r="D6" s="27" t="s">
        <v>76</v>
      </c>
      <c r="E6" s="27" t="s">
        <v>39</v>
      </c>
      <c r="F6" s="27">
        <v>230000</v>
      </c>
      <c r="G6" s="27">
        <v>14.5</v>
      </c>
      <c r="H6" s="27">
        <v>68.25</v>
      </c>
      <c r="I6" s="27">
        <v>0</v>
      </c>
      <c r="J6" s="20">
        <f t="shared" si="0"/>
        <v>989.625</v>
      </c>
    </row>
    <row r="7" spans="1:20" x14ac:dyDescent="0.2">
      <c r="A7" s="27" t="s">
        <v>37</v>
      </c>
      <c r="B7" s="27" t="s">
        <v>185</v>
      </c>
      <c r="C7" s="27">
        <v>517575</v>
      </c>
      <c r="D7" s="27" t="s">
        <v>76</v>
      </c>
      <c r="E7" s="27" t="s">
        <v>128</v>
      </c>
      <c r="F7" s="27">
        <v>230000</v>
      </c>
      <c r="G7" s="27">
        <v>14.5</v>
      </c>
      <c r="H7" s="27">
        <v>40</v>
      </c>
      <c r="I7" s="27">
        <v>0.5</v>
      </c>
      <c r="J7" s="20">
        <f t="shared" si="0"/>
        <v>590.875</v>
      </c>
    </row>
    <row r="8" spans="1:20" ht="16" x14ac:dyDescent="0.2">
      <c r="A8" s="94"/>
      <c r="B8" s="94"/>
      <c r="C8" s="94"/>
      <c r="D8" s="94"/>
      <c r="E8" s="94"/>
      <c r="F8" s="94"/>
      <c r="G8" s="94"/>
      <c r="H8" s="94"/>
      <c r="I8" s="94"/>
      <c r="J8" s="20">
        <f>SUM(J3:J7)</f>
        <v>4191.4375</v>
      </c>
    </row>
    <row r="9" spans="1:20" x14ac:dyDescent="0.2">
      <c r="A9" s="72"/>
      <c r="B9" s="73"/>
      <c r="C9" s="73"/>
      <c r="D9"/>
      <c r="E9" s="74"/>
      <c r="F9" s="75"/>
      <c r="G9" s="73"/>
      <c r="H9" s="24"/>
      <c r="I9" s="24"/>
      <c r="M9" s="24"/>
      <c r="N9" s="24"/>
      <c r="O9" s="24"/>
      <c r="P9" s="24"/>
      <c r="Q9" s="24"/>
      <c r="R9" s="24"/>
      <c r="S9" s="24"/>
      <c r="T9" s="24"/>
    </row>
    <row r="10" spans="1:20" x14ac:dyDescent="0.2">
      <c r="A10" s="72"/>
      <c r="B10" s="73"/>
      <c r="C10" s="73"/>
      <c r="D10"/>
      <c r="E10" s="74"/>
      <c r="F10" s="75"/>
      <c r="G10" s="73"/>
      <c r="H10" s="24"/>
      <c r="I10" s="24"/>
      <c r="J10" s="20"/>
      <c r="M10" s="24"/>
      <c r="N10" s="24"/>
      <c r="O10" s="24"/>
      <c r="P10" s="24"/>
      <c r="Q10" s="24"/>
      <c r="R10" s="24"/>
      <c r="S10" s="24"/>
      <c r="T10" s="24"/>
    </row>
    <row r="11" spans="1:20" x14ac:dyDescent="0.2">
      <c r="A11" s="72"/>
      <c r="B11" s="73"/>
      <c r="C11" s="73"/>
      <c r="D11"/>
      <c r="E11" s="74"/>
      <c r="F11" s="75"/>
      <c r="G11" s="73"/>
      <c r="H11" s="24"/>
      <c r="I11" s="24"/>
      <c r="J11" s="20"/>
      <c r="K11" s="69"/>
      <c r="M11" s="24"/>
      <c r="N11" s="24"/>
      <c r="O11" s="24"/>
      <c r="P11" s="24"/>
      <c r="Q11" s="24"/>
      <c r="R11" s="24"/>
      <c r="S11" s="24"/>
      <c r="T11" s="24"/>
    </row>
    <row r="12" spans="1:20" x14ac:dyDescent="0.2">
      <c r="A12" s="72"/>
      <c r="B12" s="73"/>
      <c r="C12" s="73"/>
      <c r="D12"/>
      <c r="E12" s="74"/>
      <c r="F12" s="74"/>
      <c r="G12" s="73"/>
      <c r="H12" s="24"/>
      <c r="I12" s="24"/>
      <c r="J12" s="20"/>
      <c r="M12" s="24"/>
      <c r="N12" s="24"/>
      <c r="O12" s="24"/>
      <c r="P12" s="24"/>
      <c r="Q12" s="24"/>
      <c r="R12" s="24"/>
      <c r="S12" s="24"/>
      <c r="T12" s="24"/>
    </row>
    <row r="13" spans="1:20" x14ac:dyDescent="0.2">
      <c r="A13" s="72"/>
      <c r="B13" s="73"/>
      <c r="C13" s="73"/>
      <c r="D13"/>
      <c r="E13" s="74"/>
      <c r="F13" s="74"/>
      <c r="G13" s="73"/>
      <c r="H13" s="24"/>
      <c r="I13" s="24"/>
      <c r="J13" s="20"/>
      <c r="M13" s="24"/>
      <c r="N13" s="24"/>
      <c r="O13" s="24"/>
      <c r="P13" s="24"/>
      <c r="Q13" s="24"/>
      <c r="R13" s="24"/>
      <c r="S13" s="24"/>
      <c r="T13" s="24"/>
    </row>
    <row r="14" spans="1:20" x14ac:dyDescent="0.2">
      <c r="A14" s="72"/>
      <c r="B14" s="73"/>
      <c r="C14" s="73"/>
      <c r="D14"/>
      <c r="E14" s="74"/>
      <c r="F14" s="75"/>
      <c r="G14" s="73"/>
      <c r="H14" s="24"/>
      <c r="I14" s="24"/>
      <c r="J14" s="20"/>
      <c r="M14" s="24"/>
      <c r="N14" s="24"/>
      <c r="O14" s="24"/>
      <c r="P14" s="24"/>
      <c r="Q14" s="24"/>
      <c r="R14" s="24"/>
      <c r="S14" s="24"/>
      <c r="T14" s="24"/>
    </row>
    <row r="15" spans="1:20" x14ac:dyDescent="0.2">
      <c r="A15" s="72"/>
      <c r="B15" s="73"/>
      <c r="C15" s="73"/>
      <c r="D15"/>
      <c r="E15" s="74"/>
      <c r="F15" s="74"/>
      <c r="G15" s="73"/>
      <c r="H15" s="24"/>
      <c r="I15" s="24"/>
      <c r="J15" s="20"/>
    </row>
    <row r="16" spans="1:20" x14ac:dyDescent="0.2">
      <c r="A16" s="72"/>
      <c r="B16" s="73"/>
      <c r="C16" s="73"/>
      <c r="D16"/>
      <c r="E16" s="74"/>
      <c r="F16" s="75"/>
      <c r="G16" s="73"/>
      <c r="H16" s="24"/>
      <c r="I16" s="24"/>
      <c r="J16" s="20"/>
    </row>
    <row r="17" spans="1:10" x14ac:dyDescent="0.2">
      <c r="A17" s="72"/>
      <c r="B17" s="73"/>
      <c r="C17" s="73"/>
      <c r="D17"/>
      <c r="E17" s="74"/>
      <c r="F17" s="75"/>
      <c r="G17" s="73"/>
      <c r="H17" s="24"/>
      <c r="I17" s="24"/>
      <c r="J17" s="20"/>
    </row>
    <row r="18" spans="1:10" x14ac:dyDescent="0.2">
      <c r="A18" s="72"/>
      <c r="B18" s="73"/>
      <c r="C18" s="73"/>
      <c r="D18"/>
      <c r="E18" s="74"/>
      <c r="F18" s="75"/>
      <c r="G18" s="73"/>
      <c r="H18" s="24"/>
      <c r="I18" s="24"/>
      <c r="J18" s="20"/>
    </row>
    <row r="19" spans="1:10" x14ac:dyDescent="0.2">
      <c r="A19" s="72"/>
      <c r="B19" s="73"/>
      <c r="C19" s="73"/>
      <c r="D19"/>
      <c r="E19" s="74"/>
      <c r="F19" s="75"/>
      <c r="G19" s="73"/>
      <c r="H19" s="24"/>
      <c r="I19" s="24"/>
      <c r="J19" s="20"/>
    </row>
    <row r="20" spans="1:10" x14ac:dyDescent="0.2">
      <c r="A20" s="72"/>
      <c r="B20" s="73"/>
      <c r="C20" s="73"/>
      <c r="D20"/>
      <c r="E20" s="74"/>
      <c r="F20" s="75"/>
      <c r="G20" s="73"/>
      <c r="H20" s="24"/>
      <c r="I20" s="24"/>
      <c r="J20" s="20"/>
    </row>
    <row r="21" spans="1:10" x14ac:dyDescent="0.2">
      <c r="A21" s="72"/>
      <c r="B21" s="73"/>
      <c r="C21" s="73"/>
      <c r="D21"/>
      <c r="E21" s="74"/>
      <c r="F21" s="75"/>
      <c r="G21" s="73"/>
      <c r="H21" s="24"/>
      <c r="I21" s="24"/>
      <c r="J21" s="20"/>
    </row>
    <row r="22" spans="1:10" x14ac:dyDescent="0.2">
      <c r="A22" s="72"/>
      <c r="B22" s="73"/>
      <c r="C22" s="73"/>
      <c r="D22"/>
      <c r="E22" s="74"/>
      <c r="F22" s="75"/>
      <c r="G22" s="73"/>
      <c r="H22" s="24"/>
      <c r="I22" s="24"/>
      <c r="J22" s="20"/>
    </row>
    <row r="23" spans="1:10" x14ac:dyDescent="0.2">
      <c r="A23" s="72"/>
      <c r="B23" s="73"/>
      <c r="C23" s="73"/>
      <c r="D23"/>
      <c r="E23" s="74"/>
      <c r="F23" s="75"/>
      <c r="G23" s="73"/>
      <c r="H23" s="24"/>
      <c r="I23" s="24"/>
      <c r="J23" s="20"/>
    </row>
    <row r="24" spans="1:10" x14ac:dyDescent="0.2">
      <c r="A24" s="72"/>
      <c r="B24" s="73"/>
      <c r="C24" s="73"/>
      <c r="D24"/>
      <c r="E24" s="74"/>
      <c r="F24" s="75"/>
      <c r="G24" s="73"/>
      <c r="H24" s="24"/>
      <c r="I24" s="24"/>
      <c r="J24" s="20"/>
    </row>
    <row r="25" spans="1:10" x14ac:dyDescent="0.2">
      <c r="A25" s="72"/>
      <c r="B25" s="73"/>
      <c r="C25" s="73"/>
      <c r="D25"/>
      <c r="E25" s="74"/>
      <c r="F25" s="75"/>
      <c r="G25" s="73"/>
      <c r="H25" s="24"/>
      <c r="I25" s="24"/>
      <c r="J25" s="20"/>
    </row>
    <row r="26" spans="1:10" x14ac:dyDescent="0.2">
      <c r="A26" s="72"/>
      <c r="B26" s="73"/>
      <c r="C26" s="73"/>
      <c r="D26"/>
      <c r="E26" s="75"/>
      <c r="F26" s="75"/>
      <c r="G26" s="73"/>
      <c r="H26" s="24"/>
      <c r="I26" s="24"/>
      <c r="J26" s="20"/>
    </row>
    <row r="27" spans="1:10" x14ac:dyDescent="0.2">
      <c r="A27" s="72"/>
      <c r="B27" s="73"/>
      <c r="C27" s="73"/>
      <c r="D27"/>
      <c r="E27" s="74"/>
      <c r="F27" s="75"/>
      <c r="G27" s="73"/>
      <c r="H27" s="24"/>
      <c r="I27" s="24"/>
      <c r="J27" s="20"/>
    </row>
    <row r="28" spans="1:10" x14ac:dyDescent="0.2">
      <c r="A28" s="72"/>
      <c r="B28" s="73"/>
      <c r="C28" s="73"/>
      <c r="D28"/>
      <c r="E28" s="74"/>
      <c r="F28" s="75"/>
      <c r="G28" s="73"/>
      <c r="H28" s="24"/>
      <c r="I28" s="24"/>
      <c r="J28" s="20"/>
    </row>
    <row r="29" spans="1:10" x14ac:dyDescent="0.2">
      <c r="A29" s="72"/>
      <c r="B29" s="73"/>
      <c r="C29" s="73"/>
      <c r="D29"/>
      <c r="E29" s="74"/>
      <c r="F29" s="75"/>
      <c r="G29" s="73"/>
      <c r="H29" s="24"/>
      <c r="I29" s="24"/>
      <c r="J29" s="20"/>
    </row>
    <row r="30" spans="1:10" x14ac:dyDescent="0.2">
      <c r="A30" s="72"/>
      <c r="B30" s="73"/>
      <c r="C30" s="73"/>
      <c r="D30"/>
      <c r="E30" s="74"/>
      <c r="F30" s="75"/>
      <c r="G30" s="73"/>
      <c r="H30" s="24"/>
      <c r="I30" s="24"/>
      <c r="J30" s="20"/>
    </row>
    <row r="31" spans="1:10" x14ac:dyDescent="0.2">
      <c r="A31" s="72"/>
      <c r="B31" s="73"/>
      <c r="C31" s="73"/>
      <c r="D31"/>
      <c r="E31" s="74"/>
      <c r="F31" s="75"/>
      <c r="G31" s="73"/>
      <c r="H31" s="24"/>
      <c r="I31" s="24"/>
      <c r="J31" s="20"/>
    </row>
    <row r="32" spans="1:10" x14ac:dyDescent="0.2">
      <c r="A32" s="72"/>
      <c r="B32" s="73"/>
      <c r="C32" s="73"/>
      <c r="D32"/>
      <c r="E32" s="74"/>
      <c r="F32" s="75"/>
      <c r="G32" s="73"/>
      <c r="H32" s="24"/>
      <c r="I32" s="24"/>
      <c r="J32" s="20"/>
    </row>
    <row r="33" spans="1:10" x14ac:dyDescent="0.2">
      <c r="A33" s="72"/>
      <c r="B33" s="73"/>
      <c r="C33" s="73"/>
      <c r="D33"/>
      <c r="E33" s="74"/>
      <c r="F33" s="75"/>
      <c r="G33" s="73"/>
      <c r="H33" s="24"/>
      <c r="I33" s="24"/>
      <c r="J33" s="20"/>
    </row>
    <row r="34" spans="1:10" x14ac:dyDescent="0.2">
      <c r="A34" s="72"/>
      <c r="B34" s="73"/>
      <c r="C34" s="73"/>
      <c r="D34"/>
      <c r="E34" s="74"/>
      <c r="F34" s="75"/>
      <c r="G34" s="73"/>
      <c r="H34" s="24"/>
      <c r="I34" s="24"/>
      <c r="J34" s="20"/>
    </row>
    <row r="35" spans="1:10" x14ac:dyDescent="0.2">
      <c r="A35" s="72"/>
      <c r="B35" s="73"/>
      <c r="C35" s="73"/>
      <c r="D35"/>
      <c r="E35" s="74"/>
      <c r="F35" s="75"/>
      <c r="G35" s="73"/>
      <c r="H35" s="24"/>
      <c r="I35" s="24"/>
      <c r="J35" s="20"/>
    </row>
    <row r="36" spans="1:10" x14ac:dyDescent="0.2">
      <c r="A36" s="72"/>
      <c r="B36" s="73"/>
      <c r="C36" s="73"/>
      <c r="D36"/>
      <c r="E36" s="74"/>
      <c r="F36" s="75"/>
      <c r="G36" s="73"/>
      <c r="H36" s="24"/>
      <c r="I36" s="24"/>
      <c r="J36" s="20"/>
    </row>
    <row r="37" spans="1:10" x14ac:dyDescent="0.2">
      <c r="A37" s="72"/>
      <c r="B37" s="73"/>
      <c r="C37" s="73"/>
      <c r="D37"/>
      <c r="E37" s="74"/>
      <c r="F37" s="74"/>
      <c r="G37" s="73"/>
      <c r="H37" s="24"/>
      <c r="I37" s="24"/>
      <c r="J37" s="20"/>
    </row>
    <row r="38" spans="1:10" x14ac:dyDescent="0.2">
      <c r="A38" s="72"/>
      <c r="B38" s="73"/>
      <c r="C38" s="73"/>
      <c r="D38"/>
      <c r="E38" s="74"/>
      <c r="F38" s="74"/>
      <c r="G38" s="73"/>
      <c r="H38" s="24"/>
      <c r="I38" s="24"/>
      <c r="J38" s="20"/>
    </row>
    <row r="39" spans="1:10" x14ac:dyDescent="0.2">
      <c r="A39" s="72"/>
      <c r="B39" s="73"/>
      <c r="C39" s="73"/>
      <c r="D39"/>
      <c r="E39" s="75"/>
      <c r="F39" s="75"/>
      <c r="G39" s="73"/>
      <c r="H39" s="24"/>
      <c r="I39" s="24"/>
      <c r="J39" s="20"/>
    </row>
    <row r="40" spans="1:10" x14ac:dyDescent="0.2">
      <c r="A40" s="72"/>
      <c r="B40" s="73"/>
      <c r="C40" s="73"/>
      <c r="D40"/>
      <c r="E40" s="75"/>
      <c r="F40" s="75"/>
      <c r="G40" s="73"/>
      <c r="H40" s="24"/>
      <c r="I40" s="24"/>
      <c r="J40" s="20"/>
    </row>
    <row r="41" spans="1:10" x14ac:dyDescent="0.2">
      <c r="A41" s="72"/>
      <c r="B41" s="73"/>
      <c r="C41" s="73"/>
      <c r="D41"/>
      <c r="E41" s="75"/>
      <c r="F41" s="75"/>
      <c r="G41" s="73"/>
      <c r="H41" s="24"/>
      <c r="I41" s="24"/>
      <c r="J41" s="20"/>
    </row>
    <row r="42" spans="1:10" x14ac:dyDescent="0.2">
      <c r="A42" s="72"/>
      <c r="B42" s="73"/>
      <c r="C42" s="73"/>
      <c r="D42"/>
      <c r="E42" s="75"/>
      <c r="F42" s="75"/>
      <c r="G42" s="73"/>
      <c r="H42" s="24"/>
      <c r="I42" s="24"/>
      <c r="J42" s="20"/>
    </row>
    <row r="43" spans="1:10" x14ac:dyDescent="0.2">
      <c r="A43" s="72"/>
      <c r="B43" s="73"/>
      <c r="C43" s="73"/>
      <c r="D43"/>
      <c r="E43" s="75"/>
      <c r="F43" s="75"/>
      <c r="G43" s="73"/>
      <c r="H43" s="24"/>
      <c r="I43" s="24"/>
      <c r="J43" s="20"/>
    </row>
    <row r="44" spans="1:10" x14ac:dyDescent="0.2">
      <c r="A44" s="72"/>
      <c r="B44" s="73"/>
      <c r="C44" s="73"/>
      <c r="D44"/>
      <c r="E44" s="75"/>
      <c r="F44" s="75"/>
      <c r="G44" s="73"/>
      <c r="H44" s="24"/>
      <c r="I44" s="24"/>
      <c r="J44" s="20"/>
    </row>
    <row r="45" spans="1:10" x14ac:dyDescent="0.2">
      <c r="A45" s="72"/>
      <c r="B45" s="73"/>
      <c r="C45" s="73"/>
      <c r="D45"/>
      <c r="E45" s="75"/>
      <c r="F45" s="75"/>
      <c r="G45" s="73"/>
      <c r="H45" s="24"/>
      <c r="I45" s="24"/>
      <c r="J45" s="20"/>
    </row>
    <row r="46" spans="1:10" x14ac:dyDescent="0.2">
      <c r="A46" s="72"/>
      <c r="B46" s="73"/>
      <c r="C46" s="73"/>
      <c r="D46"/>
      <c r="E46" s="75"/>
      <c r="F46" s="75"/>
      <c r="G46" s="73"/>
      <c r="H46" s="24"/>
      <c r="I46" s="24"/>
      <c r="J46" s="20"/>
    </row>
    <row r="47" spans="1:10" x14ac:dyDescent="0.2">
      <c r="A47" s="72"/>
      <c r="B47" s="73"/>
      <c r="C47" s="73"/>
      <c r="D47"/>
      <c r="E47" s="75"/>
      <c r="F47" s="75"/>
      <c r="G47" s="73"/>
      <c r="H47" s="24"/>
      <c r="I47" s="24"/>
      <c r="J47" s="20"/>
    </row>
    <row r="48" spans="1:10" x14ac:dyDescent="0.2">
      <c r="A48" s="72"/>
      <c r="B48" s="73"/>
      <c r="C48" s="73"/>
      <c r="D48"/>
      <c r="E48" s="75"/>
      <c r="F48" s="75"/>
      <c r="G48" s="73"/>
      <c r="H48" s="24"/>
      <c r="I48" s="24"/>
      <c r="J48" s="20"/>
    </row>
    <row r="49" spans="1:10" x14ac:dyDescent="0.2">
      <c r="A49" s="72"/>
      <c r="B49" s="73"/>
      <c r="C49" s="73"/>
      <c r="D49"/>
      <c r="E49" s="75"/>
      <c r="F49" s="75"/>
      <c r="G49" s="73"/>
      <c r="H49" s="24"/>
      <c r="I49" s="24"/>
      <c r="J49" s="20"/>
    </row>
    <row r="50" spans="1:10" x14ac:dyDescent="0.2">
      <c r="A50" s="72"/>
      <c r="B50" s="73"/>
      <c r="C50" s="73"/>
      <c r="D50"/>
      <c r="E50" s="75"/>
      <c r="F50" s="75"/>
      <c r="G50" s="73"/>
      <c r="H50" s="24"/>
      <c r="I50" s="24"/>
      <c r="J50" s="20"/>
    </row>
    <row r="51" spans="1:10" x14ac:dyDescent="0.2">
      <c r="A51" s="72"/>
      <c r="B51" s="73"/>
      <c r="C51" s="73"/>
      <c r="D51"/>
      <c r="E51" s="75"/>
      <c r="F51" s="75"/>
      <c r="G51" s="73"/>
      <c r="H51" s="24"/>
      <c r="I51" s="24"/>
      <c r="J51" s="20"/>
    </row>
    <row r="52" spans="1:10" x14ac:dyDescent="0.2">
      <c r="A52" s="72"/>
      <c r="B52" s="73"/>
      <c r="C52" s="73"/>
      <c r="D52"/>
      <c r="E52" s="75"/>
      <c r="F52" s="75"/>
      <c r="G52" s="73"/>
      <c r="H52" s="24"/>
      <c r="I52" s="24"/>
      <c r="J52" s="20"/>
    </row>
    <row r="53" spans="1:10" x14ac:dyDescent="0.2">
      <c r="A53" s="72"/>
      <c r="B53" s="73"/>
      <c r="C53" s="73"/>
      <c r="D53"/>
      <c r="E53" s="75"/>
      <c r="F53" s="75"/>
      <c r="G53" s="73"/>
      <c r="H53" s="24"/>
      <c r="I53" s="24"/>
      <c r="J53" s="20"/>
    </row>
    <row r="54" spans="1:10" x14ac:dyDescent="0.2">
      <c r="A54" s="72"/>
      <c r="B54" s="73"/>
      <c r="C54" s="73"/>
      <c r="D54"/>
      <c r="E54" s="75"/>
      <c r="F54" s="75"/>
      <c r="G54" s="73"/>
      <c r="H54" s="24"/>
      <c r="I54" s="24"/>
      <c r="J54" s="20"/>
    </row>
    <row r="55" spans="1:10" x14ac:dyDescent="0.2">
      <c r="A55" s="72"/>
      <c r="B55" s="73"/>
      <c r="C55" s="73"/>
      <c r="D55"/>
      <c r="E55" s="75"/>
      <c r="F55" s="75"/>
      <c r="G55" s="73"/>
      <c r="H55" s="24"/>
      <c r="I55" s="24"/>
      <c r="J55" s="20"/>
    </row>
    <row r="56" spans="1:10" x14ac:dyDescent="0.2">
      <c r="A56" s="72"/>
      <c r="B56" s="73"/>
      <c r="C56" s="73"/>
      <c r="D56"/>
      <c r="E56" s="75"/>
      <c r="F56" s="75"/>
      <c r="G56" s="73"/>
      <c r="H56" s="24"/>
      <c r="I56" s="24"/>
      <c r="J56" s="20"/>
    </row>
    <row r="57" spans="1:10" x14ac:dyDescent="0.2">
      <c r="A57" s="72"/>
      <c r="B57" s="73"/>
      <c r="C57" s="73"/>
      <c r="D57"/>
      <c r="E57" s="75"/>
      <c r="F57" s="75"/>
      <c r="G57" s="73"/>
      <c r="H57" s="24"/>
      <c r="I57" s="24"/>
      <c r="J57" s="20"/>
    </row>
    <row r="58" spans="1:10" x14ac:dyDescent="0.2">
      <c r="A58" s="72"/>
      <c r="B58" s="73"/>
      <c r="C58" s="73"/>
      <c r="D58"/>
      <c r="E58" s="75"/>
      <c r="F58" s="75"/>
      <c r="G58" s="73"/>
      <c r="H58" s="24"/>
      <c r="I58" s="24"/>
      <c r="J58" s="20"/>
    </row>
    <row r="59" spans="1:10" x14ac:dyDescent="0.2">
      <c r="A59" s="72"/>
      <c r="B59" s="73"/>
      <c r="C59" s="73"/>
      <c r="D59"/>
      <c r="E59" s="75"/>
      <c r="F59" s="75"/>
      <c r="G59" s="73"/>
      <c r="H59" s="24"/>
      <c r="I59" s="24"/>
      <c r="J59" s="20"/>
    </row>
    <row r="60" spans="1:10" x14ac:dyDescent="0.2">
      <c r="A60" s="72"/>
      <c r="B60" s="73"/>
      <c r="C60" s="73"/>
      <c r="D60"/>
      <c r="E60" s="75"/>
      <c r="F60" s="75"/>
      <c r="G60" s="73"/>
      <c r="H60" s="24"/>
      <c r="I60" s="24"/>
      <c r="J60" s="20"/>
    </row>
    <row r="61" spans="1:10" x14ac:dyDescent="0.2">
      <c r="A61" s="72"/>
      <c r="B61" s="73"/>
      <c r="C61" s="73"/>
      <c r="D61"/>
      <c r="E61" s="75"/>
      <c r="F61" s="75"/>
      <c r="G61" s="73"/>
      <c r="H61" s="24"/>
      <c r="I61" s="24"/>
      <c r="J61" s="20"/>
    </row>
    <row r="62" spans="1:10" x14ac:dyDescent="0.2">
      <c r="A62" s="72"/>
      <c r="B62" s="73"/>
      <c r="C62" s="73"/>
      <c r="D62"/>
      <c r="E62" s="75"/>
      <c r="F62" s="75"/>
      <c r="G62" s="73"/>
      <c r="H62" s="24"/>
      <c r="I62" s="24"/>
      <c r="J62" s="20"/>
    </row>
    <row r="63" spans="1:10" x14ac:dyDescent="0.2">
      <c r="A63" s="72"/>
      <c r="B63" s="73"/>
      <c r="C63" s="73"/>
      <c r="D63"/>
      <c r="E63" s="75"/>
      <c r="F63" s="75"/>
      <c r="G63" s="73"/>
      <c r="H63" s="24"/>
      <c r="I63" s="24"/>
      <c r="J63" s="20"/>
    </row>
    <row r="64" spans="1:10" x14ac:dyDescent="0.2">
      <c r="A64" s="72"/>
      <c r="B64" s="73"/>
      <c r="C64" s="73"/>
      <c r="D64"/>
      <c r="E64" s="74"/>
      <c r="F64" s="74"/>
      <c r="G64" s="73"/>
      <c r="H64" s="24"/>
      <c r="I64" s="24"/>
      <c r="J64" s="20"/>
    </row>
    <row r="65" spans="1:10" x14ac:dyDescent="0.2">
      <c r="A65" s="72"/>
      <c r="B65" s="73"/>
      <c r="C65" s="73"/>
      <c r="D65"/>
      <c r="E65" s="74"/>
      <c r="F65" s="74"/>
      <c r="G65" s="73"/>
      <c r="H65" s="24"/>
      <c r="I65" s="24"/>
      <c r="J65" s="20"/>
    </row>
    <row r="66" spans="1:10" x14ac:dyDescent="0.2">
      <c r="A66" s="72"/>
      <c r="B66" s="73"/>
      <c r="C66" s="73"/>
      <c r="D66"/>
      <c r="E66" s="75"/>
      <c r="F66" s="75"/>
      <c r="G66" s="73"/>
      <c r="H66" s="24"/>
      <c r="I66" s="24"/>
      <c r="J66" s="20"/>
    </row>
    <row r="67" spans="1:10" x14ac:dyDescent="0.2">
      <c r="A67" s="72"/>
      <c r="B67" s="73"/>
      <c r="C67" s="73"/>
      <c r="D67"/>
      <c r="E67" s="75"/>
      <c r="F67" s="75"/>
      <c r="G67" s="73"/>
      <c r="H67" s="24"/>
      <c r="I67" s="24"/>
      <c r="J67" s="20"/>
    </row>
    <row r="68" spans="1:10" x14ac:dyDescent="0.2">
      <c r="A68" s="72"/>
      <c r="B68" s="73"/>
      <c r="C68" s="73"/>
      <c r="D68"/>
      <c r="E68" s="75"/>
      <c r="F68" s="75"/>
      <c r="G68" s="73"/>
      <c r="H68" s="24"/>
      <c r="I68" s="24"/>
      <c r="J68" s="20"/>
    </row>
    <row r="69" spans="1:10" x14ac:dyDescent="0.2">
      <c r="A69" s="72"/>
      <c r="B69" s="73"/>
      <c r="C69" s="73"/>
      <c r="D69"/>
      <c r="E69" s="75"/>
      <c r="F69" s="75"/>
      <c r="G69" s="73"/>
      <c r="H69" s="24"/>
      <c r="I69" s="24"/>
      <c r="J69" s="20"/>
    </row>
    <row r="70" spans="1:10" x14ac:dyDescent="0.2">
      <c r="A70" s="72"/>
      <c r="B70" s="73"/>
      <c r="C70" s="73"/>
      <c r="D70"/>
      <c r="E70" s="75"/>
      <c r="F70" s="75"/>
      <c r="G70" s="73"/>
      <c r="H70" s="24"/>
      <c r="I70" s="24"/>
      <c r="J70" s="20"/>
    </row>
    <row r="71" spans="1:10" x14ac:dyDescent="0.2">
      <c r="A71" s="72"/>
      <c r="B71" s="73"/>
      <c r="C71" s="73"/>
      <c r="D71"/>
      <c r="E71" s="75"/>
      <c r="F71" s="75"/>
      <c r="G71" s="73"/>
      <c r="H71" s="24"/>
      <c r="I71" s="24"/>
      <c r="J71" s="20"/>
    </row>
    <row r="72" spans="1:10" x14ac:dyDescent="0.2">
      <c r="A72" s="72"/>
      <c r="B72" s="73"/>
      <c r="C72" s="73"/>
      <c r="D72"/>
      <c r="E72" s="75"/>
      <c r="F72" s="75"/>
      <c r="G72" s="73"/>
      <c r="H72" s="24"/>
      <c r="I72" s="24"/>
      <c r="J72" s="20"/>
    </row>
    <row r="73" spans="1:10" x14ac:dyDescent="0.2">
      <c r="A73" s="72"/>
      <c r="B73" s="73"/>
      <c r="C73" s="73"/>
      <c r="D73"/>
      <c r="E73" s="75"/>
      <c r="F73" s="75"/>
      <c r="G73" s="73"/>
      <c r="H73" s="24"/>
      <c r="I73" s="24"/>
      <c r="J73" s="20"/>
    </row>
    <row r="74" spans="1:10" x14ac:dyDescent="0.2">
      <c r="A74" s="72"/>
      <c r="B74" s="73"/>
      <c r="C74" s="73"/>
      <c r="D74"/>
      <c r="E74" s="75"/>
      <c r="F74" s="75"/>
      <c r="G74" s="73"/>
      <c r="H74" s="24"/>
      <c r="I74" s="24"/>
      <c r="J74" s="20"/>
    </row>
    <row r="75" spans="1:10" x14ac:dyDescent="0.2">
      <c r="A75" s="72"/>
      <c r="B75" s="73"/>
      <c r="C75" s="73"/>
      <c r="D75"/>
      <c r="E75" s="75"/>
      <c r="F75" s="75"/>
      <c r="G75" s="73"/>
      <c r="H75" s="24"/>
      <c r="I75" s="24"/>
      <c r="J75" s="20"/>
    </row>
    <row r="76" spans="1:10" x14ac:dyDescent="0.2">
      <c r="A76" s="72"/>
      <c r="B76" s="73"/>
      <c r="C76" s="73"/>
      <c r="D76"/>
      <c r="E76" s="74"/>
      <c r="F76" s="74"/>
      <c r="G76" s="73"/>
      <c r="H76" s="24"/>
      <c r="I76" s="24"/>
      <c r="J76" s="20"/>
    </row>
    <row r="77" spans="1:10" x14ac:dyDescent="0.2">
      <c r="A77" s="72"/>
      <c r="B77" s="73"/>
      <c r="C77" s="73"/>
      <c r="D77"/>
      <c r="E77" s="74"/>
      <c r="F77" s="74"/>
      <c r="G77" s="73"/>
      <c r="H77" s="24"/>
      <c r="I77" s="24"/>
      <c r="J77" s="20"/>
    </row>
    <row r="78" spans="1:10" x14ac:dyDescent="0.2">
      <c r="A78" s="72"/>
      <c r="B78" s="73"/>
      <c r="C78" s="73"/>
      <c r="D78"/>
      <c r="E78" s="75"/>
      <c r="F78" s="75"/>
      <c r="G78" s="73"/>
      <c r="H78" s="24"/>
      <c r="I78" s="24"/>
      <c r="J78" s="20"/>
    </row>
    <row r="79" spans="1:10" x14ac:dyDescent="0.2">
      <c r="A79" s="72"/>
      <c r="B79" s="73"/>
      <c r="C79" s="73"/>
      <c r="D79"/>
      <c r="E79" s="75"/>
      <c r="F79" s="75"/>
      <c r="G79" s="73"/>
      <c r="H79" s="24"/>
      <c r="I79" s="24"/>
      <c r="J7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65EF-CB58-9746-9DAE-A107CC8B1BE8}">
  <sheetPr>
    <tabColor rgb="FF00B050"/>
  </sheetPr>
  <dimension ref="A2:L28"/>
  <sheetViews>
    <sheetView workbookViewId="0">
      <selection activeCell="D22" sqref="D22"/>
    </sheetView>
  </sheetViews>
  <sheetFormatPr baseColWidth="10" defaultRowHeight="15" x14ac:dyDescent="0.2"/>
  <cols>
    <col min="1" max="1" width="10.83203125" style="27"/>
    <col min="3" max="3" width="18.5" bestFit="1" customWidth="1"/>
    <col min="4" max="4" width="15.83203125" bestFit="1" customWidth="1"/>
    <col min="5" max="5" width="14.33203125" bestFit="1" customWidth="1"/>
  </cols>
  <sheetData>
    <row r="2" spans="2:12" s="112" customFormat="1" ht="31" x14ac:dyDescent="0.35">
      <c r="C2" s="125" t="s">
        <v>96</v>
      </c>
      <c r="D2" s="125"/>
      <c r="E2" s="125"/>
      <c r="F2" s="125"/>
      <c r="G2" s="125"/>
      <c r="H2" s="125"/>
      <c r="I2" s="125"/>
      <c r="J2" s="125"/>
      <c r="K2" s="125"/>
      <c r="L2" s="125"/>
    </row>
    <row r="4" spans="2:12" x14ac:dyDescent="0.2">
      <c r="B4" t="s">
        <v>56</v>
      </c>
      <c r="C4" s="86" t="s">
        <v>52</v>
      </c>
      <c r="D4" s="27" t="s">
        <v>183</v>
      </c>
    </row>
    <row r="6" spans="2:12" x14ac:dyDescent="0.2">
      <c r="C6" s="86" t="s">
        <v>77</v>
      </c>
      <c r="D6" s="27" t="s">
        <v>85</v>
      </c>
      <c r="E6" s="27" t="s">
        <v>171</v>
      </c>
    </row>
    <row r="7" spans="2:12" x14ac:dyDescent="0.2">
      <c r="C7" s="22" t="s">
        <v>106</v>
      </c>
      <c r="D7" s="25">
        <v>38</v>
      </c>
      <c r="E7" s="25"/>
    </row>
    <row r="8" spans="2:12" x14ac:dyDescent="0.2">
      <c r="C8" s="22" t="s">
        <v>65</v>
      </c>
      <c r="D8" s="25">
        <v>5.5</v>
      </c>
      <c r="E8" s="25"/>
    </row>
    <row r="9" spans="2:12" x14ac:dyDescent="0.2">
      <c r="C9" s="22" t="s">
        <v>82</v>
      </c>
      <c r="D9" s="25">
        <v>40</v>
      </c>
      <c r="E9" s="25">
        <v>1.25</v>
      </c>
    </row>
    <row r="10" spans="2:12" x14ac:dyDescent="0.2">
      <c r="C10" s="22" t="s">
        <v>39</v>
      </c>
      <c r="D10" s="25">
        <v>40</v>
      </c>
      <c r="E10" s="25"/>
    </row>
    <row r="11" spans="2:12" x14ac:dyDescent="0.2">
      <c r="C11" s="22" t="s">
        <v>129</v>
      </c>
      <c r="D11" s="25">
        <v>40</v>
      </c>
      <c r="E11" s="25">
        <v>0.5</v>
      </c>
    </row>
    <row r="12" spans="2:12" x14ac:dyDescent="0.2">
      <c r="C12" s="22" t="s">
        <v>78</v>
      </c>
      <c r="D12" s="25">
        <v>163.5</v>
      </c>
      <c r="E12" s="25">
        <v>1.75</v>
      </c>
    </row>
    <row r="20" spans="2:5" x14ac:dyDescent="0.2">
      <c r="B20" t="s">
        <v>57</v>
      </c>
      <c r="C20" s="86" t="s">
        <v>52</v>
      </c>
      <c r="D20" s="27" t="s">
        <v>184</v>
      </c>
      <c r="E20" s="27"/>
    </row>
    <row r="21" spans="2:5" x14ac:dyDescent="0.2">
      <c r="C21" s="27"/>
      <c r="D21" s="27"/>
      <c r="E21" s="27"/>
    </row>
    <row r="22" spans="2:5" x14ac:dyDescent="0.2">
      <c r="C22" s="86" t="s">
        <v>77</v>
      </c>
      <c r="D22" s="27" t="s">
        <v>85</v>
      </c>
      <c r="E22" s="27" t="s">
        <v>171</v>
      </c>
    </row>
    <row r="23" spans="2:5" x14ac:dyDescent="0.2">
      <c r="C23" s="22" t="s">
        <v>106</v>
      </c>
      <c r="D23" s="25">
        <v>27</v>
      </c>
      <c r="E23" s="25"/>
    </row>
    <row r="24" spans="2:5" x14ac:dyDescent="0.2">
      <c r="C24" s="22" t="s">
        <v>65</v>
      </c>
      <c r="D24" s="25">
        <v>36.25</v>
      </c>
      <c r="E24" s="25"/>
    </row>
    <row r="25" spans="2:5" x14ac:dyDescent="0.2">
      <c r="C25" s="22" t="s">
        <v>82</v>
      </c>
      <c r="D25" s="25">
        <v>30</v>
      </c>
      <c r="E25" s="25"/>
    </row>
    <row r="26" spans="2:5" x14ac:dyDescent="0.2">
      <c r="C26" s="22" t="s">
        <v>39</v>
      </c>
      <c r="D26" s="25">
        <v>28.25</v>
      </c>
      <c r="E26" s="25"/>
    </row>
    <row r="27" spans="2:5" x14ac:dyDescent="0.2">
      <c r="C27" s="22" t="s">
        <v>129</v>
      </c>
      <c r="D27" s="25">
        <v>0</v>
      </c>
      <c r="E27" s="25"/>
    </row>
    <row r="28" spans="2:5" x14ac:dyDescent="0.2">
      <c r="C28" s="22" t="s">
        <v>78</v>
      </c>
      <c r="D28" s="25">
        <v>121.5</v>
      </c>
      <c r="E28" s="25"/>
    </row>
  </sheetData>
  <mergeCells count="1">
    <mergeCell ref="C2:L2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50"/>
    <outlinePr summaryBelow="0" summaryRight="0"/>
  </sheetPr>
  <dimension ref="A1:Z1127"/>
  <sheetViews>
    <sheetView topLeftCell="A102" zoomScale="85" zoomScaleNormal="86" workbookViewId="0">
      <selection activeCell="D2" sqref="D2"/>
    </sheetView>
  </sheetViews>
  <sheetFormatPr baseColWidth="10" defaultColWidth="8.83203125" defaultRowHeight="15" customHeight="1" x14ac:dyDescent="0.2"/>
  <cols>
    <col min="1" max="1" width="11" style="56" bestFit="1" customWidth="1"/>
    <col min="2" max="2" width="20.83203125" style="46" bestFit="1" customWidth="1"/>
    <col min="3" max="3" width="20.83203125" style="46" customWidth="1"/>
    <col min="4" max="4" width="14.5" style="53" bestFit="1" customWidth="1"/>
    <col min="5" max="5" width="14.5" style="53" customWidth="1"/>
    <col min="6" max="6" width="8.83203125" style="43"/>
    <col min="7" max="7" width="11.5" style="46" bestFit="1" customWidth="1"/>
    <col min="8" max="8" width="13.33203125" style="46" bestFit="1" customWidth="1"/>
    <col min="9" max="9" width="10" style="43" bestFit="1" customWidth="1"/>
    <col min="10" max="10" width="11" style="60" bestFit="1" customWidth="1"/>
    <col min="11" max="12" width="8.83203125" style="60"/>
    <col min="13" max="13" width="8.83203125" style="46"/>
    <col min="14" max="14" width="15.83203125" bestFit="1" customWidth="1"/>
    <col min="15" max="15" width="12.83203125" style="43" bestFit="1" customWidth="1"/>
    <col min="16" max="16" width="13.1640625" style="60" bestFit="1" customWidth="1"/>
    <col min="17" max="17" width="17.83203125" style="46" bestFit="1" customWidth="1"/>
    <col min="18" max="18" width="12.6640625" style="43" bestFit="1" customWidth="1"/>
    <col min="19" max="19" width="12.1640625" style="46" bestFit="1" customWidth="1"/>
    <col min="20" max="20" width="15.6640625" style="43" bestFit="1" customWidth="1"/>
    <col min="21" max="21" width="15.83203125" style="46" bestFit="1" customWidth="1"/>
    <col min="22" max="22" width="17.83203125" style="43" bestFit="1" customWidth="1"/>
    <col min="23" max="24" width="15.83203125" style="46" bestFit="1" customWidth="1"/>
    <col min="25" max="26" width="8.83203125" style="48"/>
    <col min="27" max="16384" width="8.83203125" style="46"/>
  </cols>
  <sheetData>
    <row r="1" spans="1:26" s="76" customFormat="1" ht="15" customHeight="1" x14ac:dyDescent="0.2">
      <c r="A1" t="s">
        <v>164</v>
      </c>
      <c r="B1" t="s">
        <v>165</v>
      </c>
      <c r="C1" t="s">
        <v>166</v>
      </c>
      <c r="D1" s="24" t="s">
        <v>28</v>
      </c>
      <c r="E1" t="s">
        <v>167</v>
      </c>
      <c r="F1" t="s">
        <v>168</v>
      </c>
      <c r="G1" s="24" t="s">
        <v>62</v>
      </c>
      <c r="H1" t="s">
        <v>179</v>
      </c>
      <c r="I1" s="34" t="s">
        <v>27</v>
      </c>
      <c r="J1" s="59" t="s">
        <v>59</v>
      </c>
      <c r="K1" s="59" t="s">
        <v>60</v>
      </c>
      <c r="L1" s="59" t="s">
        <v>61</v>
      </c>
      <c r="M1" s="41"/>
      <c r="N1" s="85" t="s">
        <v>54</v>
      </c>
      <c r="O1" s="41"/>
      <c r="P1" s="109"/>
      <c r="Q1" s="52" t="s">
        <v>55</v>
      </c>
      <c r="R1" s="41"/>
      <c r="S1" s="41"/>
      <c r="T1" s="57" t="s">
        <v>58</v>
      </c>
      <c r="U1" s="46"/>
      <c r="V1" s="48"/>
      <c r="W1" s="48"/>
      <c r="Y1" s="77"/>
      <c r="Z1" s="77"/>
    </row>
    <row r="2" spans="1:26" ht="15" customHeight="1" x14ac:dyDescent="0.2">
      <c r="A2" s="72">
        <v>44773</v>
      </c>
      <c r="B2" s="73" t="s">
        <v>125</v>
      </c>
      <c r="C2" s="73">
        <v>1.8</v>
      </c>
      <c r="D2" s="24">
        <v>22</v>
      </c>
      <c r="E2" s="74">
        <v>0.48402777777777778</v>
      </c>
      <c r="F2" s="75">
        <v>0.55902777777777779</v>
      </c>
      <c r="G2" s="24">
        <v>732063</v>
      </c>
      <c r="H2" s="73" t="s">
        <v>75</v>
      </c>
      <c r="I2" s="115">
        <v>39.6</v>
      </c>
      <c r="J2" s="103">
        <f>C2*D2</f>
        <v>39.6</v>
      </c>
      <c r="K2" s="103">
        <f>I2-J2</f>
        <v>0</v>
      </c>
      <c r="L2" s="92"/>
      <c r="N2" s="45"/>
      <c r="O2" s="47"/>
      <c r="P2" s="110"/>
      <c r="Q2" s="47"/>
      <c r="R2" s="47"/>
      <c r="S2" s="47"/>
      <c r="T2" s="46"/>
      <c r="V2" s="48"/>
      <c r="W2" s="48"/>
      <c r="X2" s="48"/>
      <c r="Z2" s="46"/>
    </row>
    <row r="3" spans="1:26" ht="15" customHeight="1" x14ac:dyDescent="0.2">
      <c r="A3" s="72">
        <v>44773</v>
      </c>
      <c r="B3" s="73" t="s">
        <v>162</v>
      </c>
      <c r="C3" s="73">
        <v>1.19</v>
      </c>
      <c r="D3" s="24">
        <v>15</v>
      </c>
      <c r="E3" s="74">
        <v>0.48055555555555557</v>
      </c>
      <c r="F3" s="75">
        <v>0.52986111111111112</v>
      </c>
      <c r="G3" s="24">
        <v>732061</v>
      </c>
      <c r="H3" s="73" t="s">
        <v>70</v>
      </c>
      <c r="I3" s="115">
        <v>17.850000000000001</v>
      </c>
      <c r="J3" s="103">
        <f t="shared" ref="J3:J65" si="0">C3*D3</f>
        <v>17.849999999999998</v>
      </c>
      <c r="K3" s="103">
        <f t="shared" ref="K3:K65" si="1">I3-J3</f>
        <v>0</v>
      </c>
      <c r="L3" s="92"/>
      <c r="N3" s="86" t="s">
        <v>77</v>
      </c>
      <c r="O3" t="s">
        <v>79</v>
      </c>
      <c r="P3" s="69"/>
      <c r="Q3" s="86" t="s">
        <v>77</v>
      </c>
      <c r="R3" t="s">
        <v>81</v>
      </c>
      <c r="S3"/>
      <c r="T3" s="58" t="s">
        <v>56</v>
      </c>
      <c r="V3" s="48"/>
      <c r="W3" s="57" t="s">
        <v>57</v>
      </c>
      <c r="X3" s="48"/>
      <c r="Z3" s="46"/>
    </row>
    <row r="4" spans="1:26" ht="15" customHeight="1" x14ac:dyDescent="0.2">
      <c r="A4" s="72">
        <v>44773</v>
      </c>
      <c r="B4" s="73" t="s">
        <v>148</v>
      </c>
      <c r="C4" s="73">
        <v>1.51</v>
      </c>
      <c r="D4" s="24">
        <v>15</v>
      </c>
      <c r="E4" s="74">
        <v>0.43402777777777773</v>
      </c>
      <c r="F4" s="75">
        <v>0.49722222222222223</v>
      </c>
      <c r="G4" s="24">
        <v>732061</v>
      </c>
      <c r="H4" s="73" t="s">
        <v>70</v>
      </c>
      <c r="I4" s="115">
        <v>22.65</v>
      </c>
      <c r="J4" s="103">
        <f t="shared" si="0"/>
        <v>22.65</v>
      </c>
      <c r="K4" s="103">
        <f t="shared" si="1"/>
        <v>0</v>
      </c>
      <c r="L4" s="92"/>
      <c r="N4" s="22" t="s">
        <v>144</v>
      </c>
      <c r="O4" s="25">
        <v>210.6</v>
      </c>
      <c r="P4" s="69"/>
      <c r="Q4" s="22" t="s">
        <v>144</v>
      </c>
      <c r="R4" s="25">
        <v>210.6</v>
      </c>
      <c r="S4"/>
      <c r="T4" s="86" t="s">
        <v>164</v>
      </c>
      <c r="U4" s="27" t="s">
        <v>94</v>
      </c>
      <c r="V4" s="46"/>
      <c r="W4" s="86" t="s">
        <v>164</v>
      </c>
      <c r="X4" s="27" t="s">
        <v>94</v>
      </c>
      <c r="Y4" s="46"/>
      <c r="Z4" s="46"/>
    </row>
    <row r="5" spans="1:26" ht="15" customHeight="1" x14ac:dyDescent="0.2">
      <c r="A5" s="72">
        <v>44773</v>
      </c>
      <c r="B5" s="73" t="s">
        <v>148</v>
      </c>
      <c r="C5" s="73">
        <v>1.5</v>
      </c>
      <c r="D5" s="24">
        <v>15</v>
      </c>
      <c r="E5" s="74">
        <v>0.55555555555555558</v>
      </c>
      <c r="F5" s="75">
        <v>0.61805555555555558</v>
      </c>
      <c r="G5" s="24">
        <v>732061</v>
      </c>
      <c r="H5" s="73" t="s">
        <v>70</v>
      </c>
      <c r="I5" s="115">
        <v>22.5</v>
      </c>
      <c r="J5" s="103">
        <f t="shared" si="0"/>
        <v>22.5</v>
      </c>
      <c r="K5" s="103">
        <f t="shared" si="1"/>
        <v>0</v>
      </c>
      <c r="L5" s="92"/>
      <c r="N5" s="22" t="s">
        <v>125</v>
      </c>
      <c r="O5" s="25">
        <v>39.6</v>
      </c>
      <c r="P5" s="69"/>
      <c r="Q5" s="22" t="s">
        <v>125</v>
      </c>
      <c r="R5" s="25">
        <v>39.6</v>
      </c>
      <c r="S5"/>
      <c r="T5" s="47"/>
      <c r="U5" s="45"/>
      <c r="V5" s="46"/>
      <c r="W5" s="47"/>
      <c r="X5" s="45"/>
      <c r="Y5" s="46"/>
      <c r="Z5" s="46"/>
    </row>
    <row r="6" spans="1:26" ht="15" customHeight="1" x14ac:dyDescent="0.2">
      <c r="A6" s="72">
        <v>44773</v>
      </c>
      <c r="B6" s="73" t="s">
        <v>122</v>
      </c>
      <c r="C6" s="73">
        <v>1.49</v>
      </c>
      <c r="D6" s="24">
        <v>15</v>
      </c>
      <c r="E6" s="74">
        <v>0.39097222222222222</v>
      </c>
      <c r="F6" s="74">
        <v>0.45277777777777778</v>
      </c>
      <c r="G6" s="24">
        <v>732061</v>
      </c>
      <c r="H6" s="73" t="s">
        <v>70</v>
      </c>
      <c r="I6" s="115">
        <v>22.35</v>
      </c>
      <c r="J6" s="103">
        <f t="shared" si="0"/>
        <v>22.35</v>
      </c>
      <c r="K6" s="103">
        <f t="shared" si="1"/>
        <v>0</v>
      </c>
      <c r="L6" s="92"/>
      <c r="N6" s="22" t="s">
        <v>162</v>
      </c>
      <c r="O6" s="25">
        <v>140.83999999999997</v>
      </c>
      <c r="P6" s="69"/>
      <c r="Q6" s="22" t="s">
        <v>162</v>
      </c>
      <c r="R6" s="25">
        <v>140.84</v>
      </c>
      <c r="S6"/>
      <c r="T6" s="86" t="s">
        <v>77</v>
      </c>
      <c r="U6" t="s">
        <v>180</v>
      </c>
      <c r="V6"/>
      <c r="W6" s="86" t="s">
        <v>77</v>
      </c>
      <c r="X6" t="s">
        <v>180</v>
      </c>
      <c r="Y6" s="46"/>
      <c r="Z6" s="46"/>
    </row>
    <row r="7" spans="1:26" ht="15" customHeight="1" x14ac:dyDescent="0.2">
      <c r="A7" s="72">
        <v>44773</v>
      </c>
      <c r="B7" s="73" t="s">
        <v>122</v>
      </c>
      <c r="C7" s="73">
        <v>1.1599999999999999</v>
      </c>
      <c r="D7" s="24">
        <v>22</v>
      </c>
      <c r="E7" s="74">
        <v>0.45277777777777778</v>
      </c>
      <c r="F7" s="75">
        <v>0.50138888888888888</v>
      </c>
      <c r="G7" s="24">
        <v>732063</v>
      </c>
      <c r="H7" s="73" t="s">
        <v>92</v>
      </c>
      <c r="I7" s="115">
        <v>25.52</v>
      </c>
      <c r="J7" s="103">
        <f t="shared" si="0"/>
        <v>25.52</v>
      </c>
      <c r="K7" s="103">
        <f t="shared" si="1"/>
        <v>0</v>
      </c>
      <c r="L7" s="92"/>
      <c r="N7" s="22" t="s">
        <v>72</v>
      </c>
      <c r="O7" s="25">
        <v>240.08</v>
      </c>
      <c r="P7" s="69"/>
      <c r="Q7" s="22" t="s">
        <v>72</v>
      </c>
      <c r="R7" s="25">
        <v>240.08</v>
      </c>
      <c r="S7"/>
      <c r="T7" s="22" t="s">
        <v>144</v>
      </c>
      <c r="U7" s="25">
        <v>14.040000000000001</v>
      </c>
      <c r="V7"/>
      <c r="W7" s="22" t="s">
        <v>162</v>
      </c>
      <c r="X7" s="25">
        <v>6.33</v>
      </c>
      <c r="Y7" s="46"/>
      <c r="Z7" s="46"/>
    </row>
    <row r="8" spans="1:26" ht="15" customHeight="1" x14ac:dyDescent="0.2">
      <c r="A8" s="72">
        <v>44773</v>
      </c>
      <c r="B8" s="73" t="s">
        <v>122</v>
      </c>
      <c r="C8" s="73">
        <v>0.99</v>
      </c>
      <c r="D8" s="24">
        <v>22</v>
      </c>
      <c r="E8" s="74">
        <v>0.50138888888888888</v>
      </c>
      <c r="F8" s="75">
        <v>0.54236111111111118</v>
      </c>
      <c r="G8" s="24">
        <v>732063</v>
      </c>
      <c r="H8" s="73" t="s">
        <v>92</v>
      </c>
      <c r="I8" s="115">
        <v>21.78</v>
      </c>
      <c r="J8" s="103">
        <f t="shared" si="0"/>
        <v>21.78</v>
      </c>
      <c r="K8" s="103">
        <f t="shared" si="1"/>
        <v>0</v>
      </c>
      <c r="L8" s="92"/>
      <c r="N8" s="22" t="s">
        <v>134</v>
      </c>
      <c r="O8" s="25">
        <v>154.56</v>
      </c>
      <c r="P8" s="69"/>
      <c r="Q8" s="22" t="s">
        <v>143</v>
      </c>
      <c r="R8" s="25">
        <v>154.56</v>
      </c>
      <c r="S8"/>
      <c r="T8" s="22" t="s">
        <v>125</v>
      </c>
      <c r="U8" s="25">
        <v>1.8</v>
      </c>
      <c r="V8"/>
      <c r="W8" s="22" t="s">
        <v>72</v>
      </c>
      <c r="X8" s="25">
        <v>6.11</v>
      </c>
      <c r="Y8" s="60"/>
      <c r="Z8" s="46"/>
    </row>
    <row r="9" spans="1:26" ht="15" customHeight="1" x14ac:dyDescent="0.2">
      <c r="A9" s="72">
        <v>44773</v>
      </c>
      <c r="B9" s="73" t="s">
        <v>122</v>
      </c>
      <c r="C9" s="73">
        <v>0.88</v>
      </c>
      <c r="D9" s="24">
        <v>22</v>
      </c>
      <c r="E9" s="74">
        <v>0.54236111111111118</v>
      </c>
      <c r="F9" s="75">
        <v>0.57916666666666672</v>
      </c>
      <c r="G9" s="24">
        <v>732063</v>
      </c>
      <c r="H9" s="73" t="s">
        <v>92</v>
      </c>
      <c r="I9" s="115">
        <v>19.36</v>
      </c>
      <c r="J9" s="103">
        <f t="shared" si="0"/>
        <v>19.36</v>
      </c>
      <c r="K9" s="103">
        <f t="shared" si="1"/>
        <v>0</v>
      </c>
      <c r="L9" s="92"/>
      <c r="N9" s="22" t="s">
        <v>148</v>
      </c>
      <c r="O9" s="25">
        <v>280.41999999999996</v>
      </c>
      <c r="P9" s="69"/>
      <c r="Q9" s="22" t="s">
        <v>145</v>
      </c>
      <c r="R9" s="25">
        <v>280.42</v>
      </c>
      <c r="S9"/>
      <c r="T9" s="22" t="s">
        <v>162</v>
      </c>
      <c r="U9" s="25">
        <v>2.21</v>
      </c>
      <c r="V9"/>
      <c r="W9" s="22" t="s">
        <v>148</v>
      </c>
      <c r="X9" s="25">
        <v>4.78</v>
      </c>
      <c r="Y9" s="46"/>
      <c r="Z9" s="46"/>
    </row>
    <row r="10" spans="1:26" ht="15" customHeight="1" x14ac:dyDescent="0.2">
      <c r="A10" s="72">
        <v>44773</v>
      </c>
      <c r="B10" s="73" t="s">
        <v>122</v>
      </c>
      <c r="C10" s="73">
        <v>1.6</v>
      </c>
      <c r="D10" s="24">
        <v>22</v>
      </c>
      <c r="E10" s="74">
        <v>0.57916666666666672</v>
      </c>
      <c r="F10" s="75">
        <v>0.64583333333333337</v>
      </c>
      <c r="G10" s="24">
        <v>732063</v>
      </c>
      <c r="H10" s="73" t="s">
        <v>75</v>
      </c>
      <c r="I10" s="115">
        <v>35.200000000000003</v>
      </c>
      <c r="J10" s="103">
        <f t="shared" si="0"/>
        <v>35.200000000000003</v>
      </c>
      <c r="K10" s="103">
        <f t="shared" si="1"/>
        <v>0</v>
      </c>
      <c r="L10" s="92"/>
      <c r="N10" s="22" t="s">
        <v>122</v>
      </c>
      <c r="O10" s="25">
        <v>1124.3400000000001</v>
      </c>
      <c r="P10" s="69"/>
      <c r="Q10" s="22" t="s">
        <v>122</v>
      </c>
      <c r="R10" s="25">
        <v>1124.3400000000001</v>
      </c>
      <c r="S10"/>
      <c r="T10" s="22" t="s">
        <v>72</v>
      </c>
      <c r="U10" s="25">
        <v>8.64</v>
      </c>
      <c r="V10"/>
      <c r="W10" s="22" t="s">
        <v>122</v>
      </c>
      <c r="X10" s="25">
        <v>29.939999999999998</v>
      </c>
      <c r="Y10" s="46"/>
      <c r="Z10" s="46"/>
    </row>
    <row r="11" spans="1:26" ht="15" customHeight="1" x14ac:dyDescent="0.2">
      <c r="A11" s="72">
        <v>44773</v>
      </c>
      <c r="B11" s="73" t="s">
        <v>122</v>
      </c>
      <c r="C11" s="73">
        <v>1.5</v>
      </c>
      <c r="D11" s="24">
        <v>22</v>
      </c>
      <c r="E11" s="74">
        <v>0.6777777777777777</v>
      </c>
      <c r="F11" s="75">
        <v>0.7402777777777777</v>
      </c>
      <c r="G11" s="24">
        <v>732063</v>
      </c>
      <c r="H11" s="73" t="s">
        <v>75</v>
      </c>
      <c r="I11" s="115">
        <v>33</v>
      </c>
      <c r="J11" s="103">
        <f t="shared" si="0"/>
        <v>33</v>
      </c>
      <c r="K11" s="103">
        <f t="shared" si="1"/>
        <v>0</v>
      </c>
      <c r="L11" s="92"/>
      <c r="N11" s="22" t="s">
        <v>135</v>
      </c>
      <c r="O11" s="25">
        <v>170.66</v>
      </c>
      <c r="P11" s="69"/>
      <c r="Q11" s="22" t="s">
        <v>182</v>
      </c>
      <c r="R11" s="25">
        <v>215.58</v>
      </c>
      <c r="S11"/>
      <c r="T11" s="22" t="s">
        <v>134</v>
      </c>
      <c r="U11" s="25">
        <v>9.52</v>
      </c>
      <c r="V11"/>
      <c r="W11" s="22" t="s">
        <v>135</v>
      </c>
      <c r="X11" s="25">
        <v>2.08</v>
      </c>
      <c r="Y11" s="46"/>
      <c r="Z11" s="46"/>
    </row>
    <row r="12" spans="1:26" ht="15" customHeight="1" x14ac:dyDescent="0.2">
      <c r="A12" s="72">
        <v>44773</v>
      </c>
      <c r="B12" s="73" t="s">
        <v>135</v>
      </c>
      <c r="C12" s="73">
        <v>3.78</v>
      </c>
      <c r="D12" s="24">
        <v>15</v>
      </c>
      <c r="E12" s="74">
        <v>0.45208333333333334</v>
      </c>
      <c r="F12" s="75">
        <v>0.60972222222222217</v>
      </c>
      <c r="G12" s="24">
        <v>732061</v>
      </c>
      <c r="H12" s="73" t="s">
        <v>70</v>
      </c>
      <c r="I12" s="115">
        <v>56.7</v>
      </c>
      <c r="J12" s="103">
        <f t="shared" si="0"/>
        <v>56.699999999999996</v>
      </c>
      <c r="K12" s="103">
        <f t="shared" si="1"/>
        <v>0</v>
      </c>
      <c r="L12" s="92"/>
      <c r="N12" s="22" t="s">
        <v>108</v>
      </c>
      <c r="O12" s="25">
        <v>121.66</v>
      </c>
      <c r="P12" s="69"/>
      <c r="Q12" s="22" t="s">
        <v>135</v>
      </c>
      <c r="R12" s="25">
        <v>170.66</v>
      </c>
      <c r="S12"/>
      <c r="T12" s="22" t="s">
        <v>148</v>
      </c>
      <c r="U12" s="25">
        <v>12.65</v>
      </c>
      <c r="V12"/>
      <c r="W12" s="22" t="s">
        <v>108</v>
      </c>
      <c r="X12" s="25">
        <v>7.84</v>
      </c>
      <c r="Y12" s="46"/>
      <c r="Z12" s="46"/>
    </row>
    <row r="13" spans="1:26" ht="15" customHeight="1" x14ac:dyDescent="0.2">
      <c r="A13" s="72">
        <v>44773</v>
      </c>
      <c r="B13" s="73" t="s">
        <v>135</v>
      </c>
      <c r="C13" s="73">
        <v>1.6</v>
      </c>
      <c r="D13" s="24">
        <v>22</v>
      </c>
      <c r="E13" s="74">
        <v>0.67638888888888893</v>
      </c>
      <c r="F13" s="75">
        <v>0.74305555555555547</v>
      </c>
      <c r="G13" s="24">
        <v>732063</v>
      </c>
      <c r="H13" s="73" t="s">
        <v>75</v>
      </c>
      <c r="I13" s="115">
        <v>35.200000000000003</v>
      </c>
      <c r="J13" s="103">
        <f t="shared" si="0"/>
        <v>35.200000000000003</v>
      </c>
      <c r="K13" s="103">
        <f t="shared" si="1"/>
        <v>0</v>
      </c>
      <c r="L13" s="92"/>
      <c r="N13" s="22" t="s">
        <v>146</v>
      </c>
      <c r="O13" s="25">
        <v>54.15</v>
      </c>
      <c r="P13" s="69"/>
      <c r="Q13" s="22" t="s">
        <v>108</v>
      </c>
      <c r="R13" s="25">
        <v>121.66</v>
      </c>
      <c r="S13"/>
      <c r="T13" s="22" t="s">
        <v>122</v>
      </c>
      <c r="U13" s="25">
        <v>39.570000000000007</v>
      </c>
      <c r="V13"/>
      <c r="W13" s="22" t="s">
        <v>126</v>
      </c>
      <c r="X13" s="25">
        <v>3.94</v>
      </c>
      <c r="Y13" s="46"/>
      <c r="Z13" s="46"/>
    </row>
    <row r="14" spans="1:26" ht="15" customHeight="1" x14ac:dyDescent="0.2">
      <c r="A14" s="72">
        <v>44773</v>
      </c>
      <c r="B14" s="73" t="s">
        <v>73</v>
      </c>
      <c r="C14" s="73">
        <v>5.13</v>
      </c>
      <c r="D14" s="24">
        <v>18</v>
      </c>
      <c r="E14" s="74">
        <v>0.44861111111111113</v>
      </c>
      <c r="F14" s="75">
        <v>0.66249999999999998</v>
      </c>
      <c r="G14" s="24">
        <v>732065</v>
      </c>
      <c r="H14" s="73" t="s">
        <v>69</v>
      </c>
      <c r="I14" s="115">
        <v>92.34</v>
      </c>
      <c r="J14" s="103">
        <f t="shared" si="0"/>
        <v>92.34</v>
      </c>
      <c r="K14" s="103">
        <f t="shared" si="1"/>
        <v>0</v>
      </c>
      <c r="L14" s="92"/>
      <c r="N14" s="22" t="s">
        <v>126</v>
      </c>
      <c r="O14" s="25">
        <v>124.16</v>
      </c>
      <c r="P14" s="69"/>
      <c r="Q14" s="22" t="s">
        <v>127</v>
      </c>
      <c r="R14" s="25">
        <v>44.7</v>
      </c>
      <c r="S14"/>
      <c r="T14" s="22" t="s">
        <v>135</v>
      </c>
      <c r="U14" s="25">
        <v>6.88</v>
      </c>
      <c r="V14"/>
      <c r="W14" s="22" t="s">
        <v>136</v>
      </c>
      <c r="X14" s="25">
        <v>2.08</v>
      </c>
      <c r="Y14" s="46"/>
      <c r="Z14" s="46"/>
    </row>
    <row r="15" spans="1:26" ht="15" customHeight="1" x14ac:dyDescent="0.2">
      <c r="A15" s="72">
        <v>44773</v>
      </c>
      <c r="B15" s="73" t="s">
        <v>121</v>
      </c>
      <c r="C15" s="73">
        <v>1.5</v>
      </c>
      <c r="D15" s="24">
        <v>15</v>
      </c>
      <c r="E15" s="74">
        <v>0.55694444444444446</v>
      </c>
      <c r="F15" s="75">
        <v>0.61944444444444446</v>
      </c>
      <c r="G15" s="24">
        <v>732062</v>
      </c>
      <c r="H15" s="73" t="s">
        <v>71</v>
      </c>
      <c r="I15" s="115">
        <v>22.5</v>
      </c>
      <c r="J15" s="103">
        <f t="shared" si="0"/>
        <v>22.5</v>
      </c>
      <c r="K15" s="103">
        <f t="shared" si="1"/>
        <v>0</v>
      </c>
      <c r="L15" s="92"/>
      <c r="N15" s="22" t="s">
        <v>73</v>
      </c>
      <c r="O15" s="25">
        <v>208.44</v>
      </c>
      <c r="P15" s="69"/>
      <c r="Q15" s="22" t="s">
        <v>146</v>
      </c>
      <c r="R15" s="25">
        <v>54.15</v>
      </c>
      <c r="S15"/>
      <c r="T15" s="22" t="s">
        <v>146</v>
      </c>
      <c r="U15" s="25">
        <v>3.6100000000000003</v>
      </c>
      <c r="V15"/>
      <c r="W15" s="22" t="s">
        <v>121</v>
      </c>
      <c r="X15" s="25">
        <v>5.8000000000000007</v>
      </c>
      <c r="Y15" s="46"/>
      <c r="Z15" s="46"/>
    </row>
    <row r="16" spans="1:26" ht="15" customHeight="1" x14ac:dyDescent="0.2">
      <c r="A16" s="72">
        <v>44773</v>
      </c>
      <c r="B16" s="73" t="s">
        <v>98</v>
      </c>
      <c r="C16" s="73">
        <v>3.75</v>
      </c>
      <c r="D16" s="24">
        <v>15</v>
      </c>
      <c r="E16" s="74">
        <v>0.45347222222222222</v>
      </c>
      <c r="F16" s="75">
        <v>0.60972222222222217</v>
      </c>
      <c r="G16" s="24">
        <v>732061</v>
      </c>
      <c r="H16" s="73" t="s">
        <v>70</v>
      </c>
      <c r="I16" s="115">
        <v>56.25</v>
      </c>
      <c r="J16" s="103">
        <f t="shared" si="0"/>
        <v>56.25</v>
      </c>
      <c r="K16" s="103">
        <f t="shared" si="1"/>
        <v>0</v>
      </c>
      <c r="L16" s="92"/>
      <c r="N16" s="22" t="s">
        <v>136</v>
      </c>
      <c r="O16" s="25">
        <v>57.599999999999994</v>
      </c>
      <c r="P16" s="69"/>
      <c r="Q16" s="22" t="s">
        <v>126</v>
      </c>
      <c r="R16" s="25">
        <v>124.16</v>
      </c>
      <c r="S16"/>
      <c r="T16" s="22" t="s">
        <v>126</v>
      </c>
      <c r="U16" s="25">
        <v>3.46</v>
      </c>
      <c r="V16"/>
      <c r="W16" s="22" t="s">
        <v>98</v>
      </c>
      <c r="X16" s="25">
        <v>5.1899999999999995</v>
      </c>
      <c r="Y16" s="46"/>
      <c r="Z16" s="46"/>
    </row>
    <row r="17" spans="1:26" ht="15" customHeight="1" x14ac:dyDescent="0.2">
      <c r="A17" s="72">
        <v>44773</v>
      </c>
      <c r="B17" s="73" t="s">
        <v>98</v>
      </c>
      <c r="C17" s="73">
        <v>1.66</v>
      </c>
      <c r="D17" s="24">
        <v>15</v>
      </c>
      <c r="E17" s="74">
        <v>0.63958333333333328</v>
      </c>
      <c r="F17" s="75">
        <v>0.70833333333333337</v>
      </c>
      <c r="G17" s="24">
        <v>732061</v>
      </c>
      <c r="H17" s="73" t="s">
        <v>70</v>
      </c>
      <c r="I17" s="115">
        <v>24.9</v>
      </c>
      <c r="J17" s="103">
        <f t="shared" si="0"/>
        <v>24.9</v>
      </c>
      <c r="K17" s="103">
        <f t="shared" si="1"/>
        <v>0</v>
      </c>
      <c r="L17" s="92"/>
      <c r="N17" s="22" t="s">
        <v>124</v>
      </c>
      <c r="O17" s="25">
        <v>44.7</v>
      </c>
      <c r="P17" s="69"/>
      <c r="Q17" s="22" t="s">
        <v>174</v>
      </c>
      <c r="R17" s="25">
        <v>318.60000000000002</v>
      </c>
      <c r="S17"/>
      <c r="T17" s="22" t="s">
        <v>73</v>
      </c>
      <c r="U17" s="25">
        <v>11.58</v>
      </c>
      <c r="V17"/>
      <c r="W17" s="22" t="s">
        <v>137</v>
      </c>
      <c r="X17" s="25">
        <v>4.8899999999999997</v>
      </c>
      <c r="Y17" s="46"/>
      <c r="Z17" s="46"/>
    </row>
    <row r="18" spans="1:26" ht="15" customHeight="1" x14ac:dyDescent="0.2">
      <c r="A18" s="72">
        <v>44773</v>
      </c>
      <c r="B18" s="73" t="s">
        <v>173</v>
      </c>
      <c r="C18" s="73">
        <v>1.96</v>
      </c>
      <c r="D18" s="24">
        <v>15</v>
      </c>
      <c r="E18" s="74">
        <v>0.47222222222222227</v>
      </c>
      <c r="F18" s="75">
        <v>0.5541666666666667</v>
      </c>
      <c r="G18" s="24">
        <v>732062</v>
      </c>
      <c r="H18" s="73" t="s">
        <v>71</v>
      </c>
      <c r="I18" s="115">
        <v>29.4</v>
      </c>
      <c r="J18" s="103">
        <f t="shared" si="0"/>
        <v>29.4</v>
      </c>
      <c r="K18" s="103">
        <f t="shared" si="1"/>
        <v>0</v>
      </c>
      <c r="L18" s="92"/>
      <c r="N18" s="22" t="s">
        <v>121</v>
      </c>
      <c r="O18" s="25">
        <v>218.71</v>
      </c>
      <c r="P18" s="69"/>
      <c r="Q18" s="22" t="s">
        <v>73</v>
      </c>
      <c r="R18" s="25">
        <v>208.44</v>
      </c>
      <c r="S18"/>
      <c r="T18" s="22" t="s">
        <v>136</v>
      </c>
      <c r="U18" s="25">
        <v>1.76</v>
      </c>
      <c r="V18"/>
      <c r="W18" s="22" t="s">
        <v>139</v>
      </c>
      <c r="X18" s="25">
        <v>3.32</v>
      </c>
      <c r="Y18" s="46"/>
      <c r="Z18" s="46"/>
    </row>
    <row r="19" spans="1:26" ht="15" customHeight="1" x14ac:dyDescent="0.2">
      <c r="A19" s="72">
        <v>44773</v>
      </c>
      <c r="B19" s="73" t="s">
        <v>93</v>
      </c>
      <c r="C19" s="73">
        <v>1.87</v>
      </c>
      <c r="D19" s="24">
        <v>15</v>
      </c>
      <c r="E19" s="74">
        <v>0.4909722222222222</v>
      </c>
      <c r="F19" s="74">
        <v>0.56874999999999998</v>
      </c>
      <c r="G19" s="24">
        <v>732061</v>
      </c>
      <c r="H19" s="73" t="s">
        <v>70</v>
      </c>
      <c r="I19" s="115">
        <v>28.05</v>
      </c>
      <c r="J19" s="103">
        <f t="shared" si="0"/>
        <v>28.05</v>
      </c>
      <c r="K19" s="103">
        <f t="shared" si="1"/>
        <v>0</v>
      </c>
      <c r="L19" s="92"/>
      <c r="N19" s="22" t="s">
        <v>98</v>
      </c>
      <c r="O19" s="25">
        <v>258.67999999999995</v>
      </c>
      <c r="P19" s="69"/>
      <c r="Q19" s="22" t="s">
        <v>136</v>
      </c>
      <c r="R19" s="25">
        <v>57.599999999999994</v>
      </c>
      <c r="S19"/>
      <c r="T19" s="22" t="s">
        <v>124</v>
      </c>
      <c r="U19" s="25">
        <v>2.98</v>
      </c>
      <c r="V19"/>
      <c r="W19" s="22" t="s">
        <v>163</v>
      </c>
      <c r="X19" s="25">
        <v>5.67</v>
      </c>
      <c r="Y19" s="46"/>
      <c r="Z19" s="46"/>
    </row>
    <row r="20" spans="1:26" ht="15" customHeight="1" x14ac:dyDescent="0.2">
      <c r="A20" s="72">
        <v>44773</v>
      </c>
      <c r="B20" s="73" t="s">
        <v>93</v>
      </c>
      <c r="C20" s="73">
        <v>1.7</v>
      </c>
      <c r="D20" s="24">
        <v>22</v>
      </c>
      <c r="E20" s="74">
        <v>0.57013888888888886</v>
      </c>
      <c r="F20" s="75">
        <v>0.64097222222222217</v>
      </c>
      <c r="G20" s="24">
        <v>732063</v>
      </c>
      <c r="H20" s="73" t="s">
        <v>75</v>
      </c>
      <c r="I20" s="115">
        <v>37.4</v>
      </c>
      <c r="J20" s="103">
        <f t="shared" si="0"/>
        <v>37.4</v>
      </c>
      <c r="K20" s="103">
        <f t="shared" si="1"/>
        <v>0</v>
      </c>
      <c r="L20" s="92"/>
      <c r="N20" s="22" t="s">
        <v>137</v>
      </c>
      <c r="O20" s="25">
        <v>236.95</v>
      </c>
      <c r="P20" s="69"/>
      <c r="Q20" s="22" t="s">
        <v>121</v>
      </c>
      <c r="R20" s="25">
        <v>218.71</v>
      </c>
      <c r="S20"/>
      <c r="T20" s="22" t="s">
        <v>121</v>
      </c>
      <c r="U20" s="25">
        <v>7.18</v>
      </c>
      <c r="V20"/>
      <c r="W20" s="22" t="s">
        <v>97</v>
      </c>
      <c r="X20" s="25">
        <v>4.92</v>
      </c>
      <c r="Y20" s="46"/>
      <c r="Z20" s="46"/>
    </row>
    <row r="21" spans="1:26" ht="15" customHeight="1" x14ac:dyDescent="0.2">
      <c r="A21" s="72">
        <v>44773</v>
      </c>
      <c r="B21" s="73" t="s">
        <v>141</v>
      </c>
      <c r="C21" s="73">
        <v>1.7</v>
      </c>
      <c r="D21" s="24">
        <v>15</v>
      </c>
      <c r="E21" s="74">
        <v>0.54097222222222219</v>
      </c>
      <c r="F21" s="75">
        <v>0.6118055555555556</v>
      </c>
      <c r="G21" s="24">
        <v>732061</v>
      </c>
      <c r="H21" s="73" t="s">
        <v>70</v>
      </c>
      <c r="I21" s="115">
        <v>25.5</v>
      </c>
      <c r="J21" s="103">
        <f t="shared" si="0"/>
        <v>25.5</v>
      </c>
      <c r="K21" s="103">
        <f t="shared" si="1"/>
        <v>0</v>
      </c>
      <c r="L21" s="92"/>
      <c r="N21" s="22" t="s">
        <v>103</v>
      </c>
      <c r="O21" s="25">
        <v>30.36</v>
      </c>
      <c r="P21" s="69"/>
      <c r="Q21" s="22" t="s">
        <v>137</v>
      </c>
      <c r="R21" s="25">
        <v>236.95000000000002</v>
      </c>
      <c r="S21"/>
      <c r="T21" s="22" t="s">
        <v>98</v>
      </c>
      <c r="U21" s="25">
        <v>11.219999999999999</v>
      </c>
      <c r="V21"/>
      <c r="W21" s="22" t="s">
        <v>142</v>
      </c>
      <c r="X21" s="25">
        <v>28.419999999999998</v>
      </c>
      <c r="Y21" s="46"/>
      <c r="Z21" s="46"/>
    </row>
    <row r="22" spans="1:26" ht="15" customHeight="1" x14ac:dyDescent="0.2">
      <c r="A22" s="72">
        <v>44773</v>
      </c>
      <c r="B22" s="73" t="s">
        <v>119</v>
      </c>
      <c r="C22" s="73">
        <v>4.13</v>
      </c>
      <c r="D22" s="24">
        <v>15</v>
      </c>
      <c r="E22" s="74">
        <v>0.54097222222222219</v>
      </c>
      <c r="F22" s="75">
        <v>0.71319444444444446</v>
      </c>
      <c r="G22" s="24">
        <v>732065</v>
      </c>
      <c r="H22" s="73" t="s">
        <v>120</v>
      </c>
      <c r="I22" s="115">
        <v>61.95</v>
      </c>
      <c r="J22" s="103">
        <f t="shared" si="0"/>
        <v>61.949999999999996</v>
      </c>
      <c r="K22" s="103">
        <f t="shared" si="1"/>
        <v>0</v>
      </c>
      <c r="L22" s="92"/>
      <c r="N22" s="22" t="s">
        <v>139</v>
      </c>
      <c r="O22" s="25">
        <v>103.53000000000002</v>
      </c>
      <c r="P22" s="69"/>
      <c r="Q22" s="22" t="s">
        <v>101</v>
      </c>
      <c r="R22" s="25">
        <v>258.68</v>
      </c>
      <c r="S22"/>
      <c r="T22" s="22" t="s">
        <v>137</v>
      </c>
      <c r="U22" s="25">
        <v>10.229999999999999</v>
      </c>
      <c r="V22"/>
      <c r="W22" s="22" t="s">
        <v>93</v>
      </c>
      <c r="X22" s="25">
        <v>4.58</v>
      </c>
      <c r="Y22" s="46"/>
      <c r="Z22" s="46"/>
    </row>
    <row r="23" spans="1:26" ht="15" customHeight="1" x14ac:dyDescent="0.2">
      <c r="A23" s="72">
        <v>44773</v>
      </c>
      <c r="B23" s="73" t="s">
        <v>140</v>
      </c>
      <c r="C23" s="73">
        <v>7.92</v>
      </c>
      <c r="D23" s="24">
        <v>20</v>
      </c>
      <c r="E23" s="74">
        <v>0.3743055555555555</v>
      </c>
      <c r="F23" s="75">
        <v>0.70416666666666661</v>
      </c>
      <c r="G23" s="24">
        <v>732065</v>
      </c>
      <c r="H23" s="73" t="s">
        <v>69</v>
      </c>
      <c r="I23" s="115">
        <v>158.4</v>
      </c>
      <c r="J23" s="103">
        <f t="shared" si="0"/>
        <v>158.4</v>
      </c>
      <c r="K23" s="103">
        <f t="shared" si="1"/>
        <v>0</v>
      </c>
      <c r="L23" s="92"/>
      <c r="N23" s="22" t="s">
        <v>163</v>
      </c>
      <c r="O23" s="25">
        <v>202.04999999999998</v>
      </c>
      <c r="P23" s="69"/>
      <c r="Q23" s="22" t="s">
        <v>103</v>
      </c>
      <c r="R23" s="25">
        <v>30.36</v>
      </c>
      <c r="S23"/>
      <c r="T23" s="22" t="s">
        <v>103</v>
      </c>
      <c r="U23" s="25">
        <v>1.38</v>
      </c>
      <c r="V23"/>
      <c r="W23" s="22" t="s">
        <v>119</v>
      </c>
      <c r="X23" s="25">
        <v>8.7899999999999991</v>
      </c>
      <c r="Y23" s="46"/>
      <c r="Z23" s="46"/>
    </row>
    <row r="24" spans="1:26" ht="15" customHeight="1" x14ac:dyDescent="0.2">
      <c r="A24" s="72">
        <v>44773</v>
      </c>
      <c r="B24" s="73" t="s">
        <v>109</v>
      </c>
      <c r="C24" s="73">
        <v>1.75</v>
      </c>
      <c r="D24" s="24">
        <v>22</v>
      </c>
      <c r="E24" s="74">
        <v>0.54097222222222219</v>
      </c>
      <c r="F24" s="75">
        <v>0.61319444444444449</v>
      </c>
      <c r="G24" s="24">
        <v>732063</v>
      </c>
      <c r="H24" s="73" t="s">
        <v>75</v>
      </c>
      <c r="I24" s="115">
        <v>38.5</v>
      </c>
      <c r="J24" s="103">
        <f t="shared" si="0"/>
        <v>38.5</v>
      </c>
      <c r="K24" s="103">
        <f t="shared" si="1"/>
        <v>0</v>
      </c>
      <c r="L24" s="92"/>
      <c r="N24" s="22" t="s">
        <v>97</v>
      </c>
      <c r="O24" s="25">
        <v>263.89</v>
      </c>
      <c r="P24" s="69"/>
      <c r="Q24" s="22" t="s">
        <v>139</v>
      </c>
      <c r="R24" s="25">
        <v>103.53</v>
      </c>
      <c r="S24"/>
      <c r="T24" s="22" t="s">
        <v>139</v>
      </c>
      <c r="U24" s="25">
        <v>2.98</v>
      </c>
      <c r="V24"/>
      <c r="W24" s="22" t="s">
        <v>140</v>
      </c>
      <c r="X24" s="25">
        <v>40.01</v>
      </c>
      <c r="Y24" s="46"/>
      <c r="Z24" s="46"/>
    </row>
    <row r="25" spans="1:26" ht="15" customHeight="1" x14ac:dyDescent="0.2">
      <c r="A25" s="72">
        <v>44773</v>
      </c>
      <c r="B25" s="73" t="s">
        <v>109</v>
      </c>
      <c r="C25" s="73">
        <v>1.44</v>
      </c>
      <c r="D25" s="24">
        <v>15</v>
      </c>
      <c r="E25" s="75">
        <v>0.61805555555555558</v>
      </c>
      <c r="F25" s="75">
        <v>0.6777777777777777</v>
      </c>
      <c r="G25" s="24">
        <v>732061</v>
      </c>
      <c r="H25" s="73" t="s">
        <v>70</v>
      </c>
      <c r="I25" s="115">
        <v>21.6</v>
      </c>
      <c r="J25" s="103">
        <f t="shared" si="0"/>
        <v>21.599999999999998</v>
      </c>
      <c r="K25" s="103">
        <f t="shared" si="1"/>
        <v>0</v>
      </c>
      <c r="N25" s="22" t="s">
        <v>142</v>
      </c>
      <c r="O25" s="25">
        <v>807.0200000000001</v>
      </c>
      <c r="P25" s="69"/>
      <c r="Q25" s="22" t="s">
        <v>163</v>
      </c>
      <c r="R25" s="25">
        <v>202.05</v>
      </c>
      <c r="S25" s="22"/>
      <c r="T25" s="22" t="s">
        <v>163</v>
      </c>
      <c r="U25" s="25">
        <v>7.8000000000000007</v>
      </c>
      <c r="V25"/>
      <c r="W25" s="22" t="s">
        <v>110</v>
      </c>
      <c r="X25" s="25">
        <v>8.14</v>
      </c>
      <c r="Y25" s="46"/>
      <c r="Z25" s="46"/>
    </row>
    <row r="26" spans="1:26" ht="15" customHeight="1" x14ac:dyDescent="0.2">
      <c r="A26" s="72">
        <v>44773</v>
      </c>
      <c r="B26" s="73" t="s">
        <v>74</v>
      </c>
      <c r="C26" s="73">
        <v>1.78</v>
      </c>
      <c r="D26" s="24">
        <v>15</v>
      </c>
      <c r="E26" s="74">
        <v>0.40833333333333338</v>
      </c>
      <c r="F26" s="74">
        <v>0.4826388888888889</v>
      </c>
      <c r="G26" s="24">
        <v>732061</v>
      </c>
      <c r="H26" s="73" t="s">
        <v>70</v>
      </c>
      <c r="I26" s="115">
        <v>26.7</v>
      </c>
      <c r="J26" s="103">
        <f t="shared" si="0"/>
        <v>26.7</v>
      </c>
      <c r="K26" s="103">
        <f t="shared" si="1"/>
        <v>0</v>
      </c>
      <c r="N26" s="22" t="s">
        <v>93</v>
      </c>
      <c r="O26" s="25">
        <v>206.75000000000003</v>
      </c>
      <c r="P26" s="69"/>
      <c r="Q26" s="22" t="s">
        <v>173</v>
      </c>
      <c r="R26" s="25">
        <v>146.35</v>
      </c>
      <c r="S26" s="22"/>
      <c r="T26" s="22" t="s">
        <v>97</v>
      </c>
      <c r="U26" s="25">
        <v>10.749999999999998</v>
      </c>
      <c r="V26"/>
      <c r="W26" s="22" t="s">
        <v>74</v>
      </c>
      <c r="X26" s="25">
        <v>5.9799999999999995</v>
      </c>
      <c r="Y26" s="46"/>
      <c r="Z26" s="46"/>
    </row>
    <row r="27" spans="1:26" ht="15" customHeight="1" x14ac:dyDescent="0.2">
      <c r="A27" s="72">
        <v>44773</v>
      </c>
      <c r="B27" s="73" t="s">
        <v>74</v>
      </c>
      <c r="C27" s="73">
        <v>1.34</v>
      </c>
      <c r="D27" s="24">
        <v>22</v>
      </c>
      <c r="E27" s="74">
        <v>0.48819444444444443</v>
      </c>
      <c r="F27" s="74">
        <v>0.54375000000000007</v>
      </c>
      <c r="G27" s="24">
        <v>732063</v>
      </c>
      <c r="H27" s="73" t="s">
        <v>75</v>
      </c>
      <c r="I27" s="115">
        <v>29.48</v>
      </c>
      <c r="J27" s="103">
        <f t="shared" si="0"/>
        <v>29.48</v>
      </c>
      <c r="K27" s="103">
        <f t="shared" si="1"/>
        <v>0</v>
      </c>
      <c r="N27" s="22" t="s">
        <v>141</v>
      </c>
      <c r="O27" s="25">
        <v>111.30000000000001</v>
      </c>
      <c r="P27" s="69"/>
      <c r="Q27" s="22" t="s">
        <v>97</v>
      </c>
      <c r="R27" s="25">
        <v>285.89</v>
      </c>
      <c r="S27" s="22"/>
      <c r="T27" s="22" t="s">
        <v>142</v>
      </c>
      <c r="U27" s="25">
        <v>20.299999999999997</v>
      </c>
      <c r="V27"/>
      <c r="W27" s="22" t="s">
        <v>133</v>
      </c>
      <c r="X27" s="25">
        <v>27.36</v>
      </c>
      <c r="Y27" s="46"/>
      <c r="Z27" s="46"/>
    </row>
    <row r="28" spans="1:26" ht="15" customHeight="1" x14ac:dyDescent="0.2">
      <c r="A28" s="72">
        <v>44773</v>
      </c>
      <c r="B28" s="73" t="s">
        <v>74</v>
      </c>
      <c r="C28" s="73">
        <v>1.33</v>
      </c>
      <c r="D28" s="24">
        <v>15</v>
      </c>
      <c r="E28" s="74">
        <v>0.66111111111111109</v>
      </c>
      <c r="F28" s="75">
        <v>0.71666666666666667</v>
      </c>
      <c r="G28" s="24">
        <v>732061</v>
      </c>
      <c r="H28" s="73" t="s">
        <v>70</v>
      </c>
      <c r="I28" s="115">
        <v>19.95</v>
      </c>
      <c r="J28" s="103">
        <f t="shared" si="0"/>
        <v>19.950000000000003</v>
      </c>
      <c r="K28" s="103">
        <f t="shared" si="1"/>
        <v>0</v>
      </c>
      <c r="N28" s="22" t="s">
        <v>119</v>
      </c>
      <c r="O28" s="25">
        <v>255.45</v>
      </c>
      <c r="P28" s="69"/>
      <c r="Q28" s="22" t="s">
        <v>142</v>
      </c>
      <c r="R28" s="25">
        <v>807.02</v>
      </c>
      <c r="T28" s="22" t="s">
        <v>93</v>
      </c>
      <c r="U28" s="25">
        <v>6.87</v>
      </c>
      <c r="V28"/>
      <c r="W28" s="22" t="s">
        <v>104</v>
      </c>
      <c r="X28" s="25">
        <v>1.64</v>
      </c>
      <c r="Y28" s="46"/>
      <c r="Z28" s="46"/>
    </row>
    <row r="29" spans="1:26" ht="15" customHeight="1" x14ac:dyDescent="0.2">
      <c r="A29" s="72">
        <v>44773</v>
      </c>
      <c r="B29" s="73" t="s">
        <v>133</v>
      </c>
      <c r="C29" s="73">
        <v>6.6</v>
      </c>
      <c r="D29" s="24">
        <v>16</v>
      </c>
      <c r="E29" s="74">
        <v>0.39444444444444443</v>
      </c>
      <c r="F29" s="74">
        <v>0.6694444444444444</v>
      </c>
      <c r="G29" s="24">
        <v>732065</v>
      </c>
      <c r="H29" s="73" t="s">
        <v>69</v>
      </c>
      <c r="I29" s="115">
        <v>105.6</v>
      </c>
      <c r="J29" s="103">
        <f t="shared" si="0"/>
        <v>105.6</v>
      </c>
      <c r="K29" s="103">
        <f t="shared" si="1"/>
        <v>0</v>
      </c>
      <c r="N29" s="22" t="s">
        <v>140</v>
      </c>
      <c r="O29" s="25">
        <v>1537.0000000000002</v>
      </c>
      <c r="P29" s="69"/>
      <c r="Q29" s="22" t="s">
        <v>93</v>
      </c>
      <c r="R29" s="25">
        <v>206.75</v>
      </c>
      <c r="T29" s="22" t="s">
        <v>141</v>
      </c>
      <c r="U29" s="25">
        <v>7.4200000000000008</v>
      </c>
      <c r="V29" s="46"/>
      <c r="W29" s="22" t="s">
        <v>100</v>
      </c>
      <c r="X29" s="25">
        <v>9.379999999999999</v>
      </c>
      <c r="Y29" s="46"/>
      <c r="Z29" s="46"/>
    </row>
    <row r="30" spans="1:26" ht="15" customHeight="1" x14ac:dyDescent="0.2">
      <c r="A30" s="72">
        <v>44773</v>
      </c>
      <c r="B30" s="73" t="s">
        <v>104</v>
      </c>
      <c r="C30" s="73">
        <v>1.78</v>
      </c>
      <c r="D30" s="24">
        <v>22</v>
      </c>
      <c r="E30" s="74">
        <v>0.42708333333333331</v>
      </c>
      <c r="F30" s="75">
        <v>0.50138888888888888</v>
      </c>
      <c r="G30" s="24">
        <v>732063</v>
      </c>
      <c r="H30" s="73" t="s">
        <v>95</v>
      </c>
      <c r="I30" s="115">
        <v>39.159999999999997</v>
      </c>
      <c r="J30" s="103">
        <f t="shared" si="0"/>
        <v>39.160000000000004</v>
      </c>
      <c r="K30" s="103">
        <f t="shared" si="1"/>
        <v>0</v>
      </c>
      <c r="N30" s="22" t="s">
        <v>109</v>
      </c>
      <c r="O30" s="25">
        <v>251.57</v>
      </c>
      <c r="P30" s="69"/>
      <c r="Q30" s="22" t="s">
        <v>141</v>
      </c>
      <c r="R30" s="25">
        <v>111.3</v>
      </c>
      <c r="T30" s="22" t="s">
        <v>119</v>
      </c>
      <c r="U30" s="25">
        <v>8.24</v>
      </c>
      <c r="V30" s="46"/>
      <c r="W30" s="22" t="s">
        <v>138</v>
      </c>
      <c r="X30" s="25">
        <v>1.78</v>
      </c>
      <c r="Y30" s="46"/>
      <c r="Z30" s="46"/>
    </row>
    <row r="31" spans="1:26" ht="15" customHeight="1" x14ac:dyDescent="0.2">
      <c r="A31" s="72">
        <v>44773</v>
      </c>
      <c r="B31" s="73" t="s">
        <v>100</v>
      </c>
      <c r="C31" s="73">
        <v>3.5</v>
      </c>
      <c r="D31" s="24">
        <v>22</v>
      </c>
      <c r="E31" s="74">
        <v>0.4513888888888889</v>
      </c>
      <c r="F31" s="75">
        <v>0.59722222222222221</v>
      </c>
      <c r="G31" s="24">
        <v>732063</v>
      </c>
      <c r="H31" s="73" t="s">
        <v>92</v>
      </c>
      <c r="I31" s="115">
        <v>77</v>
      </c>
      <c r="J31" s="103">
        <f t="shared" si="0"/>
        <v>77</v>
      </c>
      <c r="K31" s="103">
        <f t="shared" si="1"/>
        <v>0</v>
      </c>
      <c r="N31" s="22" t="s">
        <v>123</v>
      </c>
      <c r="O31" s="25">
        <v>59.25</v>
      </c>
      <c r="P31" s="69"/>
      <c r="Q31" s="22" t="s">
        <v>119</v>
      </c>
      <c r="R31" s="25">
        <v>255.45000000000002</v>
      </c>
      <c r="T31" s="22" t="s">
        <v>140</v>
      </c>
      <c r="U31" s="25">
        <v>36.840000000000003</v>
      </c>
      <c r="V31" s="46"/>
      <c r="W31" s="22" t="s">
        <v>147</v>
      </c>
      <c r="X31" s="25">
        <v>12.73</v>
      </c>
      <c r="Y31" s="46"/>
      <c r="Z31" s="46"/>
    </row>
    <row r="32" spans="1:26" ht="15" customHeight="1" x14ac:dyDescent="0.2">
      <c r="A32" s="72">
        <v>44773</v>
      </c>
      <c r="B32" s="73" t="s">
        <v>99</v>
      </c>
      <c r="C32" s="73">
        <v>3.37</v>
      </c>
      <c r="D32" s="24">
        <v>22</v>
      </c>
      <c r="E32" s="74">
        <v>0.44305555555555554</v>
      </c>
      <c r="F32" s="75">
        <v>0.58333333333333337</v>
      </c>
      <c r="G32" s="24">
        <v>732063</v>
      </c>
      <c r="H32" s="73" t="s">
        <v>92</v>
      </c>
      <c r="I32" s="115">
        <v>74.14</v>
      </c>
      <c r="J32" s="103">
        <f t="shared" si="0"/>
        <v>74.14</v>
      </c>
      <c r="K32" s="103">
        <f t="shared" si="1"/>
        <v>0</v>
      </c>
      <c r="N32" s="22" t="s">
        <v>110</v>
      </c>
      <c r="O32" s="25">
        <v>223.73000000000002</v>
      </c>
      <c r="P32" s="69"/>
      <c r="Q32" s="22" t="s">
        <v>140</v>
      </c>
      <c r="R32" s="25">
        <v>1493.6000000000001</v>
      </c>
      <c r="T32" s="22" t="s">
        <v>109</v>
      </c>
      <c r="U32" s="25">
        <v>13.85</v>
      </c>
      <c r="V32" s="46"/>
      <c r="W32" s="22" t="s">
        <v>99</v>
      </c>
      <c r="X32" s="25">
        <v>8.9599999999999991</v>
      </c>
      <c r="Y32" s="46"/>
      <c r="Z32" s="46"/>
    </row>
    <row r="33" spans="1:26" ht="15" customHeight="1" x14ac:dyDescent="0.2">
      <c r="A33" s="72">
        <v>44774</v>
      </c>
      <c r="B33" s="73" t="s">
        <v>144</v>
      </c>
      <c r="C33" s="73">
        <v>1.61</v>
      </c>
      <c r="D33" s="24">
        <v>15</v>
      </c>
      <c r="E33" s="75">
        <v>0.43124999999999997</v>
      </c>
      <c r="F33" s="75">
        <v>0.49791666666666662</v>
      </c>
      <c r="G33" s="24">
        <v>732061</v>
      </c>
      <c r="H33" s="73" t="s">
        <v>70</v>
      </c>
      <c r="I33" s="115">
        <v>24.15</v>
      </c>
      <c r="J33" s="103">
        <f t="shared" si="0"/>
        <v>24.150000000000002</v>
      </c>
      <c r="K33" s="103">
        <f t="shared" si="1"/>
        <v>0</v>
      </c>
      <c r="N33" s="22" t="s">
        <v>74</v>
      </c>
      <c r="O33" s="25">
        <v>218.62999999999997</v>
      </c>
      <c r="P33" s="69"/>
      <c r="Q33" s="22" t="s">
        <v>175</v>
      </c>
      <c r="R33" s="25">
        <v>361.2</v>
      </c>
      <c r="T33" s="22" t="s">
        <v>123</v>
      </c>
      <c r="U33" s="25">
        <v>3.95</v>
      </c>
      <c r="V33" s="60"/>
      <c r="W33" s="22" t="s">
        <v>173</v>
      </c>
      <c r="X33" s="25">
        <v>6.91</v>
      </c>
      <c r="Y33" s="46"/>
      <c r="Z33" s="46"/>
    </row>
    <row r="34" spans="1:26" ht="15" customHeight="1" x14ac:dyDescent="0.2">
      <c r="A34" s="72">
        <v>44774</v>
      </c>
      <c r="B34" s="73" t="s">
        <v>144</v>
      </c>
      <c r="C34" s="73">
        <v>1.56</v>
      </c>
      <c r="D34" s="24">
        <v>15</v>
      </c>
      <c r="E34" s="75">
        <v>0.49861111111111112</v>
      </c>
      <c r="F34" s="75">
        <v>0.56319444444444444</v>
      </c>
      <c r="G34" s="24">
        <v>732061</v>
      </c>
      <c r="H34" s="73" t="s">
        <v>70</v>
      </c>
      <c r="I34" s="115">
        <v>23.4</v>
      </c>
      <c r="J34" s="103">
        <f t="shared" si="0"/>
        <v>23.400000000000002</v>
      </c>
      <c r="K34" s="103">
        <f t="shared" si="1"/>
        <v>0</v>
      </c>
      <c r="N34" s="22" t="s">
        <v>133</v>
      </c>
      <c r="O34" s="25">
        <v>975.2</v>
      </c>
      <c r="P34" s="69"/>
      <c r="Q34" s="22" t="s">
        <v>109</v>
      </c>
      <c r="R34" s="25">
        <v>251.57</v>
      </c>
      <c r="T34" s="22" t="s">
        <v>110</v>
      </c>
      <c r="U34" s="25">
        <v>4.54</v>
      </c>
      <c r="V34" s="46"/>
      <c r="W34" s="22" t="s">
        <v>174</v>
      </c>
      <c r="X34" s="25">
        <v>8.8800000000000008</v>
      </c>
      <c r="Y34" s="46"/>
      <c r="Z34" s="46"/>
    </row>
    <row r="35" spans="1:26" ht="15" customHeight="1" x14ac:dyDescent="0.2">
      <c r="A35" s="72">
        <v>44774</v>
      </c>
      <c r="B35" s="73" t="s">
        <v>144</v>
      </c>
      <c r="C35" s="73">
        <v>1.57</v>
      </c>
      <c r="D35" s="24">
        <v>15</v>
      </c>
      <c r="E35" s="75">
        <v>0.57638888888888895</v>
      </c>
      <c r="F35" s="75">
        <v>0.64166666666666672</v>
      </c>
      <c r="G35" s="24">
        <v>732061</v>
      </c>
      <c r="H35" s="73" t="s">
        <v>70</v>
      </c>
      <c r="I35" s="115">
        <v>23.55</v>
      </c>
      <c r="J35" s="103">
        <f t="shared" si="0"/>
        <v>23.55</v>
      </c>
      <c r="K35" s="103">
        <f t="shared" si="1"/>
        <v>0</v>
      </c>
      <c r="N35" s="22" t="s">
        <v>104</v>
      </c>
      <c r="O35" s="25">
        <v>107.25999999999999</v>
      </c>
      <c r="P35" s="69"/>
      <c r="Q35" s="22" t="s">
        <v>123</v>
      </c>
      <c r="R35" s="25">
        <v>59.25</v>
      </c>
      <c r="T35" s="22" t="s">
        <v>74</v>
      </c>
      <c r="U35" s="25">
        <v>7.9700000000000006</v>
      </c>
      <c r="V35" s="46"/>
      <c r="W35" s="22" t="s">
        <v>175</v>
      </c>
      <c r="X35" s="25">
        <v>17.419999999999998</v>
      </c>
      <c r="Y35" s="46"/>
      <c r="Z35" s="46"/>
    </row>
    <row r="36" spans="1:26" ht="15" customHeight="1" x14ac:dyDescent="0.2">
      <c r="A36" s="72">
        <v>44774</v>
      </c>
      <c r="B36" s="73" t="s">
        <v>162</v>
      </c>
      <c r="C36" s="73">
        <v>1.02</v>
      </c>
      <c r="D36" s="24">
        <v>22</v>
      </c>
      <c r="E36" s="75">
        <v>0.4201388888888889</v>
      </c>
      <c r="F36" s="75">
        <v>0.46249999999999997</v>
      </c>
      <c r="G36" s="24">
        <v>732063</v>
      </c>
      <c r="H36" s="73" t="s">
        <v>75</v>
      </c>
      <c r="I36" s="115">
        <v>22.44</v>
      </c>
      <c r="J36" s="103">
        <f t="shared" si="0"/>
        <v>22.44</v>
      </c>
      <c r="K36" s="103">
        <f t="shared" si="1"/>
        <v>0</v>
      </c>
      <c r="N36" s="22" t="s">
        <v>100</v>
      </c>
      <c r="O36" s="25">
        <v>249.8</v>
      </c>
      <c r="P36" s="69"/>
      <c r="Q36" s="22" t="s">
        <v>110</v>
      </c>
      <c r="R36" s="25">
        <v>223.73</v>
      </c>
      <c r="T36" s="22" t="s">
        <v>133</v>
      </c>
      <c r="U36" s="25">
        <v>33.590000000000003</v>
      </c>
      <c r="V36" s="46"/>
      <c r="W36" s="22" t="s">
        <v>176</v>
      </c>
      <c r="X36" s="25">
        <v>13.35</v>
      </c>
      <c r="Y36" s="46"/>
      <c r="Z36" s="46"/>
    </row>
    <row r="37" spans="1:26" ht="15" customHeight="1" x14ac:dyDescent="0.2">
      <c r="A37" s="72">
        <v>44774</v>
      </c>
      <c r="B37" s="73" t="s">
        <v>134</v>
      </c>
      <c r="C37" s="73">
        <v>1.51</v>
      </c>
      <c r="D37" s="24">
        <v>15</v>
      </c>
      <c r="E37" s="75">
        <v>0.47500000000000003</v>
      </c>
      <c r="F37" s="75">
        <v>0.53749999999999998</v>
      </c>
      <c r="G37" s="24">
        <v>732061</v>
      </c>
      <c r="H37" s="73" t="s">
        <v>70</v>
      </c>
      <c r="I37" s="115">
        <v>22.65</v>
      </c>
      <c r="J37" s="103">
        <f t="shared" si="0"/>
        <v>22.65</v>
      </c>
      <c r="K37" s="103">
        <f t="shared" si="1"/>
        <v>0</v>
      </c>
      <c r="N37" s="22" t="s">
        <v>138</v>
      </c>
      <c r="O37" s="25">
        <v>134.70999999999998</v>
      </c>
      <c r="P37" s="69"/>
      <c r="Q37" s="22" t="s">
        <v>74</v>
      </c>
      <c r="R37" s="25">
        <v>218.62999999999997</v>
      </c>
      <c r="T37" s="22" t="s">
        <v>104</v>
      </c>
      <c r="U37" s="25">
        <v>4.68</v>
      </c>
      <c r="V37" s="46"/>
      <c r="W37" s="22" t="s">
        <v>177</v>
      </c>
      <c r="X37" s="25">
        <v>5.15</v>
      </c>
      <c r="Y37" s="46"/>
      <c r="Z37" s="46"/>
    </row>
    <row r="38" spans="1:26" ht="15" customHeight="1" x14ac:dyDescent="0.2">
      <c r="A38" s="72">
        <v>44774</v>
      </c>
      <c r="B38" s="73" t="s">
        <v>134</v>
      </c>
      <c r="C38" s="73">
        <v>1.59</v>
      </c>
      <c r="D38" s="24">
        <v>15</v>
      </c>
      <c r="E38" s="75">
        <v>0.53749999999999998</v>
      </c>
      <c r="F38" s="75">
        <v>0.60416666666666663</v>
      </c>
      <c r="G38" s="24">
        <v>732061</v>
      </c>
      <c r="H38" s="73" t="s">
        <v>70</v>
      </c>
      <c r="I38" s="115">
        <v>23.85</v>
      </c>
      <c r="J38" s="103">
        <f t="shared" si="0"/>
        <v>23.85</v>
      </c>
      <c r="K38" s="103">
        <f t="shared" si="1"/>
        <v>0</v>
      </c>
      <c r="N38" s="22" t="s">
        <v>147</v>
      </c>
      <c r="O38" s="25">
        <v>313.38</v>
      </c>
      <c r="P38" s="69"/>
      <c r="Q38" s="22" t="s">
        <v>133</v>
      </c>
      <c r="R38" s="25">
        <v>975.2</v>
      </c>
      <c r="T38" s="22" t="s">
        <v>100</v>
      </c>
      <c r="U38" s="25">
        <v>5.6400000000000006</v>
      </c>
      <c r="V38" s="46"/>
      <c r="W38" s="22" t="s">
        <v>178</v>
      </c>
      <c r="X38" s="25">
        <v>1.54</v>
      </c>
      <c r="Y38" s="46"/>
      <c r="Z38" s="46"/>
    </row>
    <row r="39" spans="1:26" ht="15" customHeight="1" x14ac:dyDescent="0.2">
      <c r="A39" s="72">
        <v>44774</v>
      </c>
      <c r="B39" s="73" t="s">
        <v>134</v>
      </c>
      <c r="C39" s="73">
        <v>1.4</v>
      </c>
      <c r="D39" s="24">
        <v>15</v>
      </c>
      <c r="E39" s="75">
        <v>0.61875000000000002</v>
      </c>
      <c r="F39" s="75">
        <v>0.67708333333333337</v>
      </c>
      <c r="G39" s="24">
        <v>732061</v>
      </c>
      <c r="H39" s="73" t="s">
        <v>70</v>
      </c>
      <c r="I39" s="115">
        <v>21</v>
      </c>
      <c r="J39" s="103">
        <f t="shared" si="0"/>
        <v>21</v>
      </c>
      <c r="K39" s="103">
        <f t="shared" si="1"/>
        <v>0</v>
      </c>
      <c r="N39" s="22" t="s">
        <v>99</v>
      </c>
      <c r="O39" s="25">
        <v>321.96000000000004</v>
      </c>
      <c r="P39" s="69"/>
      <c r="Q39" s="22" t="s">
        <v>177</v>
      </c>
      <c r="R39" s="25">
        <v>90.47999999999999</v>
      </c>
      <c r="T39" s="22" t="s">
        <v>138</v>
      </c>
      <c r="U39" s="25">
        <v>6.37</v>
      </c>
      <c r="V39" s="46"/>
      <c r="W39" s="22" t="s">
        <v>78</v>
      </c>
      <c r="X39" s="25">
        <v>303.90999999999997</v>
      </c>
      <c r="Y39" s="46"/>
      <c r="Z39" s="46"/>
    </row>
    <row r="40" spans="1:26" ht="15" customHeight="1" x14ac:dyDescent="0.2">
      <c r="A40" s="72">
        <v>44774</v>
      </c>
      <c r="B40" s="73" t="s">
        <v>148</v>
      </c>
      <c r="C40" s="73">
        <v>1.38</v>
      </c>
      <c r="D40" s="24">
        <v>22</v>
      </c>
      <c r="E40" s="75">
        <v>0.49652777777777773</v>
      </c>
      <c r="F40" s="75">
        <v>0.5541666666666667</v>
      </c>
      <c r="G40" s="24">
        <v>732063</v>
      </c>
      <c r="H40" s="73" t="s">
        <v>75</v>
      </c>
      <c r="I40" s="115">
        <v>30.36</v>
      </c>
      <c r="J40" s="103">
        <f t="shared" si="0"/>
        <v>30.36</v>
      </c>
      <c r="K40" s="103">
        <f t="shared" si="1"/>
        <v>0</v>
      </c>
      <c r="N40" s="22" t="s">
        <v>173</v>
      </c>
      <c r="O40" s="25">
        <v>146.34999999999997</v>
      </c>
      <c r="P40" s="69"/>
      <c r="Q40" s="22" t="s">
        <v>104</v>
      </c>
      <c r="R40" s="25">
        <v>107.25999999999999</v>
      </c>
      <c r="T40" s="22" t="s">
        <v>147</v>
      </c>
      <c r="U40" s="25">
        <v>7.28</v>
      </c>
      <c r="V40" s="46"/>
      <c r="W40"/>
      <c r="X40"/>
      <c r="Y40" s="46"/>
      <c r="Z40" s="46"/>
    </row>
    <row r="41" spans="1:26" ht="15" customHeight="1" x14ac:dyDescent="0.2">
      <c r="A41" s="72">
        <v>44774</v>
      </c>
      <c r="B41" s="73" t="s">
        <v>148</v>
      </c>
      <c r="C41" s="73">
        <v>1.33</v>
      </c>
      <c r="D41" s="24">
        <v>22</v>
      </c>
      <c r="E41" s="74">
        <v>0.5805555555555556</v>
      </c>
      <c r="F41" s="74">
        <v>0.63611111111111118</v>
      </c>
      <c r="G41" s="24">
        <v>732063</v>
      </c>
      <c r="H41" s="73" t="s">
        <v>75</v>
      </c>
      <c r="I41" s="115">
        <v>29.26</v>
      </c>
      <c r="J41" s="103">
        <f t="shared" si="0"/>
        <v>29.26</v>
      </c>
      <c r="K41" s="103">
        <f t="shared" si="1"/>
        <v>0</v>
      </c>
      <c r="N41" s="22" t="s">
        <v>174</v>
      </c>
      <c r="O41" s="25">
        <v>318.60000000000002</v>
      </c>
      <c r="P41" s="69"/>
      <c r="Q41" s="22" t="s">
        <v>100</v>
      </c>
      <c r="R41" s="25">
        <v>249.79999999999998</v>
      </c>
      <c r="T41" s="22" t="s">
        <v>99</v>
      </c>
      <c r="U41" s="25">
        <v>9.06</v>
      </c>
      <c r="V41" s="46"/>
      <c r="W41"/>
      <c r="X41"/>
      <c r="Y41" s="46"/>
      <c r="Z41" s="46"/>
    </row>
    <row r="42" spans="1:26" ht="15" customHeight="1" x14ac:dyDescent="0.2">
      <c r="A42" s="72">
        <v>44774</v>
      </c>
      <c r="B42" s="73" t="s">
        <v>122</v>
      </c>
      <c r="C42" s="73">
        <v>1.67</v>
      </c>
      <c r="D42" s="24">
        <v>15</v>
      </c>
      <c r="E42" s="75">
        <v>0.45416666666666666</v>
      </c>
      <c r="F42" s="75">
        <v>0.52430555555555558</v>
      </c>
      <c r="G42" s="24">
        <v>732061</v>
      </c>
      <c r="H42" s="73" t="s">
        <v>70</v>
      </c>
      <c r="I42" s="115">
        <v>25.05</v>
      </c>
      <c r="J42" s="103">
        <f t="shared" si="0"/>
        <v>25.049999999999997</v>
      </c>
      <c r="K42" s="103">
        <f t="shared" si="1"/>
        <v>0</v>
      </c>
      <c r="N42" s="22" t="s">
        <v>175</v>
      </c>
      <c r="O42" s="25">
        <v>361.2</v>
      </c>
      <c r="P42" s="69"/>
      <c r="Q42" s="22" t="s">
        <v>138</v>
      </c>
      <c r="R42" s="25">
        <v>134.71</v>
      </c>
      <c r="T42" s="22" t="s">
        <v>173</v>
      </c>
      <c r="U42" s="25">
        <v>1.96</v>
      </c>
      <c r="V42" s="46"/>
      <c r="W42"/>
      <c r="X42"/>
      <c r="Y42" s="46"/>
      <c r="Z42" s="46"/>
    </row>
    <row r="43" spans="1:26" ht="15" customHeight="1" x14ac:dyDescent="0.2">
      <c r="A43" s="72">
        <v>44774</v>
      </c>
      <c r="B43" s="73" t="s">
        <v>122</v>
      </c>
      <c r="C43" s="73">
        <v>1.44</v>
      </c>
      <c r="D43" s="24">
        <v>15</v>
      </c>
      <c r="E43" s="75">
        <v>0.55694444444444446</v>
      </c>
      <c r="F43" s="75">
        <v>0.61736111111111114</v>
      </c>
      <c r="G43" s="24">
        <v>732061</v>
      </c>
      <c r="H43" s="73" t="s">
        <v>70</v>
      </c>
      <c r="I43" s="115">
        <v>21.6</v>
      </c>
      <c r="J43" s="103">
        <f t="shared" si="0"/>
        <v>21.599999999999998</v>
      </c>
      <c r="K43" s="103">
        <f t="shared" si="1"/>
        <v>0</v>
      </c>
      <c r="N43" s="22" t="s">
        <v>176</v>
      </c>
      <c r="O43" s="25">
        <v>215.58</v>
      </c>
      <c r="P43" s="69"/>
      <c r="Q43" s="22" t="s">
        <v>147</v>
      </c>
      <c r="R43" s="25">
        <v>313.38</v>
      </c>
      <c r="T43" s="22" t="s">
        <v>174</v>
      </c>
      <c r="U43" s="25">
        <v>11.95</v>
      </c>
      <c r="V43" s="46"/>
      <c r="W43"/>
      <c r="X43"/>
      <c r="Y43" s="46"/>
      <c r="Z43" s="46"/>
    </row>
    <row r="44" spans="1:26" ht="15" customHeight="1" x14ac:dyDescent="0.2">
      <c r="A44" s="72">
        <v>44774</v>
      </c>
      <c r="B44" s="73" t="s">
        <v>122</v>
      </c>
      <c r="C44" s="73">
        <v>1.56</v>
      </c>
      <c r="D44" s="24">
        <v>15</v>
      </c>
      <c r="E44" s="75">
        <v>0.66527777777777775</v>
      </c>
      <c r="F44" s="75">
        <v>0.73055555555555562</v>
      </c>
      <c r="G44" s="24">
        <v>732061</v>
      </c>
      <c r="H44" s="73" t="s">
        <v>70</v>
      </c>
      <c r="I44" s="115">
        <v>23.4</v>
      </c>
      <c r="J44" s="103">
        <f t="shared" si="0"/>
        <v>23.400000000000002</v>
      </c>
      <c r="K44" s="103">
        <f t="shared" si="1"/>
        <v>0</v>
      </c>
      <c r="N44" s="22" t="s">
        <v>177</v>
      </c>
      <c r="O44" s="25">
        <v>90.48</v>
      </c>
      <c r="P44" s="69"/>
      <c r="Q44" s="22" t="s">
        <v>99</v>
      </c>
      <c r="R44" s="25">
        <v>321.96000000000004</v>
      </c>
      <c r="T44" s="22" t="s">
        <v>175</v>
      </c>
      <c r="U44" s="25">
        <v>4.91</v>
      </c>
      <c r="V44" s="46"/>
      <c r="W44"/>
      <c r="X44"/>
      <c r="Y44" s="46"/>
      <c r="Z44" s="46"/>
    </row>
    <row r="45" spans="1:26" ht="15" customHeight="1" x14ac:dyDescent="0.2">
      <c r="A45" s="72">
        <v>44774</v>
      </c>
      <c r="B45" s="73" t="s">
        <v>73</v>
      </c>
      <c r="C45" s="73">
        <v>6.45</v>
      </c>
      <c r="D45" s="24">
        <v>18</v>
      </c>
      <c r="E45" s="74">
        <v>0.4069444444444445</v>
      </c>
      <c r="F45" s="75">
        <v>0.67569444444444438</v>
      </c>
      <c r="G45" s="24">
        <v>732065</v>
      </c>
      <c r="H45" s="73" t="s">
        <v>69</v>
      </c>
      <c r="I45" s="115">
        <v>116.1</v>
      </c>
      <c r="J45" s="103">
        <f t="shared" si="0"/>
        <v>116.10000000000001</v>
      </c>
      <c r="K45" s="103">
        <f t="shared" si="1"/>
        <v>0</v>
      </c>
      <c r="N45" s="22" t="s">
        <v>178</v>
      </c>
      <c r="O45" s="25">
        <v>23.1</v>
      </c>
      <c r="P45" s="69"/>
      <c r="Q45" s="22" t="s">
        <v>178</v>
      </c>
      <c r="R45" s="25">
        <v>23.1</v>
      </c>
      <c r="T45" s="22" t="s">
        <v>78</v>
      </c>
      <c r="U45" s="25">
        <v>365.66</v>
      </c>
      <c r="V45" s="46"/>
      <c r="W45"/>
      <c r="X45"/>
      <c r="Y45" s="46"/>
      <c r="Z45" s="46"/>
    </row>
    <row r="46" spans="1:26" ht="15" customHeight="1" x14ac:dyDescent="0.2">
      <c r="A46" s="72">
        <v>44774</v>
      </c>
      <c r="B46" s="73" t="s">
        <v>121</v>
      </c>
      <c r="C46" s="73">
        <v>1.64</v>
      </c>
      <c r="D46" s="24">
        <v>22</v>
      </c>
      <c r="E46" s="75">
        <v>0.4152777777777778</v>
      </c>
      <c r="F46" s="75">
        <v>0.48402777777777778</v>
      </c>
      <c r="G46" s="24">
        <v>732063</v>
      </c>
      <c r="H46" s="73" t="s">
        <v>95</v>
      </c>
      <c r="I46" s="115">
        <v>36.08</v>
      </c>
      <c r="J46" s="103">
        <f t="shared" si="0"/>
        <v>36.08</v>
      </c>
      <c r="K46" s="103">
        <f t="shared" si="1"/>
        <v>0</v>
      </c>
      <c r="N46" s="22" t="s">
        <v>78</v>
      </c>
      <c r="O46" s="25">
        <v>11214.3</v>
      </c>
      <c r="P46" s="69"/>
      <c r="Q46" s="22" t="s">
        <v>80</v>
      </c>
      <c r="R46" s="25"/>
      <c r="T46"/>
      <c r="U46"/>
      <c r="V46" s="46"/>
      <c r="W46"/>
      <c r="X46"/>
      <c r="Y46" s="46"/>
      <c r="Z46" s="46"/>
    </row>
    <row r="47" spans="1:26" ht="15" customHeight="1" x14ac:dyDescent="0.2">
      <c r="A47" s="72">
        <v>44774</v>
      </c>
      <c r="B47" s="73" t="s">
        <v>121</v>
      </c>
      <c r="C47" s="73">
        <v>1.79</v>
      </c>
      <c r="D47" s="24">
        <v>22</v>
      </c>
      <c r="E47" s="75">
        <v>0.4916666666666667</v>
      </c>
      <c r="F47" s="75">
        <v>0.56597222222222221</v>
      </c>
      <c r="G47" s="24">
        <v>732063</v>
      </c>
      <c r="H47" s="73" t="s">
        <v>95</v>
      </c>
      <c r="I47" s="115">
        <v>39.380000000000003</v>
      </c>
      <c r="J47" s="103">
        <f t="shared" si="0"/>
        <v>39.380000000000003</v>
      </c>
      <c r="K47" s="103">
        <f t="shared" si="1"/>
        <v>0</v>
      </c>
      <c r="O47"/>
      <c r="P47" s="69"/>
      <c r="Q47" s="22" t="s">
        <v>78</v>
      </c>
      <c r="R47" s="25">
        <v>11192.9</v>
      </c>
      <c r="T47"/>
      <c r="U47"/>
      <c r="V47" s="46"/>
      <c r="W47"/>
      <c r="X47"/>
      <c r="Y47" s="46"/>
      <c r="Z47" s="46"/>
    </row>
    <row r="48" spans="1:26" ht="15" customHeight="1" x14ac:dyDescent="0.2">
      <c r="A48" s="72">
        <v>44774</v>
      </c>
      <c r="B48" s="73" t="s">
        <v>137</v>
      </c>
      <c r="C48" s="73">
        <v>1.45</v>
      </c>
      <c r="D48" s="24">
        <v>22</v>
      </c>
      <c r="E48" s="75">
        <v>0.41319444444444442</v>
      </c>
      <c r="F48" s="75">
        <v>0.47361111111111115</v>
      </c>
      <c r="G48" s="24">
        <v>732063</v>
      </c>
      <c r="H48" s="73" t="s">
        <v>75</v>
      </c>
      <c r="I48" s="115">
        <v>31.9</v>
      </c>
      <c r="J48" s="103">
        <f t="shared" si="0"/>
        <v>31.9</v>
      </c>
      <c r="K48" s="103">
        <f t="shared" si="1"/>
        <v>0</v>
      </c>
      <c r="O48"/>
      <c r="P48" s="69"/>
      <c r="Q48"/>
      <c r="R48"/>
      <c r="T48"/>
      <c r="U48"/>
      <c r="V48" s="46"/>
      <c r="W48"/>
      <c r="X48"/>
      <c r="Y48" s="46"/>
      <c r="Z48" s="46"/>
    </row>
    <row r="49" spans="1:26" ht="15" customHeight="1" x14ac:dyDescent="0.2">
      <c r="A49" s="72">
        <v>44774</v>
      </c>
      <c r="B49" s="73" t="s">
        <v>97</v>
      </c>
      <c r="C49" s="73">
        <v>1.81</v>
      </c>
      <c r="D49" s="24">
        <v>15</v>
      </c>
      <c r="E49" s="74">
        <v>0.4069444444444445</v>
      </c>
      <c r="F49" s="75">
        <v>0.4826388888888889</v>
      </c>
      <c r="G49" s="24">
        <v>732061</v>
      </c>
      <c r="H49" s="73" t="s">
        <v>70</v>
      </c>
      <c r="I49" s="115">
        <v>27.15</v>
      </c>
      <c r="J49" s="103">
        <f t="shared" si="0"/>
        <v>27.150000000000002</v>
      </c>
      <c r="K49" s="103">
        <f t="shared" si="1"/>
        <v>0</v>
      </c>
      <c r="O49"/>
      <c r="P49" s="69"/>
      <c r="Q49"/>
      <c r="R49"/>
      <c r="T49"/>
      <c r="U49"/>
      <c r="V49" s="46"/>
      <c r="W49"/>
      <c r="X49"/>
      <c r="Y49" s="46"/>
      <c r="Z49" s="46"/>
    </row>
    <row r="50" spans="1:26" ht="15" customHeight="1" x14ac:dyDescent="0.2">
      <c r="A50" s="72">
        <v>44774</v>
      </c>
      <c r="B50" s="73" t="s">
        <v>97</v>
      </c>
      <c r="C50" s="73">
        <v>1.1299999999999999</v>
      </c>
      <c r="D50" s="24">
        <v>22</v>
      </c>
      <c r="E50" s="75">
        <v>0.53888888888888886</v>
      </c>
      <c r="F50" s="75">
        <v>0.58611111111111114</v>
      </c>
      <c r="G50" s="24">
        <v>732063</v>
      </c>
      <c r="H50" s="73" t="s">
        <v>75</v>
      </c>
      <c r="I50" s="115">
        <v>24.86</v>
      </c>
      <c r="J50" s="103">
        <f t="shared" si="0"/>
        <v>24.86</v>
      </c>
      <c r="K50" s="103">
        <f t="shared" si="1"/>
        <v>0</v>
      </c>
      <c r="O50"/>
      <c r="P50" s="69"/>
      <c r="Q50"/>
      <c r="R50"/>
      <c r="S50"/>
      <c r="T50"/>
      <c r="U50"/>
      <c r="V50" s="46"/>
      <c r="W50"/>
      <c r="X50"/>
      <c r="Y50" s="46"/>
      <c r="Z50" s="46"/>
    </row>
    <row r="51" spans="1:26" ht="15" customHeight="1" x14ac:dyDescent="0.2">
      <c r="A51" s="116">
        <v>44774</v>
      </c>
      <c r="B51" s="117" t="s">
        <v>97</v>
      </c>
      <c r="C51" s="117">
        <v>1.5</v>
      </c>
      <c r="D51" s="118">
        <v>22</v>
      </c>
      <c r="E51" s="119">
        <v>0.625</v>
      </c>
      <c r="F51" s="119">
        <v>0.6875</v>
      </c>
      <c r="G51" s="118">
        <v>732063</v>
      </c>
      <c r="H51" s="117" t="s">
        <v>75</v>
      </c>
      <c r="I51" s="120">
        <v>33</v>
      </c>
      <c r="J51" s="121">
        <f t="shared" si="0"/>
        <v>33</v>
      </c>
      <c r="K51" s="121">
        <f t="shared" si="1"/>
        <v>0</v>
      </c>
      <c r="L51" s="60" t="s">
        <v>186</v>
      </c>
      <c r="O51"/>
      <c r="Q51"/>
      <c r="R51"/>
      <c r="S51"/>
      <c r="T51"/>
      <c r="U51"/>
      <c r="V51" s="46"/>
      <c r="W51"/>
      <c r="X51"/>
      <c r="Y51" s="46"/>
      <c r="Z51" s="46"/>
    </row>
    <row r="52" spans="1:26" ht="15" customHeight="1" x14ac:dyDescent="0.2">
      <c r="A52" s="72">
        <v>44774</v>
      </c>
      <c r="B52" s="73" t="s">
        <v>142</v>
      </c>
      <c r="C52" s="73">
        <v>1.18</v>
      </c>
      <c r="D52" s="24">
        <v>22</v>
      </c>
      <c r="E52" s="75">
        <v>0.4513888888888889</v>
      </c>
      <c r="F52" s="75">
        <v>0.50069444444444444</v>
      </c>
      <c r="G52" s="24">
        <v>732063</v>
      </c>
      <c r="H52" s="73" t="s">
        <v>75</v>
      </c>
      <c r="I52" s="115">
        <v>25.96</v>
      </c>
      <c r="J52" s="103">
        <f t="shared" si="0"/>
        <v>25.959999999999997</v>
      </c>
      <c r="K52" s="103">
        <f t="shared" si="1"/>
        <v>0</v>
      </c>
      <c r="N52" s="27"/>
      <c r="O52" s="27"/>
      <c r="Q52"/>
      <c r="R52"/>
      <c r="S52"/>
      <c r="T52"/>
      <c r="U52"/>
      <c r="V52" s="46"/>
      <c r="Y52" s="46"/>
      <c r="Z52" s="46"/>
    </row>
    <row r="53" spans="1:26" ht="15" customHeight="1" x14ac:dyDescent="0.2">
      <c r="A53" s="72">
        <v>44774</v>
      </c>
      <c r="B53" s="73" t="s">
        <v>142</v>
      </c>
      <c r="C53" s="73">
        <v>1.66</v>
      </c>
      <c r="D53" s="24">
        <v>15</v>
      </c>
      <c r="E53" s="75">
        <v>0.51874999999999993</v>
      </c>
      <c r="F53" s="75">
        <v>0.58819444444444446</v>
      </c>
      <c r="G53" s="24">
        <v>732061</v>
      </c>
      <c r="H53" s="73" t="s">
        <v>70</v>
      </c>
      <c r="I53" s="115">
        <v>24.9</v>
      </c>
      <c r="J53" s="103">
        <f t="shared" si="0"/>
        <v>24.9</v>
      </c>
      <c r="K53" s="103">
        <f t="shared" si="1"/>
        <v>0</v>
      </c>
      <c r="N53" s="27"/>
      <c r="O53" s="27"/>
      <c r="Q53"/>
      <c r="R53"/>
      <c r="S53"/>
      <c r="T53"/>
      <c r="U53"/>
      <c r="V53" s="46"/>
      <c r="Y53" s="46"/>
      <c r="Z53" s="46"/>
    </row>
    <row r="54" spans="1:26" ht="15" customHeight="1" x14ac:dyDescent="0.2">
      <c r="A54" s="72">
        <v>44774</v>
      </c>
      <c r="B54" s="73" t="s">
        <v>142</v>
      </c>
      <c r="C54" s="73">
        <v>1.1200000000000001</v>
      </c>
      <c r="D54" s="24">
        <v>22</v>
      </c>
      <c r="E54" s="74">
        <v>0.59236111111111112</v>
      </c>
      <c r="F54" s="74">
        <v>0.63888888888888895</v>
      </c>
      <c r="G54" s="24">
        <v>732063</v>
      </c>
      <c r="H54" s="73" t="s">
        <v>75</v>
      </c>
      <c r="I54" s="115">
        <v>24.64</v>
      </c>
      <c r="J54" s="103">
        <f t="shared" si="0"/>
        <v>24.64</v>
      </c>
      <c r="K54" s="103">
        <f t="shared" si="1"/>
        <v>0</v>
      </c>
      <c r="O54"/>
      <c r="Q54"/>
      <c r="R54"/>
      <c r="S54"/>
      <c r="T54"/>
      <c r="U54"/>
      <c r="V54" s="46"/>
      <c r="Y54" s="46"/>
      <c r="Z54" s="46"/>
    </row>
    <row r="55" spans="1:26" x14ac:dyDescent="0.2">
      <c r="A55" s="72">
        <v>44774</v>
      </c>
      <c r="B55" s="73" t="s">
        <v>93</v>
      </c>
      <c r="C55" s="73">
        <v>1.33</v>
      </c>
      <c r="D55" s="24">
        <v>22</v>
      </c>
      <c r="E55" s="75">
        <v>0.45416666666666666</v>
      </c>
      <c r="F55" s="75">
        <v>0.50972222222222219</v>
      </c>
      <c r="G55" s="24">
        <v>732063</v>
      </c>
      <c r="H55" s="73" t="s">
        <v>75</v>
      </c>
      <c r="I55" s="115">
        <v>29.26</v>
      </c>
      <c r="J55" s="103">
        <f t="shared" si="0"/>
        <v>29.26</v>
      </c>
      <c r="K55" s="103">
        <f t="shared" si="1"/>
        <v>0</v>
      </c>
      <c r="O55"/>
      <c r="Q55"/>
      <c r="R55"/>
      <c r="S55"/>
      <c r="T55"/>
      <c r="U55"/>
      <c r="V55" s="46"/>
      <c r="Y55" s="46"/>
      <c r="Z55" s="46"/>
    </row>
    <row r="56" spans="1:26" ht="15" customHeight="1" x14ac:dyDescent="0.2">
      <c r="A56" s="72">
        <v>44774</v>
      </c>
      <c r="B56" s="73" t="s">
        <v>93</v>
      </c>
      <c r="C56" s="73">
        <v>1.97</v>
      </c>
      <c r="D56" s="24">
        <v>22</v>
      </c>
      <c r="E56" s="75">
        <v>0.55555555555555558</v>
      </c>
      <c r="F56" s="75">
        <v>0.63750000000000007</v>
      </c>
      <c r="G56" s="24">
        <v>732063</v>
      </c>
      <c r="H56" s="73" t="s">
        <v>75</v>
      </c>
      <c r="I56" s="115">
        <v>43.34</v>
      </c>
      <c r="J56" s="103">
        <f t="shared" si="0"/>
        <v>43.339999999999996</v>
      </c>
      <c r="K56" s="103">
        <f t="shared" si="1"/>
        <v>0</v>
      </c>
      <c r="O56"/>
      <c r="Q56"/>
      <c r="R56"/>
      <c r="S56"/>
      <c r="T56"/>
      <c r="U56"/>
      <c r="V56" s="46"/>
      <c r="Y56" s="46"/>
      <c r="Z56" s="46"/>
    </row>
    <row r="57" spans="1:26" ht="15" customHeight="1" x14ac:dyDescent="0.2">
      <c r="A57" s="72">
        <v>44774</v>
      </c>
      <c r="B57" s="73" t="s">
        <v>140</v>
      </c>
      <c r="C57" s="73">
        <v>6.92</v>
      </c>
      <c r="D57" s="24">
        <v>20</v>
      </c>
      <c r="E57" s="74">
        <v>0.375</v>
      </c>
      <c r="F57" s="75">
        <v>0.66319444444444442</v>
      </c>
      <c r="G57" s="24">
        <v>732065</v>
      </c>
      <c r="H57" s="73" t="s">
        <v>69</v>
      </c>
      <c r="I57" s="115">
        <v>138.4</v>
      </c>
      <c r="J57" s="103">
        <f t="shared" si="0"/>
        <v>138.4</v>
      </c>
      <c r="K57" s="103">
        <f t="shared" si="1"/>
        <v>0</v>
      </c>
      <c r="O57"/>
      <c r="Q57"/>
      <c r="R57"/>
      <c r="S57"/>
      <c r="T57"/>
      <c r="U57"/>
      <c r="V57" s="46"/>
      <c r="Y57" s="46"/>
      <c r="Z57" s="46"/>
    </row>
    <row r="58" spans="1:26" ht="15" customHeight="1" x14ac:dyDescent="0.2">
      <c r="A58" s="72">
        <v>44774</v>
      </c>
      <c r="B58" s="73" t="s">
        <v>109</v>
      </c>
      <c r="C58" s="73">
        <v>1.67</v>
      </c>
      <c r="D58" s="24">
        <v>15</v>
      </c>
      <c r="E58" s="74">
        <v>0.40972222222222227</v>
      </c>
      <c r="F58" s="74">
        <v>0.47916666666666669</v>
      </c>
      <c r="G58" s="24">
        <v>732061</v>
      </c>
      <c r="H58" s="73" t="s">
        <v>70</v>
      </c>
      <c r="I58" s="115">
        <v>25.05</v>
      </c>
      <c r="J58" s="103">
        <f t="shared" si="0"/>
        <v>25.049999999999997</v>
      </c>
      <c r="K58" s="103">
        <f t="shared" si="1"/>
        <v>0</v>
      </c>
      <c r="O58"/>
      <c r="Q58"/>
      <c r="R58"/>
      <c r="S58"/>
      <c r="T58"/>
      <c r="U58"/>
      <c r="V58" s="46"/>
      <c r="Y58" s="46"/>
      <c r="Z58" s="46"/>
    </row>
    <row r="59" spans="1:26" ht="15" customHeight="1" x14ac:dyDescent="0.2">
      <c r="A59" s="72">
        <v>44774</v>
      </c>
      <c r="B59" s="73" t="s">
        <v>109</v>
      </c>
      <c r="C59" s="73">
        <v>1.53</v>
      </c>
      <c r="D59" s="24">
        <v>22</v>
      </c>
      <c r="E59" s="75">
        <v>0.5</v>
      </c>
      <c r="F59" s="75">
        <v>0.56388888888888888</v>
      </c>
      <c r="G59" s="24">
        <v>732063</v>
      </c>
      <c r="H59" s="73" t="s">
        <v>75</v>
      </c>
      <c r="I59" s="115">
        <v>33.659999999999997</v>
      </c>
      <c r="J59" s="103">
        <f t="shared" si="0"/>
        <v>33.660000000000004</v>
      </c>
      <c r="K59" s="103">
        <f t="shared" si="1"/>
        <v>0</v>
      </c>
      <c r="O59"/>
      <c r="P59" s="69"/>
      <c r="Q59"/>
      <c r="R59"/>
      <c r="S59"/>
      <c r="T59"/>
      <c r="U59"/>
      <c r="V59" s="46"/>
      <c r="Y59" s="46"/>
      <c r="Z59" s="46"/>
    </row>
    <row r="60" spans="1:26" ht="15" customHeight="1" x14ac:dyDescent="0.2">
      <c r="A60" s="72">
        <v>44774</v>
      </c>
      <c r="B60" s="73" t="s">
        <v>109</v>
      </c>
      <c r="C60" s="73">
        <v>1.55</v>
      </c>
      <c r="D60" s="24">
        <v>15</v>
      </c>
      <c r="E60" s="75">
        <v>0.59722222222222221</v>
      </c>
      <c r="F60" s="75">
        <v>0.66180555555555554</v>
      </c>
      <c r="G60" s="24">
        <v>732061</v>
      </c>
      <c r="H60" s="73" t="s">
        <v>70</v>
      </c>
      <c r="I60" s="115">
        <v>23.25</v>
      </c>
      <c r="J60" s="103">
        <f t="shared" si="0"/>
        <v>23.25</v>
      </c>
      <c r="K60" s="103">
        <f t="shared" si="1"/>
        <v>0</v>
      </c>
      <c r="O60"/>
      <c r="P60" s="69"/>
      <c r="Q60"/>
      <c r="R60"/>
      <c r="S60"/>
      <c r="T60"/>
      <c r="U60"/>
      <c r="V60" s="46"/>
      <c r="Y60" s="46"/>
      <c r="Z60" s="46"/>
    </row>
    <row r="61" spans="1:26" ht="15" customHeight="1" x14ac:dyDescent="0.2">
      <c r="A61" s="72">
        <v>44774</v>
      </c>
      <c r="B61" s="73" t="s">
        <v>104</v>
      </c>
      <c r="C61" s="73">
        <v>1.52</v>
      </c>
      <c r="D61" s="24">
        <v>15</v>
      </c>
      <c r="E61" s="75">
        <v>0.56041666666666667</v>
      </c>
      <c r="F61" s="75">
        <v>0.62361111111111112</v>
      </c>
      <c r="G61" s="24">
        <v>732062</v>
      </c>
      <c r="H61" s="73" t="s">
        <v>71</v>
      </c>
      <c r="I61" s="115">
        <v>22.8</v>
      </c>
      <c r="J61" s="103">
        <f t="shared" si="0"/>
        <v>22.8</v>
      </c>
      <c r="K61" s="103">
        <f t="shared" si="1"/>
        <v>0</v>
      </c>
      <c r="O61"/>
      <c r="P61" s="69"/>
      <c r="Q61"/>
      <c r="R61"/>
      <c r="S61"/>
      <c r="T61"/>
      <c r="U61"/>
      <c r="V61" s="46"/>
      <c r="Y61" s="46"/>
      <c r="Z61" s="46"/>
    </row>
    <row r="62" spans="1:26" ht="15" customHeight="1" x14ac:dyDescent="0.2">
      <c r="A62" s="72">
        <v>44775</v>
      </c>
      <c r="B62" s="73" t="s">
        <v>144</v>
      </c>
      <c r="C62" s="73">
        <v>1.57</v>
      </c>
      <c r="D62" s="24">
        <v>15</v>
      </c>
      <c r="E62" s="74">
        <v>0.41041666666666665</v>
      </c>
      <c r="F62" s="74">
        <v>0.47569444444444442</v>
      </c>
      <c r="G62" s="24">
        <v>732061</v>
      </c>
      <c r="H62" s="73" t="s">
        <v>70</v>
      </c>
      <c r="I62" s="115">
        <v>23.55</v>
      </c>
      <c r="J62" s="103">
        <f t="shared" si="0"/>
        <v>23.55</v>
      </c>
      <c r="K62" s="103">
        <f t="shared" si="1"/>
        <v>0</v>
      </c>
      <c r="O62"/>
      <c r="Q62"/>
      <c r="R62"/>
      <c r="T62" s="46"/>
      <c r="V62" s="46"/>
      <c r="Y62" s="46"/>
      <c r="Z62" s="46"/>
    </row>
    <row r="63" spans="1:26" ht="15" customHeight="1" x14ac:dyDescent="0.2">
      <c r="A63" s="72">
        <v>44775</v>
      </c>
      <c r="B63" s="73" t="s">
        <v>144</v>
      </c>
      <c r="C63" s="73">
        <v>1.47</v>
      </c>
      <c r="D63" s="24">
        <v>15</v>
      </c>
      <c r="E63" s="74">
        <v>0.51388888888888895</v>
      </c>
      <c r="F63" s="74">
        <v>0.57500000000000007</v>
      </c>
      <c r="G63" s="24">
        <v>732061</v>
      </c>
      <c r="H63" s="73" t="s">
        <v>70</v>
      </c>
      <c r="I63" s="115">
        <v>22.05</v>
      </c>
      <c r="J63" s="103">
        <f t="shared" si="0"/>
        <v>22.05</v>
      </c>
      <c r="K63" s="103">
        <f t="shared" si="1"/>
        <v>0</v>
      </c>
      <c r="O63"/>
      <c r="Q63"/>
      <c r="R63"/>
      <c r="T63" s="46"/>
      <c r="V63" s="46"/>
      <c r="Y63" s="46"/>
      <c r="Z63" s="46"/>
    </row>
    <row r="64" spans="1:26" ht="15" customHeight="1" x14ac:dyDescent="0.2">
      <c r="A64" s="72">
        <v>44775</v>
      </c>
      <c r="B64" s="73" t="s">
        <v>72</v>
      </c>
      <c r="C64" s="73">
        <v>1.68</v>
      </c>
      <c r="D64" s="24">
        <v>15</v>
      </c>
      <c r="E64" s="75">
        <v>0.54652777777777783</v>
      </c>
      <c r="F64" s="75">
        <v>0.61597222222222225</v>
      </c>
      <c r="G64" s="24">
        <v>732062</v>
      </c>
      <c r="H64" s="73" t="s">
        <v>71</v>
      </c>
      <c r="I64" s="115">
        <v>25.2</v>
      </c>
      <c r="J64" s="103">
        <f t="shared" si="0"/>
        <v>25.2</v>
      </c>
      <c r="K64" s="103">
        <f t="shared" si="1"/>
        <v>0</v>
      </c>
      <c r="O64"/>
      <c r="Q64"/>
      <c r="R64"/>
      <c r="T64" s="46"/>
      <c r="V64" s="46"/>
      <c r="Y64" s="46"/>
      <c r="Z64" s="46"/>
    </row>
    <row r="65" spans="1:26" ht="15" customHeight="1" x14ac:dyDescent="0.2">
      <c r="A65" s="72">
        <v>44775</v>
      </c>
      <c r="B65" s="73" t="s">
        <v>134</v>
      </c>
      <c r="C65" s="73">
        <v>1.64</v>
      </c>
      <c r="D65" s="24">
        <v>15</v>
      </c>
      <c r="E65" s="75">
        <v>0.59861111111111109</v>
      </c>
      <c r="F65" s="75">
        <v>0.66666666666666663</v>
      </c>
      <c r="G65" s="24">
        <v>732061</v>
      </c>
      <c r="H65" s="73" t="s">
        <v>70</v>
      </c>
      <c r="I65" s="115">
        <v>24.6</v>
      </c>
      <c r="J65" s="103">
        <f t="shared" si="0"/>
        <v>24.599999999999998</v>
      </c>
      <c r="K65" s="103">
        <f t="shared" si="1"/>
        <v>0</v>
      </c>
      <c r="N65" s="46"/>
      <c r="O65" s="46"/>
      <c r="Q65" s="48"/>
      <c r="R65" s="46"/>
      <c r="T65" s="46"/>
      <c r="V65" s="46"/>
      <c r="Y65" s="46"/>
      <c r="Z65" s="46"/>
    </row>
    <row r="66" spans="1:26" ht="15" customHeight="1" x14ac:dyDescent="0.2">
      <c r="A66" s="72">
        <v>44775</v>
      </c>
      <c r="B66" s="73" t="s">
        <v>122</v>
      </c>
      <c r="C66" s="73">
        <v>1.5</v>
      </c>
      <c r="D66" s="24">
        <v>15</v>
      </c>
      <c r="E66" s="74">
        <v>0.43888888888888888</v>
      </c>
      <c r="F66" s="74">
        <v>0.50138888888888888</v>
      </c>
      <c r="G66" s="24">
        <v>732061</v>
      </c>
      <c r="H66" s="73" t="s">
        <v>70</v>
      </c>
      <c r="I66" s="115">
        <v>22.5</v>
      </c>
      <c r="J66" s="103">
        <f t="shared" ref="J66:J129" si="2">C66*D66</f>
        <v>22.5</v>
      </c>
      <c r="K66" s="103">
        <f t="shared" ref="K66:K129" si="3">I66-J66</f>
        <v>0</v>
      </c>
      <c r="N66" s="46"/>
      <c r="O66" s="46"/>
      <c r="Q66" s="48"/>
      <c r="R66" s="46"/>
      <c r="T66" s="46"/>
      <c r="V66" s="46"/>
      <c r="Y66" s="46"/>
      <c r="Z66" s="46"/>
    </row>
    <row r="67" spans="1:26" ht="15" customHeight="1" x14ac:dyDescent="0.2">
      <c r="A67" s="72">
        <v>44775</v>
      </c>
      <c r="B67" s="73" t="s">
        <v>122</v>
      </c>
      <c r="C67" s="73">
        <v>1.39</v>
      </c>
      <c r="D67" s="24">
        <v>15</v>
      </c>
      <c r="E67" s="74">
        <v>0.50138888888888888</v>
      </c>
      <c r="F67" s="74">
        <v>0.55902777777777779</v>
      </c>
      <c r="G67" s="24">
        <v>732061</v>
      </c>
      <c r="H67" s="73" t="s">
        <v>70</v>
      </c>
      <c r="I67" s="115">
        <v>20.85</v>
      </c>
      <c r="J67" s="103">
        <f t="shared" si="2"/>
        <v>20.849999999999998</v>
      </c>
      <c r="K67" s="103">
        <f t="shared" si="3"/>
        <v>0</v>
      </c>
      <c r="N67" s="46"/>
      <c r="O67" s="46"/>
      <c r="Q67" s="48"/>
      <c r="R67" s="46"/>
      <c r="T67" s="46"/>
      <c r="V67" s="46"/>
      <c r="Y67" s="46"/>
      <c r="Z67" s="46"/>
    </row>
    <row r="68" spans="1:26" ht="15" customHeight="1" x14ac:dyDescent="0.2">
      <c r="A68" s="72">
        <v>44775</v>
      </c>
      <c r="B68" s="73" t="s">
        <v>122</v>
      </c>
      <c r="C68" s="73">
        <v>2.16</v>
      </c>
      <c r="D68" s="24">
        <v>15</v>
      </c>
      <c r="E68" s="75">
        <v>0.55902777777777779</v>
      </c>
      <c r="F68" s="75">
        <v>0.64930555555555558</v>
      </c>
      <c r="G68" s="24">
        <v>732061</v>
      </c>
      <c r="H68" s="73" t="s">
        <v>70</v>
      </c>
      <c r="I68" s="115">
        <v>32.4</v>
      </c>
      <c r="J68" s="103">
        <f t="shared" si="2"/>
        <v>32.400000000000006</v>
      </c>
      <c r="K68" s="103">
        <f t="shared" si="3"/>
        <v>0</v>
      </c>
      <c r="N68" s="46"/>
      <c r="O68" s="46"/>
      <c r="Q68" s="48"/>
      <c r="R68" s="46"/>
      <c r="T68" s="46"/>
      <c r="V68" s="46"/>
      <c r="Y68" s="46"/>
      <c r="Z68" s="46"/>
    </row>
    <row r="69" spans="1:26" ht="15" customHeight="1" x14ac:dyDescent="0.2">
      <c r="A69" s="72">
        <v>44775</v>
      </c>
      <c r="B69" s="73" t="s">
        <v>122</v>
      </c>
      <c r="C69" s="73">
        <v>1.48</v>
      </c>
      <c r="D69" s="24">
        <v>15</v>
      </c>
      <c r="E69" s="75">
        <v>0.66736111111111107</v>
      </c>
      <c r="F69" s="75">
        <v>0.72916666666666663</v>
      </c>
      <c r="G69" s="24">
        <v>732061</v>
      </c>
      <c r="H69" s="73" t="s">
        <v>70</v>
      </c>
      <c r="I69" s="115">
        <v>22.2</v>
      </c>
      <c r="J69" s="103">
        <f t="shared" si="2"/>
        <v>22.2</v>
      </c>
      <c r="K69" s="103">
        <f t="shared" si="3"/>
        <v>0</v>
      </c>
      <c r="N69" s="46"/>
      <c r="O69" s="46"/>
      <c r="Q69" s="48"/>
      <c r="R69" s="46"/>
      <c r="T69" s="46"/>
      <c r="V69" s="46"/>
      <c r="Y69" s="46"/>
      <c r="Z69" s="46"/>
    </row>
    <row r="70" spans="1:26" ht="15" customHeight="1" x14ac:dyDescent="0.2">
      <c r="A70" s="72">
        <v>44775</v>
      </c>
      <c r="B70" s="73" t="s">
        <v>122</v>
      </c>
      <c r="C70" s="73">
        <v>1.46</v>
      </c>
      <c r="D70" s="24">
        <v>22</v>
      </c>
      <c r="E70" s="75">
        <v>0.74444444444444446</v>
      </c>
      <c r="F70" s="75">
        <v>0.82291666666666663</v>
      </c>
      <c r="G70" s="24">
        <v>732063</v>
      </c>
      <c r="H70" s="73" t="s">
        <v>75</v>
      </c>
      <c r="I70" s="115">
        <v>32.119999999999997</v>
      </c>
      <c r="J70" s="103">
        <f t="shared" si="2"/>
        <v>32.119999999999997</v>
      </c>
      <c r="K70" s="103">
        <f t="shared" si="3"/>
        <v>0</v>
      </c>
      <c r="N70" s="46"/>
      <c r="O70" s="46"/>
      <c r="Q70" s="48"/>
      <c r="R70" s="46"/>
      <c r="T70" s="46"/>
      <c r="V70" s="46"/>
      <c r="Y70" s="46"/>
      <c r="Z70" s="46"/>
    </row>
    <row r="71" spans="1:26" ht="15" customHeight="1" x14ac:dyDescent="0.2">
      <c r="A71" s="72">
        <v>44775</v>
      </c>
      <c r="B71" s="73" t="s">
        <v>135</v>
      </c>
      <c r="C71" s="73">
        <v>1.5</v>
      </c>
      <c r="D71" s="24">
        <v>22</v>
      </c>
      <c r="E71" s="75">
        <v>0.74930555555555556</v>
      </c>
      <c r="F71" s="75">
        <v>0.81180555555555556</v>
      </c>
      <c r="G71" s="24">
        <v>732063</v>
      </c>
      <c r="H71" s="73" t="s">
        <v>75</v>
      </c>
      <c r="I71" s="115">
        <v>33</v>
      </c>
      <c r="J71" s="103">
        <f t="shared" si="2"/>
        <v>33</v>
      </c>
      <c r="K71" s="103">
        <f t="shared" si="3"/>
        <v>0</v>
      </c>
      <c r="M71" s="45"/>
      <c r="N71" s="46"/>
      <c r="O71" s="46"/>
      <c r="Q71" s="48"/>
      <c r="R71" s="46"/>
      <c r="T71" s="46"/>
      <c r="V71" s="46"/>
      <c r="Y71" s="46"/>
      <c r="Z71" s="46"/>
    </row>
    <row r="72" spans="1:26" ht="15" customHeight="1" x14ac:dyDescent="0.2">
      <c r="A72" s="72">
        <v>44775</v>
      </c>
      <c r="B72" s="73" t="s">
        <v>146</v>
      </c>
      <c r="C72" s="73">
        <v>1.86</v>
      </c>
      <c r="D72" s="24">
        <v>15</v>
      </c>
      <c r="E72" s="74">
        <v>0.47152777777777777</v>
      </c>
      <c r="F72" s="74">
        <v>0.5493055555555556</v>
      </c>
      <c r="G72" s="24">
        <v>732062</v>
      </c>
      <c r="H72" s="73" t="s">
        <v>71</v>
      </c>
      <c r="I72" s="115">
        <v>27.9</v>
      </c>
      <c r="J72" s="103">
        <f t="shared" si="2"/>
        <v>27.900000000000002</v>
      </c>
      <c r="K72" s="103">
        <f t="shared" si="3"/>
        <v>0</v>
      </c>
      <c r="M72" s="45"/>
      <c r="N72" s="46"/>
      <c r="O72" s="46"/>
      <c r="Q72" s="48"/>
      <c r="R72" s="46"/>
      <c r="T72" s="46"/>
      <c r="V72" s="46"/>
      <c r="Y72" s="46"/>
      <c r="Z72" s="46"/>
    </row>
    <row r="73" spans="1:26" ht="15" customHeight="1" x14ac:dyDescent="0.2">
      <c r="A73" s="72">
        <v>44775</v>
      </c>
      <c r="B73" s="73" t="s">
        <v>174</v>
      </c>
      <c r="C73" s="73">
        <v>5</v>
      </c>
      <c r="D73" s="24">
        <v>14.25</v>
      </c>
      <c r="E73" s="75">
        <v>0.375</v>
      </c>
      <c r="F73" s="75">
        <v>0.58333333333333337</v>
      </c>
      <c r="G73" s="24">
        <v>732019</v>
      </c>
      <c r="H73" s="73" t="s">
        <v>132</v>
      </c>
      <c r="I73" s="115">
        <v>71.25</v>
      </c>
      <c r="J73" s="103">
        <f t="shared" si="2"/>
        <v>71.25</v>
      </c>
      <c r="K73" s="103">
        <f t="shared" si="3"/>
        <v>0</v>
      </c>
      <c r="M73" s="45"/>
      <c r="N73" s="46"/>
      <c r="O73" s="46"/>
      <c r="Q73" s="48"/>
      <c r="R73" s="46"/>
      <c r="T73" s="46"/>
      <c r="V73" s="46"/>
      <c r="Y73" s="46"/>
      <c r="Z73" s="46"/>
    </row>
    <row r="74" spans="1:26" ht="15" customHeight="1" x14ac:dyDescent="0.2">
      <c r="A74" s="72">
        <v>44775</v>
      </c>
      <c r="B74" s="73" t="s">
        <v>103</v>
      </c>
      <c r="C74" s="73">
        <v>1.38</v>
      </c>
      <c r="D74" s="24">
        <v>22</v>
      </c>
      <c r="E74" s="75">
        <v>0.7895833333333333</v>
      </c>
      <c r="F74" s="75">
        <v>0.84722222222222221</v>
      </c>
      <c r="G74" s="24">
        <v>732063</v>
      </c>
      <c r="H74" s="73" t="s">
        <v>95</v>
      </c>
      <c r="I74" s="115">
        <v>30.36</v>
      </c>
      <c r="J74" s="103">
        <f t="shared" si="2"/>
        <v>30.36</v>
      </c>
      <c r="K74" s="103">
        <f t="shared" si="3"/>
        <v>0</v>
      </c>
      <c r="M74" s="45"/>
      <c r="N74" s="46"/>
      <c r="O74" s="46"/>
      <c r="Q74" s="48"/>
      <c r="R74" s="46"/>
      <c r="T74" s="46"/>
      <c r="V74" s="46"/>
      <c r="Y74" s="46"/>
      <c r="Z74" s="46"/>
    </row>
    <row r="75" spans="1:26" ht="15" customHeight="1" x14ac:dyDescent="0.2">
      <c r="A75" s="72">
        <v>44775</v>
      </c>
      <c r="B75" s="73" t="s">
        <v>97</v>
      </c>
      <c r="C75" s="73">
        <v>1.49</v>
      </c>
      <c r="D75" s="24">
        <v>22</v>
      </c>
      <c r="E75" s="74">
        <v>0.41250000000000003</v>
      </c>
      <c r="F75" s="74">
        <v>0.47500000000000003</v>
      </c>
      <c r="G75" s="24">
        <v>732063</v>
      </c>
      <c r="H75" s="73" t="s">
        <v>75</v>
      </c>
      <c r="I75" s="115">
        <v>32.78</v>
      </c>
      <c r="J75" s="103">
        <f t="shared" si="2"/>
        <v>32.78</v>
      </c>
      <c r="K75" s="103">
        <f t="shared" si="3"/>
        <v>0</v>
      </c>
      <c r="M75" s="45"/>
      <c r="N75" s="46"/>
      <c r="O75" s="46"/>
      <c r="Q75" s="48"/>
      <c r="R75" s="46"/>
      <c r="T75" s="46"/>
      <c r="V75" s="46"/>
      <c r="Y75" s="46"/>
      <c r="Z75" s="46"/>
    </row>
    <row r="76" spans="1:26" ht="15" customHeight="1" x14ac:dyDescent="0.2">
      <c r="A76" s="72">
        <v>44775</v>
      </c>
      <c r="B76" s="73" t="s">
        <v>97</v>
      </c>
      <c r="C76" s="73">
        <v>1.72</v>
      </c>
      <c r="D76" s="24">
        <v>15</v>
      </c>
      <c r="E76" s="75">
        <v>0.63402777777777775</v>
      </c>
      <c r="F76" s="75">
        <v>0.7055555555555556</v>
      </c>
      <c r="G76" s="24">
        <v>732061</v>
      </c>
      <c r="H76" s="73" t="s">
        <v>70</v>
      </c>
      <c r="I76" s="115">
        <v>25.8</v>
      </c>
      <c r="J76" s="103">
        <f t="shared" si="2"/>
        <v>25.8</v>
      </c>
      <c r="K76" s="103">
        <f t="shared" si="3"/>
        <v>0</v>
      </c>
      <c r="M76" s="45"/>
      <c r="N76" s="46"/>
      <c r="O76" s="46"/>
      <c r="Q76" s="48"/>
      <c r="R76" s="46"/>
      <c r="T76" s="46"/>
      <c r="V76" s="46"/>
      <c r="Y76" s="46"/>
      <c r="Z76" s="46"/>
    </row>
    <row r="77" spans="1:26" ht="15" customHeight="1" x14ac:dyDescent="0.2">
      <c r="A77" s="72">
        <v>44775</v>
      </c>
      <c r="B77" s="73" t="s">
        <v>142</v>
      </c>
      <c r="C77" s="73">
        <v>1.68</v>
      </c>
      <c r="D77" s="24">
        <v>15</v>
      </c>
      <c r="E77" s="75">
        <v>0.45</v>
      </c>
      <c r="F77" s="75">
        <v>0.52013888888888882</v>
      </c>
      <c r="G77" s="24">
        <v>732061</v>
      </c>
      <c r="H77" s="73" t="s">
        <v>70</v>
      </c>
      <c r="I77" s="115">
        <v>25.2</v>
      </c>
      <c r="J77" s="103">
        <f t="shared" si="2"/>
        <v>25.2</v>
      </c>
      <c r="K77" s="103">
        <f t="shared" si="3"/>
        <v>0</v>
      </c>
      <c r="M77" s="45"/>
      <c r="N77" s="46"/>
      <c r="O77" s="46"/>
      <c r="Q77" s="48"/>
      <c r="R77" s="48"/>
      <c r="T77" s="46"/>
      <c r="V77" s="46"/>
      <c r="Y77" s="46"/>
      <c r="Z77" s="46"/>
    </row>
    <row r="78" spans="1:26" ht="15" customHeight="1" x14ac:dyDescent="0.2">
      <c r="A78" s="72">
        <v>44775</v>
      </c>
      <c r="B78" s="73" t="s">
        <v>141</v>
      </c>
      <c r="C78" s="73">
        <v>1.53</v>
      </c>
      <c r="D78" s="24">
        <v>15</v>
      </c>
      <c r="E78" s="74">
        <v>0.40902777777777777</v>
      </c>
      <c r="F78" s="74">
        <v>0.47291666666666665</v>
      </c>
      <c r="G78" s="24">
        <v>732061</v>
      </c>
      <c r="H78" s="73" t="s">
        <v>70</v>
      </c>
      <c r="I78" s="115">
        <v>22.95</v>
      </c>
      <c r="J78" s="103">
        <f t="shared" si="2"/>
        <v>22.95</v>
      </c>
      <c r="K78" s="103">
        <f t="shared" si="3"/>
        <v>0</v>
      </c>
      <c r="M78" s="45"/>
      <c r="N78" s="46"/>
      <c r="O78" s="46"/>
      <c r="Q78" s="48"/>
      <c r="R78" s="48"/>
      <c r="T78" s="46"/>
      <c r="V78" s="46"/>
      <c r="Y78" s="46"/>
      <c r="Z78" s="46"/>
    </row>
    <row r="79" spans="1:26" ht="15" customHeight="1" x14ac:dyDescent="0.2">
      <c r="A79" s="72">
        <v>44775</v>
      </c>
      <c r="B79" s="73" t="s">
        <v>141</v>
      </c>
      <c r="C79" s="73">
        <v>1.33</v>
      </c>
      <c r="D79" s="24">
        <v>15</v>
      </c>
      <c r="E79" s="74">
        <v>0.53541666666666665</v>
      </c>
      <c r="F79" s="74">
        <v>0.59097222222222223</v>
      </c>
      <c r="G79" s="24">
        <v>732061</v>
      </c>
      <c r="H79" s="73" t="s">
        <v>70</v>
      </c>
      <c r="I79" s="115">
        <v>19.95</v>
      </c>
      <c r="J79" s="103">
        <f t="shared" si="2"/>
        <v>19.950000000000003</v>
      </c>
      <c r="K79" s="103">
        <f t="shared" si="3"/>
        <v>0</v>
      </c>
      <c r="M79" s="45"/>
      <c r="N79" s="46"/>
      <c r="O79" s="46"/>
      <c r="Q79" s="48"/>
      <c r="R79" s="48"/>
      <c r="T79" s="46"/>
      <c r="V79" s="46"/>
      <c r="Y79" s="46"/>
      <c r="Z79" s="46"/>
    </row>
    <row r="80" spans="1:26" ht="15" customHeight="1" x14ac:dyDescent="0.2">
      <c r="A80" s="72">
        <v>44775</v>
      </c>
      <c r="B80" s="73" t="s">
        <v>140</v>
      </c>
      <c r="C80" s="73">
        <v>7.28</v>
      </c>
      <c r="D80" s="24">
        <v>20</v>
      </c>
      <c r="E80" s="75">
        <v>0.37708333333333338</v>
      </c>
      <c r="F80" s="75">
        <v>0.67986111111111114</v>
      </c>
      <c r="G80" s="24">
        <v>732065</v>
      </c>
      <c r="H80" s="73" t="s">
        <v>69</v>
      </c>
      <c r="I80" s="115">
        <v>145.6</v>
      </c>
      <c r="J80" s="103">
        <f t="shared" si="2"/>
        <v>145.6</v>
      </c>
      <c r="K80" s="103">
        <f t="shared" si="3"/>
        <v>0</v>
      </c>
      <c r="M80" s="45"/>
      <c r="N80" s="46"/>
      <c r="O80" s="46"/>
      <c r="Q80" s="48"/>
      <c r="R80" s="48"/>
      <c r="T80" s="46"/>
      <c r="V80" s="46"/>
      <c r="Y80" s="46"/>
      <c r="Z80" s="46"/>
    </row>
    <row r="81" spans="1:26" ht="15" customHeight="1" x14ac:dyDescent="0.2">
      <c r="A81" s="72">
        <v>44775</v>
      </c>
      <c r="B81" s="73" t="s">
        <v>109</v>
      </c>
      <c r="C81" s="73">
        <v>1.29</v>
      </c>
      <c r="D81" s="24">
        <v>22</v>
      </c>
      <c r="E81" s="75">
        <v>0.4597222222222222</v>
      </c>
      <c r="F81" s="75">
        <v>0.5131944444444444</v>
      </c>
      <c r="G81" s="24">
        <v>732063</v>
      </c>
      <c r="H81" s="73" t="s">
        <v>75</v>
      </c>
      <c r="I81" s="115">
        <v>28.38</v>
      </c>
      <c r="J81" s="103">
        <f t="shared" si="2"/>
        <v>28.380000000000003</v>
      </c>
      <c r="K81" s="103">
        <f t="shared" si="3"/>
        <v>0</v>
      </c>
      <c r="M81" s="45"/>
      <c r="N81" s="46"/>
      <c r="O81" s="46"/>
      <c r="Q81" s="48"/>
      <c r="R81" s="48"/>
      <c r="T81" s="46"/>
      <c r="V81" s="46"/>
      <c r="Y81" s="46"/>
      <c r="Z81" s="46"/>
    </row>
    <row r="82" spans="1:26" ht="15" customHeight="1" x14ac:dyDescent="0.2">
      <c r="A82" s="72">
        <v>44775</v>
      </c>
      <c r="B82" s="73" t="s">
        <v>109</v>
      </c>
      <c r="C82" s="73">
        <v>1.5</v>
      </c>
      <c r="D82" s="24">
        <v>15</v>
      </c>
      <c r="E82" s="75">
        <v>0.61805555555555558</v>
      </c>
      <c r="F82" s="75">
        <v>0.68055555555555547</v>
      </c>
      <c r="G82" s="24">
        <v>732061</v>
      </c>
      <c r="H82" s="73" t="s">
        <v>70</v>
      </c>
      <c r="I82" s="115">
        <v>22.5</v>
      </c>
      <c r="J82" s="103">
        <f t="shared" si="2"/>
        <v>22.5</v>
      </c>
      <c r="K82" s="103">
        <f t="shared" si="3"/>
        <v>0</v>
      </c>
      <c r="M82" s="45"/>
      <c r="N82" s="46"/>
      <c r="O82" s="46"/>
      <c r="Q82" s="48"/>
      <c r="R82" s="48"/>
      <c r="T82" s="46"/>
      <c r="V82" s="46"/>
      <c r="Y82" s="46"/>
      <c r="Z82" s="46"/>
    </row>
    <row r="83" spans="1:26" ht="15" customHeight="1" x14ac:dyDescent="0.2">
      <c r="A83" s="72">
        <v>44775</v>
      </c>
      <c r="B83" s="73" t="s">
        <v>147</v>
      </c>
      <c r="C83" s="73">
        <v>1.96</v>
      </c>
      <c r="D83" s="24">
        <v>15</v>
      </c>
      <c r="E83" s="75">
        <v>0.47152777777777777</v>
      </c>
      <c r="F83" s="75">
        <v>0.55277777777777781</v>
      </c>
      <c r="G83" s="24">
        <v>732061</v>
      </c>
      <c r="H83" s="73" t="s">
        <v>70</v>
      </c>
      <c r="I83" s="115">
        <v>29.4</v>
      </c>
      <c r="J83" s="103">
        <f t="shared" si="2"/>
        <v>29.4</v>
      </c>
      <c r="K83" s="103">
        <f t="shared" si="3"/>
        <v>0</v>
      </c>
      <c r="M83" s="43"/>
      <c r="N83" s="46"/>
      <c r="O83" s="46"/>
      <c r="Q83" s="48"/>
      <c r="R83" s="48"/>
      <c r="T83" s="46"/>
      <c r="V83" s="46"/>
      <c r="Y83" s="46"/>
      <c r="Z83" s="46"/>
    </row>
    <row r="84" spans="1:26" ht="15" customHeight="1" x14ac:dyDescent="0.2">
      <c r="A84" s="72">
        <v>44775</v>
      </c>
      <c r="B84" s="73" t="s">
        <v>147</v>
      </c>
      <c r="C84" s="73">
        <v>1.6</v>
      </c>
      <c r="D84" s="24">
        <v>15</v>
      </c>
      <c r="E84" s="75">
        <v>0.57430555555555551</v>
      </c>
      <c r="F84" s="75">
        <v>0.64097222222222217</v>
      </c>
      <c r="G84" s="24">
        <v>732061</v>
      </c>
      <c r="H84" s="73" t="s">
        <v>70</v>
      </c>
      <c r="I84" s="115">
        <v>24</v>
      </c>
      <c r="J84" s="103">
        <f t="shared" si="2"/>
        <v>24</v>
      </c>
      <c r="K84" s="103">
        <f t="shared" si="3"/>
        <v>0</v>
      </c>
      <c r="M84" s="45"/>
      <c r="N84" s="46"/>
      <c r="O84" s="46"/>
      <c r="Q84" s="48"/>
      <c r="R84" s="48"/>
      <c r="T84" s="46"/>
      <c r="V84" s="46"/>
      <c r="Y84" s="46"/>
      <c r="Z84" s="46"/>
    </row>
    <row r="85" spans="1:26" ht="15" customHeight="1" x14ac:dyDescent="0.2">
      <c r="A85" s="72">
        <v>44776</v>
      </c>
      <c r="B85" s="73" t="s">
        <v>144</v>
      </c>
      <c r="C85" s="73">
        <v>1.46</v>
      </c>
      <c r="D85" s="24">
        <v>15</v>
      </c>
      <c r="E85" s="75">
        <v>0.43194444444444446</v>
      </c>
      <c r="F85" s="75">
        <v>0.49305555555555558</v>
      </c>
      <c r="G85" s="24">
        <v>732061</v>
      </c>
      <c r="H85" s="73" t="s">
        <v>70</v>
      </c>
      <c r="I85" s="115">
        <v>21.9</v>
      </c>
      <c r="J85" s="103">
        <f t="shared" si="2"/>
        <v>21.9</v>
      </c>
      <c r="K85" s="103">
        <f t="shared" si="3"/>
        <v>0</v>
      </c>
      <c r="M85" s="43"/>
      <c r="N85" s="46"/>
      <c r="O85" s="46"/>
      <c r="Q85" s="48"/>
      <c r="R85" s="48"/>
      <c r="T85" s="46"/>
      <c r="V85" s="46"/>
      <c r="Y85" s="46"/>
      <c r="Z85" s="46"/>
    </row>
    <row r="86" spans="1:26" ht="15" customHeight="1" x14ac:dyDescent="0.2">
      <c r="A86" s="72">
        <v>44776</v>
      </c>
      <c r="B86" s="73" t="s">
        <v>144</v>
      </c>
      <c r="C86" s="73">
        <v>1.65</v>
      </c>
      <c r="D86" s="24">
        <v>15</v>
      </c>
      <c r="E86" s="74">
        <v>0.49305555555555558</v>
      </c>
      <c r="F86" s="74">
        <v>0.56180555555555556</v>
      </c>
      <c r="G86" s="24">
        <v>732061</v>
      </c>
      <c r="H86" s="73" t="s">
        <v>70</v>
      </c>
      <c r="I86" s="115">
        <v>24.75</v>
      </c>
      <c r="J86" s="103">
        <f t="shared" si="2"/>
        <v>24.75</v>
      </c>
      <c r="K86" s="103">
        <f t="shared" si="3"/>
        <v>0</v>
      </c>
      <c r="M86" s="45"/>
      <c r="N86" s="46"/>
      <c r="O86" s="46"/>
      <c r="Q86" s="48"/>
      <c r="R86" s="48"/>
      <c r="T86" s="46"/>
      <c r="V86" s="46"/>
      <c r="Y86" s="46"/>
      <c r="Z86" s="46"/>
    </row>
    <row r="87" spans="1:26" ht="15" customHeight="1" x14ac:dyDescent="0.2">
      <c r="A87" s="72">
        <v>44776</v>
      </c>
      <c r="B87" s="73" t="s">
        <v>72</v>
      </c>
      <c r="C87" s="73">
        <v>1.64</v>
      </c>
      <c r="D87" s="24">
        <v>15</v>
      </c>
      <c r="E87" s="74">
        <v>0.55208333333333337</v>
      </c>
      <c r="F87" s="74">
        <v>0.62013888888888891</v>
      </c>
      <c r="G87" s="24">
        <v>732062</v>
      </c>
      <c r="H87" s="73" t="s">
        <v>71</v>
      </c>
      <c r="I87" s="115">
        <v>24.6</v>
      </c>
      <c r="J87" s="103">
        <f t="shared" si="2"/>
        <v>24.599999999999998</v>
      </c>
      <c r="K87" s="103">
        <f t="shared" si="3"/>
        <v>0</v>
      </c>
      <c r="M87" s="45"/>
      <c r="N87" s="46"/>
      <c r="O87" s="46"/>
      <c r="Q87" s="48"/>
      <c r="R87" s="48"/>
      <c r="T87" s="46"/>
      <c r="V87" s="46"/>
      <c r="Y87" s="46"/>
      <c r="Z87" s="46"/>
    </row>
    <row r="88" spans="1:26" ht="15" customHeight="1" x14ac:dyDescent="0.2">
      <c r="A88" s="72">
        <v>44776</v>
      </c>
      <c r="B88" s="73" t="s">
        <v>134</v>
      </c>
      <c r="C88" s="73">
        <v>1.68</v>
      </c>
      <c r="D88" s="24">
        <v>22</v>
      </c>
      <c r="E88" s="74">
        <v>0.59930555555555554</v>
      </c>
      <c r="F88" s="74">
        <v>0.6694444444444444</v>
      </c>
      <c r="G88" s="24">
        <v>732063</v>
      </c>
      <c r="H88" s="73" t="s">
        <v>75</v>
      </c>
      <c r="I88" s="115">
        <v>36.96</v>
      </c>
      <c r="J88" s="103">
        <f t="shared" si="2"/>
        <v>36.96</v>
      </c>
      <c r="K88" s="103">
        <f t="shared" si="3"/>
        <v>0</v>
      </c>
      <c r="M88" s="45"/>
      <c r="N88" s="46"/>
      <c r="O88" s="46"/>
      <c r="Q88" s="48"/>
      <c r="R88" s="48"/>
      <c r="T88" s="46"/>
      <c r="V88" s="46"/>
      <c r="Y88" s="46"/>
      <c r="Z88" s="46"/>
    </row>
    <row r="89" spans="1:26" ht="15" customHeight="1" x14ac:dyDescent="0.2">
      <c r="A89" s="72">
        <v>44776</v>
      </c>
      <c r="B89" s="73" t="s">
        <v>122</v>
      </c>
      <c r="C89" s="73">
        <v>1.89</v>
      </c>
      <c r="D89" s="24">
        <v>15</v>
      </c>
      <c r="E89" s="75">
        <v>0.45624999999999999</v>
      </c>
      <c r="F89" s="75">
        <v>0.53472222222222221</v>
      </c>
      <c r="G89" s="24">
        <v>732061</v>
      </c>
      <c r="H89" s="73" t="s">
        <v>70</v>
      </c>
      <c r="I89" s="115">
        <v>28.35</v>
      </c>
      <c r="J89" s="103">
        <f t="shared" si="2"/>
        <v>28.349999999999998</v>
      </c>
      <c r="K89" s="103">
        <f t="shared" si="3"/>
        <v>0</v>
      </c>
      <c r="M89" s="45"/>
      <c r="N89" s="46"/>
      <c r="O89" s="46"/>
      <c r="Q89" s="48"/>
      <c r="R89" s="48"/>
      <c r="T89" s="46"/>
      <c r="V89" s="46"/>
      <c r="Y89" s="46"/>
      <c r="Z89" s="46"/>
    </row>
    <row r="90" spans="1:26" ht="15" customHeight="1" x14ac:dyDescent="0.2">
      <c r="A90" s="72">
        <v>44776</v>
      </c>
      <c r="B90" s="73" t="s">
        <v>122</v>
      </c>
      <c r="C90" s="73">
        <v>1.71</v>
      </c>
      <c r="D90" s="24">
        <v>15</v>
      </c>
      <c r="E90" s="74">
        <v>0.53472222222222221</v>
      </c>
      <c r="F90" s="74">
        <v>0.60625000000000007</v>
      </c>
      <c r="G90" s="24">
        <v>732061</v>
      </c>
      <c r="H90" s="73" t="s">
        <v>70</v>
      </c>
      <c r="I90" s="115">
        <v>25.65</v>
      </c>
      <c r="J90" s="103">
        <f t="shared" si="2"/>
        <v>25.65</v>
      </c>
      <c r="K90" s="103">
        <f t="shared" si="3"/>
        <v>0</v>
      </c>
      <c r="M90" s="45"/>
      <c r="N90" s="46"/>
      <c r="O90" s="46"/>
      <c r="Q90" s="48"/>
      <c r="R90" s="48"/>
      <c r="T90" s="46"/>
      <c r="V90" s="46"/>
      <c r="Y90" s="46"/>
      <c r="Z90" s="46"/>
    </row>
    <row r="91" spans="1:26" ht="15" customHeight="1" x14ac:dyDescent="0.2">
      <c r="A91" s="72">
        <v>44776</v>
      </c>
      <c r="B91" s="73" t="s">
        <v>122</v>
      </c>
      <c r="C91" s="73">
        <v>1.43</v>
      </c>
      <c r="D91" s="24">
        <v>15</v>
      </c>
      <c r="E91" s="74">
        <v>0.60625000000000007</v>
      </c>
      <c r="F91" s="74">
        <v>0.66597222222222219</v>
      </c>
      <c r="G91" s="24">
        <v>732061</v>
      </c>
      <c r="H91" s="73" t="s">
        <v>70</v>
      </c>
      <c r="I91" s="115">
        <v>21.45</v>
      </c>
      <c r="J91" s="103">
        <f t="shared" si="2"/>
        <v>21.45</v>
      </c>
      <c r="K91" s="103">
        <f t="shared" si="3"/>
        <v>0</v>
      </c>
      <c r="M91" s="45"/>
      <c r="N91" s="46"/>
      <c r="O91" s="46"/>
      <c r="Q91" s="48"/>
      <c r="R91" s="48"/>
      <c r="T91" s="46"/>
      <c r="V91" s="46"/>
      <c r="Y91" s="46"/>
      <c r="Z91" s="46"/>
    </row>
    <row r="92" spans="1:26" ht="15" customHeight="1" x14ac:dyDescent="0.2">
      <c r="A92" s="72">
        <v>44776</v>
      </c>
      <c r="B92" s="73" t="s">
        <v>122</v>
      </c>
      <c r="C92" s="73">
        <v>1.76</v>
      </c>
      <c r="D92" s="24">
        <v>15</v>
      </c>
      <c r="E92" s="74">
        <v>0.66597222222222219</v>
      </c>
      <c r="F92" s="74">
        <v>0.73888888888888893</v>
      </c>
      <c r="G92" s="24">
        <v>732061</v>
      </c>
      <c r="H92" s="73" t="s">
        <v>70</v>
      </c>
      <c r="I92" s="115">
        <v>26.4</v>
      </c>
      <c r="J92" s="103">
        <f t="shared" si="2"/>
        <v>26.4</v>
      </c>
      <c r="K92" s="103">
        <f t="shared" si="3"/>
        <v>0</v>
      </c>
      <c r="M92" s="45"/>
      <c r="N92" s="46"/>
      <c r="O92" s="46"/>
      <c r="Q92" s="48"/>
      <c r="R92" s="48"/>
      <c r="T92" s="46"/>
      <c r="V92" s="46"/>
      <c r="Y92" s="46"/>
      <c r="Z92" s="46"/>
    </row>
    <row r="93" spans="1:26" ht="15" customHeight="1" x14ac:dyDescent="0.2">
      <c r="A93" s="72">
        <v>44776</v>
      </c>
      <c r="B93" s="73" t="s">
        <v>146</v>
      </c>
      <c r="C93" s="73">
        <v>1.75</v>
      </c>
      <c r="D93" s="24">
        <v>15</v>
      </c>
      <c r="E93" s="74">
        <v>0.47222222222222227</v>
      </c>
      <c r="F93" s="74">
        <v>0.54513888888888895</v>
      </c>
      <c r="G93" s="24">
        <v>732062</v>
      </c>
      <c r="H93" s="73" t="s">
        <v>71</v>
      </c>
      <c r="I93" s="115">
        <v>26.25</v>
      </c>
      <c r="J93" s="103">
        <f t="shared" si="2"/>
        <v>26.25</v>
      </c>
      <c r="K93" s="103">
        <f t="shared" si="3"/>
        <v>0</v>
      </c>
      <c r="M93" s="45"/>
      <c r="N93" s="46"/>
      <c r="O93" s="46"/>
      <c r="Q93" s="48"/>
      <c r="R93" s="48"/>
      <c r="T93" s="46"/>
      <c r="V93" s="46"/>
      <c r="Y93" s="46"/>
      <c r="Z93" s="46"/>
    </row>
    <row r="94" spans="1:26" ht="15" customHeight="1" x14ac:dyDescent="0.2">
      <c r="A94" s="72">
        <v>44776</v>
      </c>
      <c r="B94" s="73" t="s">
        <v>174</v>
      </c>
      <c r="C94" s="73">
        <v>5</v>
      </c>
      <c r="D94" s="24">
        <v>14.25</v>
      </c>
      <c r="E94" s="74">
        <v>0.375</v>
      </c>
      <c r="F94" s="74">
        <v>0.58333333333333337</v>
      </c>
      <c r="G94" s="24">
        <v>732019</v>
      </c>
      <c r="H94" s="73" t="s">
        <v>132</v>
      </c>
      <c r="I94" s="115">
        <v>71.25</v>
      </c>
      <c r="J94" s="103">
        <f t="shared" si="2"/>
        <v>71.25</v>
      </c>
      <c r="K94" s="103">
        <f t="shared" si="3"/>
        <v>0</v>
      </c>
      <c r="M94" s="45"/>
      <c r="N94" s="46"/>
      <c r="O94" s="46"/>
      <c r="Q94" s="48"/>
      <c r="R94" s="48"/>
      <c r="T94" s="46"/>
      <c r="V94" s="46"/>
      <c r="Y94" s="46"/>
      <c r="Z94" s="46"/>
    </row>
    <row r="95" spans="1:26" ht="15" customHeight="1" x14ac:dyDescent="0.2">
      <c r="A95" s="72">
        <v>44776</v>
      </c>
      <c r="B95" s="73" t="s">
        <v>137</v>
      </c>
      <c r="C95" s="73">
        <v>1.52</v>
      </c>
      <c r="D95" s="24">
        <v>15</v>
      </c>
      <c r="E95" s="74">
        <v>0.40902777777777777</v>
      </c>
      <c r="F95" s="74">
        <v>0.47222222222222227</v>
      </c>
      <c r="G95" s="24">
        <v>732061</v>
      </c>
      <c r="H95" s="73" t="s">
        <v>70</v>
      </c>
      <c r="I95" s="115">
        <v>22.8</v>
      </c>
      <c r="J95" s="103">
        <f t="shared" si="2"/>
        <v>22.8</v>
      </c>
      <c r="K95" s="103">
        <f t="shared" si="3"/>
        <v>0</v>
      </c>
      <c r="M95" s="45"/>
      <c r="N95" s="46"/>
      <c r="O95" s="47"/>
      <c r="Q95" s="48"/>
      <c r="R95" s="48"/>
      <c r="T95" s="46"/>
      <c r="V95" s="46"/>
      <c r="Y95" s="46"/>
      <c r="Z95" s="46"/>
    </row>
    <row r="96" spans="1:26" ht="15" customHeight="1" x14ac:dyDescent="0.2">
      <c r="A96" s="72">
        <v>44776</v>
      </c>
      <c r="B96" s="73" t="s">
        <v>137</v>
      </c>
      <c r="C96" s="73">
        <v>1.5</v>
      </c>
      <c r="D96" s="24">
        <v>15</v>
      </c>
      <c r="E96" s="74">
        <v>0.47222222222222227</v>
      </c>
      <c r="F96" s="74">
        <v>0.53541666666666665</v>
      </c>
      <c r="G96" s="24">
        <v>732061</v>
      </c>
      <c r="H96" s="73" t="s">
        <v>70</v>
      </c>
      <c r="I96" s="115">
        <v>22.5</v>
      </c>
      <c r="J96" s="103">
        <f t="shared" si="2"/>
        <v>22.5</v>
      </c>
      <c r="K96" s="103">
        <f t="shared" si="3"/>
        <v>0</v>
      </c>
      <c r="M96" s="45"/>
      <c r="N96" s="46"/>
      <c r="O96" s="45"/>
      <c r="Q96" s="48"/>
      <c r="R96" s="48"/>
      <c r="T96" s="46"/>
      <c r="V96" s="46"/>
      <c r="Y96" s="46"/>
      <c r="Z96" s="46"/>
    </row>
    <row r="97" spans="1:26" ht="15" customHeight="1" x14ac:dyDescent="0.2">
      <c r="A97" s="72">
        <v>44776</v>
      </c>
      <c r="B97" s="73" t="s">
        <v>142</v>
      </c>
      <c r="C97" s="73">
        <v>1.48</v>
      </c>
      <c r="D97" s="24">
        <v>15</v>
      </c>
      <c r="E97" s="74">
        <v>0.5131944444444444</v>
      </c>
      <c r="F97" s="74">
        <v>0.57430555555555551</v>
      </c>
      <c r="G97" s="24">
        <v>732061</v>
      </c>
      <c r="H97" s="73" t="s">
        <v>70</v>
      </c>
      <c r="I97" s="115">
        <v>22.2</v>
      </c>
      <c r="J97" s="103">
        <f t="shared" si="2"/>
        <v>22.2</v>
      </c>
      <c r="K97" s="103">
        <f t="shared" si="3"/>
        <v>0</v>
      </c>
      <c r="M97" s="45"/>
      <c r="N97" s="46"/>
      <c r="O97" s="45"/>
      <c r="Q97" s="48"/>
      <c r="R97" s="48"/>
      <c r="T97" s="46"/>
      <c r="V97" s="46"/>
      <c r="Y97" s="46"/>
      <c r="Z97" s="46"/>
    </row>
    <row r="98" spans="1:26" ht="15" customHeight="1" x14ac:dyDescent="0.2">
      <c r="A98" s="72">
        <v>44776</v>
      </c>
      <c r="B98" s="73" t="s">
        <v>142</v>
      </c>
      <c r="C98" s="73">
        <v>1.63</v>
      </c>
      <c r="D98" s="24">
        <v>15</v>
      </c>
      <c r="E98" s="74">
        <v>0.61736111111111114</v>
      </c>
      <c r="F98" s="74">
        <v>0.68541666666666667</v>
      </c>
      <c r="G98" s="24">
        <v>732061</v>
      </c>
      <c r="H98" s="73" t="s">
        <v>70</v>
      </c>
      <c r="I98" s="115">
        <v>24.45</v>
      </c>
      <c r="J98" s="103">
        <f t="shared" si="2"/>
        <v>24.45</v>
      </c>
      <c r="K98" s="103">
        <f t="shared" si="3"/>
        <v>0</v>
      </c>
      <c r="M98" s="45"/>
      <c r="N98" s="46"/>
      <c r="O98" s="45"/>
      <c r="Q98" s="48"/>
      <c r="R98" s="48"/>
      <c r="T98" s="46"/>
      <c r="V98" s="46"/>
      <c r="Y98" s="46"/>
      <c r="Z98" s="46"/>
    </row>
    <row r="99" spans="1:26" ht="15" customHeight="1" x14ac:dyDescent="0.2">
      <c r="A99" s="72">
        <v>44776</v>
      </c>
      <c r="B99" s="73" t="s">
        <v>141</v>
      </c>
      <c r="C99" s="73">
        <v>1.5</v>
      </c>
      <c r="D99" s="24">
        <v>15</v>
      </c>
      <c r="E99" s="75">
        <v>0.40972222222222227</v>
      </c>
      <c r="F99" s="75">
        <v>0.47222222222222227</v>
      </c>
      <c r="G99" s="24">
        <v>732061</v>
      </c>
      <c r="H99" s="73" t="s">
        <v>70</v>
      </c>
      <c r="I99" s="115">
        <v>22.5</v>
      </c>
      <c r="J99" s="103">
        <f t="shared" si="2"/>
        <v>22.5</v>
      </c>
      <c r="K99" s="103">
        <f t="shared" si="3"/>
        <v>0</v>
      </c>
      <c r="M99" s="45"/>
      <c r="N99" s="46"/>
      <c r="O99" s="45"/>
      <c r="Q99" s="48"/>
      <c r="R99" s="48"/>
      <c r="T99" s="46"/>
      <c r="V99" s="46"/>
      <c r="Y99" s="46"/>
      <c r="Z99" s="46"/>
    </row>
    <row r="100" spans="1:26" ht="15" customHeight="1" x14ac:dyDescent="0.2">
      <c r="A100" s="72">
        <v>44776</v>
      </c>
      <c r="B100" s="73" t="s">
        <v>109</v>
      </c>
      <c r="C100" s="73">
        <v>1.69</v>
      </c>
      <c r="D100" s="24">
        <v>22</v>
      </c>
      <c r="E100" s="74">
        <v>0.6</v>
      </c>
      <c r="F100" s="74">
        <v>0.67013888888888884</v>
      </c>
      <c r="G100" s="24">
        <v>732063</v>
      </c>
      <c r="H100" s="73" t="s">
        <v>75</v>
      </c>
      <c r="I100" s="115">
        <v>37.18</v>
      </c>
      <c r="J100" s="103">
        <f t="shared" si="2"/>
        <v>37.18</v>
      </c>
      <c r="K100" s="103">
        <f t="shared" si="3"/>
        <v>0</v>
      </c>
      <c r="M100" s="45"/>
      <c r="N100" s="46"/>
      <c r="O100" s="45"/>
      <c r="Q100" s="48"/>
      <c r="R100" s="48"/>
      <c r="T100" s="46"/>
      <c r="V100" s="46"/>
      <c r="Y100" s="46"/>
      <c r="Z100" s="46"/>
    </row>
    <row r="101" spans="1:26" ht="15" customHeight="1" x14ac:dyDescent="0.2">
      <c r="A101" s="72">
        <v>44776</v>
      </c>
      <c r="B101" s="73" t="s">
        <v>133</v>
      </c>
      <c r="C101" s="73">
        <v>6.76</v>
      </c>
      <c r="D101" s="24">
        <v>16</v>
      </c>
      <c r="E101" s="74">
        <v>0.3888888888888889</v>
      </c>
      <c r="F101" s="74">
        <v>0.67013888888888884</v>
      </c>
      <c r="G101" s="24">
        <v>732065</v>
      </c>
      <c r="H101" s="73" t="s">
        <v>69</v>
      </c>
      <c r="I101" s="115">
        <v>108.16</v>
      </c>
      <c r="J101" s="103">
        <f t="shared" si="2"/>
        <v>108.16</v>
      </c>
      <c r="K101" s="103">
        <f t="shared" si="3"/>
        <v>0</v>
      </c>
      <c r="M101" s="45"/>
      <c r="N101" s="46"/>
      <c r="O101" s="45"/>
      <c r="P101" s="110"/>
      <c r="Q101" s="47"/>
      <c r="R101" s="47"/>
      <c r="S101" s="47"/>
      <c r="T101" s="47"/>
      <c r="U101" s="47"/>
      <c r="V101" s="47"/>
    </row>
    <row r="102" spans="1:26" ht="15" customHeight="1" x14ac:dyDescent="0.2">
      <c r="A102" s="72">
        <v>44776</v>
      </c>
      <c r="B102" s="73" t="s">
        <v>138</v>
      </c>
      <c r="C102" s="73">
        <v>3.11</v>
      </c>
      <c r="D102" s="24">
        <v>15</v>
      </c>
      <c r="E102" s="74">
        <v>0.57777777777777783</v>
      </c>
      <c r="F102" s="74">
        <v>0.70763888888888893</v>
      </c>
      <c r="G102" s="24">
        <v>732061</v>
      </c>
      <c r="H102" s="73" t="s">
        <v>70</v>
      </c>
      <c r="I102" s="115">
        <v>46.65</v>
      </c>
      <c r="J102" s="103">
        <f t="shared" si="2"/>
        <v>46.65</v>
      </c>
      <c r="K102" s="103">
        <f t="shared" si="3"/>
        <v>0</v>
      </c>
      <c r="M102" s="45"/>
      <c r="N102" s="46"/>
      <c r="O102" s="45"/>
      <c r="P102" s="110"/>
      <c r="Q102" s="47"/>
      <c r="R102" s="47"/>
      <c r="S102" s="47"/>
      <c r="T102" s="47"/>
      <c r="U102" s="47"/>
      <c r="V102" s="47"/>
    </row>
    <row r="103" spans="1:26" ht="15" customHeight="1" x14ac:dyDescent="0.2">
      <c r="A103" s="72">
        <v>44776</v>
      </c>
      <c r="B103" s="73" t="s">
        <v>147</v>
      </c>
      <c r="C103" s="73">
        <v>1.89</v>
      </c>
      <c r="D103" s="24">
        <v>22</v>
      </c>
      <c r="E103" s="74">
        <v>0.68819444444444444</v>
      </c>
      <c r="F103" s="74">
        <v>0.76666666666666661</v>
      </c>
      <c r="G103" s="24">
        <v>732063</v>
      </c>
      <c r="H103" s="73" t="s">
        <v>75</v>
      </c>
      <c r="I103" s="115">
        <v>41.58</v>
      </c>
      <c r="J103" s="103">
        <f t="shared" si="2"/>
        <v>41.58</v>
      </c>
      <c r="K103" s="103">
        <f t="shared" si="3"/>
        <v>0</v>
      </c>
      <c r="M103" s="45"/>
      <c r="N103" s="46"/>
      <c r="O103" s="45"/>
      <c r="P103" s="110"/>
      <c r="Q103" s="47"/>
      <c r="R103" s="47"/>
      <c r="S103" s="47"/>
      <c r="T103" s="47"/>
      <c r="U103" s="47"/>
      <c r="V103" s="47"/>
    </row>
    <row r="104" spans="1:26" ht="15" customHeight="1" x14ac:dyDescent="0.2">
      <c r="A104" s="72">
        <v>44777</v>
      </c>
      <c r="B104" s="73" t="s">
        <v>144</v>
      </c>
      <c r="C104" s="73">
        <v>1.57</v>
      </c>
      <c r="D104" s="24">
        <v>15</v>
      </c>
      <c r="E104" s="74">
        <v>0.4513888888888889</v>
      </c>
      <c r="F104" s="74">
        <v>0.51666666666666672</v>
      </c>
      <c r="G104" s="24">
        <v>732061</v>
      </c>
      <c r="H104" s="73" t="s">
        <v>70</v>
      </c>
      <c r="I104" s="115">
        <v>23.55</v>
      </c>
      <c r="J104" s="103">
        <f t="shared" si="2"/>
        <v>23.55</v>
      </c>
      <c r="K104" s="103">
        <f t="shared" si="3"/>
        <v>0</v>
      </c>
      <c r="M104" s="45"/>
      <c r="N104" s="46"/>
      <c r="O104" s="45"/>
      <c r="P104" s="110"/>
      <c r="Q104" s="47"/>
      <c r="R104" s="47"/>
      <c r="S104" s="47"/>
      <c r="T104" s="47"/>
      <c r="U104" s="47"/>
      <c r="V104" s="47"/>
    </row>
    <row r="105" spans="1:26" ht="15" customHeight="1" x14ac:dyDescent="0.2">
      <c r="A105" s="72">
        <v>44777</v>
      </c>
      <c r="B105" s="73" t="s">
        <v>144</v>
      </c>
      <c r="C105" s="73">
        <v>1.58</v>
      </c>
      <c r="D105" s="24">
        <v>15</v>
      </c>
      <c r="E105" s="74">
        <v>0.57708333333333328</v>
      </c>
      <c r="F105" s="74">
        <v>0.64236111111111105</v>
      </c>
      <c r="G105" s="24">
        <v>732061</v>
      </c>
      <c r="H105" s="73" t="s">
        <v>70</v>
      </c>
      <c r="I105" s="115">
        <v>23.7</v>
      </c>
      <c r="J105" s="103">
        <f t="shared" si="2"/>
        <v>23.700000000000003</v>
      </c>
      <c r="K105" s="103">
        <f t="shared" si="3"/>
        <v>0</v>
      </c>
      <c r="M105" s="45"/>
      <c r="N105" s="46"/>
      <c r="O105" s="45"/>
      <c r="P105" s="110"/>
      <c r="Q105" s="47"/>
      <c r="R105" s="47"/>
      <c r="S105" s="47"/>
      <c r="T105" s="47"/>
      <c r="U105" s="47"/>
      <c r="V105" s="47"/>
    </row>
    <row r="106" spans="1:26" ht="15" customHeight="1" x14ac:dyDescent="0.2">
      <c r="A106" s="72">
        <v>44777</v>
      </c>
      <c r="B106" s="73" t="s">
        <v>72</v>
      </c>
      <c r="C106" s="73">
        <v>1.94</v>
      </c>
      <c r="D106" s="24">
        <v>15</v>
      </c>
      <c r="E106" s="74">
        <v>0.4597222222222222</v>
      </c>
      <c r="F106" s="74">
        <v>0.54097222222222219</v>
      </c>
      <c r="G106" s="24">
        <v>732062</v>
      </c>
      <c r="H106" s="73" t="s">
        <v>71</v>
      </c>
      <c r="I106" s="115">
        <v>29.1</v>
      </c>
      <c r="J106" s="103">
        <f t="shared" si="2"/>
        <v>29.099999999999998</v>
      </c>
      <c r="K106" s="103">
        <f t="shared" si="3"/>
        <v>0</v>
      </c>
      <c r="M106" s="45"/>
      <c r="N106" s="46"/>
      <c r="O106" s="47"/>
      <c r="P106" s="110"/>
      <c r="Q106" s="47"/>
      <c r="R106" s="47"/>
      <c r="S106" s="47"/>
      <c r="T106" s="47"/>
      <c r="U106" s="47"/>
      <c r="V106" s="47"/>
    </row>
    <row r="107" spans="1:26" ht="15" customHeight="1" x14ac:dyDescent="0.2">
      <c r="A107" s="72">
        <v>44777</v>
      </c>
      <c r="B107" s="73" t="s">
        <v>122</v>
      </c>
      <c r="C107" s="73">
        <v>4.08</v>
      </c>
      <c r="D107" s="24">
        <v>22</v>
      </c>
      <c r="E107" s="74">
        <v>0.3923611111111111</v>
      </c>
      <c r="F107" s="74">
        <v>0.5625</v>
      </c>
      <c r="G107" s="24">
        <v>732063</v>
      </c>
      <c r="H107" s="73" t="s">
        <v>92</v>
      </c>
      <c r="I107" s="115">
        <v>89.76</v>
      </c>
      <c r="J107" s="103">
        <f t="shared" si="2"/>
        <v>89.76</v>
      </c>
      <c r="K107" s="103">
        <f t="shared" si="3"/>
        <v>0</v>
      </c>
      <c r="M107" s="45"/>
      <c r="N107" s="46"/>
      <c r="O107" s="47"/>
      <c r="P107" s="110"/>
      <c r="Q107" s="47"/>
      <c r="R107" s="47"/>
      <c r="S107" s="47"/>
      <c r="T107" s="47"/>
      <c r="U107" s="47"/>
      <c r="V107" s="47"/>
    </row>
    <row r="108" spans="1:26" ht="15" customHeight="1" x14ac:dyDescent="0.2">
      <c r="A108" s="72">
        <v>44777</v>
      </c>
      <c r="B108" s="73" t="s">
        <v>122</v>
      </c>
      <c r="C108" s="73">
        <v>1.59</v>
      </c>
      <c r="D108" s="24">
        <v>15</v>
      </c>
      <c r="E108" s="74">
        <v>0.64236111111111105</v>
      </c>
      <c r="F108" s="74">
        <v>0.70833333333333337</v>
      </c>
      <c r="G108" s="24">
        <v>732061</v>
      </c>
      <c r="H108" s="73" t="s">
        <v>70</v>
      </c>
      <c r="I108" s="115">
        <v>23.85</v>
      </c>
      <c r="J108" s="103">
        <f t="shared" si="2"/>
        <v>23.85</v>
      </c>
      <c r="K108" s="103">
        <f t="shared" si="3"/>
        <v>0</v>
      </c>
      <c r="M108" s="45"/>
      <c r="N108" s="46"/>
      <c r="O108" s="47"/>
      <c r="P108" s="110"/>
      <c r="Q108" s="47"/>
      <c r="R108" s="47"/>
      <c r="S108" s="47"/>
      <c r="T108" s="47"/>
      <c r="U108" s="47"/>
      <c r="V108" s="47"/>
    </row>
    <row r="109" spans="1:26" ht="15" customHeight="1" x14ac:dyDescent="0.2">
      <c r="A109" s="72">
        <v>44777</v>
      </c>
      <c r="B109" s="73" t="s">
        <v>98</v>
      </c>
      <c r="C109" s="73">
        <v>1.84</v>
      </c>
      <c r="D109" s="24">
        <v>15</v>
      </c>
      <c r="E109" s="74">
        <v>0.41111111111111115</v>
      </c>
      <c r="F109" s="74">
        <v>0.48749999999999999</v>
      </c>
      <c r="G109" s="24">
        <v>732061</v>
      </c>
      <c r="H109" s="73" t="s">
        <v>70</v>
      </c>
      <c r="I109" s="115">
        <v>27.6</v>
      </c>
      <c r="J109" s="103">
        <f t="shared" si="2"/>
        <v>27.6</v>
      </c>
      <c r="K109" s="103">
        <f t="shared" si="3"/>
        <v>0</v>
      </c>
      <c r="M109" s="45"/>
      <c r="N109" s="46"/>
      <c r="O109" s="47"/>
      <c r="P109" s="110"/>
      <c r="Q109" s="47"/>
      <c r="R109" s="47"/>
      <c r="S109" s="47"/>
      <c r="T109" s="47"/>
      <c r="U109" s="47"/>
      <c r="V109" s="47"/>
    </row>
    <row r="110" spans="1:26" ht="15" customHeight="1" x14ac:dyDescent="0.2">
      <c r="A110" s="72">
        <v>44777</v>
      </c>
      <c r="B110" s="73" t="s">
        <v>137</v>
      </c>
      <c r="C110" s="73">
        <v>0.4</v>
      </c>
      <c r="D110" s="24">
        <v>15</v>
      </c>
      <c r="E110" s="74">
        <v>0.86944444444444446</v>
      </c>
      <c r="F110" s="74">
        <v>0.88611111111111107</v>
      </c>
      <c r="G110" s="24">
        <v>732061</v>
      </c>
      <c r="H110" s="73" t="s">
        <v>70</v>
      </c>
      <c r="I110" s="115">
        <v>6</v>
      </c>
      <c r="J110" s="103">
        <f t="shared" si="2"/>
        <v>6</v>
      </c>
      <c r="K110" s="103">
        <f t="shared" si="3"/>
        <v>0</v>
      </c>
      <c r="M110" s="45"/>
      <c r="N110" s="46"/>
      <c r="O110" s="47"/>
      <c r="P110" s="110"/>
      <c r="Q110" s="47"/>
      <c r="R110" s="47"/>
      <c r="S110" s="47"/>
      <c r="T110" s="47"/>
      <c r="U110" s="47"/>
      <c r="V110" s="47"/>
    </row>
    <row r="111" spans="1:26" ht="15" customHeight="1" x14ac:dyDescent="0.2">
      <c r="A111" s="113">
        <v>44777</v>
      </c>
      <c r="B111" s="73" t="s">
        <v>163</v>
      </c>
      <c r="C111" s="73">
        <v>3.48</v>
      </c>
      <c r="D111" s="24">
        <v>15</v>
      </c>
      <c r="E111" s="74">
        <v>0.55555555555555558</v>
      </c>
      <c r="F111" s="74">
        <v>0.70000000000000007</v>
      </c>
      <c r="G111" s="24">
        <v>732061</v>
      </c>
      <c r="H111" s="73" t="s">
        <v>70</v>
      </c>
      <c r="I111" s="115">
        <v>52.2</v>
      </c>
      <c r="J111" s="103">
        <f t="shared" si="2"/>
        <v>52.2</v>
      </c>
      <c r="K111" s="103">
        <f t="shared" si="3"/>
        <v>0</v>
      </c>
      <c r="M111" s="45"/>
      <c r="N111" s="46"/>
      <c r="O111" s="47"/>
      <c r="P111" s="110"/>
      <c r="Q111" s="47"/>
      <c r="R111" s="47"/>
      <c r="S111" s="47"/>
      <c r="T111" s="47"/>
      <c r="U111" s="47"/>
      <c r="V111" s="47"/>
    </row>
    <row r="112" spans="1:26" ht="15" customHeight="1" x14ac:dyDescent="0.2">
      <c r="A112" s="113">
        <v>44777</v>
      </c>
      <c r="B112" s="73" t="s">
        <v>97</v>
      </c>
      <c r="C112" s="73">
        <v>1.57</v>
      </c>
      <c r="D112" s="24">
        <v>15</v>
      </c>
      <c r="E112" s="74">
        <v>0.51250000000000007</v>
      </c>
      <c r="F112" s="74">
        <v>0.57777777777777783</v>
      </c>
      <c r="G112" s="24">
        <v>732061</v>
      </c>
      <c r="H112" s="73" t="s">
        <v>70</v>
      </c>
      <c r="I112" s="115">
        <v>23.55</v>
      </c>
      <c r="J112" s="103">
        <f t="shared" si="2"/>
        <v>23.55</v>
      </c>
      <c r="K112" s="103">
        <f t="shared" si="3"/>
        <v>0</v>
      </c>
      <c r="M112" s="45"/>
      <c r="N112" s="46"/>
      <c r="O112" s="47"/>
      <c r="P112" s="110"/>
      <c r="Q112" s="47"/>
      <c r="R112" s="47"/>
      <c r="S112" s="47"/>
      <c r="T112" s="47"/>
      <c r="U112" s="47"/>
      <c r="V112" s="47"/>
    </row>
    <row r="113" spans="1:22" ht="15" customHeight="1" x14ac:dyDescent="0.2">
      <c r="A113" s="72">
        <v>44777</v>
      </c>
      <c r="B113" s="73" t="s">
        <v>142</v>
      </c>
      <c r="C113" s="73">
        <v>1.53</v>
      </c>
      <c r="D113" s="24">
        <v>15</v>
      </c>
      <c r="E113" s="74">
        <v>0.40902777777777777</v>
      </c>
      <c r="F113" s="74">
        <v>0.47291666666666665</v>
      </c>
      <c r="G113" s="24">
        <v>732061</v>
      </c>
      <c r="H113" s="73" t="s">
        <v>70</v>
      </c>
      <c r="I113" s="115">
        <v>22.95</v>
      </c>
      <c r="J113" s="103">
        <f t="shared" si="2"/>
        <v>22.95</v>
      </c>
      <c r="K113" s="103">
        <f t="shared" si="3"/>
        <v>0</v>
      </c>
      <c r="M113" s="45"/>
      <c r="N113" s="46"/>
      <c r="O113" s="47"/>
      <c r="P113" s="110"/>
      <c r="Q113" s="47"/>
      <c r="R113" s="47"/>
      <c r="S113" s="47"/>
      <c r="T113" s="47"/>
      <c r="U113" s="47"/>
      <c r="V113" s="47"/>
    </row>
    <row r="114" spans="1:22" ht="15" customHeight="1" x14ac:dyDescent="0.2">
      <c r="A114" s="72">
        <v>44777</v>
      </c>
      <c r="B114" s="73" t="s">
        <v>142</v>
      </c>
      <c r="C114" s="73">
        <v>1.7</v>
      </c>
      <c r="D114" s="24">
        <v>15</v>
      </c>
      <c r="E114" s="74">
        <v>0.47361111111111115</v>
      </c>
      <c r="F114" s="74">
        <v>0.5444444444444444</v>
      </c>
      <c r="G114" s="24">
        <v>732061</v>
      </c>
      <c r="H114" s="73" t="s">
        <v>70</v>
      </c>
      <c r="I114" s="115">
        <v>25.5</v>
      </c>
      <c r="J114" s="103">
        <f t="shared" si="2"/>
        <v>25.5</v>
      </c>
      <c r="K114" s="103">
        <f t="shared" si="3"/>
        <v>0</v>
      </c>
      <c r="M114" s="43"/>
      <c r="N114" s="46"/>
      <c r="O114" s="45"/>
      <c r="P114" s="110"/>
      <c r="Q114" s="47"/>
      <c r="R114" s="47"/>
      <c r="S114" s="47"/>
      <c r="T114" s="47"/>
      <c r="U114" s="47"/>
      <c r="V114" s="47"/>
    </row>
    <row r="115" spans="1:22" ht="15" customHeight="1" x14ac:dyDescent="0.2">
      <c r="A115" s="113">
        <v>44777</v>
      </c>
      <c r="B115" s="73" t="s">
        <v>142</v>
      </c>
      <c r="C115" s="73">
        <v>1.5</v>
      </c>
      <c r="D115" s="24">
        <v>15</v>
      </c>
      <c r="E115" s="74">
        <v>0.5444444444444444</v>
      </c>
      <c r="F115" s="74">
        <v>0.6069444444444444</v>
      </c>
      <c r="G115" s="24">
        <v>732061</v>
      </c>
      <c r="H115" s="73" t="s">
        <v>70</v>
      </c>
      <c r="I115" s="115">
        <v>22.5</v>
      </c>
      <c r="J115" s="103">
        <f t="shared" si="2"/>
        <v>22.5</v>
      </c>
      <c r="K115" s="103">
        <f t="shared" si="3"/>
        <v>0</v>
      </c>
      <c r="M115" s="43"/>
      <c r="N115" s="46"/>
      <c r="O115" s="45"/>
      <c r="P115" s="110"/>
      <c r="Q115" s="47"/>
      <c r="R115" s="47"/>
      <c r="S115" s="47"/>
      <c r="T115" s="47"/>
      <c r="U115" s="47"/>
      <c r="V115" s="47"/>
    </row>
    <row r="116" spans="1:22" ht="15" customHeight="1" x14ac:dyDescent="0.2">
      <c r="A116" s="72">
        <v>44777</v>
      </c>
      <c r="B116" s="73" t="s">
        <v>133</v>
      </c>
      <c r="C116" s="73">
        <v>7</v>
      </c>
      <c r="D116" s="24">
        <v>16</v>
      </c>
      <c r="E116" s="74">
        <v>0.38819444444444445</v>
      </c>
      <c r="F116" s="74">
        <v>0.6791666666666667</v>
      </c>
      <c r="G116" s="24">
        <v>732065</v>
      </c>
      <c r="H116" s="73" t="s">
        <v>69</v>
      </c>
      <c r="I116" s="115">
        <v>112</v>
      </c>
      <c r="J116" s="103">
        <f t="shared" si="2"/>
        <v>112</v>
      </c>
      <c r="K116" s="103">
        <f t="shared" si="3"/>
        <v>0</v>
      </c>
      <c r="M116" s="43"/>
      <c r="N116" s="46"/>
      <c r="O116" s="45"/>
      <c r="P116" s="110"/>
      <c r="Q116" s="47"/>
      <c r="R116" s="47"/>
      <c r="S116" s="47"/>
      <c r="T116" s="47"/>
      <c r="U116" s="47"/>
      <c r="V116" s="47"/>
    </row>
    <row r="117" spans="1:22" ht="15" customHeight="1" x14ac:dyDescent="0.2">
      <c r="A117" s="72">
        <v>44777</v>
      </c>
      <c r="B117" s="73" t="s">
        <v>104</v>
      </c>
      <c r="C117" s="73">
        <v>1.38</v>
      </c>
      <c r="D117" s="24">
        <v>15</v>
      </c>
      <c r="E117" s="74">
        <v>0.55902777777777779</v>
      </c>
      <c r="F117" s="74">
        <v>0.6166666666666667</v>
      </c>
      <c r="G117" s="24">
        <v>732062</v>
      </c>
      <c r="H117" s="73" t="s">
        <v>71</v>
      </c>
      <c r="I117" s="115">
        <v>20.7</v>
      </c>
      <c r="J117" s="103">
        <f t="shared" si="2"/>
        <v>20.7</v>
      </c>
      <c r="K117" s="103">
        <f t="shared" si="3"/>
        <v>0</v>
      </c>
      <c r="M117" s="43"/>
      <c r="N117" s="46"/>
      <c r="O117" s="45"/>
      <c r="P117" s="110"/>
      <c r="Q117" s="47"/>
      <c r="R117" s="47"/>
      <c r="S117" s="47"/>
      <c r="T117" s="47"/>
      <c r="U117" s="47"/>
      <c r="V117" s="47"/>
    </row>
    <row r="118" spans="1:22" ht="15" customHeight="1" x14ac:dyDescent="0.2">
      <c r="A118" s="72">
        <v>44777</v>
      </c>
      <c r="B118" s="73" t="s">
        <v>138</v>
      </c>
      <c r="C118" s="73">
        <v>1.64</v>
      </c>
      <c r="D118" s="24">
        <v>15</v>
      </c>
      <c r="E118" s="74">
        <v>0.59791666666666665</v>
      </c>
      <c r="F118" s="74">
        <v>0.66597222222222219</v>
      </c>
      <c r="G118" s="24">
        <v>732061</v>
      </c>
      <c r="H118" s="73" t="s">
        <v>70</v>
      </c>
      <c r="I118" s="115">
        <v>24.6</v>
      </c>
      <c r="J118" s="103">
        <f t="shared" si="2"/>
        <v>24.599999999999998</v>
      </c>
      <c r="K118" s="103">
        <f t="shared" si="3"/>
        <v>0</v>
      </c>
      <c r="M118" s="43"/>
      <c r="N118" s="46"/>
      <c r="O118" s="45"/>
      <c r="P118" s="110"/>
      <c r="Q118" s="47"/>
      <c r="R118" s="47"/>
      <c r="S118" s="47"/>
      <c r="T118" s="47"/>
      <c r="U118" s="47"/>
      <c r="V118" s="47"/>
    </row>
    <row r="119" spans="1:22" ht="15" customHeight="1" x14ac:dyDescent="0.2">
      <c r="A119" s="72">
        <v>44777</v>
      </c>
      <c r="B119" s="73" t="s">
        <v>147</v>
      </c>
      <c r="C119" s="73">
        <v>1.83</v>
      </c>
      <c r="D119" s="24">
        <v>15</v>
      </c>
      <c r="E119" s="74">
        <v>0.65416666666666667</v>
      </c>
      <c r="F119" s="74">
        <v>0.73055555555555562</v>
      </c>
      <c r="G119" s="24">
        <v>732061</v>
      </c>
      <c r="H119" s="73" t="s">
        <v>70</v>
      </c>
      <c r="I119" s="115">
        <v>27.45</v>
      </c>
      <c r="J119" s="103">
        <f t="shared" si="2"/>
        <v>27.450000000000003</v>
      </c>
      <c r="K119" s="103">
        <f t="shared" si="3"/>
        <v>0</v>
      </c>
      <c r="M119" s="43"/>
      <c r="N119" s="46"/>
      <c r="O119" s="45"/>
      <c r="P119" s="110"/>
      <c r="Q119" s="47"/>
      <c r="R119" s="47"/>
      <c r="S119" s="47"/>
      <c r="T119" s="47"/>
      <c r="U119" s="47"/>
      <c r="V119" s="47"/>
    </row>
    <row r="120" spans="1:22" ht="15" customHeight="1" x14ac:dyDescent="0.2">
      <c r="A120" s="72">
        <v>44778</v>
      </c>
      <c r="B120" s="73" t="s">
        <v>72</v>
      </c>
      <c r="C120" s="73">
        <v>1.63</v>
      </c>
      <c r="D120" s="24">
        <v>15</v>
      </c>
      <c r="E120" s="74">
        <v>0.46736111111111112</v>
      </c>
      <c r="F120" s="74">
        <v>0.53541666666666665</v>
      </c>
      <c r="G120" s="24">
        <v>732062</v>
      </c>
      <c r="H120" s="73" t="s">
        <v>71</v>
      </c>
      <c r="I120" s="115">
        <v>24.45</v>
      </c>
      <c r="J120" s="103">
        <f t="shared" si="2"/>
        <v>24.45</v>
      </c>
      <c r="K120" s="103">
        <f t="shared" si="3"/>
        <v>0</v>
      </c>
      <c r="M120" s="43"/>
      <c r="N120" s="46"/>
      <c r="O120" s="45"/>
      <c r="P120" s="110"/>
      <c r="Q120" s="47"/>
      <c r="R120" s="47"/>
      <c r="S120" s="47"/>
      <c r="T120" s="47"/>
      <c r="U120" s="47"/>
      <c r="V120" s="47"/>
    </row>
    <row r="121" spans="1:22" ht="15" customHeight="1" x14ac:dyDescent="0.2">
      <c r="A121" s="72">
        <v>44778</v>
      </c>
      <c r="B121" s="73" t="s">
        <v>134</v>
      </c>
      <c r="C121" s="73">
        <v>1.7</v>
      </c>
      <c r="D121" s="24">
        <v>15</v>
      </c>
      <c r="E121" s="74">
        <v>0.61736111111111114</v>
      </c>
      <c r="F121" s="74">
        <v>0.68888888888888899</v>
      </c>
      <c r="G121" s="24">
        <v>732061</v>
      </c>
      <c r="H121" s="73" t="s">
        <v>70</v>
      </c>
      <c r="I121" s="115">
        <v>25.5</v>
      </c>
      <c r="J121" s="103">
        <f t="shared" si="2"/>
        <v>25.5</v>
      </c>
      <c r="K121" s="103">
        <f t="shared" si="3"/>
        <v>0</v>
      </c>
      <c r="M121" s="43"/>
      <c r="N121" s="46"/>
      <c r="O121" s="45"/>
      <c r="P121" s="110"/>
      <c r="Q121" s="47"/>
      <c r="R121" s="47"/>
      <c r="S121" s="47"/>
      <c r="T121" s="47"/>
      <c r="U121" s="47"/>
      <c r="V121" s="47"/>
    </row>
    <row r="122" spans="1:22" ht="15" customHeight="1" x14ac:dyDescent="0.2">
      <c r="A122" s="72">
        <v>44778</v>
      </c>
      <c r="B122" s="73" t="s">
        <v>148</v>
      </c>
      <c r="C122" s="73">
        <v>2.16</v>
      </c>
      <c r="D122" s="24">
        <v>15</v>
      </c>
      <c r="E122" s="74">
        <v>0.41250000000000003</v>
      </c>
      <c r="F122" s="74">
        <v>0.50277777777777777</v>
      </c>
      <c r="G122" s="24">
        <v>732061</v>
      </c>
      <c r="H122" s="73" t="s">
        <v>70</v>
      </c>
      <c r="I122" s="115">
        <v>32.4</v>
      </c>
      <c r="J122" s="103">
        <f t="shared" si="2"/>
        <v>32.400000000000006</v>
      </c>
      <c r="K122" s="103">
        <f t="shared" si="3"/>
        <v>0</v>
      </c>
      <c r="M122" s="43"/>
      <c r="N122" s="46"/>
      <c r="O122" s="45"/>
      <c r="P122" s="110"/>
      <c r="Q122" s="45"/>
      <c r="R122" s="45"/>
      <c r="S122" s="45"/>
      <c r="T122" s="45"/>
      <c r="U122" s="45"/>
      <c r="V122" s="45"/>
    </row>
    <row r="123" spans="1:22" ht="15" customHeight="1" x14ac:dyDescent="0.2">
      <c r="A123" s="72">
        <v>44778</v>
      </c>
      <c r="B123" s="73" t="s">
        <v>148</v>
      </c>
      <c r="C123" s="73">
        <v>1.55</v>
      </c>
      <c r="D123" s="24">
        <v>15</v>
      </c>
      <c r="E123" s="74">
        <v>0.57291666666666663</v>
      </c>
      <c r="F123" s="74">
        <v>0.63750000000000007</v>
      </c>
      <c r="G123" s="24">
        <v>732061</v>
      </c>
      <c r="H123" s="73" t="s">
        <v>70</v>
      </c>
      <c r="I123" s="115">
        <v>23.25</v>
      </c>
      <c r="J123" s="103">
        <f t="shared" si="2"/>
        <v>23.25</v>
      </c>
      <c r="K123" s="103">
        <f t="shared" si="3"/>
        <v>0</v>
      </c>
      <c r="M123" s="43"/>
      <c r="N123" s="46"/>
      <c r="O123" s="45"/>
      <c r="P123" s="110"/>
      <c r="Q123" s="45"/>
      <c r="R123" s="45"/>
      <c r="S123" s="45"/>
      <c r="T123" s="45"/>
      <c r="U123" s="45"/>
      <c r="V123" s="45"/>
    </row>
    <row r="124" spans="1:22" ht="15" customHeight="1" x14ac:dyDescent="0.2">
      <c r="A124" s="72">
        <v>44778</v>
      </c>
      <c r="B124" s="73" t="s">
        <v>122</v>
      </c>
      <c r="C124" s="73">
        <v>1.7</v>
      </c>
      <c r="D124" s="24">
        <v>15</v>
      </c>
      <c r="E124" s="74">
        <v>0.39027777777777778</v>
      </c>
      <c r="F124" s="74">
        <v>0.46111111111111108</v>
      </c>
      <c r="G124" s="24">
        <v>732061</v>
      </c>
      <c r="H124" s="73" t="s">
        <v>70</v>
      </c>
      <c r="I124" s="115">
        <v>25.5</v>
      </c>
      <c r="J124" s="103">
        <f t="shared" si="2"/>
        <v>25.5</v>
      </c>
      <c r="K124" s="103">
        <f t="shared" si="3"/>
        <v>0</v>
      </c>
      <c r="M124" s="43"/>
      <c r="N124" s="46"/>
      <c r="O124" s="45"/>
      <c r="P124" s="110"/>
      <c r="Q124" s="45"/>
      <c r="R124" s="45"/>
      <c r="S124" s="45"/>
      <c r="T124" s="45"/>
      <c r="U124" s="45"/>
      <c r="V124" s="45"/>
    </row>
    <row r="125" spans="1:22" ht="15" customHeight="1" x14ac:dyDescent="0.2">
      <c r="A125" s="72">
        <v>44778</v>
      </c>
      <c r="B125" s="73" t="s">
        <v>122</v>
      </c>
      <c r="C125" s="73">
        <v>1.48</v>
      </c>
      <c r="D125" s="24">
        <v>15</v>
      </c>
      <c r="E125" s="74">
        <v>0.47986111111111113</v>
      </c>
      <c r="F125" s="74">
        <v>0.54166666666666663</v>
      </c>
      <c r="G125" s="24">
        <v>732061</v>
      </c>
      <c r="H125" s="73" t="s">
        <v>70</v>
      </c>
      <c r="I125" s="115">
        <v>22.2</v>
      </c>
      <c r="J125" s="103">
        <f t="shared" si="2"/>
        <v>22.2</v>
      </c>
      <c r="K125" s="103">
        <f t="shared" si="3"/>
        <v>0</v>
      </c>
      <c r="M125" s="43"/>
      <c r="N125" s="46"/>
      <c r="O125" s="45"/>
      <c r="P125" s="110"/>
      <c r="Q125" s="45"/>
      <c r="R125" s="45"/>
      <c r="S125" s="45"/>
      <c r="T125" s="45"/>
      <c r="U125" s="45"/>
      <c r="V125" s="45"/>
    </row>
    <row r="126" spans="1:22" ht="15" customHeight="1" x14ac:dyDescent="0.2">
      <c r="A126" s="72">
        <v>44778</v>
      </c>
      <c r="B126" s="73" t="s">
        <v>122</v>
      </c>
      <c r="C126" s="73">
        <v>1.54</v>
      </c>
      <c r="D126" s="24">
        <v>15</v>
      </c>
      <c r="E126" s="74">
        <v>0.55625000000000002</v>
      </c>
      <c r="F126" s="74">
        <v>0.62013888888888891</v>
      </c>
      <c r="G126" s="24">
        <v>732061</v>
      </c>
      <c r="H126" s="73" t="s">
        <v>70</v>
      </c>
      <c r="I126" s="115">
        <v>23.1</v>
      </c>
      <c r="J126" s="103">
        <f t="shared" si="2"/>
        <v>23.1</v>
      </c>
      <c r="K126" s="103">
        <f t="shared" si="3"/>
        <v>0</v>
      </c>
      <c r="M126" s="43"/>
      <c r="N126" s="46"/>
      <c r="O126" s="45"/>
      <c r="P126" s="110"/>
      <c r="Q126" s="45"/>
      <c r="R126" s="45"/>
      <c r="S126" s="45"/>
      <c r="T126" s="45"/>
      <c r="U126" s="45"/>
      <c r="V126" s="45"/>
    </row>
    <row r="127" spans="1:22" ht="15" customHeight="1" x14ac:dyDescent="0.2">
      <c r="A127" s="72">
        <v>44778</v>
      </c>
      <c r="B127" s="73" t="s">
        <v>174</v>
      </c>
      <c r="C127" s="73">
        <v>1.95</v>
      </c>
      <c r="D127" s="24">
        <v>22</v>
      </c>
      <c r="E127" s="74">
        <v>0.61527777777777781</v>
      </c>
      <c r="F127" s="74">
        <v>0.69652777777777775</v>
      </c>
      <c r="G127" s="24">
        <v>732063</v>
      </c>
      <c r="H127" s="73" t="s">
        <v>95</v>
      </c>
      <c r="I127" s="115">
        <v>42.9</v>
      </c>
      <c r="J127" s="103">
        <f t="shared" si="2"/>
        <v>42.9</v>
      </c>
      <c r="K127" s="103">
        <f t="shared" si="3"/>
        <v>0</v>
      </c>
      <c r="M127" s="43"/>
      <c r="N127" s="46"/>
      <c r="O127" s="45"/>
      <c r="P127" s="110"/>
      <c r="Q127" s="45"/>
      <c r="R127" s="45"/>
      <c r="S127" s="45"/>
      <c r="T127" s="45"/>
      <c r="U127" s="45"/>
      <c r="V127" s="45"/>
    </row>
    <row r="128" spans="1:22" ht="15" customHeight="1" x14ac:dyDescent="0.2">
      <c r="A128" s="72">
        <v>44778</v>
      </c>
      <c r="B128" s="73" t="s">
        <v>121</v>
      </c>
      <c r="C128" s="73">
        <v>2.25</v>
      </c>
      <c r="D128" s="24">
        <v>15</v>
      </c>
      <c r="E128" s="74">
        <v>0.5541666666666667</v>
      </c>
      <c r="F128" s="74">
        <v>0.6479166666666667</v>
      </c>
      <c r="G128" s="24">
        <v>732062</v>
      </c>
      <c r="H128" s="73" t="s">
        <v>71</v>
      </c>
      <c r="I128" s="115">
        <v>33.75</v>
      </c>
      <c r="J128" s="103">
        <f t="shared" si="2"/>
        <v>33.75</v>
      </c>
      <c r="K128" s="103">
        <f t="shared" si="3"/>
        <v>0</v>
      </c>
      <c r="M128" s="43"/>
      <c r="N128" s="46"/>
      <c r="O128" s="45"/>
      <c r="P128" s="110"/>
      <c r="Q128" s="45"/>
      <c r="R128" s="45"/>
      <c r="S128" s="45"/>
      <c r="T128" s="45"/>
      <c r="U128" s="45"/>
      <c r="V128" s="45"/>
    </row>
    <row r="129" spans="1:22" ht="15" customHeight="1" x14ac:dyDescent="0.2">
      <c r="A129" s="72">
        <v>44778</v>
      </c>
      <c r="B129" s="73" t="s">
        <v>137</v>
      </c>
      <c r="C129" s="73">
        <v>1.83</v>
      </c>
      <c r="D129" s="24">
        <v>15</v>
      </c>
      <c r="E129" s="74">
        <v>0.40972222222222227</v>
      </c>
      <c r="F129" s="74">
        <v>0.4861111111111111</v>
      </c>
      <c r="G129" s="24">
        <v>732061</v>
      </c>
      <c r="H129" s="73" t="s">
        <v>70</v>
      </c>
      <c r="I129" s="115">
        <v>27.45</v>
      </c>
      <c r="J129" s="103">
        <f t="shared" si="2"/>
        <v>27.450000000000003</v>
      </c>
      <c r="K129" s="103">
        <f t="shared" si="3"/>
        <v>0</v>
      </c>
      <c r="M129" s="43"/>
      <c r="N129" s="46"/>
      <c r="O129" s="45"/>
      <c r="P129" s="110"/>
      <c r="Q129" s="45"/>
      <c r="R129" s="45"/>
      <c r="S129" s="45"/>
      <c r="T129" s="45"/>
      <c r="U129" s="45"/>
      <c r="V129" s="45"/>
    </row>
    <row r="130" spans="1:22" ht="15" customHeight="1" x14ac:dyDescent="0.2">
      <c r="A130" s="72">
        <v>44778</v>
      </c>
      <c r="B130" s="73" t="s">
        <v>137</v>
      </c>
      <c r="C130" s="73">
        <v>1.5</v>
      </c>
      <c r="D130" s="24">
        <v>15</v>
      </c>
      <c r="E130" s="74">
        <v>0.49513888888888885</v>
      </c>
      <c r="F130" s="74">
        <v>0.55763888888888891</v>
      </c>
      <c r="G130" s="24">
        <v>732061</v>
      </c>
      <c r="H130" s="73" t="s">
        <v>70</v>
      </c>
      <c r="I130" s="115">
        <v>22.5</v>
      </c>
      <c r="J130" s="103">
        <f t="shared" ref="J130:J193" si="4">C130*D130</f>
        <v>22.5</v>
      </c>
      <c r="K130" s="103">
        <f t="shared" ref="K130:K193" si="5">I130-J130</f>
        <v>0</v>
      </c>
      <c r="M130" s="50"/>
      <c r="N130" s="46"/>
      <c r="O130" s="45"/>
      <c r="P130" s="110"/>
      <c r="Q130" s="45"/>
      <c r="R130" s="45"/>
      <c r="S130" s="45"/>
      <c r="T130" s="45"/>
      <c r="U130" s="45"/>
      <c r="V130" s="45"/>
    </row>
    <row r="131" spans="1:22" ht="15" customHeight="1" x14ac:dyDescent="0.2">
      <c r="A131" s="72">
        <v>44778</v>
      </c>
      <c r="B131" s="73" t="s">
        <v>163</v>
      </c>
      <c r="C131" s="73">
        <v>2.34</v>
      </c>
      <c r="D131" s="24">
        <v>15</v>
      </c>
      <c r="E131" s="74">
        <v>0.65972222222222221</v>
      </c>
      <c r="F131" s="74">
        <v>0.75694444444444453</v>
      </c>
      <c r="G131" s="24">
        <v>732061</v>
      </c>
      <c r="H131" s="73" t="s">
        <v>70</v>
      </c>
      <c r="I131" s="115">
        <v>35.1</v>
      </c>
      <c r="J131" s="103">
        <f t="shared" si="4"/>
        <v>35.099999999999994</v>
      </c>
      <c r="K131" s="103">
        <f t="shared" si="5"/>
        <v>0</v>
      </c>
      <c r="M131" s="50"/>
      <c r="N131" s="46"/>
      <c r="O131" s="45"/>
      <c r="P131" s="110"/>
      <c r="Q131" s="47"/>
      <c r="R131" s="47"/>
      <c r="S131" s="47"/>
      <c r="T131" s="47"/>
      <c r="U131" s="47"/>
      <c r="V131" s="47"/>
    </row>
    <row r="132" spans="1:22" ht="15" customHeight="1" x14ac:dyDescent="0.2">
      <c r="A132" s="72">
        <v>44778</v>
      </c>
      <c r="B132" s="73" t="s">
        <v>142</v>
      </c>
      <c r="C132" s="73">
        <v>1.68</v>
      </c>
      <c r="D132" s="24">
        <v>15</v>
      </c>
      <c r="E132" s="74">
        <v>0.53541666666666665</v>
      </c>
      <c r="F132" s="74">
        <v>0.60486111111111118</v>
      </c>
      <c r="G132" s="24">
        <v>732061</v>
      </c>
      <c r="H132" s="73" t="s">
        <v>70</v>
      </c>
      <c r="I132" s="115">
        <v>25.2</v>
      </c>
      <c r="J132" s="103">
        <f t="shared" si="4"/>
        <v>25.2</v>
      </c>
      <c r="K132" s="103">
        <f t="shared" si="5"/>
        <v>0</v>
      </c>
      <c r="M132" s="50"/>
      <c r="N132" s="46"/>
      <c r="O132" s="45"/>
      <c r="P132" s="110"/>
      <c r="Q132" s="47"/>
      <c r="R132" s="47"/>
      <c r="S132" s="47"/>
      <c r="T132" s="47"/>
      <c r="U132" s="47"/>
      <c r="V132" s="47"/>
    </row>
    <row r="133" spans="1:22" ht="15" customHeight="1" x14ac:dyDescent="0.2">
      <c r="A133" s="72">
        <v>44778</v>
      </c>
      <c r="B133" s="73" t="s">
        <v>142</v>
      </c>
      <c r="C133" s="73">
        <v>1.87</v>
      </c>
      <c r="D133" s="24">
        <v>22</v>
      </c>
      <c r="E133" s="74">
        <v>0.6069444444444444</v>
      </c>
      <c r="F133" s="74">
        <v>0.68472222222222223</v>
      </c>
      <c r="G133" s="24">
        <v>732063</v>
      </c>
      <c r="H133" s="73" t="s">
        <v>75</v>
      </c>
      <c r="I133" s="115">
        <v>41.14</v>
      </c>
      <c r="J133" s="103">
        <f t="shared" si="4"/>
        <v>41.14</v>
      </c>
      <c r="K133" s="103">
        <f t="shared" si="5"/>
        <v>0</v>
      </c>
      <c r="M133" s="50"/>
      <c r="N133" s="46"/>
      <c r="O133" s="45"/>
      <c r="P133" s="110"/>
      <c r="Q133" s="47"/>
      <c r="R133" s="47"/>
      <c r="S133" s="47"/>
      <c r="T133" s="47"/>
      <c r="U133" s="47"/>
      <c r="V133" s="47"/>
    </row>
    <row r="134" spans="1:22" ht="15" customHeight="1" x14ac:dyDescent="0.2">
      <c r="A134" s="72">
        <v>44778</v>
      </c>
      <c r="B134" s="73" t="s">
        <v>141</v>
      </c>
      <c r="C134" s="73">
        <v>1.36</v>
      </c>
      <c r="D134" s="24">
        <v>15</v>
      </c>
      <c r="E134" s="74">
        <v>0.43055555555555558</v>
      </c>
      <c r="F134" s="74">
        <v>0.48749999999999999</v>
      </c>
      <c r="G134" s="24">
        <v>732061</v>
      </c>
      <c r="H134" s="73" t="s">
        <v>70</v>
      </c>
      <c r="I134" s="115">
        <v>20.399999999999999</v>
      </c>
      <c r="J134" s="103">
        <f t="shared" si="4"/>
        <v>20.400000000000002</v>
      </c>
      <c r="K134" s="103">
        <f t="shared" si="5"/>
        <v>0</v>
      </c>
      <c r="M134" s="50"/>
      <c r="N134" s="46"/>
      <c r="O134" s="45"/>
      <c r="P134" s="110"/>
      <c r="Q134" s="47"/>
      <c r="R134" s="47"/>
      <c r="S134" s="47"/>
      <c r="T134" s="47"/>
      <c r="U134" s="47"/>
      <c r="V134" s="47"/>
    </row>
    <row r="135" spans="1:22" ht="15" customHeight="1" x14ac:dyDescent="0.2">
      <c r="A135" s="72">
        <v>44778</v>
      </c>
      <c r="B135" s="73" t="s">
        <v>140</v>
      </c>
      <c r="C135" s="73">
        <v>7.57</v>
      </c>
      <c r="D135" s="24">
        <v>20</v>
      </c>
      <c r="E135" s="74">
        <v>0.35416666666666669</v>
      </c>
      <c r="F135" s="74">
        <v>0.6694444444444444</v>
      </c>
      <c r="G135" s="24">
        <v>732065</v>
      </c>
      <c r="H135" s="73" t="s">
        <v>69</v>
      </c>
      <c r="I135" s="115">
        <v>151.4</v>
      </c>
      <c r="J135" s="103">
        <f t="shared" si="4"/>
        <v>151.4</v>
      </c>
      <c r="K135" s="103">
        <f t="shared" si="5"/>
        <v>0</v>
      </c>
      <c r="M135" s="50"/>
      <c r="N135" s="46"/>
      <c r="O135" s="45"/>
      <c r="P135" s="110"/>
      <c r="Q135" s="47"/>
      <c r="R135" s="47"/>
      <c r="S135" s="47"/>
      <c r="T135" s="47"/>
      <c r="U135" s="47"/>
      <c r="V135" s="47"/>
    </row>
    <row r="136" spans="1:22" ht="15" customHeight="1" x14ac:dyDescent="0.2">
      <c r="A136" s="72">
        <v>44778</v>
      </c>
      <c r="B136" s="73" t="s">
        <v>175</v>
      </c>
      <c r="C136" s="73">
        <v>2.25</v>
      </c>
      <c r="D136" s="24">
        <v>15</v>
      </c>
      <c r="E136" s="74">
        <v>0.59166666666666667</v>
      </c>
      <c r="F136" s="74">
        <v>0.68541666666666667</v>
      </c>
      <c r="G136" s="24">
        <v>732061</v>
      </c>
      <c r="H136" s="73" t="s">
        <v>70</v>
      </c>
      <c r="I136" s="115">
        <v>33.75</v>
      </c>
      <c r="J136" s="103">
        <f t="shared" si="4"/>
        <v>33.75</v>
      </c>
      <c r="K136" s="103">
        <f t="shared" si="5"/>
        <v>0</v>
      </c>
      <c r="M136" s="50"/>
      <c r="N136" s="46"/>
      <c r="O136" s="45"/>
      <c r="P136" s="110"/>
      <c r="Q136" s="47"/>
      <c r="R136" s="47"/>
      <c r="S136" s="47"/>
      <c r="T136" s="47"/>
      <c r="U136" s="47"/>
      <c r="V136" s="47"/>
    </row>
    <row r="137" spans="1:22" ht="15" customHeight="1" x14ac:dyDescent="0.2">
      <c r="A137" s="72">
        <v>44778</v>
      </c>
      <c r="B137" s="73" t="s">
        <v>110</v>
      </c>
      <c r="C137" s="73">
        <v>1.72</v>
      </c>
      <c r="D137" s="24">
        <v>22</v>
      </c>
      <c r="E137" s="74">
        <v>0.43194444444444446</v>
      </c>
      <c r="F137" s="74">
        <v>0.50347222222222221</v>
      </c>
      <c r="G137" s="24">
        <v>732063</v>
      </c>
      <c r="H137" s="73" t="s">
        <v>75</v>
      </c>
      <c r="I137" s="115">
        <v>37.840000000000003</v>
      </c>
      <c r="J137" s="103">
        <f t="shared" si="4"/>
        <v>37.839999999999996</v>
      </c>
      <c r="K137" s="103">
        <f t="shared" si="5"/>
        <v>0</v>
      </c>
      <c r="M137" s="50"/>
      <c r="N137" s="46"/>
      <c r="O137" s="45"/>
      <c r="P137" s="67"/>
      <c r="Q137" s="47"/>
      <c r="R137" s="47"/>
      <c r="S137" s="47"/>
      <c r="T137" s="47"/>
      <c r="U137" s="47"/>
      <c r="V137" s="47"/>
    </row>
    <row r="138" spans="1:22" ht="15" customHeight="1" x14ac:dyDescent="0.2">
      <c r="A138" s="72">
        <v>44778</v>
      </c>
      <c r="B138" s="73" t="s">
        <v>110</v>
      </c>
      <c r="C138" s="73">
        <v>1.27</v>
      </c>
      <c r="D138" s="24">
        <v>22</v>
      </c>
      <c r="E138" s="74">
        <v>0.5395833333333333</v>
      </c>
      <c r="F138" s="74">
        <v>0.59236111111111112</v>
      </c>
      <c r="G138" s="24">
        <v>732063</v>
      </c>
      <c r="H138" s="73" t="s">
        <v>75</v>
      </c>
      <c r="I138" s="115">
        <v>27.94</v>
      </c>
      <c r="J138" s="103">
        <f t="shared" si="4"/>
        <v>27.94</v>
      </c>
      <c r="K138" s="103">
        <f t="shared" si="5"/>
        <v>0</v>
      </c>
      <c r="M138" s="50"/>
      <c r="N138" s="46"/>
      <c r="O138" s="45"/>
      <c r="P138" s="67"/>
      <c r="Q138" s="47"/>
      <c r="R138" s="47"/>
      <c r="S138" s="47"/>
      <c r="T138" s="47"/>
      <c r="U138" s="47"/>
      <c r="V138" s="47"/>
    </row>
    <row r="139" spans="1:22" ht="15" customHeight="1" x14ac:dyDescent="0.2">
      <c r="A139" s="72">
        <v>44778</v>
      </c>
      <c r="B139" s="73" t="s">
        <v>110</v>
      </c>
      <c r="C139" s="73">
        <v>1.55</v>
      </c>
      <c r="D139" s="24">
        <v>15</v>
      </c>
      <c r="E139" s="74">
        <v>0.63958333333333328</v>
      </c>
      <c r="F139" s="74">
        <v>0.70347222222222217</v>
      </c>
      <c r="G139" s="24">
        <v>732061</v>
      </c>
      <c r="H139" s="73" t="s">
        <v>70</v>
      </c>
      <c r="I139" s="115">
        <v>23.25</v>
      </c>
      <c r="J139" s="103">
        <f t="shared" si="4"/>
        <v>23.25</v>
      </c>
      <c r="K139" s="103">
        <f t="shared" si="5"/>
        <v>0</v>
      </c>
      <c r="M139" s="50"/>
      <c r="N139" s="46"/>
      <c r="O139" s="45"/>
      <c r="P139" s="67"/>
      <c r="Q139" s="47"/>
      <c r="R139" s="47"/>
      <c r="S139" s="47"/>
      <c r="T139" s="47"/>
      <c r="U139" s="47"/>
      <c r="V139" s="47"/>
    </row>
    <row r="140" spans="1:22" ht="15" customHeight="1" x14ac:dyDescent="0.2">
      <c r="A140" s="72">
        <v>44778</v>
      </c>
      <c r="B140" s="73" t="s">
        <v>133</v>
      </c>
      <c r="C140" s="73">
        <v>6.6</v>
      </c>
      <c r="D140" s="24">
        <v>16</v>
      </c>
      <c r="E140" s="74">
        <v>0.39444444444444443</v>
      </c>
      <c r="F140" s="74">
        <v>0.6694444444444444</v>
      </c>
      <c r="G140" s="24">
        <v>732065</v>
      </c>
      <c r="H140" s="73" t="s">
        <v>69</v>
      </c>
      <c r="I140" s="115">
        <v>105.6</v>
      </c>
      <c r="J140" s="103">
        <f t="shared" si="4"/>
        <v>105.6</v>
      </c>
      <c r="K140" s="103">
        <f t="shared" si="5"/>
        <v>0</v>
      </c>
      <c r="M140" s="50"/>
      <c r="N140" s="46"/>
      <c r="O140" s="45"/>
      <c r="P140" s="67"/>
      <c r="Q140" s="47"/>
      <c r="R140" s="47"/>
      <c r="S140" s="47"/>
      <c r="T140" s="47"/>
      <c r="U140" s="47"/>
      <c r="V140" s="47"/>
    </row>
    <row r="141" spans="1:22" ht="15" customHeight="1" x14ac:dyDescent="0.2">
      <c r="A141" s="72">
        <v>44778</v>
      </c>
      <c r="B141" s="73" t="s">
        <v>138</v>
      </c>
      <c r="C141" s="73">
        <v>1.62</v>
      </c>
      <c r="D141" s="24">
        <v>15</v>
      </c>
      <c r="E141" s="74">
        <v>0.4513888888888889</v>
      </c>
      <c r="F141" s="74">
        <v>0.51874999999999993</v>
      </c>
      <c r="G141" s="24">
        <v>732061</v>
      </c>
      <c r="H141" s="73" t="s">
        <v>70</v>
      </c>
      <c r="I141" s="115">
        <v>24.3</v>
      </c>
      <c r="J141" s="103">
        <f t="shared" si="4"/>
        <v>24.3</v>
      </c>
      <c r="K141" s="103">
        <f t="shared" si="5"/>
        <v>0</v>
      </c>
      <c r="M141" s="50"/>
      <c r="N141" s="46"/>
      <c r="O141" s="45"/>
      <c r="P141" s="67"/>
      <c r="Q141" s="47"/>
      <c r="R141" s="47"/>
      <c r="S141" s="47"/>
      <c r="T141" s="47"/>
      <c r="U141" s="47"/>
      <c r="V141" s="47"/>
    </row>
    <row r="142" spans="1:22" ht="15" customHeight="1" x14ac:dyDescent="0.2">
      <c r="A142" s="72">
        <v>44778</v>
      </c>
      <c r="B142" s="73" t="s">
        <v>99</v>
      </c>
      <c r="C142" s="73">
        <v>1.55</v>
      </c>
      <c r="D142" s="24">
        <v>22</v>
      </c>
      <c r="E142" s="74">
        <v>0.4291666666666667</v>
      </c>
      <c r="F142" s="74">
        <v>0.49374999999999997</v>
      </c>
      <c r="G142" s="24">
        <v>732063</v>
      </c>
      <c r="H142" s="73" t="s">
        <v>75</v>
      </c>
      <c r="I142" s="115">
        <v>34.1</v>
      </c>
      <c r="J142" s="103">
        <f t="shared" si="4"/>
        <v>34.1</v>
      </c>
      <c r="K142" s="103">
        <f t="shared" si="5"/>
        <v>0</v>
      </c>
      <c r="M142" s="50"/>
      <c r="N142" s="46"/>
      <c r="O142" s="45"/>
      <c r="P142" s="67"/>
      <c r="Q142" s="47"/>
      <c r="R142" s="47"/>
      <c r="S142" s="47"/>
      <c r="T142" s="47"/>
      <c r="U142" s="47"/>
      <c r="V142" s="47"/>
    </row>
    <row r="143" spans="1:22" ht="15" customHeight="1" x14ac:dyDescent="0.2">
      <c r="A143" s="72">
        <v>44778</v>
      </c>
      <c r="B143" s="73" t="s">
        <v>99</v>
      </c>
      <c r="C143" s="73">
        <v>1.4</v>
      </c>
      <c r="D143" s="24">
        <v>15</v>
      </c>
      <c r="E143" s="74">
        <v>0.5131944444444444</v>
      </c>
      <c r="F143" s="74">
        <v>0.57152777777777775</v>
      </c>
      <c r="G143" s="24">
        <v>732061</v>
      </c>
      <c r="H143" s="73" t="s">
        <v>70</v>
      </c>
      <c r="I143" s="115">
        <v>21</v>
      </c>
      <c r="J143" s="103">
        <f t="shared" si="4"/>
        <v>21</v>
      </c>
      <c r="K143" s="103">
        <f t="shared" si="5"/>
        <v>0</v>
      </c>
      <c r="M143" s="50"/>
      <c r="N143" s="46"/>
      <c r="O143" s="45"/>
      <c r="P143" s="67"/>
      <c r="Q143" s="47"/>
      <c r="R143" s="47"/>
      <c r="S143" s="47"/>
      <c r="T143" s="47"/>
      <c r="U143" s="47"/>
      <c r="V143" s="47"/>
    </row>
    <row r="144" spans="1:22" ht="15" customHeight="1" x14ac:dyDescent="0.2">
      <c r="A144" s="72">
        <v>44779</v>
      </c>
      <c r="B144" s="73" t="s">
        <v>72</v>
      </c>
      <c r="C144" s="73">
        <v>1.75</v>
      </c>
      <c r="D144" s="24">
        <v>15</v>
      </c>
      <c r="E144" s="74">
        <v>0.54652777777777783</v>
      </c>
      <c r="F144" s="114">
        <v>0.61944444444444446</v>
      </c>
      <c r="G144" s="24">
        <v>732062</v>
      </c>
      <c r="H144" s="73" t="s">
        <v>71</v>
      </c>
      <c r="I144" s="115">
        <v>26.25</v>
      </c>
      <c r="J144" s="103">
        <f t="shared" si="4"/>
        <v>26.25</v>
      </c>
      <c r="K144" s="103">
        <f t="shared" si="5"/>
        <v>0</v>
      </c>
      <c r="M144" s="50"/>
      <c r="N144" s="46"/>
      <c r="O144" s="45"/>
      <c r="P144" s="67"/>
      <c r="Q144" s="47"/>
      <c r="R144" s="47"/>
      <c r="S144" s="47"/>
      <c r="T144" s="47"/>
      <c r="U144" s="47"/>
      <c r="V144" s="47"/>
    </row>
    <row r="145" spans="1:22" ht="15" customHeight="1" x14ac:dyDescent="0.2">
      <c r="A145" s="72">
        <v>44779</v>
      </c>
      <c r="B145" s="73" t="s">
        <v>148</v>
      </c>
      <c r="C145" s="73">
        <v>1.65</v>
      </c>
      <c r="D145" s="24">
        <v>15</v>
      </c>
      <c r="E145" s="74">
        <v>0.42638888888888887</v>
      </c>
      <c r="F145" s="74">
        <v>0.49513888888888885</v>
      </c>
      <c r="G145" s="24">
        <v>732061</v>
      </c>
      <c r="H145" s="73" t="s">
        <v>70</v>
      </c>
      <c r="I145" s="115">
        <v>24.75</v>
      </c>
      <c r="J145" s="103">
        <f t="shared" si="4"/>
        <v>24.75</v>
      </c>
      <c r="K145" s="103">
        <f t="shared" si="5"/>
        <v>0</v>
      </c>
      <c r="M145" s="50"/>
      <c r="N145" s="46"/>
      <c r="O145" s="45"/>
      <c r="P145" s="67"/>
      <c r="Q145" s="47"/>
      <c r="R145" s="47"/>
      <c r="S145" s="47"/>
      <c r="T145" s="47"/>
      <c r="U145" s="47"/>
      <c r="V145" s="47"/>
    </row>
    <row r="146" spans="1:22" ht="15" customHeight="1" x14ac:dyDescent="0.2">
      <c r="A146" s="72">
        <v>44779</v>
      </c>
      <c r="B146" s="73" t="s">
        <v>148</v>
      </c>
      <c r="C146" s="73">
        <v>1.57</v>
      </c>
      <c r="D146" s="24">
        <v>15</v>
      </c>
      <c r="E146" s="74">
        <v>0.64236111111111105</v>
      </c>
      <c r="F146" s="114">
        <v>0.70763888888888893</v>
      </c>
      <c r="G146" s="24">
        <v>732061</v>
      </c>
      <c r="H146" s="73" t="s">
        <v>70</v>
      </c>
      <c r="I146" s="115">
        <v>23.55</v>
      </c>
      <c r="J146" s="103">
        <f t="shared" si="4"/>
        <v>23.55</v>
      </c>
      <c r="K146" s="103">
        <f t="shared" si="5"/>
        <v>0</v>
      </c>
      <c r="L146" s="61"/>
      <c r="M146" s="50"/>
      <c r="N146" s="46"/>
      <c r="O146" s="45"/>
      <c r="P146" s="67"/>
      <c r="Q146" s="47"/>
      <c r="R146" s="47"/>
      <c r="S146" s="47"/>
      <c r="T146" s="47"/>
      <c r="U146" s="47"/>
      <c r="V146" s="47"/>
    </row>
    <row r="147" spans="1:22" ht="15" customHeight="1" x14ac:dyDescent="0.2">
      <c r="A147" s="72">
        <v>44779</v>
      </c>
      <c r="B147" s="73" t="s">
        <v>122</v>
      </c>
      <c r="C147" s="73">
        <v>2.11</v>
      </c>
      <c r="D147" s="24">
        <v>15</v>
      </c>
      <c r="E147" s="74">
        <v>0.49722222222222223</v>
      </c>
      <c r="F147" s="114">
        <v>0.60625000000000007</v>
      </c>
      <c r="G147" s="24">
        <v>732061</v>
      </c>
      <c r="H147" s="73" t="s">
        <v>70</v>
      </c>
      <c r="I147" s="115">
        <v>31.65</v>
      </c>
      <c r="J147" s="103">
        <f t="shared" si="4"/>
        <v>31.65</v>
      </c>
      <c r="K147" s="103">
        <f t="shared" si="5"/>
        <v>0</v>
      </c>
      <c r="L147" s="61"/>
      <c r="M147" s="50"/>
      <c r="N147" s="46"/>
      <c r="O147" s="45"/>
      <c r="P147" s="67"/>
      <c r="Q147" s="47"/>
      <c r="R147" s="47"/>
      <c r="S147" s="47"/>
      <c r="T147" s="47"/>
      <c r="U147" s="47"/>
      <c r="V147" s="47"/>
    </row>
    <row r="148" spans="1:22" ht="15" customHeight="1" x14ac:dyDescent="0.2">
      <c r="A148" s="72">
        <v>44779</v>
      </c>
      <c r="B148" s="73" t="s">
        <v>122</v>
      </c>
      <c r="C148" s="73">
        <v>0</v>
      </c>
      <c r="D148" s="24">
        <v>15</v>
      </c>
      <c r="E148" s="74">
        <v>0.6694444444444444</v>
      </c>
      <c r="F148" s="75">
        <v>0.72916666666666663</v>
      </c>
      <c r="G148" s="24">
        <v>732061</v>
      </c>
      <c r="H148" s="73" t="s">
        <v>70</v>
      </c>
      <c r="I148" s="115">
        <v>0</v>
      </c>
      <c r="J148" s="103">
        <f t="shared" si="4"/>
        <v>0</v>
      </c>
      <c r="K148" s="103">
        <f t="shared" si="5"/>
        <v>0</v>
      </c>
      <c r="L148" s="62"/>
      <c r="M148" s="50"/>
      <c r="N148" s="46"/>
      <c r="O148" s="45"/>
      <c r="P148" s="67"/>
      <c r="Q148" s="47"/>
      <c r="R148" s="47"/>
      <c r="S148" s="47"/>
      <c r="T148" s="47"/>
      <c r="U148" s="47"/>
      <c r="V148" s="47"/>
    </row>
    <row r="149" spans="1:22" ht="15" customHeight="1" x14ac:dyDescent="0.2">
      <c r="A149" s="72">
        <v>44779</v>
      </c>
      <c r="B149" s="73" t="s">
        <v>126</v>
      </c>
      <c r="C149" s="73">
        <v>1.58</v>
      </c>
      <c r="D149" s="24">
        <v>15</v>
      </c>
      <c r="E149" s="74">
        <v>0.38541666666666669</v>
      </c>
      <c r="F149" s="74">
        <v>0.4513888888888889</v>
      </c>
      <c r="G149" s="24">
        <v>732061</v>
      </c>
      <c r="H149" s="73" t="s">
        <v>70</v>
      </c>
      <c r="I149" s="115">
        <v>23.7</v>
      </c>
      <c r="J149" s="103">
        <f t="shared" si="4"/>
        <v>23.700000000000003</v>
      </c>
      <c r="K149" s="103">
        <f t="shared" si="5"/>
        <v>0</v>
      </c>
      <c r="L149" s="62"/>
      <c r="M149" s="50"/>
      <c r="N149" s="46"/>
      <c r="O149" s="45"/>
      <c r="P149" s="67"/>
      <c r="Q149" s="47"/>
      <c r="R149" s="47"/>
      <c r="S149" s="47"/>
      <c r="T149" s="47"/>
      <c r="U149" s="47"/>
      <c r="V149" s="47"/>
    </row>
    <row r="150" spans="1:22" ht="15" customHeight="1" x14ac:dyDescent="0.2">
      <c r="A150" s="72">
        <v>44779</v>
      </c>
      <c r="B150" s="73" t="s">
        <v>126</v>
      </c>
      <c r="C150" s="73">
        <v>1.88</v>
      </c>
      <c r="D150" s="24">
        <v>22</v>
      </c>
      <c r="E150" s="74">
        <v>0.4513888888888889</v>
      </c>
      <c r="F150" s="74">
        <v>0.52986111111111112</v>
      </c>
      <c r="G150" s="24">
        <v>732063</v>
      </c>
      <c r="H150" s="73" t="s">
        <v>75</v>
      </c>
      <c r="I150" s="115">
        <v>41.36</v>
      </c>
      <c r="J150" s="103">
        <f t="shared" si="4"/>
        <v>41.36</v>
      </c>
      <c r="K150" s="103">
        <f t="shared" si="5"/>
        <v>0</v>
      </c>
      <c r="L150" s="62"/>
      <c r="M150" s="50"/>
      <c r="N150" s="46"/>
      <c r="O150" s="45"/>
      <c r="P150" s="67"/>
      <c r="Q150" s="47"/>
      <c r="R150" s="47"/>
      <c r="S150" s="47"/>
      <c r="T150" s="47"/>
      <c r="U150" s="47"/>
      <c r="V150" s="47"/>
    </row>
    <row r="151" spans="1:22" ht="15" customHeight="1" x14ac:dyDescent="0.2">
      <c r="A151" s="72">
        <v>44779</v>
      </c>
      <c r="B151" s="73" t="s">
        <v>136</v>
      </c>
      <c r="C151" s="73">
        <v>1.76</v>
      </c>
      <c r="D151" s="24">
        <v>15</v>
      </c>
      <c r="E151" s="74">
        <v>0.46875</v>
      </c>
      <c r="F151" s="114">
        <v>0.54236111111111118</v>
      </c>
      <c r="G151" s="24">
        <v>732062</v>
      </c>
      <c r="H151" s="73" t="s">
        <v>71</v>
      </c>
      <c r="I151" s="115">
        <v>26.4</v>
      </c>
      <c r="J151" s="103">
        <f t="shared" si="4"/>
        <v>26.4</v>
      </c>
      <c r="K151" s="103">
        <f t="shared" si="5"/>
        <v>0</v>
      </c>
      <c r="L151" s="61"/>
      <c r="M151" s="50"/>
      <c r="N151" s="46"/>
      <c r="O151" s="45"/>
      <c r="P151" s="67"/>
      <c r="Q151" s="47"/>
      <c r="R151" s="47"/>
      <c r="S151" s="47"/>
      <c r="T151" s="47"/>
      <c r="U151" s="47"/>
      <c r="V151" s="47"/>
    </row>
    <row r="152" spans="1:22" ht="15" customHeight="1" x14ac:dyDescent="0.2">
      <c r="A152" s="72">
        <v>44779</v>
      </c>
      <c r="B152" s="73" t="s">
        <v>124</v>
      </c>
      <c r="C152" s="73">
        <v>2.98</v>
      </c>
      <c r="D152" s="24">
        <v>15</v>
      </c>
      <c r="E152" s="74">
        <v>0.42430555555555555</v>
      </c>
      <c r="F152" s="74">
        <v>0.54861111111111105</v>
      </c>
      <c r="G152" s="24">
        <v>732061</v>
      </c>
      <c r="H152" s="73" t="s">
        <v>70</v>
      </c>
      <c r="I152" s="115">
        <v>44.7</v>
      </c>
      <c r="J152" s="103">
        <f t="shared" si="4"/>
        <v>44.7</v>
      </c>
      <c r="K152" s="103">
        <f t="shared" si="5"/>
        <v>0</v>
      </c>
      <c r="L152" s="61"/>
      <c r="M152" s="50"/>
      <c r="N152" s="46"/>
      <c r="O152" s="45"/>
      <c r="P152" s="67"/>
      <c r="Q152" s="47"/>
      <c r="R152" s="47"/>
      <c r="S152" s="47"/>
      <c r="T152" s="47"/>
      <c r="U152" s="47"/>
      <c r="V152" s="47"/>
    </row>
    <row r="153" spans="1:22" ht="15" customHeight="1" x14ac:dyDescent="0.2">
      <c r="A153" s="72">
        <v>44779</v>
      </c>
      <c r="B153" s="73" t="s">
        <v>98</v>
      </c>
      <c r="C153" s="73">
        <v>1.79</v>
      </c>
      <c r="D153" s="24">
        <v>22</v>
      </c>
      <c r="E153" s="74">
        <v>0.45555555555555555</v>
      </c>
      <c r="F153" s="114">
        <v>0.52986111111111112</v>
      </c>
      <c r="G153" s="24">
        <v>732063</v>
      </c>
      <c r="H153" s="73" t="s">
        <v>75</v>
      </c>
      <c r="I153" s="115">
        <v>39.380000000000003</v>
      </c>
      <c r="J153" s="103">
        <f t="shared" si="4"/>
        <v>39.380000000000003</v>
      </c>
      <c r="K153" s="103">
        <f t="shared" si="5"/>
        <v>0</v>
      </c>
      <c r="M153" s="50"/>
      <c r="N153" s="46"/>
      <c r="O153" s="45"/>
      <c r="P153" s="67"/>
      <c r="Q153" s="47"/>
      <c r="R153" s="47"/>
      <c r="S153" s="47"/>
      <c r="T153" s="47"/>
      <c r="U153" s="47"/>
      <c r="V153" s="47"/>
    </row>
    <row r="154" spans="1:22" ht="15" customHeight="1" x14ac:dyDescent="0.2">
      <c r="A154" s="72">
        <v>44779</v>
      </c>
      <c r="B154" s="73" t="s">
        <v>98</v>
      </c>
      <c r="C154" s="73">
        <v>2.1800000000000002</v>
      </c>
      <c r="D154" s="24">
        <v>15</v>
      </c>
      <c r="E154" s="74">
        <v>0.57430555555555551</v>
      </c>
      <c r="F154" s="114">
        <v>0.66527777777777775</v>
      </c>
      <c r="G154" s="24">
        <v>732061</v>
      </c>
      <c r="H154" s="73" t="s">
        <v>70</v>
      </c>
      <c r="I154" s="115">
        <v>32.700000000000003</v>
      </c>
      <c r="J154" s="103">
        <f t="shared" si="4"/>
        <v>32.700000000000003</v>
      </c>
      <c r="K154" s="103">
        <f t="shared" si="5"/>
        <v>0</v>
      </c>
      <c r="L154" s="61"/>
      <c r="M154" s="50"/>
      <c r="N154" s="46"/>
      <c r="O154" s="45"/>
      <c r="P154" s="67"/>
      <c r="Q154" s="47"/>
      <c r="R154" s="47"/>
      <c r="S154" s="47"/>
      <c r="T154" s="47"/>
      <c r="U154" s="47"/>
      <c r="V154" s="47"/>
    </row>
    <row r="155" spans="1:22" ht="15" customHeight="1" x14ac:dyDescent="0.2">
      <c r="A155" s="72">
        <v>44779</v>
      </c>
      <c r="B155" s="73" t="s">
        <v>137</v>
      </c>
      <c r="C155" s="73">
        <v>2.0299999999999998</v>
      </c>
      <c r="D155" s="24">
        <v>15</v>
      </c>
      <c r="E155" s="74">
        <v>0.45208333333333334</v>
      </c>
      <c r="F155" s="74">
        <v>0.53611111111111109</v>
      </c>
      <c r="G155" s="24">
        <v>732061</v>
      </c>
      <c r="H155" s="73" t="s">
        <v>70</v>
      </c>
      <c r="I155" s="115">
        <v>30.45</v>
      </c>
      <c r="J155" s="103">
        <f t="shared" si="4"/>
        <v>30.449999999999996</v>
      </c>
      <c r="K155" s="103">
        <f t="shared" si="5"/>
        <v>0</v>
      </c>
      <c r="L155" s="61"/>
      <c r="M155" s="50"/>
      <c r="N155" s="46"/>
      <c r="O155" s="45"/>
      <c r="P155" s="67"/>
      <c r="Q155" s="47"/>
      <c r="R155" s="47"/>
      <c r="S155" s="47"/>
      <c r="T155" s="47"/>
      <c r="U155" s="47"/>
      <c r="V155" s="47"/>
    </row>
    <row r="156" spans="1:22" ht="15" customHeight="1" x14ac:dyDescent="0.2">
      <c r="A156" s="72">
        <v>44779</v>
      </c>
      <c r="B156" s="73" t="s">
        <v>139</v>
      </c>
      <c r="C156" s="73">
        <v>1.69</v>
      </c>
      <c r="D156" s="24">
        <v>15</v>
      </c>
      <c r="E156" s="74">
        <v>0.44722222222222219</v>
      </c>
      <c r="F156" s="74">
        <v>0.5180555555555556</v>
      </c>
      <c r="G156" s="24">
        <v>732061</v>
      </c>
      <c r="H156" s="73" t="s">
        <v>70</v>
      </c>
      <c r="I156" s="115">
        <v>25.35</v>
      </c>
      <c r="J156" s="103">
        <f t="shared" si="4"/>
        <v>25.349999999999998</v>
      </c>
      <c r="K156" s="103">
        <f t="shared" si="5"/>
        <v>0</v>
      </c>
      <c r="L156" s="62"/>
      <c r="M156" s="50"/>
      <c r="N156" s="46"/>
      <c r="O156" s="45"/>
      <c r="P156" s="67"/>
      <c r="Q156" s="47"/>
      <c r="R156" s="47"/>
      <c r="S156" s="47"/>
      <c r="T156" s="47"/>
      <c r="U156" s="47"/>
      <c r="V156" s="47"/>
    </row>
    <row r="157" spans="1:22" ht="15" customHeight="1" x14ac:dyDescent="0.2">
      <c r="A157" s="72">
        <v>44779</v>
      </c>
      <c r="B157" s="73" t="s">
        <v>139</v>
      </c>
      <c r="C157" s="73">
        <v>1.29</v>
      </c>
      <c r="D157" s="24">
        <v>22</v>
      </c>
      <c r="E157" s="74">
        <v>0.62291666666666667</v>
      </c>
      <c r="F157" s="114">
        <v>0.67708333333333337</v>
      </c>
      <c r="G157" s="24">
        <v>732063</v>
      </c>
      <c r="H157" s="73" t="s">
        <v>75</v>
      </c>
      <c r="I157" s="115">
        <v>28.38</v>
      </c>
      <c r="J157" s="103">
        <f t="shared" si="4"/>
        <v>28.380000000000003</v>
      </c>
      <c r="K157" s="103">
        <f t="shared" si="5"/>
        <v>0</v>
      </c>
      <c r="L157" s="61"/>
      <c r="M157" s="50"/>
      <c r="N157" s="46"/>
      <c r="O157" s="45"/>
      <c r="P157" s="67"/>
      <c r="Q157" s="47"/>
      <c r="R157" s="47"/>
      <c r="S157" s="47"/>
      <c r="T157" s="47"/>
      <c r="U157" s="47"/>
      <c r="V157" s="47"/>
    </row>
    <row r="158" spans="1:22" ht="15" customHeight="1" x14ac:dyDescent="0.2">
      <c r="A158" s="72">
        <v>44779</v>
      </c>
      <c r="B158" s="73" t="s">
        <v>163</v>
      </c>
      <c r="C158" s="73">
        <v>1.98</v>
      </c>
      <c r="D158" s="24">
        <v>15</v>
      </c>
      <c r="E158" s="74">
        <v>0.59722222222222221</v>
      </c>
      <c r="F158" s="114">
        <v>0.67986111111111114</v>
      </c>
      <c r="G158" s="24">
        <v>732061</v>
      </c>
      <c r="H158" s="73" t="s">
        <v>70</v>
      </c>
      <c r="I158" s="115">
        <v>29.7</v>
      </c>
      <c r="J158" s="103">
        <f t="shared" si="4"/>
        <v>29.7</v>
      </c>
      <c r="K158" s="103">
        <f t="shared" si="5"/>
        <v>0</v>
      </c>
      <c r="L158" s="62"/>
      <c r="M158" s="50"/>
      <c r="N158" s="46"/>
      <c r="O158" s="45"/>
      <c r="P158" s="67"/>
      <c r="Q158" s="47"/>
      <c r="R158" s="47"/>
      <c r="S158" s="47"/>
      <c r="T158" s="47"/>
      <c r="U158" s="47"/>
      <c r="V158" s="47"/>
    </row>
    <row r="159" spans="1:22" ht="15" customHeight="1" x14ac:dyDescent="0.2">
      <c r="A159" s="72">
        <v>44779</v>
      </c>
      <c r="B159" s="73" t="s">
        <v>97</v>
      </c>
      <c r="C159" s="73">
        <v>1.53</v>
      </c>
      <c r="D159" s="24">
        <v>15</v>
      </c>
      <c r="E159" s="74">
        <v>0.47152777777777777</v>
      </c>
      <c r="F159" s="114">
        <v>0.53541666666666665</v>
      </c>
      <c r="G159" s="24">
        <v>732061</v>
      </c>
      <c r="H159" s="73" t="s">
        <v>70</v>
      </c>
      <c r="I159" s="115">
        <v>22.95</v>
      </c>
      <c r="J159" s="103">
        <f t="shared" si="4"/>
        <v>22.95</v>
      </c>
      <c r="K159" s="103">
        <f t="shared" si="5"/>
        <v>0</v>
      </c>
      <c r="L159" s="62"/>
      <c r="M159" s="50"/>
      <c r="N159" s="46"/>
      <c r="O159" s="45"/>
      <c r="P159" s="67"/>
      <c r="Q159" s="47"/>
      <c r="R159" s="47"/>
      <c r="S159" s="47"/>
      <c r="T159" s="47"/>
      <c r="U159" s="47"/>
      <c r="V159" s="47"/>
    </row>
    <row r="160" spans="1:22" ht="15" customHeight="1" x14ac:dyDescent="0.2">
      <c r="A160" s="72">
        <v>44779</v>
      </c>
      <c r="B160" s="73" t="s">
        <v>142</v>
      </c>
      <c r="C160" s="73">
        <v>1.77</v>
      </c>
      <c r="D160" s="24">
        <v>22</v>
      </c>
      <c r="E160" s="74">
        <v>0.46111111111111108</v>
      </c>
      <c r="F160" s="114">
        <v>0.53472222222222221</v>
      </c>
      <c r="G160" s="24">
        <v>732063</v>
      </c>
      <c r="H160" s="73" t="s">
        <v>75</v>
      </c>
      <c r="I160" s="115">
        <v>38.94</v>
      </c>
      <c r="J160" s="103">
        <f t="shared" si="4"/>
        <v>38.94</v>
      </c>
      <c r="K160" s="103">
        <f t="shared" si="5"/>
        <v>0</v>
      </c>
      <c r="M160" s="50"/>
      <c r="N160" s="46"/>
      <c r="O160" s="45"/>
      <c r="P160" s="67"/>
      <c r="Q160" s="44"/>
      <c r="R160" s="47"/>
      <c r="S160" s="47"/>
      <c r="T160" s="47"/>
      <c r="U160" s="47"/>
      <c r="V160" s="47"/>
    </row>
    <row r="161" spans="1:26" ht="15" customHeight="1" x14ac:dyDescent="0.2">
      <c r="A161" s="72">
        <v>44779</v>
      </c>
      <c r="B161" s="73" t="s">
        <v>142</v>
      </c>
      <c r="C161" s="73">
        <v>1.5</v>
      </c>
      <c r="D161" s="24">
        <v>22</v>
      </c>
      <c r="E161" s="74">
        <v>0.62361111111111112</v>
      </c>
      <c r="F161" s="114">
        <v>0.68611111111111101</v>
      </c>
      <c r="G161" s="24">
        <v>732063</v>
      </c>
      <c r="H161" s="73" t="s">
        <v>75</v>
      </c>
      <c r="I161" s="115">
        <v>33</v>
      </c>
      <c r="J161" s="103">
        <f t="shared" si="4"/>
        <v>33</v>
      </c>
      <c r="K161" s="103">
        <f t="shared" si="5"/>
        <v>0</v>
      </c>
      <c r="L161" s="62"/>
      <c r="M161" s="50"/>
      <c r="N161" s="46"/>
      <c r="O161" s="45"/>
      <c r="P161" s="67"/>
      <c r="Q161" s="44"/>
      <c r="R161" s="47"/>
      <c r="S161" s="47"/>
      <c r="T161" s="47"/>
      <c r="U161" s="47"/>
      <c r="V161" s="47"/>
    </row>
    <row r="162" spans="1:26" ht="15" customHeight="1" x14ac:dyDescent="0.2">
      <c r="A162" s="72">
        <v>44779</v>
      </c>
      <c r="B162" s="73" t="s">
        <v>119</v>
      </c>
      <c r="C162" s="73">
        <v>4.1100000000000003</v>
      </c>
      <c r="D162" s="24">
        <v>15</v>
      </c>
      <c r="E162" s="74">
        <v>0.54375000000000007</v>
      </c>
      <c r="F162" s="114">
        <v>0.71458333333333324</v>
      </c>
      <c r="G162" s="24">
        <v>732065</v>
      </c>
      <c r="H162" s="73" t="s">
        <v>120</v>
      </c>
      <c r="I162" s="115">
        <v>61.65</v>
      </c>
      <c r="J162" s="103">
        <f t="shared" si="4"/>
        <v>61.650000000000006</v>
      </c>
      <c r="K162" s="103">
        <f t="shared" si="5"/>
        <v>0</v>
      </c>
      <c r="L162" s="62"/>
      <c r="M162" s="50"/>
      <c r="N162" s="46"/>
      <c r="O162" s="45"/>
      <c r="P162" s="67"/>
      <c r="Q162" s="44"/>
      <c r="R162" s="44"/>
      <c r="S162" s="44"/>
      <c r="T162" s="47"/>
      <c r="U162" s="47"/>
      <c r="V162" s="47"/>
    </row>
    <row r="163" spans="1:26" ht="15" customHeight="1" x14ac:dyDescent="0.2">
      <c r="A163" s="72">
        <v>44779</v>
      </c>
      <c r="B163" s="73" t="s">
        <v>140</v>
      </c>
      <c r="C163" s="73">
        <v>7.15</v>
      </c>
      <c r="D163" s="24">
        <v>20</v>
      </c>
      <c r="E163" s="74">
        <v>0.3756944444444445</v>
      </c>
      <c r="F163" s="74">
        <v>0.67361111111111116</v>
      </c>
      <c r="G163" s="24">
        <v>732065</v>
      </c>
      <c r="H163" s="73" t="s">
        <v>69</v>
      </c>
      <c r="I163" s="115">
        <v>143</v>
      </c>
      <c r="J163" s="103">
        <f t="shared" si="4"/>
        <v>143</v>
      </c>
      <c r="K163" s="103">
        <f t="shared" si="5"/>
        <v>0</v>
      </c>
      <c r="L163" s="62"/>
      <c r="M163" s="50"/>
      <c r="N163" s="46"/>
      <c r="O163" s="45"/>
      <c r="P163" s="67"/>
      <c r="Q163" s="44"/>
      <c r="R163" s="44"/>
      <c r="S163" s="44"/>
      <c r="T163" s="44"/>
      <c r="U163" s="44"/>
      <c r="V163" s="44"/>
    </row>
    <row r="164" spans="1:26" ht="15" customHeight="1" x14ac:dyDescent="0.2">
      <c r="A164" s="72">
        <v>44779</v>
      </c>
      <c r="B164" s="73" t="s">
        <v>175</v>
      </c>
      <c r="C164" s="73">
        <v>1.47</v>
      </c>
      <c r="D164" s="24">
        <v>22</v>
      </c>
      <c r="E164" s="74">
        <v>0.47083333333333338</v>
      </c>
      <c r="F164" s="114">
        <v>0.53194444444444444</v>
      </c>
      <c r="G164" s="24">
        <v>732063</v>
      </c>
      <c r="H164" s="73" t="s">
        <v>75</v>
      </c>
      <c r="I164" s="115">
        <v>32.340000000000003</v>
      </c>
      <c r="J164" s="103">
        <f t="shared" si="4"/>
        <v>32.339999999999996</v>
      </c>
      <c r="K164" s="103">
        <f t="shared" si="5"/>
        <v>0</v>
      </c>
      <c r="L164" s="62"/>
      <c r="M164" s="50"/>
      <c r="N164" s="46"/>
      <c r="O164" s="45"/>
      <c r="P164" s="67"/>
      <c r="Q164" s="44"/>
      <c r="R164" s="44"/>
      <c r="S164" s="44"/>
      <c r="T164" s="44"/>
      <c r="U164" s="44"/>
      <c r="V164" s="44"/>
    </row>
    <row r="165" spans="1:26" ht="15" customHeight="1" x14ac:dyDescent="0.2">
      <c r="A165" s="72">
        <v>44779</v>
      </c>
      <c r="B165" s="73" t="s">
        <v>175</v>
      </c>
      <c r="C165" s="73">
        <v>1.19</v>
      </c>
      <c r="D165" s="24">
        <v>15</v>
      </c>
      <c r="E165" s="74">
        <v>0.55555555555555558</v>
      </c>
      <c r="F165" s="114">
        <v>0.60555555555555551</v>
      </c>
      <c r="G165" s="24">
        <v>732061</v>
      </c>
      <c r="H165" s="73" t="s">
        <v>70</v>
      </c>
      <c r="I165" s="115">
        <v>17.850000000000001</v>
      </c>
      <c r="J165" s="103">
        <f t="shared" si="4"/>
        <v>17.849999999999998</v>
      </c>
      <c r="K165" s="103">
        <f t="shared" si="5"/>
        <v>0</v>
      </c>
      <c r="L165" s="63"/>
      <c r="M165" s="50"/>
      <c r="N165" s="46"/>
      <c r="O165" s="45"/>
      <c r="P165" s="67"/>
      <c r="Q165" s="44"/>
      <c r="R165" s="44"/>
      <c r="S165" s="44"/>
      <c r="T165" s="44"/>
      <c r="U165" s="44"/>
      <c r="V165" s="44"/>
    </row>
    <row r="166" spans="1:26" ht="15" customHeight="1" x14ac:dyDescent="0.2">
      <c r="A166" s="72">
        <v>44779</v>
      </c>
      <c r="B166" s="73" t="s">
        <v>109</v>
      </c>
      <c r="C166" s="73">
        <v>1.43</v>
      </c>
      <c r="D166" s="24">
        <v>15</v>
      </c>
      <c r="E166" s="74">
        <v>0.53402777777777777</v>
      </c>
      <c r="F166" s="114">
        <v>0.59375</v>
      </c>
      <c r="G166" s="24">
        <v>732061</v>
      </c>
      <c r="H166" s="73" t="s">
        <v>70</v>
      </c>
      <c r="I166" s="115">
        <v>21.45</v>
      </c>
      <c r="J166" s="103">
        <f t="shared" si="4"/>
        <v>21.45</v>
      </c>
      <c r="K166" s="103">
        <f t="shared" si="5"/>
        <v>0</v>
      </c>
      <c r="L166" s="63"/>
      <c r="M166" s="50"/>
      <c r="N166" s="46"/>
      <c r="O166" s="45"/>
      <c r="P166" s="67"/>
      <c r="Q166" s="44"/>
      <c r="R166" s="44"/>
      <c r="S166" s="44"/>
      <c r="T166" s="44"/>
      <c r="U166" s="44"/>
      <c r="V166" s="44"/>
    </row>
    <row r="167" spans="1:26" ht="15" customHeight="1" x14ac:dyDescent="0.2">
      <c r="A167" s="72">
        <v>44779</v>
      </c>
      <c r="B167" s="73" t="s">
        <v>123</v>
      </c>
      <c r="C167" s="73">
        <v>3.95</v>
      </c>
      <c r="D167" s="24">
        <v>15</v>
      </c>
      <c r="E167" s="74">
        <v>0.37708333333333338</v>
      </c>
      <c r="F167" s="74">
        <v>0.54166666666666663</v>
      </c>
      <c r="G167" s="24">
        <v>732065</v>
      </c>
      <c r="H167" s="73" t="s">
        <v>120</v>
      </c>
      <c r="I167" s="115">
        <v>59.25</v>
      </c>
      <c r="J167" s="103">
        <f t="shared" si="4"/>
        <v>59.25</v>
      </c>
      <c r="K167" s="103">
        <f t="shared" si="5"/>
        <v>0</v>
      </c>
      <c r="L167" s="63"/>
      <c r="M167" s="50"/>
      <c r="N167" s="46"/>
      <c r="O167" s="45"/>
      <c r="P167" s="67"/>
      <c r="Q167" s="44"/>
      <c r="R167" s="44"/>
      <c r="S167" s="44"/>
      <c r="T167" s="44"/>
      <c r="U167" s="44"/>
      <c r="V167" s="44"/>
    </row>
    <row r="168" spans="1:26" ht="15" customHeight="1" x14ac:dyDescent="0.2">
      <c r="A168" s="72">
        <v>44779</v>
      </c>
      <c r="B168" s="73" t="s">
        <v>74</v>
      </c>
      <c r="C168" s="73">
        <v>1.79</v>
      </c>
      <c r="D168" s="24">
        <v>15</v>
      </c>
      <c r="E168" s="74">
        <v>0.40972222222222227</v>
      </c>
      <c r="F168" s="74">
        <v>0.48402777777777778</v>
      </c>
      <c r="G168" s="24">
        <v>732061</v>
      </c>
      <c r="H168" s="73" t="s">
        <v>70</v>
      </c>
      <c r="I168" s="115">
        <v>26.85</v>
      </c>
      <c r="J168" s="103">
        <f t="shared" si="4"/>
        <v>26.85</v>
      </c>
      <c r="K168" s="103">
        <f t="shared" si="5"/>
        <v>0</v>
      </c>
      <c r="L168" s="63"/>
      <c r="M168" s="50"/>
      <c r="N168" s="46"/>
      <c r="O168" s="45"/>
      <c r="P168" s="67"/>
      <c r="Q168" s="44"/>
      <c r="R168" s="44"/>
      <c r="S168" s="44"/>
      <c r="T168" s="44"/>
      <c r="U168" s="44"/>
      <c r="V168" s="44"/>
    </row>
    <row r="169" spans="1:26" ht="15" customHeight="1" x14ac:dyDescent="0.2">
      <c r="A169" s="72">
        <v>44779</v>
      </c>
      <c r="B169" s="73" t="s">
        <v>74</v>
      </c>
      <c r="C169" s="73">
        <v>1.73</v>
      </c>
      <c r="D169" s="24">
        <v>15</v>
      </c>
      <c r="E169" s="74">
        <v>0.6166666666666667</v>
      </c>
      <c r="F169" s="114">
        <v>0.68888888888888899</v>
      </c>
      <c r="G169" s="24">
        <v>732061</v>
      </c>
      <c r="H169" s="73" t="s">
        <v>70</v>
      </c>
      <c r="I169" s="115">
        <v>25.95</v>
      </c>
      <c r="J169" s="103">
        <f t="shared" si="4"/>
        <v>25.95</v>
      </c>
      <c r="K169" s="103">
        <f t="shared" si="5"/>
        <v>0</v>
      </c>
      <c r="L169" s="63"/>
      <c r="M169" s="50"/>
      <c r="N169" s="46"/>
      <c r="O169" s="45"/>
      <c r="P169" s="67"/>
      <c r="Q169" s="44"/>
      <c r="R169" s="44"/>
      <c r="S169" s="44"/>
      <c r="T169" s="44"/>
      <c r="U169" s="44"/>
      <c r="V169" s="44"/>
    </row>
    <row r="170" spans="1:26" ht="15" customHeight="1" x14ac:dyDescent="0.2">
      <c r="A170" s="72">
        <v>44779</v>
      </c>
      <c r="B170" s="73" t="s">
        <v>133</v>
      </c>
      <c r="C170" s="73">
        <v>6.63</v>
      </c>
      <c r="D170" s="24">
        <v>16</v>
      </c>
      <c r="E170" s="74">
        <v>0.39861111111111108</v>
      </c>
      <c r="F170" s="74">
        <v>0.67499999999999993</v>
      </c>
      <c r="G170" s="24">
        <v>732065</v>
      </c>
      <c r="H170" s="73" t="s">
        <v>69</v>
      </c>
      <c r="I170" s="115">
        <v>106.08</v>
      </c>
      <c r="J170" s="103">
        <f t="shared" si="4"/>
        <v>106.08</v>
      </c>
      <c r="K170" s="103">
        <f t="shared" si="5"/>
        <v>0</v>
      </c>
      <c r="M170" s="50"/>
      <c r="N170" s="46"/>
      <c r="O170" s="45"/>
      <c r="P170" s="67"/>
      <c r="Q170" s="44"/>
      <c r="R170" s="44"/>
      <c r="S170" s="44"/>
      <c r="T170" s="44"/>
      <c r="U170" s="44"/>
      <c r="V170" s="44"/>
    </row>
    <row r="171" spans="1:26" ht="15" customHeight="1" x14ac:dyDescent="0.2">
      <c r="A171" s="72">
        <v>44779</v>
      </c>
      <c r="B171" s="73" t="s">
        <v>100</v>
      </c>
      <c r="C171" s="73">
        <v>2.14</v>
      </c>
      <c r="D171" s="24">
        <v>15</v>
      </c>
      <c r="E171" s="74">
        <v>0.40902777777777777</v>
      </c>
      <c r="F171" s="74">
        <v>0.49861111111111112</v>
      </c>
      <c r="G171" s="24">
        <v>732061</v>
      </c>
      <c r="H171" s="73" t="s">
        <v>70</v>
      </c>
      <c r="I171" s="115">
        <v>32.1</v>
      </c>
      <c r="J171" s="103">
        <f t="shared" si="4"/>
        <v>32.1</v>
      </c>
      <c r="K171" s="103">
        <f t="shared" si="5"/>
        <v>0</v>
      </c>
      <c r="L171" s="63"/>
      <c r="M171" s="50"/>
      <c r="N171" s="46"/>
      <c r="O171" s="45"/>
      <c r="P171" s="67"/>
      <c r="Q171" s="44"/>
      <c r="R171" s="44"/>
      <c r="S171" s="44"/>
      <c r="T171" s="44"/>
      <c r="U171" s="44"/>
      <c r="V171" s="44"/>
    </row>
    <row r="172" spans="1:26" ht="15" customHeight="1" x14ac:dyDescent="0.2">
      <c r="A172" s="72">
        <v>44779</v>
      </c>
      <c r="B172" s="73" t="s">
        <v>99</v>
      </c>
      <c r="C172" s="73">
        <v>1.3</v>
      </c>
      <c r="D172" s="24">
        <v>22</v>
      </c>
      <c r="E172" s="74">
        <v>0.43194444444444446</v>
      </c>
      <c r="F172" s="74">
        <v>0.48680555555555555</v>
      </c>
      <c r="G172" s="24">
        <v>732063</v>
      </c>
      <c r="H172" s="73" t="s">
        <v>75</v>
      </c>
      <c r="I172" s="115">
        <v>28.6</v>
      </c>
      <c r="J172" s="103">
        <f t="shared" si="4"/>
        <v>28.6</v>
      </c>
      <c r="K172" s="103">
        <f t="shared" si="5"/>
        <v>0</v>
      </c>
      <c r="L172" s="63"/>
      <c r="M172" s="50"/>
      <c r="N172" s="45"/>
      <c r="O172" s="44"/>
      <c r="P172" s="67"/>
      <c r="Q172" s="44"/>
      <c r="R172" s="44"/>
      <c r="S172" s="44"/>
      <c r="T172" s="44"/>
      <c r="U172" s="44"/>
      <c r="V172" s="46"/>
      <c r="X172" s="48"/>
      <c r="Z172" s="46"/>
    </row>
    <row r="173" spans="1:26" ht="15" customHeight="1" x14ac:dyDescent="0.2">
      <c r="A173" s="72">
        <v>44779</v>
      </c>
      <c r="B173" s="73" t="s">
        <v>99</v>
      </c>
      <c r="C173" s="73">
        <v>1.44</v>
      </c>
      <c r="D173" s="24">
        <v>15</v>
      </c>
      <c r="E173" s="74">
        <v>0.51527777777777783</v>
      </c>
      <c r="F173" s="114">
        <v>0.57500000000000007</v>
      </c>
      <c r="G173" s="24">
        <v>732061</v>
      </c>
      <c r="H173" s="73" t="s">
        <v>70</v>
      </c>
      <c r="I173" s="115">
        <v>21.6</v>
      </c>
      <c r="J173" s="103">
        <f t="shared" si="4"/>
        <v>21.599999999999998</v>
      </c>
      <c r="K173" s="103">
        <f t="shared" si="5"/>
        <v>0</v>
      </c>
      <c r="L173" s="64"/>
      <c r="M173" s="50"/>
      <c r="N173" s="46"/>
      <c r="O173" s="45"/>
      <c r="P173" s="67"/>
      <c r="Q173" s="44"/>
      <c r="R173" s="44"/>
      <c r="S173" s="44"/>
      <c r="T173" s="44"/>
      <c r="U173" s="44"/>
      <c r="V173" s="44"/>
    </row>
    <row r="174" spans="1:26" ht="15" customHeight="1" x14ac:dyDescent="0.2">
      <c r="A174" s="72">
        <v>44780</v>
      </c>
      <c r="B174" s="73" t="s">
        <v>162</v>
      </c>
      <c r="C174" s="73">
        <v>1.07</v>
      </c>
      <c r="D174" s="24">
        <v>15</v>
      </c>
      <c r="E174" s="74">
        <v>0.41250000000000003</v>
      </c>
      <c r="F174" s="75">
        <v>0.45694444444444443</v>
      </c>
      <c r="G174" s="24">
        <v>732061</v>
      </c>
      <c r="H174" s="73" t="s">
        <v>70</v>
      </c>
      <c r="I174" s="115">
        <v>16.05</v>
      </c>
      <c r="J174" s="103">
        <f t="shared" si="4"/>
        <v>16.05</v>
      </c>
      <c r="K174" s="103">
        <f t="shared" si="5"/>
        <v>0</v>
      </c>
      <c r="L174" s="63"/>
      <c r="M174" s="50"/>
      <c r="N174" s="46"/>
      <c r="O174" s="45"/>
      <c r="P174" s="67"/>
      <c r="Q174" s="44"/>
      <c r="R174" s="44"/>
      <c r="S174" s="44"/>
      <c r="T174" s="44"/>
      <c r="U174" s="44"/>
      <c r="V174" s="44"/>
    </row>
    <row r="175" spans="1:26" ht="15" customHeight="1" x14ac:dyDescent="0.2">
      <c r="A175" s="72">
        <v>44780</v>
      </c>
      <c r="B175" s="73" t="s">
        <v>162</v>
      </c>
      <c r="C175" s="73">
        <v>1.69</v>
      </c>
      <c r="D175" s="24">
        <v>15</v>
      </c>
      <c r="E175" s="74">
        <v>0.6166666666666667</v>
      </c>
      <c r="F175" s="74">
        <v>0.6875</v>
      </c>
      <c r="G175" s="24">
        <v>732061</v>
      </c>
      <c r="H175" s="73" t="s">
        <v>70</v>
      </c>
      <c r="I175" s="115">
        <v>25.35</v>
      </c>
      <c r="J175" s="103">
        <f t="shared" si="4"/>
        <v>25.349999999999998</v>
      </c>
      <c r="K175" s="103">
        <f t="shared" si="5"/>
        <v>0</v>
      </c>
      <c r="L175" s="63"/>
      <c r="M175" s="50"/>
      <c r="N175" s="46"/>
      <c r="O175" s="45"/>
      <c r="P175" s="67"/>
      <c r="Q175" s="44"/>
      <c r="R175" s="44"/>
      <c r="S175" s="44"/>
      <c r="T175" s="44"/>
      <c r="U175" s="44"/>
      <c r="V175" s="44"/>
    </row>
    <row r="176" spans="1:26" ht="15" customHeight="1" x14ac:dyDescent="0.2">
      <c r="A176" s="72">
        <v>44780</v>
      </c>
      <c r="B176" s="73" t="s">
        <v>72</v>
      </c>
      <c r="C176" s="73">
        <v>1.76</v>
      </c>
      <c r="D176" s="24">
        <v>15</v>
      </c>
      <c r="E176" s="74">
        <v>0.55208333333333337</v>
      </c>
      <c r="F176" s="74">
        <v>0.625</v>
      </c>
      <c r="G176" s="24">
        <v>732062</v>
      </c>
      <c r="H176" s="73" t="s">
        <v>71</v>
      </c>
      <c r="I176" s="115">
        <v>26.4</v>
      </c>
      <c r="J176" s="103">
        <f t="shared" si="4"/>
        <v>26.4</v>
      </c>
      <c r="K176" s="103">
        <f t="shared" si="5"/>
        <v>0</v>
      </c>
      <c r="L176" s="63"/>
      <c r="M176" s="50"/>
      <c r="N176" s="46"/>
      <c r="O176" s="45"/>
      <c r="P176" s="67"/>
      <c r="Q176" s="44"/>
      <c r="R176" s="44"/>
      <c r="S176" s="44"/>
      <c r="T176" s="44"/>
      <c r="U176" s="44"/>
      <c r="V176" s="44"/>
    </row>
    <row r="177" spans="1:22" ht="15" customHeight="1" x14ac:dyDescent="0.2">
      <c r="A177" s="72">
        <v>44780</v>
      </c>
      <c r="B177" s="73" t="s">
        <v>122</v>
      </c>
      <c r="C177" s="73">
        <v>1.54</v>
      </c>
      <c r="D177" s="24">
        <v>15</v>
      </c>
      <c r="E177" s="74">
        <v>0.43472222222222223</v>
      </c>
      <c r="F177" s="75">
        <v>0.49861111111111112</v>
      </c>
      <c r="G177" s="24">
        <v>732061</v>
      </c>
      <c r="H177" s="73" t="s">
        <v>70</v>
      </c>
      <c r="I177" s="115">
        <v>23.1</v>
      </c>
      <c r="J177" s="103">
        <f t="shared" si="4"/>
        <v>23.1</v>
      </c>
      <c r="K177" s="103">
        <f t="shared" si="5"/>
        <v>0</v>
      </c>
      <c r="L177" s="65"/>
      <c r="M177" s="50"/>
      <c r="N177" s="46"/>
      <c r="O177" s="45"/>
      <c r="P177" s="67"/>
      <c r="Q177" s="44"/>
      <c r="R177" s="44"/>
      <c r="S177" s="44"/>
      <c r="T177" s="44"/>
      <c r="U177" s="44"/>
      <c r="V177" s="44"/>
    </row>
    <row r="178" spans="1:22" ht="15" customHeight="1" x14ac:dyDescent="0.2">
      <c r="A178" s="72">
        <v>44780</v>
      </c>
      <c r="B178" s="73" t="s">
        <v>122</v>
      </c>
      <c r="C178" s="73">
        <v>1.6</v>
      </c>
      <c r="D178" s="24">
        <v>15</v>
      </c>
      <c r="E178" s="74">
        <v>0.53749999999999998</v>
      </c>
      <c r="F178" s="74">
        <v>0.60416666666666663</v>
      </c>
      <c r="G178" s="24">
        <v>732061</v>
      </c>
      <c r="H178" s="73" t="s">
        <v>70</v>
      </c>
      <c r="I178" s="115">
        <v>24</v>
      </c>
      <c r="J178" s="103">
        <f t="shared" si="4"/>
        <v>24</v>
      </c>
      <c r="K178" s="103">
        <f t="shared" si="5"/>
        <v>0</v>
      </c>
      <c r="L178" s="65"/>
      <c r="M178" s="50"/>
      <c r="N178" s="46"/>
      <c r="O178" s="45"/>
      <c r="P178" s="67"/>
      <c r="Q178" s="44"/>
      <c r="R178" s="44"/>
      <c r="S178" s="44"/>
      <c r="T178" s="44"/>
      <c r="U178" s="44"/>
      <c r="V178" s="44"/>
    </row>
    <row r="179" spans="1:22" ht="15" customHeight="1" x14ac:dyDescent="0.2">
      <c r="A179" s="72">
        <v>44780</v>
      </c>
      <c r="B179" s="73" t="s">
        <v>122</v>
      </c>
      <c r="C179" s="73">
        <v>1.23</v>
      </c>
      <c r="D179" s="24">
        <v>15</v>
      </c>
      <c r="E179" s="74">
        <v>0.64583333333333337</v>
      </c>
      <c r="F179" s="74">
        <v>0.6972222222222223</v>
      </c>
      <c r="G179" s="24">
        <v>732061</v>
      </c>
      <c r="H179" s="73" t="s">
        <v>70</v>
      </c>
      <c r="I179" s="115">
        <v>18.45</v>
      </c>
      <c r="J179" s="103">
        <f t="shared" si="4"/>
        <v>18.45</v>
      </c>
      <c r="K179" s="103">
        <f t="shared" si="5"/>
        <v>0</v>
      </c>
      <c r="L179" s="65"/>
      <c r="M179" s="50"/>
      <c r="N179" s="46"/>
      <c r="O179" s="45"/>
      <c r="P179" s="67"/>
      <c r="Q179" s="44"/>
      <c r="R179" s="44"/>
      <c r="S179" s="44"/>
      <c r="T179" s="44"/>
      <c r="U179" s="44"/>
      <c r="V179" s="44"/>
    </row>
    <row r="180" spans="1:22" ht="15" customHeight="1" x14ac:dyDescent="0.2">
      <c r="A180" s="72">
        <v>44780</v>
      </c>
      <c r="B180" s="73" t="s">
        <v>121</v>
      </c>
      <c r="C180" s="73">
        <v>1.86</v>
      </c>
      <c r="D180" s="24">
        <v>15</v>
      </c>
      <c r="E180" s="74">
        <v>0.47569444444444442</v>
      </c>
      <c r="F180" s="75">
        <v>0.55277777777777781</v>
      </c>
      <c r="G180" s="24">
        <v>732062</v>
      </c>
      <c r="H180" s="73" t="s">
        <v>71</v>
      </c>
      <c r="I180" s="115">
        <v>27.9</v>
      </c>
      <c r="J180" s="103">
        <f t="shared" si="4"/>
        <v>27.900000000000002</v>
      </c>
      <c r="K180" s="103">
        <f t="shared" si="5"/>
        <v>0</v>
      </c>
      <c r="L180" s="65"/>
      <c r="M180" s="50"/>
      <c r="N180" s="46"/>
      <c r="O180" s="45"/>
      <c r="P180" s="67"/>
      <c r="Q180" s="44"/>
      <c r="R180" s="44"/>
      <c r="S180" s="44"/>
      <c r="T180" s="44"/>
      <c r="U180" s="44"/>
      <c r="V180" s="44"/>
    </row>
    <row r="181" spans="1:22" ht="15" customHeight="1" x14ac:dyDescent="0.2">
      <c r="A181" s="72">
        <v>44780</v>
      </c>
      <c r="B181" s="73" t="s">
        <v>98</v>
      </c>
      <c r="C181" s="73">
        <v>1.63</v>
      </c>
      <c r="D181" s="24">
        <v>15</v>
      </c>
      <c r="E181" s="74">
        <v>0.49374999999999997</v>
      </c>
      <c r="F181" s="74">
        <v>0.56180555555555556</v>
      </c>
      <c r="G181" s="24">
        <v>732061</v>
      </c>
      <c r="H181" s="73" t="s">
        <v>70</v>
      </c>
      <c r="I181" s="115">
        <v>24.45</v>
      </c>
      <c r="J181" s="103">
        <f t="shared" si="4"/>
        <v>24.45</v>
      </c>
      <c r="K181" s="103">
        <f t="shared" si="5"/>
        <v>0</v>
      </c>
      <c r="L181" s="65"/>
      <c r="M181" s="50"/>
      <c r="N181" s="46"/>
      <c r="O181" s="45"/>
      <c r="P181" s="67"/>
      <c r="Q181" s="44"/>
      <c r="R181" s="44"/>
      <c r="S181" s="44"/>
      <c r="T181" s="44"/>
      <c r="U181" s="44"/>
      <c r="V181" s="44"/>
    </row>
    <row r="182" spans="1:22" ht="15" customHeight="1" x14ac:dyDescent="0.2">
      <c r="A182" s="72">
        <v>44780</v>
      </c>
      <c r="B182" s="73" t="s">
        <v>139</v>
      </c>
      <c r="C182" s="73">
        <v>1.69</v>
      </c>
      <c r="D182" s="24">
        <v>15</v>
      </c>
      <c r="E182" s="74">
        <v>0.55486111111111114</v>
      </c>
      <c r="F182" s="74">
        <v>0.625</v>
      </c>
      <c r="G182" s="24">
        <v>732061</v>
      </c>
      <c r="H182" s="73" t="s">
        <v>70</v>
      </c>
      <c r="I182" s="115">
        <v>25.35</v>
      </c>
      <c r="J182" s="103">
        <f t="shared" si="4"/>
        <v>25.349999999999998</v>
      </c>
      <c r="K182" s="103">
        <f t="shared" si="5"/>
        <v>0</v>
      </c>
      <c r="L182" s="65"/>
      <c r="M182" s="50"/>
      <c r="N182" s="46"/>
      <c r="O182" s="45"/>
      <c r="P182" s="67"/>
      <c r="Q182" s="44"/>
      <c r="R182" s="44"/>
      <c r="S182" s="44"/>
      <c r="T182" s="44"/>
      <c r="U182" s="44"/>
      <c r="V182" s="44"/>
    </row>
    <row r="183" spans="1:22" ht="15" customHeight="1" x14ac:dyDescent="0.2">
      <c r="A183" s="72">
        <v>44780</v>
      </c>
      <c r="B183" s="73" t="s">
        <v>142</v>
      </c>
      <c r="C183" s="73">
        <v>3</v>
      </c>
      <c r="D183" s="24">
        <v>14.25</v>
      </c>
      <c r="E183" s="74">
        <v>0.54166666666666663</v>
      </c>
      <c r="F183" s="74">
        <v>0.66666666666666663</v>
      </c>
      <c r="G183" s="24">
        <v>732019</v>
      </c>
      <c r="H183" s="73" t="s">
        <v>132</v>
      </c>
      <c r="I183" s="115">
        <v>42.75</v>
      </c>
      <c r="J183" s="103">
        <f t="shared" si="4"/>
        <v>42.75</v>
      </c>
      <c r="K183" s="103">
        <f t="shared" si="5"/>
        <v>0</v>
      </c>
      <c r="L183" s="65"/>
      <c r="M183" s="50"/>
      <c r="N183" s="46"/>
      <c r="O183" s="45"/>
      <c r="P183" s="67"/>
      <c r="Q183" s="44"/>
      <c r="R183" s="44"/>
      <c r="S183" s="44"/>
      <c r="T183" s="44"/>
      <c r="U183" s="44"/>
      <c r="V183" s="44"/>
    </row>
    <row r="184" spans="1:22" ht="15" customHeight="1" x14ac:dyDescent="0.2">
      <c r="A184" s="72">
        <v>44780</v>
      </c>
      <c r="B184" s="73" t="s">
        <v>93</v>
      </c>
      <c r="C184" s="73">
        <v>1.42</v>
      </c>
      <c r="D184" s="24">
        <v>15</v>
      </c>
      <c r="E184" s="74">
        <v>0.45833333333333331</v>
      </c>
      <c r="F184" s="75">
        <v>0.51736111111111105</v>
      </c>
      <c r="G184" s="24">
        <v>732061</v>
      </c>
      <c r="H184" s="73" t="s">
        <v>70</v>
      </c>
      <c r="I184" s="115">
        <v>21.3</v>
      </c>
      <c r="J184" s="103">
        <f t="shared" si="4"/>
        <v>21.299999999999997</v>
      </c>
      <c r="K184" s="103">
        <f t="shared" si="5"/>
        <v>0</v>
      </c>
      <c r="L184" s="65"/>
      <c r="M184" s="50"/>
      <c r="N184" s="46"/>
      <c r="O184" s="45"/>
      <c r="P184" s="67"/>
      <c r="Q184" s="44"/>
      <c r="R184" s="44"/>
      <c r="S184" s="44"/>
      <c r="T184" s="44"/>
      <c r="U184" s="44"/>
      <c r="V184" s="44"/>
    </row>
    <row r="185" spans="1:22" ht="15" customHeight="1" x14ac:dyDescent="0.2">
      <c r="A185" s="72">
        <v>44780</v>
      </c>
      <c r="B185" s="73" t="s">
        <v>119</v>
      </c>
      <c r="C185" s="73">
        <v>4.2</v>
      </c>
      <c r="D185" s="24">
        <v>15</v>
      </c>
      <c r="E185" s="74">
        <v>0.53819444444444442</v>
      </c>
      <c r="F185" s="74">
        <v>0.71319444444444446</v>
      </c>
      <c r="G185" s="24">
        <v>732065</v>
      </c>
      <c r="H185" s="73" t="s">
        <v>120</v>
      </c>
      <c r="I185" s="115">
        <v>63</v>
      </c>
      <c r="J185" s="103">
        <f t="shared" si="4"/>
        <v>63</v>
      </c>
      <c r="K185" s="103">
        <f t="shared" si="5"/>
        <v>0</v>
      </c>
      <c r="L185" s="66"/>
      <c r="M185" s="50"/>
      <c r="N185" s="46"/>
      <c r="O185" s="45"/>
      <c r="P185" s="67"/>
      <c r="Q185" s="44"/>
      <c r="R185" s="44"/>
      <c r="S185" s="44"/>
      <c r="T185" s="44"/>
      <c r="U185" s="44"/>
      <c r="V185" s="44"/>
    </row>
    <row r="186" spans="1:22" ht="15" customHeight="1" x14ac:dyDescent="0.2">
      <c r="A186" s="72">
        <v>44780</v>
      </c>
      <c r="B186" s="73" t="s">
        <v>140</v>
      </c>
      <c r="C186" s="73">
        <v>7.25</v>
      </c>
      <c r="D186" s="24">
        <v>20</v>
      </c>
      <c r="E186" s="74">
        <v>0.36805555555555558</v>
      </c>
      <c r="F186" s="75">
        <v>0.67013888888888884</v>
      </c>
      <c r="G186" s="24">
        <v>732065</v>
      </c>
      <c r="H186" s="73" t="s">
        <v>69</v>
      </c>
      <c r="I186" s="115">
        <v>145</v>
      </c>
      <c r="J186" s="103">
        <f t="shared" si="4"/>
        <v>145</v>
      </c>
      <c r="K186" s="103">
        <f t="shared" si="5"/>
        <v>0</v>
      </c>
      <c r="M186" s="50"/>
      <c r="N186" s="46"/>
      <c r="O186" s="45"/>
      <c r="P186" s="67"/>
      <c r="Q186" s="44"/>
      <c r="R186" s="44"/>
      <c r="S186" s="44"/>
      <c r="T186" s="44"/>
      <c r="U186" s="44"/>
      <c r="V186" s="44"/>
    </row>
    <row r="187" spans="1:22" ht="15" customHeight="1" x14ac:dyDescent="0.2">
      <c r="A187" s="72">
        <v>44780</v>
      </c>
      <c r="B187" s="73" t="s">
        <v>175</v>
      </c>
      <c r="C187" s="73">
        <v>1.24</v>
      </c>
      <c r="D187" s="24">
        <v>15</v>
      </c>
      <c r="E187" s="74">
        <v>0.6</v>
      </c>
      <c r="F187" s="74">
        <v>0.65138888888888891</v>
      </c>
      <c r="G187" s="24">
        <v>732061</v>
      </c>
      <c r="H187" s="73" t="s">
        <v>70</v>
      </c>
      <c r="I187" s="115">
        <v>18.600000000000001</v>
      </c>
      <c r="J187" s="103">
        <f t="shared" si="4"/>
        <v>18.600000000000001</v>
      </c>
      <c r="K187" s="103">
        <f t="shared" si="5"/>
        <v>0</v>
      </c>
      <c r="L187" s="65"/>
      <c r="M187" s="50"/>
      <c r="N187" s="46"/>
      <c r="O187" s="45"/>
      <c r="P187" s="67"/>
      <c r="Q187" s="44"/>
      <c r="R187" s="44"/>
      <c r="S187" s="44"/>
      <c r="T187" s="44"/>
      <c r="U187" s="44"/>
      <c r="V187" s="44"/>
    </row>
    <row r="188" spans="1:22" ht="15" customHeight="1" x14ac:dyDescent="0.2">
      <c r="A188" s="72">
        <v>44780</v>
      </c>
      <c r="B188" s="73" t="s">
        <v>74</v>
      </c>
      <c r="C188" s="73">
        <v>1.55</v>
      </c>
      <c r="D188" s="24">
        <v>15</v>
      </c>
      <c r="E188" s="74">
        <v>0.45069444444444445</v>
      </c>
      <c r="F188" s="75">
        <v>0.51527777777777783</v>
      </c>
      <c r="G188" s="24">
        <v>732061</v>
      </c>
      <c r="H188" s="73" t="s">
        <v>70</v>
      </c>
      <c r="I188" s="115">
        <v>23.25</v>
      </c>
      <c r="J188" s="103">
        <f t="shared" si="4"/>
        <v>23.25</v>
      </c>
      <c r="K188" s="103">
        <f t="shared" si="5"/>
        <v>0</v>
      </c>
      <c r="L188" s="65"/>
      <c r="M188" s="50"/>
      <c r="N188" s="46"/>
      <c r="O188" s="45"/>
      <c r="P188" s="67"/>
      <c r="Q188" s="44"/>
      <c r="R188" s="44"/>
      <c r="S188" s="44"/>
      <c r="T188" s="44"/>
      <c r="U188" s="44"/>
      <c r="V188" s="44"/>
    </row>
    <row r="189" spans="1:22" ht="15" customHeight="1" x14ac:dyDescent="0.2">
      <c r="A189" s="72">
        <v>44780</v>
      </c>
      <c r="B189" s="73" t="s">
        <v>74</v>
      </c>
      <c r="C189" s="73">
        <v>1.67</v>
      </c>
      <c r="D189" s="24">
        <v>15</v>
      </c>
      <c r="E189" s="74">
        <v>0.57638888888888895</v>
      </c>
      <c r="F189" s="74">
        <v>0.64583333333333337</v>
      </c>
      <c r="G189" s="24">
        <v>732061</v>
      </c>
      <c r="H189" s="73" t="s">
        <v>70</v>
      </c>
      <c r="I189" s="115">
        <v>25.05</v>
      </c>
      <c r="J189" s="103">
        <f t="shared" si="4"/>
        <v>25.049999999999997</v>
      </c>
      <c r="K189" s="103">
        <f t="shared" si="5"/>
        <v>0</v>
      </c>
      <c r="L189" s="65"/>
      <c r="M189" s="50"/>
      <c r="N189" s="46"/>
      <c r="O189" s="45"/>
      <c r="P189" s="67"/>
      <c r="Q189" s="44"/>
      <c r="R189" s="44"/>
      <c r="S189" s="44"/>
      <c r="T189" s="44"/>
      <c r="U189" s="44"/>
      <c r="V189" s="44"/>
    </row>
    <row r="190" spans="1:22" ht="15" customHeight="1" x14ac:dyDescent="0.2">
      <c r="A190" s="72">
        <v>44780</v>
      </c>
      <c r="B190" s="73" t="s">
        <v>74</v>
      </c>
      <c r="C190" s="73">
        <v>1.08</v>
      </c>
      <c r="D190" s="24">
        <v>15</v>
      </c>
      <c r="E190" s="74">
        <v>0.65972222222222221</v>
      </c>
      <c r="F190" s="74">
        <v>0.70486111111111116</v>
      </c>
      <c r="G190" s="24">
        <v>732061</v>
      </c>
      <c r="H190" s="73" t="s">
        <v>70</v>
      </c>
      <c r="I190" s="115">
        <v>16.2</v>
      </c>
      <c r="J190" s="103">
        <f t="shared" si="4"/>
        <v>16.200000000000003</v>
      </c>
      <c r="K190" s="103">
        <f t="shared" si="5"/>
        <v>0</v>
      </c>
      <c r="L190" s="65"/>
      <c r="M190" s="50"/>
      <c r="N190" s="46"/>
      <c r="O190" s="45"/>
      <c r="P190" s="67"/>
      <c r="Q190" s="44"/>
      <c r="R190" s="44"/>
      <c r="S190" s="44"/>
      <c r="T190" s="44"/>
      <c r="U190" s="44"/>
      <c r="V190" s="44"/>
    </row>
    <row r="191" spans="1:22" ht="15" customHeight="1" x14ac:dyDescent="0.2">
      <c r="A191" s="72">
        <v>44780</v>
      </c>
      <c r="B191" s="73" t="s">
        <v>133</v>
      </c>
      <c r="C191" s="73">
        <v>6.83</v>
      </c>
      <c r="D191" s="24">
        <v>16</v>
      </c>
      <c r="E191" s="74">
        <v>0.38819444444444445</v>
      </c>
      <c r="F191" s="75">
        <v>0.67291666666666661</v>
      </c>
      <c r="G191" s="24">
        <v>732065</v>
      </c>
      <c r="H191" s="73" t="s">
        <v>69</v>
      </c>
      <c r="I191" s="115">
        <v>109.28</v>
      </c>
      <c r="J191" s="103">
        <f t="shared" si="4"/>
        <v>109.28</v>
      </c>
      <c r="K191" s="103">
        <f t="shared" si="5"/>
        <v>0</v>
      </c>
      <c r="L191" s="65"/>
      <c r="M191" s="50"/>
      <c r="N191" s="46"/>
      <c r="O191" s="45"/>
      <c r="P191" s="67"/>
      <c r="Q191" s="44"/>
      <c r="R191" s="44"/>
      <c r="S191" s="44"/>
      <c r="T191" s="44"/>
      <c r="U191" s="44"/>
      <c r="V191" s="44"/>
    </row>
    <row r="192" spans="1:22" ht="15" customHeight="1" x14ac:dyDescent="0.2">
      <c r="A192" s="72">
        <v>44780</v>
      </c>
      <c r="B192" s="73" t="s">
        <v>100</v>
      </c>
      <c r="C192" s="73">
        <v>1.96</v>
      </c>
      <c r="D192" s="24">
        <v>15</v>
      </c>
      <c r="E192" s="74">
        <v>0.51180555555555551</v>
      </c>
      <c r="F192" s="74">
        <v>0.59305555555555556</v>
      </c>
      <c r="G192" s="24">
        <v>732061</v>
      </c>
      <c r="H192" s="73" t="s">
        <v>70</v>
      </c>
      <c r="I192" s="115">
        <v>29.4</v>
      </c>
      <c r="J192" s="103">
        <f t="shared" si="4"/>
        <v>29.4</v>
      </c>
      <c r="K192" s="103">
        <f t="shared" si="5"/>
        <v>0</v>
      </c>
      <c r="L192" s="65"/>
      <c r="M192" s="50"/>
      <c r="N192" s="46"/>
      <c r="O192" s="45"/>
      <c r="P192" s="67"/>
      <c r="Q192" s="44"/>
      <c r="R192" s="44"/>
      <c r="S192" s="44"/>
      <c r="T192" s="44"/>
      <c r="U192" s="44"/>
      <c r="V192" s="44"/>
    </row>
    <row r="193" spans="1:22" ht="15" customHeight="1" x14ac:dyDescent="0.2">
      <c r="A193" s="72">
        <v>44780</v>
      </c>
      <c r="B193" s="73" t="s">
        <v>138</v>
      </c>
      <c r="C193" s="73">
        <v>1.78</v>
      </c>
      <c r="D193" s="24">
        <v>22</v>
      </c>
      <c r="E193" s="74">
        <v>0.43611111111111112</v>
      </c>
      <c r="F193" s="75">
        <v>0.51041666666666663</v>
      </c>
      <c r="G193" s="24">
        <v>732063</v>
      </c>
      <c r="H193" s="73" t="s">
        <v>75</v>
      </c>
      <c r="I193" s="115">
        <v>39.159999999999997</v>
      </c>
      <c r="J193" s="103">
        <f t="shared" si="4"/>
        <v>39.160000000000004</v>
      </c>
      <c r="K193" s="103">
        <f t="shared" si="5"/>
        <v>0</v>
      </c>
      <c r="L193" s="65"/>
      <c r="M193" s="50"/>
      <c r="N193" s="46"/>
      <c r="O193" s="45"/>
      <c r="P193" s="67"/>
      <c r="Q193" s="44"/>
      <c r="R193" s="44"/>
      <c r="S193" s="44"/>
      <c r="T193" s="44"/>
      <c r="U193" s="44"/>
      <c r="V193" s="44"/>
    </row>
    <row r="194" spans="1:22" ht="15" customHeight="1" x14ac:dyDescent="0.2">
      <c r="A194" s="72">
        <v>44780</v>
      </c>
      <c r="B194" s="73" t="s">
        <v>147</v>
      </c>
      <c r="C194" s="73">
        <v>3.48</v>
      </c>
      <c r="D194" s="24">
        <v>15</v>
      </c>
      <c r="E194" s="74">
        <v>0.40833333333333338</v>
      </c>
      <c r="F194" s="75">
        <v>0.55277777777777781</v>
      </c>
      <c r="G194" s="24">
        <v>732061</v>
      </c>
      <c r="H194" s="73" t="s">
        <v>70</v>
      </c>
      <c r="I194" s="115">
        <v>52.2</v>
      </c>
      <c r="J194" s="103">
        <f t="shared" ref="J194:J257" si="6">C194*D194</f>
        <v>52.2</v>
      </c>
      <c r="K194" s="103">
        <f t="shared" ref="K194:K257" si="7">I194-J194</f>
        <v>0</v>
      </c>
      <c r="L194" s="65"/>
      <c r="M194" s="50"/>
      <c r="N194" s="46"/>
      <c r="O194" s="45"/>
      <c r="P194" s="67"/>
      <c r="Q194" s="44"/>
      <c r="R194" s="44"/>
      <c r="S194" s="44"/>
      <c r="T194" s="44"/>
      <c r="U194" s="44"/>
      <c r="V194" s="44"/>
    </row>
    <row r="195" spans="1:22" ht="15" customHeight="1" x14ac:dyDescent="0.2">
      <c r="A195" s="72">
        <v>44781</v>
      </c>
      <c r="B195" s="73" t="s">
        <v>72</v>
      </c>
      <c r="C195" s="73">
        <v>1.66</v>
      </c>
      <c r="D195" s="24">
        <v>15</v>
      </c>
      <c r="E195" s="74">
        <v>0.46875</v>
      </c>
      <c r="F195" s="74">
        <v>0.53749999999999998</v>
      </c>
      <c r="G195" s="24">
        <v>732062</v>
      </c>
      <c r="H195" s="73" t="s">
        <v>71</v>
      </c>
      <c r="I195" s="115">
        <v>24.9</v>
      </c>
      <c r="J195" s="103">
        <f t="shared" si="6"/>
        <v>24.9</v>
      </c>
      <c r="K195" s="103">
        <f t="shared" si="7"/>
        <v>0</v>
      </c>
      <c r="L195" s="66"/>
      <c r="M195" s="50"/>
      <c r="N195" s="46"/>
      <c r="O195" s="45"/>
      <c r="P195" s="67"/>
      <c r="Q195" s="44"/>
      <c r="R195" s="44"/>
      <c r="S195" s="44"/>
      <c r="T195" s="44"/>
      <c r="U195" s="44"/>
      <c r="V195" s="44"/>
    </row>
    <row r="196" spans="1:22" ht="15" customHeight="1" x14ac:dyDescent="0.2">
      <c r="A196" s="72">
        <v>44781</v>
      </c>
      <c r="B196" s="73" t="s">
        <v>72</v>
      </c>
      <c r="C196" s="73">
        <v>1.1200000000000001</v>
      </c>
      <c r="D196" s="24">
        <v>22</v>
      </c>
      <c r="E196" s="74">
        <v>0.54791666666666672</v>
      </c>
      <c r="F196" s="74">
        <v>0.59444444444444444</v>
      </c>
      <c r="G196" s="24">
        <v>732063</v>
      </c>
      <c r="H196" s="73" t="s">
        <v>95</v>
      </c>
      <c r="I196" s="115">
        <v>24.64</v>
      </c>
      <c r="J196" s="103">
        <f t="shared" si="6"/>
        <v>24.64</v>
      </c>
      <c r="K196" s="103">
        <f t="shared" si="7"/>
        <v>0</v>
      </c>
      <c r="L196" s="66"/>
      <c r="M196" s="50"/>
      <c r="N196" s="46"/>
      <c r="O196" s="45"/>
      <c r="P196" s="67"/>
      <c r="Q196" s="44"/>
      <c r="R196" s="44"/>
      <c r="S196" s="44"/>
      <c r="T196" s="44"/>
      <c r="U196" s="44"/>
      <c r="V196" s="44"/>
    </row>
    <row r="197" spans="1:22" ht="15" customHeight="1" x14ac:dyDescent="0.2">
      <c r="A197" s="72">
        <v>44781</v>
      </c>
      <c r="B197" s="73" t="s">
        <v>122</v>
      </c>
      <c r="C197" s="73">
        <v>1.71</v>
      </c>
      <c r="D197" s="24">
        <v>15</v>
      </c>
      <c r="E197" s="74">
        <v>0.4284722222222222</v>
      </c>
      <c r="F197" s="74">
        <v>0.5</v>
      </c>
      <c r="G197" s="24">
        <v>732061</v>
      </c>
      <c r="H197" s="73" t="s">
        <v>70</v>
      </c>
      <c r="I197" s="115">
        <v>25.65</v>
      </c>
      <c r="J197" s="103">
        <f t="shared" si="6"/>
        <v>25.65</v>
      </c>
      <c r="K197" s="103">
        <f t="shared" si="7"/>
        <v>0</v>
      </c>
      <c r="L197" s="65"/>
      <c r="M197" s="50"/>
      <c r="N197" s="46"/>
      <c r="O197" s="45"/>
      <c r="P197" s="67"/>
      <c r="Q197" s="44"/>
      <c r="R197" s="44"/>
      <c r="S197" s="44"/>
      <c r="T197" s="44"/>
      <c r="U197" s="44"/>
      <c r="V197" s="44"/>
    </row>
    <row r="198" spans="1:22" ht="15" customHeight="1" x14ac:dyDescent="0.2">
      <c r="A198" s="72">
        <v>44781</v>
      </c>
      <c r="B198" s="73" t="s">
        <v>122</v>
      </c>
      <c r="C198" s="73">
        <v>1.7</v>
      </c>
      <c r="D198" s="24">
        <v>15</v>
      </c>
      <c r="E198" s="74">
        <v>0.52013888888888882</v>
      </c>
      <c r="F198" s="74">
        <v>0.59097222222222223</v>
      </c>
      <c r="G198" s="24">
        <v>732061</v>
      </c>
      <c r="H198" s="73" t="s">
        <v>70</v>
      </c>
      <c r="I198" s="115">
        <v>25.5</v>
      </c>
      <c r="J198" s="103">
        <f t="shared" si="6"/>
        <v>25.5</v>
      </c>
      <c r="K198" s="103">
        <f t="shared" si="7"/>
        <v>0</v>
      </c>
      <c r="L198" s="66"/>
      <c r="M198" s="50"/>
      <c r="N198" s="46"/>
      <c r="O198" s="45"/>
      <c r="P198" s="67"/>
      <c r="Q198" s="44"/>
      <c r="R198" s="44"/>
      <c r="S198" s="44"/>
      <c r="T198" s="44"/>
      <c r="U198" s="44"/>
      <c r="V198" s="44"/>
    </row>
    <row r="199" spans="1:22" ht="15" customHeight="1" x14ac:dyDescent="0.2">
      <c r="A199" s="72">
        <v>44781</v>
      </c>
      <c r="B199" s="73" t="s">
        <v>122</v>
      </c>
      <c r="C199" s="73">
        <v>1.56</v>
      </c>
      <c r="D199" s="24">
        <v>15</v>
      </c>
      <c r="E199" s="74">
        <v>0.62291666666666667</v>
      </c>
      <c r="F199" s="74">
        <v>0.6875</v>
      </c>
      <c r="G199" s="24">
        <v>732061</v>
      </c>
      <c r="H199" s="73" t="s">
        <v>70</v>
      </c>
      <c r="I199" s="115">
        <v>23.4</v>
      </c>
      <c r="J199" s="103">
        <f t="shared" si="6"/>
        <v>23.400000000000002</v>
      </c>
      <c r="K199" s="103">
        <f t="shared" si="7"/>
        <v>0</v>
      </c>
      <c r="L199" s="65"/>
      <c r="M199" s="50"/>
      <c r="N199" s="46"/>
      <c r="O199" s="45"/>
      <c r="P199" s="67"/>
      <c r="Q199" s="44"/>
      <c r="R199" s="44"/>
      <c r="S199" s="44"/>
      <c r="T199" s="44"/>
      <c r="U199" s="44"/>
      <c r="V199" s="44"/>
    </row>
    <row r="200" spans="1:22" ht="15" customHeight="1" x14ac:dyDescent="0.2">
      <c r="A200" s="72">
        <v>44781</v>
      </c>
      <c r="B200" s="73" t="s">
        <v>176</v>
      </c>
      <c r="C200" s="73">
        <v>2.19</v>
      </c>
      <c r="D200" s="24">
        <v>22</v>
      </c>
      <c r="E200" s="74">
        <v>0.37152777777777773</v>
      </c>
      <c r="F200" s="74">
        <v>0.46249999999999997</v>
      </c>
      <c r="G200" s="24">
        <v>732063</v>
      </c>
      <c r="H200" s="73" t="s">
        <v>75</v>
      </c>
      <c r="I200" s="115">
        <v>48.18</v>
      </c>
      <c r="J200" s="103">
        <f t="shared" si="6"/>
        <v>48.18</v>
      </c>
      <c r="K200" s="103">
        <f t="shared" si="7"/>
        <v>0</v>
      </c>
      <c r="L200" s="66"/>
      <c r="M200" s="50"/>
      <c r="N200" s="46"/>
      <c r="O200" s="45"/>
      <c r="P200" s="67"/>
      <c r="Q200" s="44"/>
      <c r="R200" s="44"/>
      <c r="S200" s="44"/>
      <c r="T200" s="44"/>
      <c r="U200" s="44"/>
      <c r="V200" s="44"/>
    </row>
    <row r="201" spans="1:22" ht="15" customHeight="1" x14ac:dyDescent="0.2">
      <c r="A201" s="72">
        <v>44781</v>
      </c>
      <c r="B201" s="73" t="s">
        <v>126</v>
      </c>
      <c r="C201" s="73">
        <v>1.29</v>
      </c>
      <c r="D201" s="24">
        <v>15</v>
      </c>
      <c r="E201" s="74">
        <v>0.53194444444444444</v>
      </c>
      <c r="F201" s="74">
        <v>0.5854166666666667</v>
      </c>
      <c r="G201" s="24">
        <v>732061</v>
      </c>
      <c r="H201" s="73" t="s">
        <v>70</v>
      </c>
      <c r="I201" s="115">
        <v>19.350000000000001</v>
      </c>
      <c r="J201" s="103">
        <f t="shared" si="6"/>
        <v>19.350000000000001</v>
      </c>
      <c r="K201" s="103">
        <f t="shared" si="7"/>
        <v>0</v>
      </c>
      <c r="L201" s="65"/>
      <c r="M201" s="50"/>
      <c r="N201" s="46"/>
      <c r="O201" s="45"/>
      <c r="P201" s="67"/>
      <c r="Q201" s="44"/>
      <c r="R201" s="44"/>
      <c r="S201" s="44"/>
      <c r="T201" s="44"/>
      <c r="U201" s="44"/>
      <c r="V201" s="44"/>
    </row>
    <row r="202" spans="1:22" ht="15" customHeight="1" x14ac:dyDescent="0.2">
      <c r="A202" s="72">
        <v>44781</v>
      </c>
      <c r="B202" s="73" t="s">
        <v>126</v>
      </c>
      <c r="C202" s="73">
        <v>1.1599999999999999</v>
      </c>
      <c r="D202" s="24">
        <v>15</v>
      </c>
      <c r="E202" s="74">
        <v>0.59722222222222221</v>
      </c>
      <c r="F202" s="74">
        <v>0.64513888888888882</v>
      </c>
      <c r="G202" s="24">
        <v>732061</v>
      </c>
      <c r="H202" s="73" t="s">
        <v>70</v>
      </c>
      <c r="I202" s="115">
        <v>17.399999999999999</v>
      </c>
      <c r="J202" s="103">
        <f t="shared" si="6"/>
        <v>17.399999999999999</v>
      </c>
      <c r="K202" s="103">
        <f t="shared" si="7"/>
        <v>0</v>
      </c>
      <c r="M202" s="50"/>
      <c r="N202" s="46"/>
      <c r="O202" s="44"/>
      <c r="P202" s="67"/>
      <c r="Q202" s="44"/>
      <c r="R202" s="44"/>
      <c r="S202" s="44"/>
      <c r="T202" s="44"/>
      <c r="U202" s="44"/>
      <c r="V202" s="44"/>
    </row>
    <row r="203" spans="1:22" ht="15" customHeight="1" x14ac:dyDescent="0.2">
      <c r="A203" s="72">
        <v>44781</v>
      </c>
      <c r="B203" s="73" t="s">
        <v>174</v>
      </c>
      <c r="C203" s="73">
        <v>1.56</v>
      </c>
      <c r="D203" s="24">
        <v>15</v>
      </c>
      <c r="E203" s="74">
        <v>0.5541666666666667</v>
      </c>
      <c r="F203" s="74">
        <v>0.61944444444444446</v>
      </c>
      <c r="G203" s="24">
        <v>732062</v>
      </c>
      <c r="H203" s="73" t="s">
        <v>71</v>
      </c>
      <c r="I203" s="115">
        <v>23.4</v>
      </c>
      <c r="J203" s="103">
        <f t="shared" si="6"/>
        <v>23.400000000000002</v>
      </c>
      <c r="K203" s="103">
        <f t="shared" si="7"/>
        <v>0</v>
      </c>
      <c r="L203" s="66"/>
      <c r="M203" s="50"/>
      <c r="N203" s="46"/>
      <c r="O203" s="44"/>
      <c r="P203" s="67"/>
      <c r="Q203" s="44"/>
      <c r="R203" s="44"/>
      <c r="S203" s="44"/>
      <c r="T203" s="44"/>
      <c r="U203" s="44"/>
      <c r="V203" s="44"/>
    </row>
    <row r="204" spans="1:22" ht="15" customHeight="1" x14ac:dyDescent="0.2">
      <c r="A204" s="72">
        <v>44781</v>
      </c>
      <c r="B204" s="73" t="s">
        <v>98</v>
      </c>
      <c r="C204" s="73">
        <v>1.85</v>
      </c>
      <c r="D204" s="24">
        <v>15</v>
      </c>
      <c r="E204" s="74">
        <v>0.45347222222222222</v>
      </c>
      <c r="F204" s="74">
        <v>0.53055555555555556</v>
      </c>
      <c r="G204" s="24">
        <v>732061</v>
      </c>
      <c r="H204" s="73" t="s">
        <v>70</v>
      </c>
      <c r="I204" s="115">
        <v>27.75</v>
      </c>
      <c r="J204" s="103">
        <f t="shared" si="6"/>
        <v>27.75</v>
      </c>
      <c r="K204" s="103">
        <f t="shared" si="7"/>
        <v>0</v>
      </c>
      <c r="L204" s="65"/>
      <c r="M204" s="50"/>
      <c r="N204" s="46"/>
      <c r="O204" s="44"/>
      <c r="P204" s="67"/>
      <c r="Q204" s="44"/>
      <c r="R204" s="44"/>
      <c r="S204" s="44"/>
      <c r="T204" s="44"/>
      <c r="U204" s="44"/>
      <c r="V204" s="44"/>
    </row>
    <row r="205" spans="1:22" ht="15" customHeight="1" x14ac:dyDescent="0.2">
      <c r="A205" s="72">
        <v>44781</v>
      </c>
      <c r="B205" s="73" t="s">
        <v>137</v>
      </c>
      <c r="C205" s="73">
        <v>1.55</v>
      </c>
      <c r="D205" s="24">
        <v>15</v>
      </c>
      <c r="E205" s="74">
        <v>0.43124999999999997</v>
      </c>
      <c r="F205" s="74">
        <v>0.49652777777777773</v>
      </c>
      <c r="G205" s="24">
        <v>732061</v>
      </c>
      <c r="H205" s="73" t="s">
        <v>70</v>
      </c>
      <c r="I205" s="115">
        <v>23.25</v>
      </c>
      <c r="J205" s="103">
        <f t="shared" si="6"/>
        <v>23.25</v>
      </c>
      <c r="K205" s="103">
        <f t="shared" si="7"/>
        <v>0</v>
      </c>
      <c r="L205" s="65"/>
      <c r="M205" s="50"/>
      <c r="N205" s="46"/>
      <c r="O205" s="44"/>
      <c r="P205" s="67"/>
      <c r="Q205" s="44"/>
      <c r="R205" s="44"/>
      <c r="S205" s="44"/>
      <c r="T205" s="44"/>
      <c r="U205" s="44"/>
      <c r="V205" s="44"/>
    </row>
    <row r="206" spans="1:22" ht="15" customHeight="1" x14ac:dyDescent="0.2">
      <c r="A206" s="72">
        <v>44781</v>
      </c>
      <c r="B206" s="73" t="s">
        <v>173</v>
      </c>
      <c r="C206" s="73">
        <v>1.9</v>
      </c>
      <c r="D206" s="24">
        <v>22</v>
      </c>
      <c r="E206" s="74">
        <v>0.53611111111111109</v>
      </c>
      <c r="F206" s="74">
        <v>0.61527777777777781</v>
      </c>
      <c r="G206" s="24">
        <v>732063</v>
      </c>
      <c r="H206" s="73" t="s">
        <v>95</v>
      </c>
      <c r="I206" s="115">
        <v>41.8</v>
      </c>
      <c r="J206" s="103">
        <f t="shared" si="6"/>
        <v>41.8</v>
      </c>
      <c r="K206" s="103">
        <f t="shared" si="7"/>
        <v>0</v>
      </c>
      <c r="L206" s="65"/>
      <c r="M206" s="50"/>
      <c r="N206" s="46"/>
      <c r="O206" s="44"/>
      <c r="P206" s="67"/>
      <c r="Q206" s="44"/>
      <c r="R206" s="44"/>
      <c r="S206" s="44"/>
      <c r="T206" s="44"/>
      <c r="U206" s="44"/>
      <c r="V206" s="44"/>
    </row>
    <row r="207" spans="1:22" ht="15" customHeight="1" x14ac:dyDescent="0.2">
      <c r="A207" s="72">
        <v>44781</v>
      </c>
      <c r="B207" s="73" t="s">
        <v>142</v>
      </c>
      <c r="C207" s="73">
        <v>1.79</v>
      </c>
      <c r="D207" s="24">
        <v>15</v>
      </c>
      <c r="E207" s="74">
        <v>0.57638888888888895</v>
      </c>
      <c r="F207" s="74">
        <v>0.65069444444444446</v>
      </c>
      <c r="G207" s="24">
        <v>732061</v>
      </c>
      <c r="H207" s="73" t="s">
        <v>70</v>
      </c>
      <c r="I207" s="115">
        <v>26.85</v>
      </c>
      <c r="J207" s="103">
        <f t="shared" si="6"/>
        <v>26.85</v>
      </c>
      <c r="K207" s="103">
        <f t="shared" si="7"/>
        <v>0</v>
      </c>
      <c r="L207" s="65"/>
      <c r="M207" s="50"/>
      <c r="N207" s="46"/>
      <c r="O207" s="44"/>
      <c r="P207" s="67"/>
      <c r="Q207" s="44"/>
      <c r="R207" s="44"/>
      <c r="S207" s="44"/>
      <c r="T207" s="44"/>
      <c r="U207" s="44"/>
      <c r="V207" s="44"/>
    </row>
    <row r="208" spans="1:22" ht="15" customHeight="1" x14ac:dyDescent="0.2">
      <c r="A208" s="72">
        <v>44781</v>
      </c>
      <c r="B208" s="73" t="s">
        <v>93</v>
      </c>
      <c r="C208" s="73">
        <v>1.54</v>
      </c>
      <c r="D208" s="24">
        <v>15</v>
      </c>
      <c r="E208" s="74">
        <v>0.40902777777777777</v>
      </c>
      <c r="F208" s="74">
        <v>0.47361111111111115</v>
      </c>
      <c r="G208" s="24">
        <v>732061</v>
      </c>
      <c r="H208" s="73" t="s">
        <v>70</v>
      </c>
      <c r="I208" s="115">
        <v>23.1</v>
      </c>
      <c r="J208" s="103">
        <f t="shared" si="6"/>
        <v>23.1</v>
      </c>
      <c r="K208" s="103">
        <f t="shared" si="7"/>
        <v>0</v>
      </c>
      <c r="L208" s="66"/>
      <c r="M208" s="50"/>
      <c r="N208" s="46"/>
      <c r="O208" s="44"/>
      <c r="P208" s="67"/>
      <c r="Q208" s="44"/>
      <c r="R208" s="44"/>
      <c r="S208" s="44"/>
      <c r="T208" s="44"/>
      <c r="U208" s="44"/>
      <c r="V208" s="44"/>
    </row>
    <row r="209" spans="1:22" ht="15" customHeight="1" x14ac:dyDescent="0.2">
      <c r="A209" s="72">
        <v>44781</v>
      </c>
      <c r="B209" s="73" t="s">
        <v>93</v>
      </c>
      <c r="C209" s="73">
        <v>1.62</v>
      </c>
      <c r="D209" s="24">
        <v>15</v>
      </c>
      <c r="E209" s="74">
        <v>0.47430555555555554</v>
      </c>
      <c r="F209" s="74">
        <v>0.54166666666666663</v>
      </c>
      <c r="G209" s="24">
        <v>732061</v>
      </c>
      <c r="H209" s="73" t="s">
        <v>70</v>
      </c>
      <c r="I209" s="115">
        <v>24.3</v>
      </c>
      <c r="J209" s="103">
        <f t="shared" si="6"/>
        <v>24.3</v>
      </c>
      <c r="K209" s="103">
        <f t="shared" si="7"/>
        <v>0</v>
      </c>
      <c r="L209" s="66"/>
      <c r="M209" s="50"/>
      <c r="N209" s="46"/>
      <c r="O209" s="44"/>
      <c r="P209" s="67"/>
      <c r="Q209" s="44"/>
      <c r="R209" s="44"/>
      <c r="S209" s="44"/>
      <c r="T209" s="44"/>
      <c r="U209" s="44"/>
      <c r="V209" s="44"/>
    </row>
    <row r="210" spans="1:22" ht="15" customHeight="1" x14ac:dyDescent="0.2">
      <c r="A210" s="116">
        <v>44781</v>
      </c>
      <c r="B210" s="117" t="s">
        <v>140</v>
      </c>
      <c r="C210" s="117">
        <v>7.17</v>
      </c>
      <c r="D210" s="118">
        <v>20</v>
      </c>
      <c r="E210" s="122">
        <v>0.37152777777777773</v>
      </c>
      <c r="F210" s="122">
        <v>0.67013888888888884</v>
      </c>
      <c r="G210" s="118">
        <v>732065</v>
      </c>
      <c r="H210" s="117" t="s">
        <v>69</v>
      </c>
      <c r="I210" s="120">
        <v>143.4</v>
      </c>
      <c r="J210" s="121">
        <f t="shared" si="6"/>
        <v>143.4</v>
      </c>
      <c r="K210" s="121">
        <f t="shared" si="7"/>
        <v>0</v>
      </c>
      <c r="L210" s="65"/>
      <c r="M210" s="50"/>
      <c r="N210" s="46"/>
      <c r="O210" s="44"/>
      <c r="P210" s="67"/>
      <c r="Q210" s="44"/>
      <c r="R210" s="44"/>
      <c r="S210" s="44"/>
      <c r="T210" s="44"/>
      <c r="U210" s="44"/>
      <c r="V210" s="44"/>
    </row>
    <row r="211" spans="1:22" ht="15" customHeight="1" x14ac:dyDescent="0.2">
      <c r="A211" s="116">
        <v>44781</v>
      </c>
      <c r="B211" s="117" t="s">
        <v>140</v>
      </c>
      <c r="C211" s="123">
        <v>3</v>
      </c>
      <c r="D211" s="118">
        <v>20</v>
      </c>
      <c r="E211" s="124">
        <v>0.70833333333333337</v>
      </c>
      <c r="F211" s="124">
        <v>0.83333333333333337</v>
      </c>
      <c r="G211" s="118">
        <v>732065</v>
      </c>
      <c r="H211" s="117" t="s">
        <v>69</v>
      </c>
      <c r="I211" s="123">
        <v>60</v>
      </c>
      <c r="J211" s="121">
        <f t="shared" si="6"/>
        <v>60</v>
      </c>
      <c r="K211" s="121">
        <f t="shared" si="7"/>
        <v>0</v>
      </c>
      <c r="L211" s="65" t="s">
        <v>187</v>
      </c>
      <c r="M211" s="50"/>
      <c r="N211" s="46"/>
      <c r="O211" s="44"/>
      <c r="P211" s="67"/>
      <c r="Q211" s="44"/>
      <c r="R211" s="44"/>
      <c r="S211" s="44"/>
      <c r="T211" s="44"/>
      <c r="U211" s="44"/>
      <c r="V211" s="44"/>
    </row>
    <row r="212" spans="1:22" ht="15" customHeight="1" x14ac:dyDescent="0.2">
      <c r="A212" s="72">
        <v>44781</v>
      </c>
      <c r="B212" s="73" t="s">
        <v>175</v>
      </c>
      <c r="C212" s="73">
        <v>2.2799999999999998</v>
      </c>
      <c r="D212" s="24">
        <v>22</v>
      </c>
      <c r="E212" s="74">
        <v>0.36944444444444446</v>
      </c>
      <c r="F212" s="74">
        <v>0.46458333333333335</v>
      </c>
      <c r="G212" s="24">
        <v>732063</v>
      </c>
      <c r="H212" s="73" t="s">
        <v>75</v>
      </c>
      <c r="I212" s="115">
        <v>50.16</v>
      </c>
      <c r="J212" s="103">
        <f t="shared" si="6"/>
        <v>50.16</v>
      </c>
      <c r="K212" s="103">
        <f t="shared" si="7"/>
        <v>0</v>
      </c>
      <c r="L212" s="66"/>
      <c r="M212" s="50"/>
      <c r="N212" s="46"/>
      <c r="O212" s="44"/>
      <c r="P212" s="67"/>
      <c r="Q212" s="44"/>
      <c r="R212" s="44"/>
      <c r="S212" s="44"/>
      <c r="T212" s="44"/>
      <c r="U212" s="44"/>
      <c r="V212" s="44"/>
    </row>
    <row r="213" spans="1:22" ht="15" customHeight="1" x14ac:dyDescent="0.2">
      <c r="A213" s="72">
        <v>44781</v>
      </c>
      <c r="B213" s="73" t="s">
        <v>175</v>
      </c>
      <c r="C213" s="73">
        <v>1.47</v>
      </c>
      <c r="D213" s="24">
        <v>15</v>
      </c>
      <c r="E213" s="74">
        <v>0.6381944444444444</v>
      </c>
      <c r="F213" s="74">
        <v>0.69930555555555562</v>
      </c>
      <c r="G213" s="24">
        <v>732061</v>
      </c>
      <c r="H213" s="73" t="s">
        <v>70</v>
      </c>
      <c r="I213" s="115">
        <v>22.05</v>
      </c>
      <c r="J213" s="103">
        <f t="shared" si="6"/>
        <v>22.05</v>
      </c>
      <c r="K213" s="103">
        <f t="shared" si="7"/>
        <v>0</v>
      </c>
      <c r="L213" s="65"/>
      <c r="M213" s="42"/>
      <c r="N213" s="46"/>
      <c r="O213" s="50"/>
      <c r="P213" s="67"/>
      <c r="Q213" s="44"/>
      <c r="R213" s="44"/>
      <c r="S213" s="44"/>
      <c r="T213" s="44"/>
      <c r="U213" s="44"/>
      <c r="V213" s="44"/>
    </row>
    <row r="214" spans="1:22" ht="15" customHeight="1" x14ac:dyDescent="0.2">
      <c r="A214" s="72">
        <v>44781</v>
      </c>
      <c r="B214" s="73" t="s">
        <v>100</v>
      </c>
      <c r="C214" s="73">
        <v>1.82</v>
      </c>
      <c r="D214" s="24">
        <v>15</v>
      </c>
      <c r="E214" s="74">
        <v>0.49027777777777781</v>
      </c>
      <c r="F214" s="74">
        <v>0.56597222222222221</v>
      </c>
      <c r="G214" s="24">
        <v>732061</v>
      </c>
      <c r="H214" s="73" t="s">
        <v>70</v>
      </c>
      <c r="I214" s="115">
        <v>27.3</v>
      </c>
      <c r="J214" s="103">
        <f t="shared" si="6"/>
        <v>27.3</v>
      </c>
      <c r="K214" s="103">
        <f t="shared" si="7"/>
        <v>0</v>
      </c>
      <c r="L214" s="65"/>
      <c r="M214" s="42"/>
      <c r="N214" s="46"/>
      <c r="O214" s="50"/>
      <c r="P214" s="67"/>
      <c r="Q214" s="44"/>
      <c r="R214" s="44"/>
      <c r="S214" s="44"/>
      <c r="T214" s="44"/>
      <c r="U214" s="44"/>
      <c r="V214" s="44"/>
    </row>
    <row r="215" spans="1:22" ht="15" customHeight="1" x14ac:dyDescent="0.2">
      <c r="A215" s="72">
        <v>44781</v>
      </c>
      <c r="B215" s="73" t="s">
        <v>100</v>
      </c>
      <c r="C215" s="73">
        <v>1.63</v>
      </c>
      <c r="D215" s="24">
        <v>15</v>
      </c>
      <c r="E215" s="74">
        <v>0.56805555555555554</v>
      </c>
      <c r="F215" s="74">
        <v>0.63611111111111118</v>
      </c>
      <c r="G215" s="24">
        <v>732061</v>
      </c>
      <c r="H215" s="73" t="s">
        <v>70</v>
      </c>
      <c r="I215" s="115">
        <v>24.45</v>
      </c>
      <c r="J215" s="103">
        <f t="shared" si="6"/>
        <v>24.45</v>
      </c>
      <c r="K215" s="103">
        <f t="shared" si="7"/>
        <v>0</v>
      </c>
      <c r="L215" s="65"/>
      <c r="M215" s="42"/>
      <c r="N215" s="46"/>
      <c r="O215" s="50"/>
      <c r="P215" s="67"/>
      <c r="Q215" s="44"/>
      <c r="R215" s="44"/>
      <c r="S215" s="44"/>
      <c r="T215" s="44"/>
      <c r="U215" s="44"/>
      <c r="V215" s="44"/>
    </row>
    <row r="216" spans="1:22" ht="15" customHeight="1" x14ac:dyDescent="0.2">
      <c r="A216" s="72">
        <v>44781</v>
      </c>
      <c r="B216" s="73" t="s">
        <v>147</v>
      </c>
      <c r="C216" s="73">
        <v>1.69</v>
      </c>
      <c r="D216" s="24">
        <v>15</v>
      </c>
      <c r="E216" s="74">
        <v>0.40833333333333338</v>
      </c>
      <c r="F216" s="74">
        <v>0.47916666666666669</v>
      </c>
      <c r="G216" s="24">
        <v>732061</v>
      </c>
      <c r="H216" s="73" t="s">
        <v>70</v>
      </c>
      <c r="I216" s="115">
        <v>25.35</v>
      </c>
      <c r="J216" s="103">
        <f t="shared" si="6"/>
        <v>25.349999999999998</v>
      </c>
      <c r="K216" s="103">
        <f t="shared" si="7"/>
        <v>0</v>
      </c>
      <c r="M216" s="42"/>
      <c r="N216" s="46"/>
      <c r="O216" s="50"/>
      <c r="P216" s="67"/>
      <c r="Q216" s="44"/>
      <c r="R216" s="44"/>
      <c r="S216" s="44"/>
      <c r="T216" s="44"/>
      <c r="U216" s="44"/>
      <c r="V216" s="44"/>
    </row>
    <row r="217" spans="1:22" ht="15" customHeight="1" x14ac:dyDescent="0.2">
      <c r="A217" s="72">
        <v>44781</v>
      </c>
      <c r="B217" s="73" t="s">
        <v>147</v>
      </c>
      <c r="C217" s="73">
        <v>1.62</v>
      </c>
      <c r="D217" s="24">
        <v>15</v>
      </c>
      <c r="E217" s="74">
        <v>0.65763888888888888</v>
      </c>
      <c r="F217" s="74">
        <v>0.72569444444444453</v>
      </c>
      <c r="G217" s="24">
        <v>732061</v>
      </c>
      <c r="H217" s="73" t="s">
        <v>70</v>
      </c>
      <c r="I217" s="115">
        <v>24.3</v>
      </c>
      <c r="J217" s="103">
        <f t="shared" si="6"/>
        <v>24.3</v>
      </c>
      <c r="K217" s="103">
        <f t="shared" si="7"/>
        <v>0</v>
      </c>
      <c r="L217" s="65"/>
      <c r="M217" s="42"/>
      <c r="N217" s="46"/>
      <c r="O217" s="50"/>
      <c r="P217" s="67"/>
      <c r="Q217" s="44"/>
      <c r="R217" s="44"/>
      <c r="S217" s="44"/>
      <c r="T217" s="44"/>
      <c r="U217" s="44"/>
      <c r="V217" s="44"/>
    </row>
    <row r="218" spans="1:22" ht="15" customHeight="1" x14ac:dyDescent="0.2">
      <c r="A218" s="72">
        <v>44781</v>
      </c>
      <c r="B218" s="73" t="s">
        <v>99</v>
      </c>
      <c r="C218" s="73">
        <v>1.57</v>
      </c>
      <c r="D218" s="24">
        <v>15</v>
      </c>
      <c r="E218" s="74">
        <v>0.4694444444444445</v>
      </c>
      <c r="F218" s="74">
        <v>0.53472222222222221</v>
      </c>
      <c r="G218" s="24">
        <v>732061</v>
      </c>
      <c r="H218" s="73" t="s">
        <v>70</v>
      </c>
      <c r="I218" s="115">
        <v>23.55</v>
      </c>
      <c r="J218" s="103">
        <f t="shared" si="6"/>
        <v>23.55</v>
      </c>
      <c r="K218" s="103">
        <f t="shared" si="7"/>
        <v>0</v>
      </c>
      <c r="L218" s="66"/>
      <c r="M218" s="42"/>
      <c r="N218" s="46"/>
      <c r="O218" s="50"/>
      <c r="P218" s="67"/>
      <c r="Q218" s="44"/>
      <c r="R218" s="44"/>
      <c r="S218" s="44"/>
      <c r="T218" s="44"/>
      <c r="U218" s="44"/>
      <c r="V218" s="44"/>
    </row>
    <row r="219" spans="1:22" ht="15" customHeight="1" x14ac:dyDescent="0.2">
      <c r="A219" s="72">
        <v>44782</v>
      </c>
      <c r="B219" s="73" t="s">
        <v>162</v>
      </c>
      <c r="C219" s="73">
        <v>0.8</v>
      </c>
      <c r="D219" s="24">
        <v>22</v>
      </c>
      <c r="E219" s="74">
        <v>0.41875000000000001</v>
      </c>
      <c r="F219" s="74">
        <v>0.45208333333333334</v>
      </c>
      <c r="G219" s="24">
        <v>732063</v>
      </c>
      <c r="H219" s="73" t="s">
        <v>75</v>
      </c>
      <c r="I219" s="115">
        <v>17.600000000000001</v>
      </c>
      <c r="J219" s="103">
        <f t="shared" si="6"/>
        <v>17.600000000000001</v>
      </c>
      <c r="K219" s="103">
        <f t="shared" si="7"/>
        <v>0</v>
      </c>
      <c r="L219" s="65"/>
      <c r="M219" s="42"/>
      <c r="N219" s="46"/>
      <c r="O219" s="50"/>
      <c r="P219" s="67"/>
      <c r="Q219" s="44"/>
      <c r="R219" s="44"/>
      <c r="S219" s="44"/>
      <c r="T219" s="44"/>
      <c r="U219" s="44"/>
      <c r="V219" s="44"/>
    </row>
    <row r="220" spans="1:22" ht="15" customHeight="1" x14ac:dyDescent="0.2">
      <c r="A220" s="72">
        <v>44782</v>
      </c>
      <c r="B220" s="73" t="s">
        <v>72</v>
      </c>
      <c r="C220" s="73">
        <v>1.57</v>
      </c>
      <c r="D220" s="24">
        <v>22</v>
      </c>
      <c r="E220" s="74">
        <v>0.55694444444444446</v>
      </c>
      <c r="F220" s="74">
        <v>0.62222222222222223</v>
      </c>
      <c r="G220" s="24">
        <v>732063</v>
      </c>
      <c r="H220" s="73" t="s">
        <v>95</v>
      </c>
      <c r="I220" s="115">
        <v>34.54</v>
      </c>
      <c r="J220" s="103">
        <f t="shared" si="6"/>
        <v>34.54</v>
      </c>
      <c r="K220" s="103">
        <f t="shared" si="7"/>
        <v>0</v>
      </c>
      <c r="L220" s="65"/>
      <c r="M220" s="42"/>
      <c r="N220" s="46"/>
      <c r="O220" s="50"/>
      <c r="P220" s="67"/>
      <c r="Q220" s="44"/>
      <c r="R220" s="44"/>
      <c r="S220" s="44"/>
      <c r="T220" s="44"/>
      <c r="U220" s="44"/>
      <c r="V220" s="44"/>
    </row>
    <row r="221" spans="1:22" ht="15" customHeight="1" x14ac:dyDescent="0.2">
      <c r="A221" s="72">
        <v>44782</v>
      </c>
      <c r="B221" s="73" t="s">
        <v>122</v>
      </c>
      <c r="C221" s="73">
        <v>1.74</v>
      </c>
      <c r="D221" s="24">
        <v>15</v>
      </c>
      <c r="E221" s="74">
        <v>0.43541666666666662</v>
      </c>
      <c r="F221" s="74">
        <v>0.5083333333333333</v>
      </c>
      <c r="G221" s="24">
        <v>732061</v>
      </c>
      <c r="H221" s="73" t="s">
        <v>70</v>
      </c>
      <c r="I221" s="115">
        <v>26.1</v>
      </c>
      <c r="J221" s="103">
        <f t="shared" si="6"/>
        <v>26.1</v>
      </c>
      <c r="K221" s="103">
        <f t="shared" si="7"/>
        <v>0</v>
      </c>
      <c r="L221" s="66"/>
      <c r="M221" s="51"/>
      <c r="N221" s="46"/>
      <c r="O221" s="50"/>
      <c r="P221" s="67"/>
      <c r="Q221" s="44"/>
      <c r="R221" s="44"/>
      <c r="S221" s="44"/>
      <c r="T221" s="44"/>
      <c r="U221" s="44"/>
      <c r="V221" s="44"/>
    </row>
    <row r="222" spans="1:22" ht="15" customHeight="1" x14ac:dyDescent="0.2">
      <c r="A222" s="72">
        <v>44782</v>
      </c>
      <c r="B222" s="73" t="s">
        <v>122</v>
      </c>
      <c r="C222" s="73">
        <v>1.48</v>
      </c>
      <c r="D222" s="24">
        <v>15</v>
      </c>
      <c r="E222" s="74">
        <v>0.5395833333333333</v>
      </c>
      <c r="F222" s="74">
        <v>0.60138888888888886</v>
      </c>
      <c r="G222" s="24">
        <v>732061</v>
      </c>
      <c r="H222" s="73" t="s">
        <v>70</v>
      </c>
      <c r="I222" s="115">
        <v>22.2</v>
      </c>
      <c r="J222" s="103">
        <f t="shared" si="6"/>
        <v>22.2</v>
      </c>
      <c r="K222" s="103">
        <f t="shared" si="7"/>
        <v>0</v>
      </c>
      <c r="L222" s="65"/>
      <c r="M222" s="42"/>
      <c r="N222" s="46"/>
      <c r="O222" s="50"/>
      <c r="P222" s="67"/>
      <c r="Q222" s="44"/>
      <c r="R222" s="44"/>
      <c r="S222" s="44"/>
      <c r="T222" s="44"/>
      <c r="U222" s="44"/>
      <c r="V222" s="44"/>
    </row>
    <row r="223" spans="1:22" ht="15" customHeight="1" x14ac:dyDescent="0.2">
      <c r="A223" s="72">
        <v>44782</v>
      </c>
      <c r="B223" s="73" t="s">
        <v>122</v>
      </c>
      <c r="C223" s="73">
        <v>1.56</v>
      </c>
      <c r="D223" s="24">
        <v>15</v>
      </c>
      <c r="E223" s="74">
        <v>0.60138888888888886</v>
      </c>
      <c r="F223" s="74">
        <v>0.66666666666666663</v>
      </c>
      <c r="G223" s="24">
        <v>732061</v>
      </c>
      <c r="H223" s="73" t="s">
        <v>70</v>
      </c>
      <c r="I223" s="115">
        <v>23.4</v>
      </c>
      <c r="J223" s="103">
        <f t="shared" si="6"/>
        <v>23.400000000000002</v>
      </c>
      <c r="K223" s="103">
        <f t="shared" si="7"/>
        <v>0</v>
      </c>
      <c r="L223" s="66"/>
      <c r="M223" s="42"/>
      <c r="N223" s="46"/>
      <c r="O223" s="50"/>
      <c r="P223" s="67"/>
      <c r="Q223" s="44"/>
      <c r="R223" s="44"/>
      <c r="S223" s="44"/>
      <c r="T223" s="44"/>
      <c r="U223" s="44"/>
      <c r="V223" s="44"/>
    </row>
    <row r="224" spans="1:22" ht="15" customHeight="1" x14ac:dyDescent="0.2">
      <c r="A224" s="72">
        <v>44782</v>
      </c>
      <c r="B224" s="73" t="s">
        <v>176</v>
      </c>
      <c r="C224" s="73">
        <v>1.74</v>
      </c>
      <c r="D224" s="24">
        <v>15</v>
      </c>
      <c r="E224" s="74">
        <v>0.4916666666666667</v>
      </c>
      <c r="F224" s="74">
        <v>0.56458333333333333</v>
      </c>
      <c r="G224" s="24">
        <v>732061</v>
      </c>
      <c r="H224" s="73" t="s">
        <v>70</v>
      </c>
      <c r="I224" s="115">
        <v>26.1</v>
      </c>
      <c r="J224" s="103">
        <f t="shared" si="6"/>
        <v>26.1</v>
      </c>
      <c r="K224" s="103">
        <f t="shared" si="7"/>
        <v>0</v>
      </c>
      <c r="L224" s="66"/>
      <c r="M224" s="42"/>
      <c r="N224" s="46"/>
      <c r="O224" s="50"/>
      <c r="P224" s="67"/>
      <c r="Q224" s="44"/>
      <c r="R224" s="44"/>
      <c r="S224" s="44"/>
      <c r="T224" s="44"/>
      <c r="U224" s="44"/>
      <c r="V224" s="44"/>
    </row>
    <row r="225" spans="1:22" ht="15" customHeight="1" x14ac:dyDescent="0.2">
      <c r="A225" s="72">
        <v>44782</v>
      </c>
      <c r="B225" s="73" t="s">
        <v>108</v>
      </c>
      <c r="C225" s="73">
        <v>1.24</v>
      </c>
      <c r="D225" s="24">
        <v>15</v>
      </c>
      <c r="E225" s="74">
        <v>0.51527777777777783</v>
      </c>
      <c r="F225" s="74">
        <v>0.56666666666666665</v>
      </c>
      <c r="G225" s="24">
        <v>732061</v>
      </c>
      <c r="H225" s="73" t="s">
        <v>70</v>
      </c>
      <c r="I225" s="115">
        <v>18.600000000000001</v>
      </c>
      <c r="J225" s="103">
        <f t="shared" si="6"/>
        <v>18.600000000000001</v>
      </c>
      <c r="K225" s="103">
        <f t="shared" si="7"/>
        <v>0</v>
      </c>
      <c r="L225" s="66"/>
      <c r="M225" s="42"/>
      <c r="N225" s="46"/>
      <c r="O225" s="50"/>
      <c r="P225" s="67"/>
      <c r="Q225" s="44"/>
      <c r="R225" s="44"/>
      <c r="S225" s="44"/>
      <c r="T225" s="44"/>
      <c r="U225" s="44"/>
      <c r="V225" s="44"/>
    </row>
    <row r="226" spans="1:22" ht="15" customHeight="1" x14ac:dyDescent="0.2">
      <c r="A226" s="72">
        <v>44782</v>
      </c>
      <c r="B226" s="73" t="s">
        <v>174</v>
      </c>
      <c r="C226" s="73">
        <v>1.76</v>
      </c>
      <c r="D226" s="24">
        <v>15</v>
      </c>
      <c r="E226" s="74">
        <v>0.46736111111111112</v>
      </c>
      <c r="F226" s="74">
        <v>0.54097222222222219</v>
      </c>
      <c r="G226" s="24">
        <v>732062</v>
      </c>
      <c r="H226" s="73" t="s">
        <v>71</v>
      </c>
      <c r="I226" s="115">
        <v>26.4</v>
      </c>
      <c r="J226" s="103">
        <f t="shared" si="6"/>
        <v>26.4</v>
      </c>
      <c r="K226" s="103">
        <f t="shared" si="7"/>
        <v>0</v>
      </c>
      <c r="L226" s="66"/>
      <c r="M226" s="42"/>
      <c r="N226" s="46"/>
      <c r="O226" s="50"/>
      <c r="P226" s="67"/>
      <c r="Q226" s="44"/>
      <c r="R226" s="44"/>
      <c r="S226" s="44"/>
      <c r="T226" s="44"/>
      <c r="U226" s="44"/>
      <c r="V226" s="44"/>
    </row>
    <row r="227" spans="1:22" ht="15" customHeight="1" x14ac:dyDescent="0.2">
      <c r="A227" s="72">
        <v>44782</v>
      </c>
      <c r="B227" s="73" t="s">
        <v>142</v>
      </c>
      <c r="C227" s="73">
        <v>1.74</v>
      </c>
      <c r="D227" s="24">
        <v>15</v>
      </c>
      <c r="E227" s="74">
        <v>0.45347222222222222</v>
      </c>
      <c r="F227" s="74">
        <v>0.52638888888888891</v>
      </c>
      <c r="G227" s="24">
        <v>732061</v>
      </c>
      <c r="H227" s="73" t="s">
        <v>70</v>
      </c>
      <c r="I227" s="115">
        <v>26.1</v>
      </c>
      <c r="J227" s="103">
        <f t="shared" si="6"/>
        <v>26.1</v>
      </c>
      <c r="K227" s="103">
        <f t="shared" si="7"/>
        <v>0</v>
      </c>
      <c r="L227" s="66"/>
      <c r="M227" s="42"/>
      <c r="N227" s="46"/>
      <c r="O227" s="50"/>
      <c r="P227" s="67"/>
      <c r="Q227" s="44"/>
      <c r="R227" s="44"/>
      <c r="S227" s="44"/>
      <c r="T227" s="44"/>
      <c r="U227" s="44"/>
      <c r="V227" s="44"/>
    </row>
    <row r="228" spans="1:22" ht="15" customHeight="1" x14ac:dyDescent="0.2">
      <c r="A228" s="72">
        <v>44782</v>
      </c>
      <c r="B228" s="73" t="s">
        <v>142</v>
      </c>
      <c r="C228" s="73">
        <v>1.53</v>
      </c>
      <c r="D228" s="24">
        <v>22</v>
      </c>
      <c r="E228" s="74">
        <v>0.52638888888888891</v>
      </c>
      <c r="F228" s="74">
        <v>0.59027777777777779</v>
      </c>
      <c r="G228" s="24">
        <v>732063</v>
      </c>
      <c r="H228" s="73" t="s">
        <v>75</v>
      </c>
      <c r="I228" s="115">
        <v>33.659999999999997</v>
      </c>
      <c r="J228" s="103">
        <f t="shared" si="6"/>
        <v>33.660000000000004</v>
      </c>
      <c r="K228" s="103">
        <f t="shared" si="7"/>
        <v>0</v>
      </c>
      <c r="L228" s="66"/>
      <c r="M228" s="42"/>
      <c r="N228" s="46"/>
      <c r="O228" s="50"/>
      <c r="P228" s="67"/>
      <c r="Q228" s="44"/>
      <c r="R228" s="44"/>
      <c r="S228" s="44"/>
      <c r="T228" s="44"/>
      <c r="U228" s="44"/>
      <c r="V228" s="44"/>
    </row>
    <row r="229" spans="1:22" ht="15" customHeight="1" x14ac:dyDescent="0.2">
      <c r="A229" s="72">
        <v>44782</v>
      </c>
      <c r="B229" s="73" t="s">
        <v>142</v>
      </c>
      <c r="C229" s="73">
        <v>1.47</v>
      </c>
      <c r="D229" s="24">
        <v>22</v>
      </c>
      <c r="E229" s="74">
        <v>0.62222222222222223</v>
      </c>
      <c r="F229" s="74">
        <v>0.68333333333333324</v>
      </c>
      <c r="G229" s="24">
        <v>732063</v>
      </c>
      <c r="H229" s="73" t="s">
        <v>75</v>
      </c>
      <c r="I229" s="115">
        <v>32.340000000000003</v>
      </c>
      <c r="J229" s="103">
        <f t="shared" si="6"/>
        <v>32.339999999999996</v>
      </c>
      <c r="K229" s="103">
        <f t="shared" si="7"/>
        <v>0</v>
      </c>
      <c r="L229" s="66"/>
      <c r="M229" s="42"/>
      <c r="N229" s="46"/>
      <c r="O229" s="50"/>
      <c r="P229" s="67"/>
      <c r="Q229" s="44"/>
      <c r="R229" s="44"/>
      <c r="S229" s="44"/>
      <c r="T229" s="44"/>
      <c r="U229" s="44"/>
      <c r="V229" s="44"/>
    </row>
    <row r="230" spans="1:22" ht="15" customHeight="1" x14ac:dyDescent="0.2">
      <c r="A230" s="72">
        <v>44782</v>
      </c>
      <c r="B230" s="73" t="s">
        <v>142</v>
      </c>
      <c r="C230" s="73">
        <v>3</v>
      </c>
      <c r="D230" s="24">
        <v>14.25</v>
      </c>
      <c r="E230" s="74">
        <v>0.66666666666666663</v>
      </c>
      <c r="F230" s="74">
        <v>0.79166666666666663</v>
      </c>
      <c r="G230" s="24">
        <v>732019</v>
      </c>
      <c r="H230" s="73" t="s">
        <v>132</v>
      </c>
      <c r="I230" s="115">
        <v>42.75</v>
      </c>
      <c r="J230" s="103">
        <f t="shared" si="6"/>
        <v>42.75</v>
      </c>
      <c r="K230" s="103">
        <f t="shared" si="7"/>
        <v>0</v>
      </c>
      <c r="L230" s="65"/>
      <c r="M230" s="42"/>
      <c r="N230" s="46"/>
      <c r="O230" s="50"/>
      <c r="P230" s="67"/>
      <c r="Q230" s="44"/>
      <c r="R230" s="44"/>
      <c r="S230" s="44"/>
      <c r="T230" s="44"/>
      <c r="U230" s="44"/>
      <c r="V230" s="44"/>
    </row>
    <row r="231" spans="1:22" ht="15" customHeight="1" x14ac:dyDescent="0.2">
      <c r="A231" s="72">
        <v>44782</v>
      </c>
      <c r="B231" s="73" t="s">
        <v>175</v>
      </c>
      <c r="C231" s="73">
        <v>1.63</v>
      </c>
      <c r="D231" s="24">
        <v>15</v>
      </c>
      <c r="E231" s="74">
        <v>0.47083333333333338</v>
      </c>
      <c r="F231" s="74">
        <v>0.53888888888888886</v>
      </c>
      <c r="G231" s="24">
        <v>732061</v>
      </c>
      <c r="H231" s="73" t="s">
        <v>70</v>
      </c>
      <c r="I231" s="115">
        <v>24.45</v>
      </c>
      <c r="J231" s="103">
        <f t="shared" si="6"/>
        <v>24.45</v>
      </c>
      <c r="K231" s="103">
        <f t="shared" si="7"/>
        <v>0</v>
      </c>
      <c r="L231" s="66"/>
      <c r="M231" s="51"/>
      <c r="N231" s="46"/>
      <c r="O231" s="50"/>
      <c r="P231" s="67"/>
      <c r="Q231" s="44"/>
      <c r="R231" s="44"/>
      <c r="S231" s="44"/>
      <c r="T231" s="44"/>
      <c r="U231" s="44"/>
      <c r="V231" s="44"/>
    </row>
    <row r="232" spans="1:22" ht="15" customHeight="1" x14ac:dyDescent="0.2">
      <c r="A232" s="72">
        <v>44782</v>
      </c>
      <c r="B232" s="73" t="s">
        <v>175</v>
      </c>
      <c r="C232" s="73">
        <v>1.56</v>
      </c>
      <c r="D232" s="24">
        <v>15</v>
      </c>
      <c r="E232" s="74">
        <v>0.57222222222222219</v>
      </c>
      <c r="F232" s="74">
        <v>0.63750000000000007</v>
      </c>
      <c r="G232" s="24">
        <v>732061</v>
      </c>
      <c r="H232" s="73" t="s">
        <v>70</v>
      </c>
      <c r="I232" s="115">
        <v>23.4</v>
      </c>
      <c r="J232" s="103">
        <f t="shared" si="6"/>
        <v>23.400000000000002</v>
      </c>
      <c r="K232" s="103">
        <f t="shared" si="7"/>
        <v>0</v>
      </c>
      <c r="L232" s="65"/>
      <c r="M232" s="51"/>
      <c r="N232" s="46"/>
      <c r="O232" s="50"/>
      <c r="P232" s="67"/>
      <c r="Q232" s="44"/>
      <c r="R232" s="44"/>
      <c r="S232" s="44"/>
      <c r="T232" s="44"/>
      <c r="U232" s="44"/>
      <c r="V232" s="44"/>
    </row>
    <row r="233" spans="1:22" ht="15" customHeight="1" x14ac:dyDescent="0.2">
      <c r="A233" s="72">
        <v>44782</v>
      </c>
      <c r="B233" s="73" t="s">
        <v>110</v>
      </c>
      <c r="C233" s="73">
        <v>1.47</v>
      </c>
      <c r="D233" s="24">
        <v>15</v>
      </c>
      <c r="E233" s="74">
        <v>0.40972222222222227</v>
      </c>
      <c r="F233" s="74">
        <v>0.47083333333333338</v>
      </c>
      <c r="G233" s="24">
        <v>732061</v>
      </c>
      <c r="H233" s="73" t="s">
        <v>70</v>
      </c>
      <c r="I233" s="115">
        <v>22.05</v>
      </c>
      <c r="J233" s="103">
        <f t="shared" si="6"/>
        <v>22.05</v>
      </c>
      <c r="K233" s="103">
        <f t="shared" si="7"/>
        <v>0</v>
      </c>
      <c r="L233" s="66"/>
      <c r="M233" s="42"/>
      <c r="N233" s="46"/>
      <c r="O233" s="50"/>
      <c r="P233" s="67"/>
      <c r="Q233" s="44"/>
      <c r="R233" s="44"/>
      <c r="S233" s="44"/>
      <c r="T233" s="44"/>
      <c r="U233" s="44"/>
      <c r="V233" s="44"/>
    </row>
    <row r="234" spans="1:22" ht="15" customHeight="1" x14ac:dyDescent="0.2">
      <c r="A234" s="72">
        <v>44782</v>
      </c>
      <c r="B234" s="73" t="s">
        <v>110</v>
      </c>
      <c r="C234" s="73">
        <v>1.8</v>
      </c>
      <c r="D234" s="24">
        <v>22</v>
      </c>
      <c r="E234" s="74">
        <v>0.51944444444444449</v>
      </c>
      <c r="F234" s="74">
        <v>0.59444444444444444</v>
      </c>
      <c r="G234" s="24">
        <v>732063</v>
      </c>
      <c r="H234" s="73" t="s">
        <v>75</v>
      </c>
      <c r="I234" s="115">
        <v>39.6</v>
      </c>
      <c r="J234" s="103">
        <f t="shared" si="6"/>
        <v>39.6</v>
      </c>
      <c r="K234" s="103">
        <f t="shared" si="7"/>
        <v>0</v>
      </c>
      <c r="L234" s="66"/>
      <c r="M234" s="51"/>
      <c r="N234" s="46"/>
      <c r="O234" s="50"/>
      <c r="P234" s="67"/>
      <c r="Q234" s="44"/>
      <c r="R234" s="44"/>
      <c r="S234" s="44"/>
      <c r="T234" s="44"/>
      <c r="U234" s="44"/>
      <c r="V234" s="44"/>
    </row>
    <row r="235" spans="1:22" ht="15" customHeight="1" x14ac:dyDescent="0.2">
      <c r="A235" s="72">
        <v>44782</v>
      </c>
      <c r="B235" s="73" t="s">
        <v>177</v>
      </c>
      <c r="C235" s="73">
        <v>1.73</v>
      </c>
      <c r="D235" s="24">
        <v>15</v>
      </c>
      <c r="E235" s="74">
        <v>0.61111111111111105</v>
      </c>
      <c r="F235" s="74">
        <v>0.68333333333333324</v>
      </c>
      <c r="G235" s="24">
        <v>732061</v>
      </c>
      <c r="H235" s="73" t="s">
        <v>70</v>
      </c>
      <c r="I235" s="115">
        <v>25.95</v>
      </c>
      <c r="J235" s="103">
        <f t="shared" si="6"/>
        <v>25.95</v>
      </c>
      <c r="K235" s="103">
        <f t="shared" si="7"/>
        <v>0</v>
      </c>
      <c r="L235" s="65"/>
      <c r="M235" s="42"/>
      <c r="N235" s="46"/>
      <c r="O235" s="50"/>
      <c r="P235" s="67"/>
      <c r="Q235" s="44"/>
      <c r="R235" s="44"/>
      <c r="S235" s="44"/>
      <c r="T235" s="44"/>
      <c r="U235" s="44"/>
      <c r="V235" s="44"/>
    </row>
    <row r="236" spans="1:22" ht="15" customHeight="1" x14ac:dyDescent="0.2">
      <c r="A236" s="72">
        <v>44782</v>
      </c>
      <c r="B236" s="73" t="s">
        <v>104</v>
      </c>
      <c r="C236" s="73">
        <v>1.64</v>
      </c>
      <c r="D236" s="24">
        <v>15</v>
      </c>
      <c r="E236" s="74">
        <v>0.55763888888888891</v>
      </c>
      <c r="F236" s="74">
        <v>0.62569444444444444</v>
      </c>
      <c r="G236" s="24">
        <v>732062</v>
      </c>
      <c r="H236" s="73" t="s">
        <v>71</v>
      </c>
      <c r="I236" s="115">
        <v>24.6</v>
      </c>
      <c r="J236" s="103">
        <f t="shared" si="6"/>
        <v>24.599999999999998</v>
      </c>
      <c r="K236" s="103">
        <f t="shared" si="7"/>
        <v>0</v>
      </c>
      <c r="L236" s="66"/>
      <c r="M236" s="51"/>
      <c r="N236" s="46"/>
      <c r="O236" s="50"/>
      <c r="P236" s="67"/>
      <c r="Q236" s="44"/>
      <c r="R236" s="44"/>
      <c r="S236" s="44"/>
      <c r="T236" s="44"/>
      <c r="U236" s="44"/>
      <c r="V236" s="44"/>
    </row>
    <row r="237" spans="1:22" ht="15" customHeight="1" x14ac:dyDescent="0.2">
      <c r="A237" s="72">
        <v>44782</v>
      </c>
      <c r="B237" s="73" t="s">
        <v>100</v>
      </c>
      <c r="C237" s="73">
        <v>2.1</v>
      </c>
      <c r="D237" s="24">
        <v>15</v>
      </c>
      <c r="E237" s="74">
        <v>0.40763888888888888</v>
      </c>
      <c r="F237" s="74">
        <v>0.49513888888888885</v>
      </c>
      <c r="G237" s="24">
        <v>732061</v>
      </c>
      <c r="H237" s="73" t="s">
        <v>70</v>
      </c>
      <c r="I237" s="115">
        <v>31.5</v>
      </c>
      <c r="J237" s="103">
        <f t="shared" si="6"/>
        <v>31.5</v>
      </c>
      <c r="K237" s="103">
        <f t="shared" si="7"/>
        <v>0</v>
      </c>
      <c r="L237" s="65"/>
      <c r="M237" s="42"/>
      <c r="N237" s="46"/>
      <c r="O237" s="50"/>
      <c r="P237" s="67"/>
      <c r="Q237" s="44"/>
      <c r="R237" s="44"/>
      <c r="S237" s="44"/>
      <c r="T237" s="44"/>
      <c r="U237" s="44"/>
      <c r="V237" s="44"/>
    </row>
    <row r="238" spans="1:22" ht="15" customHeight="1" x14ac:dyDescent="0.2">
      <c r="A238" s="72">
        <v>44782</v>
      </c>
      <c r="B238" s="73" t="s">
        <v>100</v>
      </c>
      <c r="C238" s="73">
        <v>1.87</v>
      </c>
      <c r="D238" s="24">
        <v>15</v>
      </c>
      <c r="E238" s="74">
        <v>0.55208333333333337</v>
      </c>
      <c r="F238" s="74">
        <v>0.62986111111111109</v>
      </c>
      <c r="G238" s="24">
        <v>732061</v>
      </c>
      <c r="H238" s="73" t="s">
        <v>70</v>
      </c>
      <c r="I238" s="115">
        <v>28.05</v>
      </c>
      <c r="J238" s="103">
        <f t="shared" si="6"/>
        <v>28.05</v>
      </c>
      <c r="K238" s="103">
        <f t="shared" si="7"/>
        <v>0</v>
      </c>
      <c r="L238" s="65"/>
      <c r="M238" s="42"/>
      <c r="N238" s="46"/>
      <c r="O238" s="50"/>
      <c r="P238" s="67"/>
      <c r="Q238" s="44"/>
      <c r="R238" s="44"/>
      <c r="S238" s="44"/>
      <c r="T238" s="44"/>
      <c r="U238" s="44"/>
      <c r="V238" s="44"/>
    </row>
    <row r="239" spans="1:22" ht="15" customHeight="1" x14ac:dyDescent="0.2">
      <c r="A239" s="72">
        <v>44783</v>
      </c>
      <c r="B239" s="73" t="s">
        <v>122</v>
      </c>
      <c r="C239" s="73">
        <v>1.84</v>
      </c>
      <c r="D239" s="24">
        <v>15</v>
      </c>
      <c r="E239" s="74">
        <v>0.45069444444444445</v>
      </c>
      <c r="F239" s="74">
        <v>0.52777777777777779</v>
      </c>
      <c r="G239" s="24">
        <v>732061</v>
      </c>
      <c r="H239" s="73" t="s">
        <v>70</v>
      </c>
      <c r="I239" s="115">
        <v>27.6</v>
      </c>
      <c r="J239" s="103">
        <f t="shared" si="6"/>
        <v>27.6</v>
      </c>
      <c r="K239" s="103">
        <f t="shared" si="7"/>
        <v>0</v>
      </c>
      <c r="L239" s="65"/>
      <c r="M239" s="51"/>
      <c r="N239" s="46"/>
      <c r="O239" s="50"/>
      <c r="P239" s="67"/>
      <c r="Q239" s="44"/>
      <c r="R239" s="44"/>
      <c r="S239" s="44"/>
      <c r="T239" s="44"/>
      <c r="U239" s="44"/>
      <c r="V239" s="44"/>
    </row>
    <row r="240" spans="1:22" ht="15" customHeight="1" x14ac:dyDescent="0.2">
      <c r="A240" s="72">
        <v>44783</v>
      </c>
      <c r="B240" s="73" t="s">
        <v>122</v>
      </c>
      <c r="C240" s="73">
        <v>2.15</v>
      </c>
      <c r="D240" s="24">
        <v>15</v>
      </c>
      <c r="E240" s="74">
        <v>0.59791666666666665</v>
      </c>
      <c r="F240" s="74">
        <v>0.6875</v>
      </c>
      <c r="G240" s="24">
        <v>732061</v>
      </c>
      <c r="H240" s="73" t="s">
        <v>70</v>
      </c>
      <c r="I240" s="115">
        <v>32.25</v>
      </c>
      <c r="J240" s="103">
        <f t="shared" si="6"/>
        <v>32.25</v>
      </c>
      <c r="K240" s="103">
        <f t="shared" si="7"/>
        <v>0</v>
      </c>
      <c r="L240" s="65"/>
      <c r="M240" s="42"/>
      <c r="N240" s="46"/>
      <c r="O240" s="50"/>
      <c r="P240" s="67"/>
      <c r="Q240" s="44"/>
      <c r="R240" s="44"/>
      <c r="S240" s="44"/>
      <c r="T240" s="44"/>
      <c r="U240" s="44"/>
      <c r="V240" s="44"/>
    </row>
    <row r="241" spans="1:22" ht="15" customHeight="1" x14ac:dyDescent="0.2">
      <c r="A241" s="72">
        <v>44783</v>
      </c>
      <c r="B241" s="73" t="s">
        <v>176</v>
      </c>
      <c r="C241" s="73">
        <v>1.82</v>
      </c>
      <c r="D241" s="24">
        <v>15</v>
      </c>
      <c r="E241" s="74">
        <v>0.40833333333333338</v>
      </c>
      <c r="F241" s="74">
        <v>0.48472222222222222</v>
      </c>
      <c r="G241" s="24">
        <v>732061</v>
      </c>
      <c r="H241" s="73" t="s">
        <v>70</v>
      </c>
      <c r="I241" s="115">
        <v>27.3</v>
      </c>
      <c r="J241" s="103">
        <f t="shared" si="6"/>
        <v>27.3</v>
      </c>
      <c r="K241" s="103">
        <f t="shared" si="7"/>
        <v>0</v>
      </c>
      <c r="M241" s="42"/>
      <c r="N241" s="46"/>
      <c r="O241" s="50"/>
      <c r="P241" s="67"/>
      <c r="Q241" s="44"/>
      <c r="R241" s="44"/>
      <c r="S241" s="44"/>
      <c r="T241" s="44"/>
      <c r="U241" s="44"/>
      <c r="V241" s="44"/>
    </row>
    <row r="242" spans="1:22" ht="15" customHeight="1" x14ac:dyDescent="0.2">
      <c r="A242" s="72">
        <v>44783</v>
      </c>
      <c r="B242" s="73" t="s">
        <v>176</v>
      </c>
      <c r="C242" s="73">
        <v>1.57</v>
      </c>
      <c r="D242" s="24">
        <v>15</v>
      </c>
      <c r="E242" s="74">
        <v>0.51388888888888895</v>
      </c>
      <c r="F242" s="74">
        <v>0.57986111111111105</v>
      </c>
      <c r="G242" s="24">
        <v>732061</v>
      </c>
      <c r="H242" s="73" t="s">
        <v>70</v>
      </c>
      <c r="I242" s="115">
        <v>23.55</v>
      </c>
      <c r="J242" s="103">
        <f t="shared" si="6"/>
        <v>23.55</v>
      </c>
      <c r="K242" s="103">
        <f t="shared" si="7"/>
        <v>0</v>
      </c>
      <c r="L242" s="66"/>
      <c r="M242" s="42"/>
      <c r="N242" s="46"/>
      <c r="O242" s="50"/>
      <c r="P242" s="67"/>
      <c r="Q242" s="44"/>
      <c r="R242" s="44"/>
      <c r="S242" s="44"/>
      <c r="T242" s="44"/>
      <c r="U242" s="44"/>
      <c r="V242" s="44"/>
    </row>
    <row r="243" spans="1:22" ht="15" customHeight="1" x14ac:dyDescent="0.2">
      <c r="A243" s="72">
        <v>44783</v>
      </c>
      <c r="B243" s="73" t="s">
        <v>108</v>
      </c>
      <c r="C243" s="73">
        <v>1.47</v>
      </c>
      <c r="D243" s="24">
        <v>15</v>
      </c>
      <c r="E243" s="74">
        <v>0.53680555555555554</v>
      </c>
      <c r="F243" s="74">
        <v>0.59791666666666665</v>
      </c>
      <c r="G243" s="24">
        <v>732061</v>
      </c>
      <c r="H243" s="73" t="s">
        <v>70</v>
      </c>
      <c r="I243" s="115">
        <v>22.05</v>
      </c>
      <c r="J243" s="103">
        <f t="shared" si="6"/>
        <v>22.05</v>
      </c>
      <c r="K243" s="103">
        <f t="shared" si="7"/>
        <v>0</v>
      </c>
      <c r="L243" s="65"/>
      <c r="M243" s="42"/>
      <c r="N243" s="46"/>
      <c r="O243" s="50"/>
      <c r="P243" s="67"/>
      <c r="Q243" s="44"/>
      <c r="R243" s="44"/>
      <c r="S243" s="44"/>
      <c r="T243" s="44"/>
      <c r="U243" s="44"/>
      <c r="V243" s="44"/>
    </row>
    <row r="244" spans="1:22" ht="15" customHeight="1" x14ac:dyDescent="0.2">
      <c r="A244" s="72">
        <v>44783</v>
      </c>
      <c r="B244" s="73" t="s">
        <v>108</v>
      </c>
      <c r="C244" s="73">
        <v>0.57999999999999996</v>
      </c>
      <c r="D244" s="24">
        <v>22</v>
      </c>
      <c r="E244" s="74">
        <v>0.65555555555555556</v>
      </c>
      <c r="F244" s="74">
        <v>0.67986111111111114</v>
      </c>
      <c r="G244" s="24">
        <v>732063</v>
      </c>
      <c r="H244" s="73" t="s">
        <v>75</v>
      </c>
      <c r="I244" s="115">
        <v>12.76</v>
      </c>
      <c r="J244" s="103">
        <f t="shared" si="6"/>
        <v>12.76</v>
      </c>
      <c r="K244" s="103">
        <f t="shared" si="7"/>
        <v>0</v>
      </c>
      <c r="L244" s="65"/>
      <c r="M244" s="51"/>
      <c r="N244" s="46"/>
      <c r="O244" s="50"/>
      <c r="P244" s="67"/>
      <c r="Q244" s="44"/>
      <c r="R244" s="44"/>
      <c r="S244" s="44"/>
      <c r="T244" s="44"/>
      <c r="U244" s="44"/>
      <c r="V244" s="44"/>
    </row>
    <row r="245" spans="1:22" ht="15" customHeight="1" x14ac:dyDescent="0.2">
      <c r="A245" s="72">
        <v>44783</v>
      </c>
      <c r="B245" s="73" t="s">
        <v>126</v>
      </c>
      <c r="C245" s="73">
        <v>1.49</v>
      </c>
      <c r="D245" s="24">
        <v>15</v>
      </c>
      <c r="E245" s="74">
        <v>0.61527777777777781</v>
      </c>
      <c r="F245" s="74">
        <v>0.67708333333333337</v>
      </c>
      <c r="G245" s="24">
        <v>732061</v>
      </c>
      <c r="H245" s="73" t="s">
        <v>70</v>
      </c>
      <c r="I245" s="115">
        <v>22.35</v>
      </c>
      <c r="J245" s="103">
        <f t="shared" si="6"/>
        <v>22.35</v>
      </c>
      <c r="K245" s="103">
        <f t="shared" si="7"/>
        <v>0</v>
      </c>
      <c r="L245" s="66"/>
      <c r="M245" s="51"/>
      <c r="N245" s="46"/>
      <c r="O245" s="50"/>
      <c r="P245" s="67"/>
      <c r="Q245" s="44"/>
      <c r="R245" s="44"/>
      <c r="S245" s="44"/>
      <c r="T245" s="44"/>
      <c r="U245" s="44"/>
      <c r="V245" s="44"/>
    </row>
    <row r="246" spans="1:22" ht="15" customHeight="1" x14ac:dyDescent="0.2">
      <c r="A246" s="72">
        <v>44783</v>
      </c>
      <c r="B246" s="73" t="s">
        <v>174</v>
      </c>
      <c r="C246" s="73">
        <v>1.78</v>
      </c>
      <c r="D246" s="24">
        <v>15</v>
      </c>
      <c r="E246" s="74">
        <v>0.5493055555555556</v>
      </c>
      <c r="F246" s="74">
        <v>0.62291666666666667</v>
      </c>
      <c r="G246" s="24">
        <v>732062</v>
      </c>
      <c r="H246" s="73" t="s">
        <v>71</v>
      </c>
      <c r="I246" s="115">
        <v>26.7</v>
      </c>
      <c r="J246" s="103">
        <f t="shared" si="6"/>
        <v>26.7</v>
      </c>
      <c r="K246" s="103">
        <f t="shared" si="7"/>
        <v>0</v>
      </c>
      <c r="L246" s="65"/>
      <c r="M246" s="42"/>
      <c r="N246" s="46"/>
      <c r="O246" s="50"/>
      <c r="P246" s="67"/>
      <c r="Q246" s="44"/>
      <c r="R246" s="44"/>
      <c r="S246" s="44"/>
      <c r="T246" s="44"/>
      <c r="U246" s="44"/>
      <c r="V246" s="44"/>
    </row>
    <row r="247" spans="1:22" ht="15" customHeight="1" x14ac:dyDescent="0.2">
      <c r="A247" s="72">
        <v>44783</v>
      </c>
      <c r="B247" s="73" t="s">
        <v>98</v>
      </c>
      <c r="C247" s="73">
        <v>1.71</v>
      </c>
      <c r="D247" s="24">
        <v>15</v>
      </c>
      <c r="E247" s="74">
        <v>0.43402777777777773</v>
      </c>
      <c r="F247" s="74">
        <v>0.50555555555555554</v>
      </c>
      <c r="G247" s="24">
        <v>732061</v>
      </c>
      <c r="H247" s="73" t="s">
        <v>70</v>
      </c>
      <c r="I247" s="115">
        <v>25.65</v>
      </c>
      <c r="J247" s="103">
        <f t="shared" si="6"/>
        <v>25.65</v>
      </c>
      <c r="K247" s="103">
        <f t="shared" si="7"/>
        <v>0</v>
      </c>
      <c r="L247" s="66"/>
      <c r="M247" s="42"/>
      <c r="N247" s="46"/>
      <c r="O247" s="50"/>
      <c r="P247" s="67"/>
      <c r="Q247" s="44"/>
      <c r="R247" s="44"/>
      <c r="S247" s="44"/>
      <c r="T247" s="44"/>
      <c r="U247" s="44"/>
      <c r="V247" s="44"/>
    </row>
    <row r="248" spans="1:22" ht="15" customHeight="1" x14ac:dyDescent="0.2">
      <c r="A248" s="72">
        <v>44783</v>
      </c>
      <c r="B248" s="73" t="s">
        <v>173</v>
      </c>
      <c r="C248" s="73">
        <v>1.67</v>
      </c>
      <c r="D248" s="24">
        <v>15</v>
      </c>
      <c r="E248" s="74">
        <v>0.47222222222222227</v>
      </c>
      <c r="F248" s="74">
        <v>0.54166666666666663</v>
      </c>
      <c r="G248" s="24">
        <v>732062</v>
      </c>
      <c r="H248" s="73" t="s">
        <v>71</v>
      </c>
      <c r="I248" s="115">
        <v>25.05</v>
      </c>
      <c r="J248" s="103">
        <f t="shared" si="6"/>
        <v>25.049999999999997</v>
      </c>
      <c r="K248" s="103">
        <f t="shared" si="7"/>
        <v>0</v>
      </c>
      <c r="L248" s="66"/>
      <c r="M248" s="51"/>
      <c r="N248" s="46"/>
      <c r="O248" s="50"/>
      <c r="P248" s="67"/>
      <c r="Q248" s="44"/>
      <c r="R248" s="44"/>
      <c r="S248" s="44"/>
      <c r="T248" s="44"/>
      <c r="U248" s="44"/>
      <c r="V248" s="44"/>
    </row>
    <row r="249" spans="1:22" ht="15" customHeight="1" x14ac:dyDescent="0.2">
      <c r="A249" s="72">
        <v>44783</v>
      </c>
      <c r="B249" s="73" t="s">
        <v>142</v>
      </c>
      <c r="C249" s="73">
        <v>1.81</v>
      </c>
      <c r="D249" s="24">
        <v>15</v>
      </c>
      <c r="E249" s="74">
        <v>0.41041666666666665</v>
      </c>
      <c r="F249" s="74">
        <v>0.48541666666666666</v>
      </c>
      <c r="G249" s="24">
        <v>732061</v>
      </c>
      <c r="H249" s="73" t="s">
        <v>70</v>
      </c>
      <c r="I249" s="115">
        <v>27.15</v>
      </c>
      <c r="J249" s="103">
        <f t="shared" si="6"/>
        <v>27.150000000000002</v>
      </c>
      <c r="K249" s="103">
        <f t="shared" si="7"/>
        <v>0</v>
      </c>
      <c r="L249" s="65"/>
      <c r="M249" s="42"/>
      <c r="N249" s="46"/>
      <c r="O249" s="50"/>
      <c r="P249" s="67"/>
      <c r="Q249" s="44"/>
      <c r="R249" s="44"/>
      <c r="S249" s="44"/>
      <c r="T249" s="44"/>
      <c r="U249" s="44"/>
      <c r="V249" s="44"/>
    </row>
    <row r="250" spans="1:22" ht="15" customHeight="1" x14ac:dyDescent="0.2">
      <c r="A250" s="72">
        <v>44783</v>
      </c>
      <c r="B250" s="73" t="s">
        <v>142</v>
      </c>
      <c r="C250" s="73">
        <v>1.47</v>
      </c>
      <c r="D250" s="24">
        <v>15</v>
      </c>
      <c r="E250" s="74">
        <v>0.48541666666666666</v>
      </c>
      <c r="F250" s="74">
        <v>0.54722222222222217</v>
      </c>
      <c r="G250" s="24">
        <v>732061</v>
      </c>
      <c r="H250" s="73" t="s">
        <v>70</v>
      </c>
      <c r="I250" s="115">
        <v>22.05</v>
      </c>
      <c r="J250" s="103">
        <f t="shared" si="6"/>
        <v>22.05</v>
      </c>
      <c r="K250" s="103">
        <f t="shared" si="7"/>
        <v>0</v>
      </c>
      <c r="L250" s="66"/>
      <c r="M250" s="42"/>
      <c r="N250" s="46"/>
      <c r="O250" s="50"/>
      <c r="P250" s="67"/>
      <c r="Q250" s="44"/>
      <c r="R250" s="44"/>
      <c r="S250" s="44"/>
      <c r="T250" s="44"/>
      <c r="U250" s="44"/>
      <c r="V250" s="44"/>
    </row>
    <row r="251" spans="1:22" ht="15" customHeight="1" x14ac:dyDescent="0.2">
      <c r="A251" s="72">
        <v>44783</v>
      </c>
      <c r="B251" s="73" t="s">
        <v>140</v>
      </c>
      <c r="C251" s="73">
        <v>7.25</v>
      </c>
      <c r="D251" s="24">
        <v>20</v>
      </c>
      <c r="E251" s="74">
        <v>0.37083333333333335</v>
      </c>
      <c r="F251" s="74">
        <v>0.67291666666666661</v>
      </c>
      <c r="G251" s="24">
        <v>732065</v>
      </c>
      <c r="H251" s="73" t="s">
        <v>69</v>
      </c>
      <c r="I251" s="115">
        <v>145</v>
      </c>
      <c r="J251" s="103">
        <f t="shared" si="6"/>
        <v>145</v>
      </c>
      <c r="K251" s="103">
        <f t="shared" si="7"/>
        <v>0</v>
      </c>
      <c r="L251" s="66"/>
      <c r="M251" s="42"/>
      <c r="N251" s="46"/>
      <c r="O251" s="50"/>
      <c r="P251" s="67"/>
      <c r="Q251" s="44"/>
      <c r="R251" s="44"/>
      <c r="S251" s="44"/>
      <c r="T251" s="44"/>
      <c r="U251" s="44"/>
      <c r="V251" s="44"/>
    </row>
    <row r="252" spans="1:22" ht="15" customHeight="1" x14ac:dyDescent="0.2">
      <c r="A252" s="72">
        <v>44783</v>
      </c>
      <c r="B252" s="73" t="s">
        <v>175</v>
      </c>
      <c r="C252" s="73">
        <v>1.56</v>
      </c>
      <c r="D252" s="24">
        <v>15</v>
      </c>
      <c r="E252" s="74">
        <v>0.57291666666666663</v>
      </c>
      <c r="F252" s="74">
        <v>0.63750000000000007</v>
      </c>
      <c r="G252" s="24">
        <v>732061</v>
      </c>
      <c r="H252" s="73" t="s">
        <v>70</v>
      </c>
      <c r="I252" s="115">
        <v>23.4</v>
      </c>
      <c r="J252" s="103">
        <f t="shared" si="6"/>
        <v>23.400000000000002</v>
      </c>
      <c r="K252" s="103">
        <f t="shared" si="7"/>
        <v>0</v>
      </c>
      <c r="L252" s="66"/>
      <c r="M252" s="42"/>
      <c r="N252" s="46"/>
      <c r="O252" s="50"/>
      <c r="P252" s="67"/>
      <c r="Q252" s="44"/>
      <c r="R252" s="44"/>
      <c r="S252" s="44"/>
      <c r="T252" s="44"/>
      <c r="U252" s="44"/>
      <c r="V252" s="44"/>
    </row>
    <row r="253" spans="1:22" ht="15" customHeight="1" x14ac:dyDescent="0.2">
      <c r="A253" s="72">
        <v>44783</v>
      </c>
      <c r="B253" s="73" t="s">
        <v>175</v>
      </c>
      <c r="C253" s="73">
        <v>1.38</v>
      </c>
      <c r="D253" s="24">
        <v>15</v>
      </c>
      <c r="E253" s="74">
        <v>0.64166666666666672</v>
      </c>
      <c r="F253" s="74">
        <v>0.69861111111111107</v>
      </c>
      <c r="G253" s="24">
        <v>732061</v>
      </c>
      <c r="H253" s="73" t="s">
        <v>70</v>
      </c>
      <c r="I253" s="115">
        <v>20.7</v>
      </c>
      <c r="J253" s="103">
        <f t="shared" si="6"/>
        <v>20.7</v>
      </c>
      <c r="K253" s="103">
        <f t="shared" si="7"/>
        <v>0</v>
      </c>
      <c r="L253" s="65"/>
      <c r="M253" s="42"/>
      <c r="N253" s="46"/>
      <c r="O253" s="50"/>
      <c r="P253" s="67"/>
      <c r="Q253" s="44"/>
      <c r="R253" s="44"/>
      <c r="S253" s="44"/>
      <c r="T253" s="44"/>
      <c r="U253" s="44"/>
      <c r="V253" s="44"/>
    </row>
    <row r="254" spans="1:22" ht="15" customHeight="1" x14ac:dyDescent="0.2">
      <c r="A254" s="72">
        <v>44783</v>
      </c>
      <c r="B254" s="73" t="s">
        <v>110</v>
      </c>
      <c r="C254" s="73">
        <v>1.47</v>
      </c>
      <c r="D254" s="24">
        <v>15</v>
      </c>
      <c r="E254" s="74">
        <v>0.49236111111111108</v>
      </c>
      <c r="F254" s="74">
        <v>0.55347222222222225</v>
      </c>
      <c r="G254" s="24">
        <v>732061</v>
      </c>
      <c r="H254" s="73" t="s">
        <v>70</v>
      </c>
      <c r="I254" s="115">
        <v>22.05</v>
      </c>
      <c r="J254" s="103">
        <f t="shared" si="6"/>
        <v>22.05</v>
      </c>
      <c r="K254" s="103">
        <f t="shared" si="7"/>
        <v>0</v>
      </c>
      <c r="L254" s="66"/>
      <c r="M254" s="51"/>
      <c r="N254" s="46"/>
      <c r="O254" s="50"/>
      <c r="P254" s="67"/>
      <c r="Q254" s="44"/>
      <c r="R254" s="44"/>
      <c r="S254" s="44"/>
      <c r="T254" s="44"/>
      <c r="U254" s="44"/>
      <c r="V254" s="44"/>
    </row>
    <row r="255" spans="1:22" ht="15" customHeight="1" x14ac:dyDescent="0.2">
      <c r="A255" s="72">
        <v>44783</v>
      </c>
      <c r="B255" s="73" t="s">
        <v>110</v>
      </c>
      <c r="C255" s="73">
        <v>1.73</v>
      </c>
      <c r="D255" s="24">
        <v>15</v>
      </c>
      <c r="E255" s="74">
        <v>0.55347222222222225</v>
      </c>
      <c r="F255" s="74">
        <v>0.62569444444444444</v>
      </c>
      <c r="G255" s="24">
        <v>732061</v>
      </c>
      <c r="H255" s="73" t="s">
        <v>70</v>
      </c>
      <c r="I255" s="115">
        <v>25.95</v>
      </c>
      <c r="J255" s="103">
        <f t="shared" si="6"/>
        <v>25.95</v>
      </c>
      <c r="K255" s="103">
        <f t="shared" si="7"/>
        <v>0</v>
      </c>
      <c r="L255" s="66"/>
      <c r="M255" s="42"/>
      <c r="N255" s="46"/>
      <c r="O255" s="50"/>
      <c r="P255" s="67"/>
      <c r="Q255" s="44"/>
      <c r="R255" s="44"/>
      <c r="S255" s="44"/>
      <c r="T255" s="44"/>
      <c r="U255" s="44"/>
      <c r="V255" s="44"/>
    </row>
    <row r="256" spans="1:22" ht="15" customHeight="1" x14ac:dyDescent="0.2">
      <c r="A256" s="72">
        <v>44783</v>
      </c>
      <c r="B256" s="73" t="s">
        <v>110</v>
      </c>
      <c r="C256" s="73">
        <v>1.67</v>
      </c>
      <c r="D256" s="24">
        <v>15</v>
      </c>
      <c r="E256" s="74">
        <v>0.65972222222222221</v>
      </c>
      <c r="F256" s="74">
        <v>0.72916666666666663</v>
      </c>
      <c r="G256" s="24">
        <v>732061</v>
      </c>
      <c r="H256" s="73" t="s">
        <v>70</v>
      </c>
      <c r="I256" s="115">
        <v>25.05</v>
      </c>
      <c r="J256" s="103">
        <f t="shared" si="6"/>
        <v>25.049999999999997</v>
      </c>
      <c r="K256" s="103">
        <f t="shared" si="7"/>
        <v>0</v>
      </c>
      <c r="L256" s="66"/>
      <c r="M256" s="42"/>
      <c r="N256" s="46"/>
      <c r="O256" s="50"/>
      <c r="P256" s="67"/>
      <c r="Q256" s="44"/>
      <c r="R256" s="44"/>
      <c r="S256" s="44"/>
      <c r="T256" s="44"/>
      <c r="U256" s="44"/>
      <c r="V256" s="44"/>
    </row>
    <row r="257" spans="1:22" ht="15" customHeight="1" x14ac:dyDescent="0.2">
      <c r="A257" s="72">
        <v>44783</v>
      </c>
      <c r="B257" s="73" t="s">
        <v>133</v>
      </c>
      <c r="C257" s="73">
        <v>6.9</v>
      </c>
      <c r="D257" s="24">
        <v>16</v>
      </c>
      <c r="E257" s="74">
        <v>0.39166666666666666</v>
      </c>
      <c r="F257" s="74">
        <v>0.6791666666666667</v>
      </c>
      <c r="G257" s="24">
        <v>732065</v>
      </c>
      <c r="H257" s="73" t="s">
        <v>69</v>
      </c>
      <c r="I257" s="115">
        <v>110.4</v>
      </c>
      <c r="J257" s="103">
        <f t="shared" si="6"/>
        <v>110.4</v>
      </c>
      <c r="K257" s="103">
        <f t="shared" si="7"/>
        <v>0</v>
      </c>
      <c r="L257" s="66"/>
      <c r="M257" s="51"/>
      <c r="N257" s="46"/>
      <c r="O257" s="50"/>
      <c r="P257" s="67"/>
      <c r="Q257" s="44"/>
      <c r="R257" s="44"/>
      <c r="S257" s="44"/>
      <c r="T257" s="44"/>
      <c r="U257" s="44"/>
      <c r="V257" s="44"/>
    </row>
    <row r="258" spans="1:22" ht="15" customHeight="1" x14ac:dyDescent="0.2">
      <c r="A258" s="72">
        <v>44784</v>
      </c>
      <c r="B258" s="73" t="s">
        <v>148</v>
      </c>
      <c r="C258" s="73">
        <v>1.68</v>
      </c>
      <c r="D258" s="24">
        <v>15</v>
      </c>
      <c r="E258" s="74">
        <v>0.40763888888888888</v>
      </c>
      <c r="F258" s="74">
        <v>0.4770833333333333</v>
      </c>
      <c r="G258" s="24">
        <v>732061</v>
      </c>
      <c r="H258" s="73" t="s">
        <v>70</v>
      </c>
      <c r="I258" s="115">
        <v>25.2</v>
      </c>
      <c r="J258" s="103">
        <f t="shared" ref="J258:J320" si="8">C258*D258</f>
        <v>25.2</v>
      </c>
      <c r="K258" s="103">
        <f t="shared" ref="K258:K320" si="9">I258-J258</f>
        <v>0</v>
      </c>
      <c r="L258" s="66"/>
      <c r="M258" s="42"/>
      <c r="N258" s="46"/>
      <c r="O258" s="50"/>
      <c r="P258" s="67"/>
      <c r="Q258" s="44"/>
      <c r="R258" s="44"/>
      <c r="S258" s="44"/>
      <c r="T258" s="44"/>
      <c r="U258" s="44"/>
      <c r="V258" s="44"/>
    </row>
    <row r="259" spans="1:22" ht="15" customHeight="1" x14ac:dyDescent="0.2">
      <c r="A259" s="72">
        <v>44784</v>
      </c>
      <c r="B259" s="73" t="s">
        <v>148</v>
      </c>
      <c r="C259" s="73">
        <v>1.52</v>
      </c>
      <c r="D259" s="24">
        <v>15</v>
      </c>
      <c r="E259" s="74">
        <v>0.49791666666666662</v>
      </c>
      <c r="F259" s="74">
        <v>0.56111111111111112</v>
      </c>
      <c r="G259" s="24">
        <v>732061</v>
      </c>
      <c r="H259" s="73" t="s">
        <v>70</v>
      </c>
      <c r="I259" s="115">
        <v>22.8</v>
      </c>
      <c r="J259" s="103">
        <f t="shared" si="8"/>
        <v>22.8</v>
      </c>
      <c r="K259" s="103">
        <f t="shared" si="9"/>
        <v>0</v>
      </c>
      <c r="L259" s="67"/>
      <c r="M259" s="51"/>
      <c r="N259" s="46"/>
      <c r="O259" s="50"/>
      <c r="P259" s="67"/>
      <c r="Q259" s="44"/>
      <c r="R259" s="44"/>
      <c r="S259" s="44"/>
      <c r="T259" s="44"/>
      <c r="U259" s="44"/>
      <c r="V259" s="44"/>
    </row>
    <row r="260" spans="1:22" ht="15" customHeight="1" x14ac:dyDescent="0.2">
      <c r="A260" s="72">
        <v>44784</v>
      </c>
      <c r="B260" s="73" t="s">
        <v>148</v>
      </c>
      <c r="C260" s="73">
        <v>1.58</v>
      </c>
      <c r="D260" s="24">
        <v>15</v>
      </c>
      <c r="E260" s="74">
        <v>0.63958333333333328</v>
      </c>
      <c r="F260" s="74">
        <v>0.7055555555555556</v>
      </c>
      <c r="G260" s="24">
        <v>732061</v>
      </c>
      <c r="H260" s="73" t="s">
        <v>70</v>
      </c>
      <c r="I260" s="115">
        <v>23.7</v>
      </c>
      <c r="J260" s="103">
        <f t="shared" si="8"/>
        <v>23.700000000000003</v>
      </c>
      <c r="K260" s="103">
        <f t="shared" si="9"/>
        <v>0</v>
      </c>
      <c r="L260" s="65"/>
      <c r="M260" s="51"/>
      <c r="N260" s="46"/>
      <c r="O260" s="50"/>
      <c r="P260" s="67"/>
      <c r="Q260" s="44"/>
      <c r="R260" s="44"/>
      <c r="S260" s="44"/>
      <c r="T260" s="44"/>
      <c r="U260" s="44"/>
      <c r="V260" s="44"/>
    </row>
    <row r="261" spans="1:22" ht="15" customHeight="1" x14ac:dyDescent="0.2">
      <c r="A261" s="72">
        <v>44784</v>
      </c>
      <c r="B261" s="73" t="s">
        <v>122</v>
      </c>
      <c r="C261" s="73">
        <v>1.68</v>
      </c>
      <c r="D261" s="24">
        <v>15</v>
      </c>
      <c r="E261" s="74">
        <v>0.43402777777777773</v>
      </c>
      <c r="F261" s="74">
        <v>0.50416666666666665</v>
      </c>
      <c r="G261" s="24">
        <v>732061</v>
      </c>
      <c r="H261" s="73" t="s">
        <v>70</v>
      </c>
      <c r="I261" s="115">
        <v>25.2</v>
      </c>
      <c r="J261" s="103">
        <f t="shared" si="8"/>
        <v>25.2</v>
      </c>
      <c r="K261" s="103">
        <f t="shared" si="9"/>
        <v>0</v>
      </c>
      <c r="L261" s="65"/>
      <c r="M261" s="51"/>
      <c r="N261" s="46"/>
      <c r="O261" s="50"/>
      <c r="P261" s="67"/>
      <c r="Q261" s="44"/>
      <c r="R261" s="44"/>
      <c r="S261" s="44"/>
      <c r="T261" s="44"/>
      <c r="U261" s="44"/>
      <c r="V261" s="44"/>
    </row>
    <row r="262" spans="1:22" ht="15" customHeight="1" x14ac:dyDescent="0.2">
      <c r="A262" s="72">
        <v>44784</v>
      </c>
      <c r="B262" s="73" t="s">
        <v>122</v>
      </c>
      <c r="C262" s="73">
        <v>1.56</v>
      </c>
      <c r="D262" s="24">
        <v>15</v>
      </c>
      <c r="E262" s="74">
        <v>0.5131944444444444</v>
      </c>
      <c r="F262" s="74">
        <v>0.57847222222222217</v>
      </c>
      <c r="G262" s="24">
        <v>732061</v>
      </c>
      <c r="H262" s="73" t="s">
        <v>70</v>
      </c>
      <c r="I262" s="115">
        <v>23.4</v>
      </c>
      <c r="J262" s="103">
        <f t="shared" si="8"/>
        <v>23.400000000000002</v>
      </c>
      <c r="K262" s="103">
        <f t="shared" si="9"/>
        <v>0</v>
      </c>
      <c r="L262" s="65"/>
      <c r="M262" s="51"/>
      <c r="N262" s="46"/>
      <c r="O262" s="50"/>
      <c r="P262" s="67"/>
      <c r="Q262" s="44"/>
      <c r="R262" s="44"/>
      <c r="S262" s="44"/>
      <c r="T262" s="44"/>
      <c r="U262" s="44"/>
      <c r="V262" s="44"/>
    </row>
    <row r="263" spans="1:22" ht="15" customHeight="1" x14ac:dyDescent="0.2">
      <c r="A263" s="72">
        <v>44784</v>
      </c>
      <c r="B263" s="73" t="s">
        <v>122</v>
      </c>
      <c r="C263" s="73">
        <v>1.7</v>
      </c>
      <c r="D263" s="24">
        <v>15</v>
      </c>
      <c r="E263" s="74">
        <v>0.62083333333333335</v>
      </c>
      <c r="F263" s="74">
        <v>0.69166666666666676</v>
      </c>
      <c r="G263" s="24">
        <v>732061</v>
      </c>
      <c r="H263" s="73" t="s">
        <v>70</v>
      </c>
      <c r="I263" s="115">
        <v>25.5</v>
      </c>
      <c r="J263" s="103">
        <f t="shared" si="8"/>
        <v>25.5</v>
      </c>
      <c r="K263" s="103">
        <f t="shared" si="9"/>
        <v>0</v>
      </c>
      <c r="L263" s="65"/>
      <c r="M263" s="51"/>
      <c r="N263" s="46"/>
      <c r="O263" s="50"/>
      <c r="P263" s="67"/>
      <c r="Q263" s="44"/>
      <c r="R263" s="44"/>
      <c r="S263" s="44"/>
      <c r="T263" s="44"/>
      <c r="U263" s="44"/>
      <c r="V263" s="44"/>
    </row>
    <row r="264" spans="1:22" ht="15" customHeight="1" x14ac:dyDescent="0.2">
      <c r="A264" s="72">
        <v>44784</v>
      </c>
      <c r="B264" s="73" t="s">
        <v>176</v>
      </c>
      <c r="C264" s="73">
        <v>1.77</v>
      </c>
      <c r="D264" s="24">
        <v>15</v>
      </c>
      <c r="E264" s="74">
        <v>0.47361111111111115</v>
      </c>
      <c r="F264" s="74">
        <v>0.54722222222222217</v>
      </c>
      <c r="G264" s="24">
        <v>732061</v>
      </c>
      <c r="H264" s="73" t="s">
        <v>70</v>
      </c>
      <c r="I264" s="115">
        <v>26.55</v>
      </c>
      <c r="J264" s="103">
        <f t="shared" si="8"/>
        <v>26.55</v>
      </c>
      <c r="K264" s="103">
        <f t="shared" si="9"/>
        <v>0</v>
      </c>
      <c r="L264" s="65"/>
      <c r="M264" s="51"/>
      <c r="N264" s="46"/>
      <c r="O264" s="50"/>
      <c r="P264" s="67"/>
      <c r="Q264" s="44"/>
      <c r="R264" s="44"/>
      <c r="S264" s="44"/>
      <c r="T264" s="44"/>
      <c r="U264" s="44"/>
      <c r="V264" s="44"/>
    </row>
    <row r="265" spans="1:22" ht="15" customHeight="1" x14ac:dyDescent="0.2">
      <c r="A265" s="72">
        <v>44784</v>
      </c>
      <c r="B265" s="73" t="s">
        <v>108</v>
      </c>
      <c r="C265" s="73">
        <v>1.61</v>
      </c>
      <c r="D265" s="24">
        <v>15</v>
      </c>
      <c r="E265" s="74">
        <v>0.41180555555555554</v>
      </c>
      <c r="F265" s="74">
        <v>0.47916666666666669</v>
      </c>
      <c r="G265" s="24">
        <v>732061</v>
      </c>
      <c r="H265" s="73" t="s">
        <v>70</v>
      </c>
      <c r="I265" s="115">
        <v>24.15</v>
      </c>
      <c r="J265" s="103">
        <f t="shared" si="8"/>
        <v>24.150000000000002</v>
      </c>
      <c r="K265" s="103">
        <f t="shared" si="9"/>
        <v>0</v>
      </c>
      <c r="L265" s="65"/>
      <c r="M265" s="51"/>
      <c r="N265" s="46"/>
      <c r="O265" s="50"/>
      <c r="P265" s="67"/>
      <c r="Q265" s="44"/>
      <c r="R265" s="44"/>
      <c r="S265" s="44"/>
      <c r="T265" s="44"/>
      <c r="U265" s="44"/>
      <c r="V265" s="44"/>
    </row>
    <row r="266" spans="1:22" ht="15" customHeight="1" x14ac:dyDescent="0.2">
      <c r="A266" s="72">
        <v>44784</v>
      </c>
      <c r="B266" s="73" t="s">
        <v>108</v>
      </c>
      <c r="C266" s="73">
        <v>1.43</v>
      </c>
      <c r="D266" s="24">
        <v>15</v>
      </c>
      <c r="E266" s="74">
        <v>0.57430555555555551</v>
      </c>
      <c r="F266" s="74">
        <v>0.63402777777777775</v>
      </c>
      <c r="G266" s="24">
        <v>732061</v>
      </c>
      <c r="H266" s="73" t="s">
        <v>70</v>
      </c>
      <c r="I266" s="115">
        <v>21.45</v>
      </c>
      <c r="J266" s="103">
        <f t="shared" si="8"/>
        <v>21.45</v>
      </c>
      <c r="K266" s="103">
        <f t="shared" si="9"/>
        <v>0</v>
      </c>
      <c r="L266" s="65"/>
      <c r="M266" s="42"/>
      <c r="N266" s="46"/>
      <c r="O266" s="50"/>
      <c r="P266" s="67"/>
      <c r="Q266" s="44"/>
      <c r="R266" s="44"/>
      <c r="S266" s="44"/>
      <c r="T266" s="44"/>
      <c r="U266" s="44"/>
      <c r="V266" s="44"/>
    </row>
    <row r="267" spans="1:22" ht="15" customHeight="1" x14ac:dyDescent="0.2">
      <c r="A267" s="72">
        <v>44784</v>
      </c>
      <c r="B267" s="73" t="s">
        <v>174</v>
      </c>
      <c r="C267" s="73">
        <v>1.91</v>
      </c>
      <c r="D267" s="24">
        <v>15</v>
      </c>
      <c r="E267" s="74">
        <v>0.55069444444444449</v>
      </c>
      <c r="F267" s="74">
        <v>0.62986111111111109</v>
      </c>
      <c r="G267" s="24">
        <v>732062</v>
      </c>
      <c r="H267" s="73" t="s">
        <v>71</v>
      </c>
      <c r="I267" s="115">
        <v>28.65</v>
      </c>
      <c r="J267" s="103">
        <f t="shared" si="8"/>
        <v>28.65</v>
      </c>
      <c r="K267" s="103">
        <f t="shared" si="9"/>
        <v>0</v>
      </c>
      <c r="L267" s="65"/>
      <c r="M267" s="51"/>
      <c r="N267" s="46"/>
      <c r="O267" s="50"/>
      <c r="P267" s="67"/>
      <c r="Q267" s="44"/>
      <c r="R267" s="44"/>
      <c r="S267" s="44"/>
      <c r="T267" s="44"/>
      <c r="U267" s="44"/>
      <c r="V267" s="44"/>
    </row>
    <row r="268" spans="1:22" ht="15" customHeight="1" x14ac:dyDescent="0.2">
      <c r="A268" s="72">
        <v>44784</v>
      </c>
      <c r="B268" s="73" t="s">
        <v>163</v>
      </c>
      <c r="C268" s="73">
        <v>1.9</v>
      </c>
      <c r="D268" s="24">
        <v>15</v>
      </c>
      <c r="E268" s="74">
        <v>0.59722222222222221</v>
      </c>
      <c r="F268" s="74">
        <v>0.67638888888888893</v>
      </c>
      <c r="G268" s="24">
        <v>732061</v>
      </c>
      <c r="H268" s="73" t="s">
        <v>70</v>
      </c>
      <c r="I268" s="115">
        <v>28.5</v>
      </c>
      <c r="J268" s="103">
        <f t="shared" si="8"/>
        <v>28.5</v>
      </c>
      <c r="K268" s="103">
        <f t="shared" si="9"/>
        <v>0</v>
      </c>
      <c r="L268" s="65"/>
      <c r="M268" s="42"/>
      <c r="N268" s="46"/>
      <c r="O268" s="50"/>
      <c r="P268" s="67"/>
      <c r="Q268" s="44"/>
      <c r="R268" s="44"/>
      <c r="S268" s="44"/>
      <c r="T268" s="44"/>
      <c r="U268" s="44"/>
      <c r="V268" s="44"/>
    </row>
    <row r="269" spans="1:22" ht="15" customHeight="1" x14ac:dyDescent="0.2">
      <c r="A269" s="72">
        <v>44784</v>
      </c>
      <c r="B269" s="73" t="s">
        <v>142</v>
      </c>
      <c r="C269" s="73">
        <v>1.52</v>
      </c>
      <c r="D269" s="24">
        <v>22</v>
      </c>
      <c r="E269" s="74">
        <v>0.41597222222222219</v>
      </c>
      <c r="F269" s="74">
        <v>0.47916666666666669</v>
      </c>
      <c r="G269" s="24">
        <v>732063</v>
      </c>
      <c r="H269" s="73" t="s">
        <v>75</v>
      </c>
      <c r="I269" s="115">
        <v>33.44</v>
      </c>
      <c r="J269" s="103">
        <f t="shared" si="8"/>
        <v>33.44</v>
      </c>
      <c r="K269" s="103">
        <f t="shared" si="9"/>
        <v>0</v>
      </c>
      <c r="L269" s="65"/>
      <c r="M269" s="51"/>
      <c r="N269" s="46"/>
      <c r="O269" s="50"/>
      <c r="P269" s="67"/>
      <c r="Q269" s="44"/>
      <c r="R269" s="44"/>
      <c r="S269" s="44"/>
      <c r="T269" s="44"/>
      <c r="U269" s="44"/>
      <c r="V269" s="44"/>
    </row>
    <row r="270" spans="1:22" ht="15" customHeight="1" x14ac:dyDescent="0.2">
      <c r="A270" s="72">
        <v>44784</v>
      </c>
      <c r="B270" s="73" t="s">
        <v>142</v>
      </c>
      <c r="C270" s="73">
        <v>1.68</v>
      </c>
      <c r="D270" s="24">
        <v>15</v>
      </c>
      <c r="E270" s="74">
        <v>0.53472222222222221</v>
      </c>
      <c r="F270" s="74">
        <v>0.60486111111111118</v>
      </c>
      <c r="G270" s="24">
        <v>732061</v>
      </c>
      <c r="H270" s="73" t="s">
        <v>70</v>
      </c>
      <c r="I270" s="115">
        <v>25.2</v>
      </c>
      <c r="J270" s="103">
        <f t="shared" si="8"/>
        <v>25.2</v>
      </c>
      <c r="K270" s="103">
        <f t="shared" si="9"/>
        <v>0</v>
      </c>
      <c r="L270" s="65"/>
      <c r="M270" s="51"/>
      <c r="N270" s="46"/>
      <c r="O270" s="50"/>
      <c r="P270" s="67"/>
      <c r="Q270" s="44"/>
      <c r="R270" s="44"/>
      <c r="S270" s="44"/>
      <c r="T270" s="44"/>
      <c r="U270" s="44"/>
      <c r="V270" s="44"/>
    </row>
    <row r="271" spans="1:22" ht="15" customHeight="1" x14ac:dyDescent="0.2">
      <c r="A271" s="72">
        <v>44784</v>
      </c>
      <c r="B271" s="73" t="s">
        <v>140</v>
      </c>
      <c r="C271" s="73">
        <v>7.37</v>
      </c>
      <c r="D271" s="24">
        <v>20</v>
      </c>
      <c r="E271" s="74">
        <v>0.37013888888888885</v>
      </c>
      <c r="F271" s="74">
        <v>0.67708333333333337</v>
      </c>
      <c r="G271" s="24">
        <v>732065</v>
      </c>
      <c r="H271" s="73" t="s">
        <v>69</v>
      </c>
      <c r="I271" s="115">
        <v>147.4</v>
      </c>
      <c r="J271" s="103">
        <f t="shared" si="8"/>
        <v>147.4</v>
      </c>
      <c r="K271" s="103">
        <f t="shared" si="9"/>
        <v>0</v>
      </c>
      <c r="L271" s="65"/>
      <c r="M271" s="42"/>
      <c r="N271" s="46"/>
      <c r="O271" s="50"/>
      <c r="P271" s="67"/>
      <c r="Q271" s="44"/>
      <c r="R271" s="44"/>
      <c r="S271" s="44"/>
      <c r="T271" s="44"/>
      <c r="U271" s="44"/>
      <c r="V271" s="44"/>
    </row>
    <row r="272" spans="1:22" ht="15" customHeight="1" x14ac:dyDescent="0.2">
      <c r="A272" s="72">
        <v>44784</v>
      </c>
      <c r="B272" s="73" t="s">
        <v>175</v>
      </c>
      <c r="C272" s="73">
        <v>1.63</v>
      </c>
      <c r="D272" s="24">
        <v>15</v>
      </c>
      <c r="E272" s="74">
        <v>0.45</v>
      </c>
      <c r="F272" s="74">
        <v>0.5180555555555556</v>
      </c>
      <c r="G272" s="24">
        <v>732061</v>
      </c>
      <c r="H272" s="73" t="s">
        <v>70</v>
      </c>
      <c r="I272" s="115">
        <v>24.45</v>
      </c>
      <c r="J272" s="103">
        <f t="shared" si="8"/>
        <v>24.45</v>
      </c>
      <c r="K272" s="103">
        <f t="shared" si="9"/>
        <v>0</v>
      </c>
      <c r="L272" s="65"/>
      <c r="M272" s="51"/>
      <c r="N272" s="46"/>
      <c r="O272" s="50"/>
      <c r="P272" s="67"/>
      <c r="Q272" s="44"/>
      <c r="R272" s="44"/>
      <c r="S272" s="44"/>
      <c r="T272" s="44"/>
      <c r="U272" s="44"/>
      <c r="V272" s="44"/>
    </row>
    <row r="273" spans="1:22" ht="15" customHeight="1" x14ac:dyDescent="0.2">
      <c r="A273" s="72">
        <v>44784</v>
      </c>
      <c r="B273" s="73" t="s">
        <v>175</v>
      </c>
      <c r="C273" s="73">
        <v>1.5</v>
      </c>
      <c r="D273" s="24">
        <v>15</v>
      </c>
      <c r="E273" s="74">
        <v>0.65763888888888888</v>
      </c>
      <c r="F273" s="74">
        <v>0.72013888888888899</v>
      </c>
      <c r="G273" s="24">
        <v>732061</v>
      </c>
      <c r="H273" s="73" t="s">
        <v>70</v>
      </c>
      <c r="I273" s="115">
        <v>22.5</v>
      </c>
      <c r="J273" s="103">
        <f t="shared" si="8"/>
        <v>22.5</v>
      </c>
      <c r="K273" s="103">
        <f t="shared" si="9"/>
        <v>0</v>
      </c>
      <c r="L273" s="65"/>
      <c r="M273" s="42"/>
      <c r="N273" s="46"/>
      <c r="O273" s="50"/>
      <c r="P273" s="67"/>
      <c r="Q273" s="44"/>
      <c r="R273" s="44"/>
      <c r="S273" s="44"/>
      <c r="T273" s="44"/>
      <c r="U273" s="44"/>
      <c r="V273" s="44"/>
    </row>
    <row r="274" spans="1:22" ht="15" customHeight="1" x14ac:dyDescent="0.2">
      <c r="A274" s="72">
        <v>44784</v>
      </c>
      <c r="B274" s="73" t="s">
        <v>133</v>
      </c>
      <c r="C274" s="73">
        <v>6.95</v>
      </c>
      <c r="D274" s="24">
        <v>16</v>
      </c>
      <c r="E274" s="74">
        <v>0.3888888888888889</v>
      </c>
      <c r="F274" s="74">
        <v>0.67847222222222225</v>
      </c>
      <c r="G274" s="24">
        <v>732065</v>
      </c>
      <c r="H274" s="73" t="s">
        <v>69</v>
      </c>
      <c r="I274" s="115">
        <v>111.2</v>
      </c>
      <c r="J274" s="103">
        <f t="shared" si="8"/>
        <v>111.2</v>
      </c>
      <c r="K274" s="103">
        <f t="shared" si="9"/>
        <v>0</v>
      </c>
      <c r="L274" s="65"/>
      <c r="M274" s="42"/>
      <c r="N274" s="46"/>
      <c r="O274" s="50"/>
      <c r="P274" s="67"/>
      <c r="Q274" s="44"/>
      <c r="R274" s="44"/>
      <c r="S274" s="44"/>
      <c r="T274" s="44"/>
      <c r="U274" s="44"/>
      <c r="V274" s="44"/>
    </row>
    <row r="275" spans="1:22" ht="15" customHeight="1" x14ac:dyDescent="0.2">
      <c r="A275" s="72">
        <v>44784</v>
      </c>
      <c r="B275" s="73" t="s">
        <v>177</v>
      </c>
      <c r="C275" s="73">
        <v>1.89</v>
      </c>
      <c r="D275" s="24">
        <v>22</v>
      </c>
      <c r="E275" s="74">
        <v>0.43333333333333335</v>
      </c>
      <c r="F275" s="74">
        <v>0.51250000000000007</v>
      </c>
      <c r="G275" s="24">
        <v>732063</v>
      </c>
      <c r="H275" s="73" t="s">
        <v>75</v>
      </c>
      <c r="I275" s="115">
        <v>41.58</v>
      </c>
      <c r="J275" s="103">
        <f t="shared" si="8"/>
        <v>41.58</v>
      </c>
      <c r="K275" s="103">
        <f t="shared" si="9"/>
        <v>0</v>
      </c>
      <c r="M275" s="42"/>
      <c r="N275" s="46"/>
      <c r="O275" s="50"/>
      <c r="P275" s="67"/>
      <c r="Q275" s="44"/>
      <c r="R275" s="44"/>
      <c r="S275" s="44"/>
      <c r="T275" s="44"/>
      <c r="U275" s="44"/>
      <c r="V275" s="44"/>
    </row>
    <row r="276" spans="1:22" ht="15" customHeight="1" x14ac:dyDescent="0.2">
      <c r="A276" s="72">
        <v>44784</v>
      </c>
      <c r="B276" s="73" t="s">
        <v>178</v>
      </c>
      <c r="C276" s="73">
        <v>1.54</v>
      </c>
      <c r="D276" s="24">
        <v>15</v>
      </c>
      <c r="E276" s="74">
        <v>0.47222222222222227</v>
      </c>
      <c r="F276" s="74">
        <v>0.53611111111111109</v>
      </c>
      <c r="G276" s="24">
        <v>732062</v>
      </c>
      <c r="H276" s="73" t="s">
        <v>71</v>
      </c>
      <c r="I276" s="115">
        <v>23.1</v>
      </c>
      <c r="J276" s="103">
        <f t="shared" si="8"/>
        <v>23.1</v>
      </c>
      <c r="K276" s="103">
        <f t="shared" si="9"/>
        <v>0</v>
      </c>
      <c r="M276" s="51"/>
      <c r="N276" s="46"/>
      <c r="O276" s="50"/>
      <c r="P276" s="67"/>
      <c r="Q276" s="44"/>
      <c r="R276" s="44"/>
      <c r="S276" s="44"/>
      <c r="T276" s="44"/>
      <c r="U276" s="44"/>
      <c r="V276" s="44"/>
    </row>
    <row r="277" spans="1:22" ht="15" customHeight="1" x14ac:dyDescent="0.2">
      <c r="A277" s="72">
        <v>44785</v>
      </c>
      <c r="B277" s="73" t="s">
        <v>122</v>
      </c>
      <c r="C277" s="73">
        <v>1.56</v>
      </c>
      <c r="D277" s="24">
        <v>15</v>
      </c>
      <c r="E277" s="74">
        <v>0.4381944444444445</v>
      </c>
      <c r="F277" s="74">
        <v>0.50347222222222221</v>
      </c>
      <c r="G277" s="24">
        <v>732061</v>
      </c>
      <c r="H277" s="73" t="s">
        <v>70</v>
      </c>
      <c r="I277" s="115">
        <v>23.4</v>
      </c>
      <c r="J277" s="103">
        <f t="shared" si="8"/>
        <v>23.400000000000002</v>
      </c>
      <c r="K277" s="103">
        <f t="shared" si="9"/>
        <v>0</v>
      </c>
      <c r="M277" s="42"/>
      <c r="N277" s="46"/>
      <c r="O277" s="50"/>
      <c r="P277" s="67"/>
      <c r="Q277" s="44"/>
      <c r="R277" s="44"/>
      <c r="S277" s="44"/>
      <c r="T277" s="44"/>
      <c r="U277" s="44"/>
      <c r="V277" s="44"/>
    </row>
    <row r="278" spans="1:22" ht="15" customHeight="1" x14ac:dyDescent="0.2">
      <c r="A278" s="72">
        <v>44785</v>
      </c>
      <c r="B278" s="73" t="s">
        <v>122</v>
      </c>
      <c r="C278" s="73">
        <v>2.4</v>
      </c>
      <c r="D278" s="24">
        <v>15</v>
      </c>
      <c r="E278" s="74">
        <v>0.50347222222222221</v>
      </c>
      <c r="F278" s="74">
        <v>0.60347222222222219</v>
      </c>
      <c r="G278" s="24">
        <v>732061</v>
      </c>
      <c r="H278" s="73" t="s">
        <v>70</v>
      </c>
      <c r="I278" s="115">
        <v>36</v>
      </c>
      <c r="J278" s="103">
        <f t="shared" si="8"/>
        <v>36</v>
      </c>
      <c r="K278" s="103">
        <f t="shared" si="9"/>
        <v>0</v>
      </c>
      <c r="M278" s="51"/>
      <c r="N278" s="46"/>
      <c r="O278" s="50"/>
      <c r="P278" s="67"/>
      <c r="Q278" s="44"/>
      <c r="R278" s="44"/>
      <c r="S278" s="44"/>
      <c r="T278" s="44"/>
      <c r="U278" s="44"/>
      <c r="V278" s="44"/>
    </row>
    <row r="279" spans="1:22" ht="15" customHeight="1" x14ac:dyDescent="0.2">
      <c r="A279" s="72">
        <v>44785</v>
      </c>
      <c r="B279" s="73" t="s">
        <v>122</v>
      </c>
      <c r="C279" s="73">
        <v>1.43</v>
      </c>
      <c r="D279" s="24">
        <v>15</v>
      </c>
      <c r="E279" s="74">
        <v>0.60347222222222219</v>
      </c>
      <c r="F279" s="74">
        <v>0.66319444444444442</v>
      </c>
      <c r="G279" s="24">
        <v>732061</v>
      </c>
      <c r="H279" s="73" t="s">
        <v>70</v>
      </c>
      <c r="I279" s="115">
        <v>21.45</v>
      </c>
      <c r="J279" s="103">
        <f t="shared" si="8"/>
        <v>21.45</v>
      </c>
      <c r="K279" s="103">
        <f t="shared" si="9"/>
        <v>0</v>
      </c>
      <c r="M279" s="42"/>
      <c r="N279" s="46"/>
      <c r="O279" s="50"/>
      <c r="P279" s="67"/>
      <c r="Q279" s="44"/>
      <c r="R279" s="44"/>
      <c r="S279" s="44"/>
      <c r="T279" s="44"/>
      <c r="U279" s="44"/>
      <c r="V279" s="44"/>
    </row>
    <row r="280" spans="1:22" ht="15" customHeight="1" x14ac:dyDescent="0.2">
      <c r="A280" s="72">
        <v>44785</v>
      </c>
      <c r="B280" s="73" t="s">
        <v>122</v>
      </c>
      <c r="C280" s="73">
        <v>1.5</v>
      </c>
      <c r="D280" s="24">
        <v>15</v>
      </c>
      <c r="E280" s="74">
        <v>0.66319444444444442</v>
      </c>
      <c r="F280" s="74">
        <v>0.72569444444444453</v>
      </c>
      <c r="G280" s="24">
        <v>732061</v>
      </c>
      <c r="H280" s="73" t="s">
        <v>70</v>
      </c>
      <c r="I280" s="115">
        <v>22.5</v>
      </c>
      <c r="J280" s="103">
        <f t="shared" si="8"/>
        <v>22.5</v>
      </c>
      <c r="K280" s="103">
        <f t="shared" si="9"/>
        <v>0</v>
      </c>
      <c r="M280" s="42"/>
      <c r="N280" s="46"/>
      <c r="O280" s="50"/>
      <c r="P280" s="67"/>
      <c r="Q280" s="44"/>
      <c r="R280" s="44"/>
      <c r="S280" s="44"/>
      <c r="T280" s="44"/>
      <c r="U280" s="44"/>
      <c r="V280" s="44"/>
    </row>
    <row r="281" spans="1:22" ht="15" customHeight="1" x14ac:dyDescent="0.2">
      <c r="A281" s="72">
        <v>44785</v>
      </c>
      <c r="B281" s="73" t="s">
        <v>176</v>
      </c>
      <c r="C281" s="73">
        <v>1.65</v>
      </c>
      <c r="D281" s="24">
        <v>15</v>
      </c>
      <c r="E281" s="74">
        <v>0.5131944444444444</v>
      </c>
      <c r="F281" s="74">
        <v>0.58194444444444449</v>
      </c>
      <c r="G281" s="24">
        <v>732061</v>
      </c>
      <c r="H281" s="73" t="s">
        <v>70</v>
      </c>
      <c r="I281" s="115">
        <v>24.75</v>
      </c>
      <c r="J281" s="103">
        <f t="shared" si="8"/>
        <v>24.75</v>
      </c>
      <c r="K281" s="103">
        <f t="shared" si="9"/>
        <v>0</v>
      </c>
      <c r="M281" s="51"/>
      <c r="N281" s="46"/>
      <c r="O281" s="50"/>
      <c r="P281" s="67"/>
      <c r="Q281" s="44"/>
      <c r="R281" s="44"/>
      <c r="S281" s="44"/>
      <c r="T281" s="44"/>
      <c r="U281" s="44"/>
      <c r="V281" s="44"/>
    </row>
    <row r="282" spans="1:22" ht="15" customHeight="1" x14ac:dyDescent="0.2">
      <c r="A282" s="72">
        <v>44785</v>
      </c>
      <c r="B282" s="73" t="s">
        <v>135</v>
      </c>
      <c r="C282" s="73">
        <v>2.08</v>
      </c>
      <c r="D282" s="24">
        <v>22</v>
      </c>
      <c r="E282" s="74">
        <v>0.43541666666666662</v>
      </c>
      <c r="F282" s="74">
        <v>0.52222222222222225</v>
      </c>
      <c r="G282" s="24">
        <v>732063</v>
      </c>
      <c r="H282" s="73" t="s">
        <v>75</v>
      </c>
      <c r="I282" s="115">
        <v>45.76</v>
      </c>
      <c r="J282" s="103">
        <f t="shared" si="8"/>
        <v>45.760000000000005</v>
      </c>
      <c r="K282" s="103">
        <f t="shared" si="9"/>
        <v>0</v>
      </c>
      <c r="M282" s="42"/>
      <c r="N282" s="46"/>
      <c r="O282" s="50"/>
      <c r="P282" s="67"/>
      <c r="Q282" s="44"/>
      <c r="R282" s="44"/>
      <c r="S282" s="44"/>
      <c r="T282" s="44"/>
      <c r="U282" s="44"/>
      <c r="V282" s="44"/>
    </row>
    <row r="283" spans="1:22" ht="15" customHeight="1" x14ac:dyDescent="0.2">
      <c r="A283" s="72">
        <v>44785</v>
      </c>
      <c r="B283" s="73" t="s">
        <v>108</v>
      </c>
      <c r="C283" s="73">
        <v>1.51</v>
      </c>
      <c r="D283" s="24">
        <v>15</v>
      </c>
      <c r="E283" s="74">
        <v>0.40625</v>
      </c>
      <c r="F283" s="74">
        <v>0.4694444444444445</v>
      </c>
      <c r="G283" s="24">
        <v>732061</v>
      </c>
      <c r="H283" s="73" t="s">
        <v>70</v>
      </c>
      <c r="I283" s="115">
        <v>22.65</v>
      </c>
      <c r="J283" s="103">
        <f t="shared" si="8"/>
        <v>22.65</v>
      </c>
      <c r="K283" s="103">
        <f t="shared" si="9"/>
        <v>0</v>
      </c>
      <c r="M283" s="51"/>
      <c r="N283" s="46"/>
      <c r="O283" s="50"/>
      <c r="P283" s="67"/>
      <c r="Q283" s="44"/>
      <c r="R283" s="44"/>
      <c r="S283" s="44"/>
      <c r="T283" s="44"/>
      <c r="U283" s="44"/>
      <c r="V283" s="44"/>
    </row>
    <row r="284" spans="1:22" ht="15" customHeight="1" x14ac:dyDescent="0.2">
      <c r="A284" s="72">
        <v>44785</v>
      </c>
      <c r="B284" s="73" t="s">
        <v>174</v>
      </c>
      <c r="C284" s="73">
        <v>1.87</v>
      </c>
      <c r="D284" s="24">
        <v>15</v>
      </c>
      <c r="E284" s="74">
        <v>0.55347222222222225</v>
      </c>
      <c r="F284" s="74">
        <v>0.63124999999999998</v>
      </c>
      <c r="G284" s="24">
        <v>732062</v>
      </c>
      <c r="H284" s="73" t="s">
        <v>71</v>
      </c>
      <c r="I284" s="115">
        <v>28.05</v>
      </c>
      <c r="J284" s="103">
        <f t="shared" si="8"/>
        <v>28.05</v>
      </c>
      <c r="K284" s="103">
        <f t="shared" si="9"/>
        <v>0</v>
      </c>
      <c r="M284" s="51"/>
      <c r="N284" s="46"/>
      <c r="O284" s="50"/>
      <c r="P284" s="67"/>
      <c r="Q284" s="44"/>
      <c r="R284" s="44"/>
      <c r="S284" s="44"/>
      <c r="T284" s="44"/>
      <c r="U284" s="44"/>
      <c r="V284" s="44"/>
    </row>
    <row r="285" spans="1:22" ht="15" customHeight="1" x14ac:dyDescent="0.2">
      <c r="A285" s="72">
        <v>44785</v>
      </c>
      <c r="B285" s="73" t="s">
        <v>121</v>
      </c>
      <c r="C285" s="73">
        <v>1.7</v>
      </c>
      <c r="D285" s="24">
        <v>15</v>
      </c>
      <c r="E285" s="74">
        <v>0.43124999999999997</v>
      </c>
      <c r="F285" s="74">
        <v>0.50208333333333333</v>
      </c>
      <c r="G285" s="24">
        <v>732062</v>
      </c>
      <c r="H285" s="73" t="s">
        <v>71</v>
      </c>
      <c r="I285" s="115">
        <v>25.5</v>
      </c>
      <c r="J285" s="103">
        <f t="shared" si="8"/>
        <v>25.5</v>
      </c>
      <c r="K285" s="103">
        <f t="shared" si="9"/>
        <v>0</v>
      </c>
      <c r="M285" s="42"/>
      <c r="N285" s="46"/>
      <c r="O285" s="50"/>
      <c r="P285" s="67"/>
      <c r="Q285" s="44"/>
      <c r="R285" s="44"/>
      <c r="S285" s="44"/>
      <c r="T285" s="44"/>
      <c r="U285" s="44"/>
      <c r="V285" s="44"/>
    </row>
    <row r="286" spans="1:22" ht="15" customHeight="1" x14ac:dyDescent="0.2">
      <c r="A286" s="72">
        <v>44785</v>
      </c>
      <c r="B286" s="73" t="s">
        <v>137</v>
      </c>
      <c r="C286" s="73">
        <v>1.73</v>
      </c>
      <c r="D286" s="24">
        <v>15</v>
      </c>
      <c r="E286" s="74">
        <v>0.47569444444444442</v>
      </c>
      <c r="F286" s="74">
        <v>0.54791666666666672</v>
      </c>
      <c r="G286" s="24">
        <v>732061</v>
      </c>
      <c r="H286" s="73" t="s">
        <v>70</v>
      </c>
      <c r="I286" s="115">
        <v>25.95</v>
      </c>
      <c r="J286" s="103">
        <f t="shared" si="8"/>
        <v>25.95</v>
      </c>
      <c r="K286" s="103">
        <f t="shared" si="9"/>
        <v>0</v>
      </c>
      <c r="M286" s="51"/>
      <c r="N286" s="46"/>
      <c r="O286" s="50"/>
      <c r="P286" s="67"/>
      <c r="Q286" s="44"/>
      <c r="R286" s="44"/>
      <c r="S286" s="44"/>
      <c r="T286" s="44"/>
      <c r="U286" s="44"/>
      <c r="V286" s="44"/>
    </row>
    <row r="287" spans="1:22" ht="15" customHeight="1" x14ac:dyDescent="0.2">
      <c r="A287" s="72">
        <v>44785</v>
      </c>
      <c r="B287" s="73" t="s">
        <v>163</v>
      </c>
      <c r="C287" s="73">
        <v>1.98</v>
      </c>
      <c r="D287" s="24">
        <v>15</v>
      </c>
      <c r="E287" s="74">
        <v>0.53472222222222221</v>
      </c>
      <c r="F287" s="74">
        <v>0.61736111111111114</v>
      </c>
      <c r="G287" s="24">
        <v>732061</v>
      </c>
      <c r="H287" s="73" t="s">
        <v>70</v>
      </c>
      <c r="I287" s="115">
        <v>29.7</v>
      </c>
      <c r="J287" s="103">
        <f t="shared" si="8"/>
        <v>29.7</v>
      </c>
      <c r="K287" s="103">
        <f t="shared" si="9"/>
        <v>0</v>
      </c>
      <c r="M287" s="51"/>
      <c r="N287" s="46"/>
      <c r="O287" s="50"/>
      <c r="P287" s="67"/>
      <c r="Q287" s="44"/>
      <c r="R287" s="44"/>
      <c r="S287" s="44"/>
      <c r="T287" s="44"/>
      <c r="U287" s="44"/>
      <c r="V287" s="44"/>
    </row>
    <row r="288" spans="1:22" ht="15" customHeight="1" x14ac:dyDescent="0.2">
      <c r="A288" s="72">
        <v>44785</v>
      </c>
      <c r="B288" s="73" t="s">
        <v>173</v>
      </c>
      <c r="C288" s="73">
        <v>1.71</v>
      </c>
      <c r="D288" s="24">
        <v>15</v>
      </c>
      <c r="E288" s="74">
        <v>0.47152777777777777</v>
      </c>
      <c r="F288" s="74">
        <v>0.54305555555555551</v>
      </c>
      <c r="G288" s="24">
        <v>732062</v>
      </c>
      <c r="H288" s="73" t="s">
        <v>71</v>
      </c>
      <c r="I288" s="115">
        <v>25.65</v>
      </c>
      <c r="J288" s="103">
        <f t="shared" si="8"/>
        <v>25.65</v>
      </c>
      <c r="K288" s="103">
        <f t="shared" si="9"/>
        <v>0</v>
      </c>
      <c r="M288" s="51"/>
      <c r="N288" s="46"/>
      <c r="O288" s="50"/>
      <c r="P288" s="67"/>
      <c r="Q288" s="44"/>
      <c r="R288" s="44"/>
      <c r="S288" s="44"/>
      <c r="T288" s="44"/>
      <c r="U288" s="44"/>
      <c r="V288" s="44"/>
    </row>
    <row r="289" spans="1:22" ht="15" customHeight="1" x14ac:dyDescent="0.2">
      <c r="A289" s="72">
        <v>44785</v>
      </c>
      <c r="B289" s="73" t="s">
        <v>97</v>
      </c>
      <c r="C289" s="73">
        <v>1.68</v>
      </c>
      <c r="D289" s="24">
        <v>15</v>
      </c>
      <c r="E289" s="74">
        <v>0.57430555555555551</v>
      </c>
      <c r="F289" s="74">
        <v>0.64444444444444449</v>
      </c>
      <c r="G289" s="24">
        <v>732061</v>
      </c>
      <c r="H289" s="73" t="s">
        <v>70</v>
      </c>
      <c r="I289" s="115">
        <v>25.2</v>
      </c>
      <c r="J289" s="103">
        <f t="shared" si="8"/>
        <v>25.2</v>
      </c>
      <c r="K289" s="103">
        <f t="shared" si="9"/>
        <v>0</v>
      </c>
      <c r="M289" s="42"/>
      <c r="N289" s="46"/>
      <c r="O289" s="50"/>
      <c r="P289" s="67"/>
      <c r="Q289" s="44"/>
      <c r="R289" s="44"/>
      <c r="S289" s="44"/>
      <c r="T289" s="44"/>
      <c r="U289" s="44"/>
      <c r="V289" s="44"/>
    </row>
    <row r="290" spans="1:22" ht="15" customHeight="1" x14ac:dyDescent="0.2">
      <c r="A290" s="116">
        <v>44785</v>
      </c>
      <c r="B290" s="117" t="s">
        <v>142</v>
      </c>
      <c r="C290" s="117">
        <v>4</v>
      </c>
      <c r="D290" s="118">
        <v>14.25</v>
      </c>
      <c r="E290" s="124">
        <v>0.25</v>
      </c>
      <c r="F290" s="124">
        <v>0.41666666666666669</v>
      </c>
      <c r="G290" s="118">
        <v>732019</v>
      </c>
      <c r="H290" s="117" t="s">
        <v>132</v>
      </c>
      <c r="I290" s="120">
        <v>57</v>
      </c>
      <c r="J290" s="121">
        <f t="shared" si="8"/>
        <v>57</v>
      </c>
      <c r="K290" s="121">
        <f t="shared" si="9"/>
        <v>0</v>
      </c>
      <c r="L290" s="60" t="s">
        <v>187</v>
      </c>
      <c r="M290" s="51"/>
      <c r="N290" s="46"/>
      <c r="O290" s="50"/>
      <c r="P290" s="67"/>
      <c r="Q290" s="44"/>
      <c r="R290" s="44"/>
      <c r="S290" s="44"/>
      <c r="T290" s="44"/>
      <c r="U290" s="44"/>
      <c r="V290" s="44"/>
    </row>
    <row r="291" spans="1:22" ht="15" customHeight="1" x14ac:dyDescent="0.2">
      <c r="A291" s="116">
        <v>44785</v>
      </c>
      <c r="B291" s="117" t="s">
        <v>142</v>
      </c>
      <c r="C291" s="117">
        <v>1.94</v>
      </c>
      <c r="D291" s="118">
        <v>15</v>
      </c>
      <c r="E291" s="122">
        <v>0.44861111111111113</v>
      </c>
      <c r="F291" s="122">
        <v>0.52986111111111112</v>
      </c>
      <c r="G291" s="118">
        <v>732061</v>
      </c>
      <c r="H291" s="117" t="s">
        <v>70</v>
      </c>
      <c r="I291" s="120">
        <v>29.1</v>
      </c>
      <c r="J291" s="121">
        <f t="shared" si="8"/>
        <v>29.099999999999998</v>
      </c>
      <c r="K291" s="121">
        <f t="shared" si="9"/>
        <v>0</v>
      </c>
      <c r="M291" s="51"/>
      <c r="N291" s="46"/>
      <c r="O291" s="50"/>
      <c r="P291" s="67"/>
      <c r="Q291" s="44"/>
      <c r="R291" s="44"/>
      <c r="S291" s="44"/>
      <c r="T291" s="44"/>
      <c r="U291" s="44"/>
      <c r="V291" s="44"/>
    </row>
    <row r="292" spans="1:22" ht="15" customHeight="1" x14ac:dyDescent="0.2">
      <c r="A292" s="116">
        <v>44785</v>
      </c>
      <c r="B292" s="117" t="s">
        <v>142</v>
      </c>
      <c r="C292" s="117">
        <v>1.72</v>
      </c>
      <c r="D292" s="118">
        <v>15</v>
      </c>
      <c r="E292" s="122">
        <v>0.61944444444444446</v>
      </c>
      <c r="F292" s="122">
        <v>0.69097222222222221</v>
      </c>
      <c r="G292" s="118">
        <v>732061</v>
      </c>
      <c r="H292" s="117" t="s">
        <v>70</v>
      </c>
      <c r="I292" s="120">
        <v>25.8</v>
      </c>
      <c r="J292" s="121">
        <f t="shared" si="8"/>
        <v>25.8</v>
      </c>
      <c r="K292" s="121">
        <f t="shared" si="9"/>
        <v>0</v>
      </c>
      <c r="M292" s="51"/>
      <c r="N292" s="46"/>
      <c r="O292" s="50"/>
      <c r="P292" s="67"/>
      <c r="Q292" s="44"/>
      <c r="R292" s="44"/>
      <c r="S292" s="44"/>
      <c r="T292" s="44"/>
      <c r="U292" s="44"/>
      <c r="V292" s="44"/>
    </row>
    <row r="293" spans="1:22" ht="15" customHeight="1" x14ac:dyDescent="0.2">
      <c r="A293" s="72">
        <v>44785</v>
      </c>
      <c r="B293" s="73" t="s">
        <v>140</v>
      </c>
      <c r="C293" s="73">
        <v>7.42</v>
      </c>
      <c r="D293" s="24">
        <v>20</v>
      </c>
      <c r="E293" s="74">
        <v>0.36319444444444443</v>
      </c>
      <c r="F293" s="74">
        <v>0.67222222222222217</v>
      </c>
      <c r="G293" s="24">
        <v>732065</v>
      </c>
      <c r="H293" s="73" t="s">
        <v>69</v>
      </c>
      <c r="I293" s="115">
        <v>148.4</v>
      </c>
      <c r="J293" s="103">
        <f t="shared" si="8"/>
        <v>148.4</v>
      </c>
      <c r="K293" s="103">
        <f t="shared" si="9"/>
        <v>0</v>
      </c>
      <c r="M293" s="51"/>
      <c r="N293" s="46"/>
      <c r="O293" s="50"/>
      <c r="P293" s="67"/>
      <c r="Q293" s="44"/>
      <c r="R293" s="44"/>
      <c r="S293" s="44"/>
      <c r="T293" s="44"/>
      <c r="U293" s="44"/>
      <c r="V293" s="44"/>
    </row>
    <row r="294" spans="1:22" ht="15" customHeight="1" x14ac:dyDescent="0.2">
      <c r="A294" s="72">
        <v>44785</v>
      </c>
      <c r="B294" s="73" t="s">
        <v>175</v>
      </c>
      <c r="C294" s="73">
        <v>1.53</v>
      </c>
      <c r="D294" s="24">
        <v>15</v>
      </c>
      <c r="E294" s="74">
        <v>0.40486111111111112</v>
      </c>
      <c r="F294" s="74">
        <v>0.46875</v>
      </c>
      <c r="G294" s="24">
        <v>732061</v>
      </c>
      <c r="H294" s="73" t="s">
        <v>70</v>
      </c>
      <c r="I294" s="115">
        <v>22.95</v>
      </c>
      <c r="J294" s="103">
        <f t="shared" si="8"/>
        <v>22.95</v>
      </c>
      <c r="K294" s="103">
        <f t="shared" si="9"/>
        <v>0</v>
      </c>
      <c r="M294" s="51"/>
      <c r="N294" s="46"/>
      <c r="O294" s="50"/>
      <c r="P294" s="67"/>
      <c r="Q294" s="44"/>
      <c r="R294" s="44"/>
      <c r="S294" s="44"/>
      <c r="T294" s="44"/>
      <c r="U294" s="44"/>
      <c r="V294" s="44"/>
    </row>
    <row r="295" spans="1:22" ht="15" customHeight="1" x14ac:dyDescent="0.2">
      <c r="A295" s="72">
        <v>44785</v>
      </c>
      <c r="B295" s="73" t="s">
        <v>175</v>
      </c>
      <c r="C295" s="73">
        <v>1.64</v>
      </c>
      <c r="D295" s="24">
        <v>15</v>
      </c>
      <c r="E295" s="74">
        <v>0.55625000000000002</v>
      </c>
      <c r="F295" s="74">
        <v>0.625</v>
      </c>
      <c r="G295" s="24">
        <v>732061</v>
      </c>
      <c r="H295" s="73" t="s">
        <v>70</v>
      </c>
      <c r="I295" s="115">
        <v>24.6</v>
      </c>
      <c r="J295" s="103">
        <f t="shared" si="8"/>
        <v>24.599999999999998</v>
      </c>
      <c r="K295" s="103">
        <f t="shared" si="9"/>
        <v>0</v>
      </c>
      <c r="M295" s="42"/>
      <c r="N295" s="46"/>
      <c r="O295" s="50"/>
      <c r="P295" s="67"/>
      <c r="Q295" s="44"/>
      <c r="R295" s="44"/>
      <c r="S295" s="44"/>
      <c r="T295" s="44"/>
      <c r="U295" s="44"/>
      <c r="V295" s="44"/>
    </row>
    <row r="296" spans="1:22" ht="15" customHeight="1" x14ac:dyDescent="0.2">
      <c r="A296" s="72">
        <v>44785</v>
      </c>
      <c r="B296" s="73" t="s">
        <v>133</v>
      </c>
      <c r="C296" s="73">
        <v>6.68</v>
      </c>
      <c r="D296" s="24">
        <v>16</v>
      </c>
      <c r="E296" s="74">
        <v>0.3923611111111111</v>
      </c>
      <c r="F296" s="74">
        <v>0.67083333333333339</v>
      </c>
      <c r="G296" s="24">
        <v>732065</v>
      </c>
      <c r="H296" s="73" t="s">
        <v>69</v>
      </c>
      <c r="I296" s="115">
        <v>106.88</v>
      </c>
      <c r="J296" s="103">
        <f t="shared" si="8"/>
        <v>106.88</v>
      </c>
      <c r="K296" s="103">
        <f t="shared" si="9"/>
        <v>0</v>
      </c>
      <c r="M296" s="42"/>
      <c r="N296" s="46"/>
      <c r="O296" s="50"/>
      <c r="P296" s="67"/>
      <c r="Q296" s="44"/>
      <c r="R296" s="44"/>
      <c r="S296" s="44"/>
      <c r="T296" s="44"/>
      <c r="U296" s="44"/>
      <c r="V296" s="44"/>
    </row>
    <row r="297" spans="1:22" ht="15" customHeight="1" x14ac:dyDescent="0.2">
      <c r="A297" s="72">
        <v>44785</v>
      </c>
      <c r="B297" s="73" t="s">
        <v>147</v>
      </c>
      <c r="C297" s="73">
        <v>1.85</v>
      </c>
      <c r="D297" s="24">
        <v>15</v>
      </c>
      <c r="E297" s="74">
        <v>0.63680555555555551</v>
      </c>
      <c r="F297" s="74">
        <v>0.71388888888888891</v>
      </c>
      <c r="G297" s="24">
        <v>732061</v>
      </c>
      <c r="H297" s="73" t="s">
        <v>70</v>
      </c>
      <c r="I297" s="115">
        <v>27.75</v>
      </c>
      <c r="J297" s="103">
        <f t="shared" si="8"/>
        <v>27.75</v>
      </c>
      <c r="K297" s="103">
        <f t="shared" si="9"/>
        <v>0</v>
      </c>
      <c r="M297" s="42"/>
      <c r="N297" s="46"/>
      <c r="O297" s="50"/>
      <c r="P297" s="67"/>
      <c r="Q297" s="44"/>
      <c r="R297" s="44"/>
      <c r="S297" s="44"/>
      <c r="T297" s="44"/>
      <c r="U297" s="44"/>
      <c r="V297" s="44"/>
    </row>
    <row r="298" spans="1:22" ht="15" customHeight="1" x14ac:dyDescent="0.2">
      <c r="A298" s="72">
        <v>44785</v>
      </c>
      <c r="B298" s="73" t="s">
        <v>99</v>
      </c>
      <c r="C298" s="73">
        <v>1.47</v>
      </c>
      <c r="D298" s="24">
        <v>15</v>
      </c>
      <c r="E298" s="74">
        <v>0.44930555555555557</v>
      </c>
      <c r="F298" s="74">
        <v>0.51111111111111118</v>
      </c>
      <c r="G298" s="24">
        <v>732061</v>
      </c>
      <c r="H298" s="73" t="s">
        <v>70</v>
      </c>
      <c r="I298" s="115">
        <v>22.05</v>
      </c>
      <c r="J298" s="103">
        <f t="shared" si="8"/>
        <v>22.05</v>
      </c>
      <c r="K298" s="103">
        <f t="shared" si="9"/>
        <v>0</v>
      </c>
      <c r="M298" s="42"/>
      <c r="N298" s="46"/>
      <c r="O298" s="50"/>
      <c r="P298" s="67"/>
      <c r="Q298" s="44"/>
      <c r="R298" s="44"/>
      <c r="S298" s="44"/>
      <c r="T298" s="44"/>
      <c r="U298" s="44"/>
      <c r="V298" s="44"/>
    </row>
    <row r="299" spans="1:22" ht="15" customHeight="1" x14ac:dyDescent="0.2">
      <c r="A299" s="72">
        <v>44785</v>
      </c>
      <c r="B299" s="73" t="s">
        <v>99</v>
      </c>
      <c r="C299" s="73">
        <v>1.1599999999999999</v>
      </c>
      <c r="D299" s="24">
        <v>22</v>
      </c>
      <c r="E299" s="74">
        <v>0.59444444444444444</v>
      </c>
      <c r="F299" s="74">
        <v>0.6430555555555556</v>
      </c>
      <c r="G299" s="24">
        <v>732063</v>
      </c>
      <c r="H299" s="73" t="s">
        <v>75</v>
      </c>
      <c r="I299" s="115">
        <v>25.52</v>
      </c>
      <c r="J299" s="103">
        <f t="shared" si="8"/>
        <v>25.52</v>
      </c>
      <c r="K299" s="103">
        <f t="shared" si="9"/>
        <v>0</v>
      </c>
      <c r="M299" s="42"/>
      <c r="N299" s="46"/>
      <c r="O299" s="50"/>
      <c r="P299" s="67"/>
      <c r="Q299" s="44"/>
      <c r="R299" s="44"/>
      <c r="S299" s="44"/>
      <c r="T299" s="44"/>
      <c r="U299" s="44"/>
      <c r="V299" s="44"/>
    </row>
    <row r="300" spans="1:22" ht="15" customHeight="1" x14ac:dyDescent="0.2">
      <c r="A300" s="72">
        <v>44786</v>
      </c>
      <c r="B300" s="73" t="s">
        <v>162</v>
      </c>
      <c r="C300" s="73">
        <v>1.37</v>
      </c>
      <c r="D300" s="24">
        <v>15</v>
      </c>
      <c r="E300" s="74">
        <v>0.38958333333333334</v>
      </c>
      <c r="F300" s="74">
        <v>0.4465277777777778</v>
      </c>
      <c r="G300" s="24">
        <v>732061</v>
      </c>
      <c r="H300" s="73" t="s">
        <v>70</v>
      </c>
      <c r="I300" s="115">
        <v>20.55</v>
      </c>
      <c r="J300" s="103">
        <f t="shared" si="8"/>
        <v>20.55</v>
      </c>
      <c r="K300" s="103">
        <f t="shared" si="9"/>
        <v>0</v>
      </c>
      <c r="M300" s="42"/>
      <c r="N300" s="46"/>
      <c r="O300" s="50"/>
      <c r="P300" s="67"/>
      <c r="Q300" s="44"/>
      <c r="R300" s="44"/>
      <c r="S300" s="44"/>
      <c r="T300" s="44"/>
      <c r="U300" s="44"/>
      <c r="V300" s="44"/>
    </row>
    <row r="301" spans="1:22" ht="15" customHeight="1" x14ac:dyDescent="0.2">
      <c r="A301" s="72">
        <v>44786</v>
      </c>
      <c r="B301" s="73" t="s">
        <v>162</v>
      </c>
      <c r="C301" s="73">
        <v>1.4</v>
      </c>
      <c r="D301" s="24">
        <v>15</v>
      </c>
      <c r="E301" s="74">
        <v>0.59583333333333333</v>
      </c>
      <c r="F301" s="74">
        <v>0.65416666666666667</v>
      </c>
      <c r="G301" s="24">
        <v>732061</v>
      </c>
      <c r="H301" s="73" t="s">
        <v>70</v>
      </c>
      <c r="I301" s="115">
        <v>21</v>
      </c>
      <c r="J301" s="103">
        <f t="shared" si="8"/>
        <v>21</v>
      </c>
      <c r="K301" s="103">
        <f t="shared" si="9"/>
        <v>0</v>
      </c>
      <c r="M301" s="42"/>
      <c r="N301" s="46"/>
      <c r="O301" s="50"/>
      <c r="P301" s="67"/>
      <c r="Q301" s="44"/>
      <c r="R301" s="44"/>
      <c r="S301" s="44"/>
      <c r="T301" s="44"/>
      <c r="U301" s="44"/>
      <c r="V301" s="44"/>
    </row>
    <row r="302" spans="1:22" ht="15" customHeight="1" x14ac:dyDescent="0.2">
      <c r="A302" s="72">
        <v>44786</v>
      </c>
      <c r="B302" s="73" t="s">
        <v>176</v>
      </c>
      <c r="C302" s="73">
        <v>1.34</v>
      </c>
      <c r="D302" s="24">
        <v>15</v>
      </c>
      <c r="E302" s="74">
        <v>0.4916666666666667</v>
      </c>
      <c r="F302" s="74">
        <v>0.54722222222222217</v>
      </c>
      <c r="G302" s="24">
        <v>732061</v>
      </c>
      <c r="H302" s="73" t="s">
        <v>70</v>
      </c>
      <c r="I302" s="115">
        <v>20.100000000000001</v>
      </c>
      <c r="J302" s="103">
        <f t="shared" si="8"/>
        <v>20.100000000000001</v>
      </c>
      <c r="K302" s="103">
        <f t="shared" si="9"/>
        <v>0</v>
      </c>
      <c r="M302" s="42"/>
      <c r="N302" s="46"/>
      <c r="O302" s="50"/>
      <c r="P302" s="67"/>
      <c r="Q302" s="44"/>
      <c r="R302" s="44"/>
      <c r="S302" s="44"/>
      <c r="T302" s="44"/>
      <c r="U302" s="44"/>
      <c r="V302" s="44"/>
    </row>
    <row r="303" spans="1:22" ht="15" customHeight="1" x14ac:dyDescent="0.2">
      <c r="A303" s="72">
        <v>44786</v>
      </c>
      <c r="B303" s="73" t="s">
        <v>176</v>
      </c>
      <c r="C303" s="73">
        <v>1.27</v>
      </c>
      <c r="D303" s="24">
        <v>15</v>
      </c>
      <c r="E303" s="74">
        <v>0.65902777777777777</v>
      </c>
      <c r="F303" s="74">
        <v>0.71180555555555547</v>
      </c>
      <c r="G303" s="24">
        <v>732061</v>
      </c>
      <c r="H303" s="73" t="s">
        <v>70</v>
      </c>
      <c r="I303" s="115">
        <v>19.05</v>
      </c>
      <c r="J303" s="103">
        <f t="shared" si="8"/>
        <v>19.05</v>
      </c>
      <c r="K303" s="103">
        <f t="shared" si="9"/>
        <v>0</v>
      </c>
      <c r="M303" s="42"/>
      <c r="N303" s="46"/>
      <c r="O303" s="50"/>
      <c r="P303" s="67"/>
      <c r="Q303" s="44"/>
      <c r="R303" s="44"/>
      <c r="S303" s="44"/>
      <c r="T303" s="44"/>
      <c r="U303" s="44"/>
      <c r="V303" s="44"/>
    </row>
    <row r="304" spans="1:22" ht="15" customHeight="1" x14ac:dyDescent="0.2">
      <c r="A304" s="72">
        <v>44786</v>
      </c>
      <c r="B304" s="73" t="s">
        <v>136</v>
      </c>
      <c r="C304" s="73">
        <v>2.08</v>
      </c>
      <c r="D304" s="24">
        <v>15</v>
      </c>
      <c r="E304" s="74">
        <v>0.4604166666666667</v>
      </c>
      <c r="F304" s="74">
        <v>0.54722222222222217</v>
      </c>
      <c r="G304" s="24">
        <v>732062</v>
      </c>
      <c r="H304" s="73" t="s">
        <v>71</v>
      </c>
      <c r="I304" s="115">
        <v>31.2</v>
      </c>
      <c r="J304" s="103">
        <f t="shared" si="8"/>
        <v>31.200000000000003</v>
      </c>
      <c r="K304" s="103">
        <f t="shared" si="9"/>
        <v>0</v>
      </c>
      <c r="M304" s="42"/>
      <c r="N304" s="46"/>
      <c r="O304" s="50"/>
      <c r="P304" s="67"/>
      <c r="Q304" s="44"/>
      <c r="R304" s="44"/>
      <c r="S304" s="44"/>
      <c r="T304" s="44"/>
      <c r="U304" s="44"/>
      <c r="V304" s="44"/>
    </row>
    <row r="305" spans="1:22" ht="15" customHeight="1" x14ac:dyDescent="0.2">
      <c r="A305" s="72">
        <v>44786</v>
      </c>
      <c r="B305" s="73" t="s">
        <v>121</v>
      </c>
      <c r="C305" s="73">
        <v>2.2400000000000002</v>
      </c>
      <c r="D305" s="24">
        <v>15</v>
      </c>
      <c r="E305" s="74">
        <v>0.55486111111111114</v>
      </c>
      <c r="F305" s="74">
        <v>0.64861111111111114</v>
      </c>
      <c r="G305" s="24">
        <v>732062</v>
      </c>
      <c r="H305" s="73" t="s">
        <v>71</v>
      </c>
      <c r="I305" s="115">
        <v>33.6</v>
      </c>
      <c r="J305" s="103">
        <f t="shared" si="8"/>
        <v>33.6</v>
      </c>
      <c r="K305" s="103">
        <f t="shared" si="9"/>
        <v>0</v>
      </c>
      <c r="M305" s="42"/>
      <c r="N305" s="46"/>
      <c r="O305" s="50"/>
      <c r="P305" s="67"/>
      <c r="Q305" s="44"/>
      <c r="R305" s="44"/>
      <c r="S305" s="44"/>
      <c r="T305" s="44"/>
      <c r="U305" s="44"/>
      <c r="V305" s="44"/>
    </row>
    <row r="306" spans="1:22" ht="15" customHeight="1" x14ac:dyDescent="0.2">
      <c r="A306" s="72">
        <v>44786</v>
      </c>
      <c r="B306" s="73" t="s">
        <v>137</v>
      </c>
      <c r="C306" s="73">
        <v>1.61</v>
      </c>
      <c r="D306" s="24">
        <v>15</v>
      </c>
      <c r="E306" s="74">
        <v>0.41041666666666665</v>
      </c>
      <c r="F306" s="74">
        <v>0.4777777777777778</v>
      </c>
      <c r="G306" s="24">
        <v>732061</v>
      </c>
      <c r="H306" s="73" t="s">
        <v>70</v>
      </c>
      <c r="I306" s="115">
        <v>24.15</v>
      </c>
      <c r="J306" s="103">
        <f t="shared" si="8"/>
        <v>24.150000000000002</v>
      </c>
      <c r="K306" s="103">
        <f t="shared" si="9"/>
        <v>0</v>
      </c>
      <c r="M306" s="42"/>
      <c r="N306" s="46"/>
      <c r="O306" s="50"/>
      <c r="P306" s="67"/>
      <c r="Q306" s="44"/>
      <c r="R306" s="44"/>
      <c r="S306" s="44"/>
      <c r="T306" s="44"/>
      <c r="U306" s="44"/>
      <c r="V306" s="44"/>
    </row>
    <row r="307" spans="1:22" ht="15" customHeight="1" x14ac:dyDescent="0.2">
      <c r="A307" s="72">
        <v>44786</v>
      </c>
      <c r="B307" s="73" t="s">
        <v>139</v>
      </c>
      <c r="C307" s="73">
        <v>1.63</v>
      </c>
      <c r="D307" s="24">
        <v>15</v>
      </c>
      <c r="E307" s="74">
        <v>0.40902777777777777</v>
      </c>
      <c r="F307" s="74">
        <v>0.4770833333333333</v>
      </c>
      <c r="G307" s="24">
        <v>732061</v>
      </c>
      <c r="H307" s="73" t="s">
        <v>70</v>
      </c>
      <c r="I307" s="115">
        <v>24.45</v>
      </c>
      <c r="J307" s="103">
        <f t="shared" si="8"/>
        <v>24.45</v>
      </c>
      <c r="K307" s="103">
        <f t="shared" si="9"/>
        <v>0</v>
      </c>
      <c r="M307" s="49"/>
      <c r="N307" s="46"/>
      <c r="P307" s="67"/>
      <c r="Q307" s="44"/>
      <c r="R307" s="44"/>
      <c r="S307" s="44"/>
      <c r="T307" s="44"/>
      <c r="U307" s="44"/>
      <c r="V307" s="44"/>
    </row>
    <row r="308" spans="1:22" ht="15" customHeight="1" x14ac:dyDescent="0.2">
      <c r="A308" s="72">
        <v>44786</v>
      </c>
      <c r="B308" s="73" t="s">
        <v>163</v>
      </c>
      <c r="C308" s="73">
        <v>1.79</v>
      </c>
      <c r="D308" s="24">
        <v>15</v>
      </c>
      <c r="E308" s="74">
        <v>0.61805555555555558</v>
      </c>
      <c r="F308" s="74">
        <v>0.69236111111111109</v>
      </c>
      <c r="G308" s="24">
        <v>732061</v>
      </c>
      <c r="H308" s="73" t="s">
        <v>70</v>
      </c>
      <c r="I308" s="115">
        <v>26.85</v>
      </c>
      <c r="J308" s="103">
        <f t="shared" si="8"/>
        <v>26.85</v>
      </c>
      <c r="K308" s="103">
        <f t="shared" si="9"/>
        <v>0</v>
      </c>
      <c r="M308" s="49"/>
      <c r="N308" s="46"/>
      <c r="P308" s="67"/>
      <c r="Q308" s="44"/>
      <c r="R308" s="44"/>
      <c r="S308" s="44"/>
      <c r="T308" s="44"/>
      <c r="U308" s="44"/>
      <c r="V308" s="44"/>
    </row>
    <row r="309" spans="1:22" ht="15" customHeight="1" x14ac:dyDescent="0.2">
      <c r="A309" s="72">
        <v>44786</v>
      </c>
      <c r="B309" s="73" t="s">
        <v>173</v>
      </c>
      <c r="C309" s="73">
        <v>1.63</v>
      </c>
      <c r="D309" s="24">
        <v>15</v>
      </c>
      <c r="E309" s="74">
        <v>0.42638888888888887</v>
      </c>
      <c r="F309" s="74">
        <v>0.49444444444444446</v>
      </c>
      <c r="G309" s="24">
        <v>732062</v>
      </c>
      <c r="H309" s="73" t="s">
        <v>71</v>
      </c>
      <c r="I309" s="115">
        <v>24.45</v>
      </c>
      <c r="J309" s="103">
        <f t="shared" si="8"/>
        <v>24.45</v>
      </c>
      <c r="K309" s="103">
        <f t="shared" si="9"/>
        <v>0</v>
      </c>
      <c r="M309" s="49"/>
      <c r="N309" s="46"/>
      <c r="P309" s="67"/>
      <c r="Q309" s="44"/>
      <c r="R309" s="44"/>
      <c r="S309" s="44"/>
      <c r="T309" s="44"/>
      <c r="U309" s="44"/>
      <c r="V309" s="44"/>
    </row>
    <row r="310" spans="1:22" ht="15" customHeight="1" x14ac:dyDescent="0.2">
      <c r="A310" s="72">
        <v>44786</v>
      </c>
      <c r="B310" s="73" t="s">
        <v>97</v>
      </c>
      <c r="C310" s="73">
        <v>1.73</v>
      </c>
      <c r="D310" s="24">
        <v>15</v>
      </c>
      <c r="E310" s="74">
        <v>0.47013888888888888</v>
      </c>
      <c r="F310" s="74">
        <v>0.54236111111111118</v>
      </c>
      <c r="G310" s="24">
        <v>732061</v>
      </c>
      <c r="H310" s="73" t="s">
        <v>70</v>
      </c>
      <c r="I310" s="115">
        <v>25.95</v>
      </c>
      <c r="J310" s="103">
        <f t="shared" si="8"/>
        <v>25.95</v>
      </c>
      <c r="K310" s="103">
        <f t="shared" si="9"/>
        <v>0</v>
      </c>
      <c r="M310" s="49"/>
      <c r="N310" s="46"/>
      <c r="P310" s="67"/>
      <c r="Q310" s="44"/>
      <c r="R310" s="44"/>
      <c r="S310" s="44"/>
      <c r="T310" s="44"/>
      <c r="U310" s="44"/>
      <c r="V310" s="44"/>
    </row>
    <row r="311" spans="1:22" ht="15" customHeight="1" x14ac:dyDescent="0.2">
      <c r="A311" s="72">
        <v>44786</v>
      </c>
      <c r="B311" s="73" t="s">
        <v>97</v>
      </c>
      <c r="C311" s="73">
        <v>1.51</v>
      </c>
      <c r="D311" s="24">
        <v>15</v>
      </c>
      <c r="E311" s="74">
        <v>0.54236111111111118</v>
      </c>
      <c r="F311" s="74">
        <v>0.60486111111111118</v>
      </c>
      <c r="G311" s="24">
        <v>732061</v>
      </c>
      <c r="H311" s="73" t="s">
        <v>70</v>
      </c>
      <c r="I311" s="115">
        <v>22.65</v>
      </c>
      <c r="J311" s="103">
        <f t="shared" si="8"/>
        <v>22.65</v>
      </c>
      <c r="K311" s="103">
        <f t="shared" si="9"/>
        <v>0</v>
      </c>
      <c r="M311" s="49"/>
      <c r="N311" s="46"/>
      <c r="P311" s="67"/>
      <c r="Q311" s="44"/>
      <c r="R311" s="44"/>
      <c r="S311" s="44"/>
      <c r="T311" s="44"/>
      <c r="U311" s="44"/>
      <c r="V311" s="44"/>
    </row>
    <row r="312" spans="1:22" ht="15" customHeight="1" x14ac:dyDescent="0.2">
      <c r="A312" s="72">
        <v>44786</v>
      </c>
      <c r="B312" s="73" t="s">
        <v>142</v>
      </c>
      <c r="C312" s="73">
        <v>1.75</v>
      </c>
      <c r="D312" s="24">
        <v>15</v>
      </c>
      <c r="E312" s="74">
        <v>0.43194444444444446</v>
      </c>
      <c r="F312" s="74">
        <v>0.50486111111111109</v>
      </c>
      <c r="G312" s="24">
        <v>732061</v>
      </c>
      <c r="H312" s="73" t="s">
        <v>70</v>
      </c>
      <c r="I312" s="115">
        <v>26.25</v>
      </c>
      <c r="J312" s="103">
        <f t="shared" si="8"/>
        <v>26.25</v>
      </c>
      <c r="K312" s="103">
        <f t="shared" si="9"/>
        <v>0</v>
      </c>
      <c r="M312" s="49"/>
      <c r="N312" s="46"/>
      <c r="P312" s="67"/>
      <c r="Q312" s="44"/>
      <c r="R312" s="44"/>
      <c r="S312" s="44"/>
      <c r="T312" s="44"/>
      <c r="U312" s="44"/>
      <c r="V312" s="44"/>
    </row>
    <row r="313" spans="1:22" ht="15" customHeight="1" x14ac:dyDescent="0.2">
      <c r="A313" s="72">
        <v>44786</v>
      </c>
      <c r="B313" s="73" t="s">
        <v>119</v>
      </c>
      <c r="C313" s="73">
        <v>4.59</v>
      </c>
      <c r="D313" s="24">
        <v>15</v>
      </c>
      <c r="E313" s="74">
        <v>0.5395833333333333</v>
      </c>
      <c r="F313" s="74">
        <v>0.73055555555555562</v>
      </c>
      <c r="G313" s="24">
        <v>732065</v>
      </c>
      <c r="H313" s="73" t="s">
        <v>120</v>
      </c>
      <c r="I313" s="115">
        <v>68.849999999999994</v>
      </c>
      <c r="J313" s="103">
        <f t="shared" si="8"/>
        <v>68.849999999999994</v>
      </c>
      <c r="K313" s="103">
        <f t="shared" si="9"/>
        <v>0</v>
      </c>
      <c r="M313" s="49"/>
      <c r="N313" s="46"/>
      <c r="Q313" s="43"/>
      <c r="S313" s="47"/>
      <c r="U313" s="47"/>
    </row>
    <row r="314" spans="1:22" ht="15" customHeight="1" x14ac:dyDescent="0.2">
      <c r="A314" s="72">
        <v>44786</v>
      </c>
      <c r="B314" s="73" t="s">
        <v>140</v>
      </c>
      <c r="C314" s="73">
        <v>0.55000000000000004</v>
      </c>
      <c r="D314" s="24">
        <v>20</v>
      </c>
      <c r="E314" s="74">
        <v>0.35069444444444442</v>
      </c>
      <c r="F314" s="74">
        <v>0.58333333333333337</v>
      </c>
      <c r="G314" s="24">
        <v>732065</v>
      </c>
      <c r="H314" s="73" t="s">
        <v>69</v>
      </c>
      <c r="I314" s="115">
        <v>11</v>
      </c>
      <c r="J314" s="103">
        <f t="shared" si="8"/>
        <v>11</v>
      </c>
      <c r="K314" s="103">
        <f t="shared" si="9"/>
        <v>0</v>
      </c>
      <c r="M314" s="49"/>
      <c r="N314" s="46"/>
      <c r="Q314" s="43"/>
      <c r="S314" s="47"/>
      <c r="U314" s="47"/>
    </row>
    <row r="315" spans="1:22" ht="15" customHeight="1" x14ac:dyDescent="0.2">
      <c r="A315" s="72">
        <v>44786</v>
      </c>
      <c r="B315" s="73" t="s">
        <v>74</v>
      </c>
      <c r="C315" s="73">
        <v>1.68</v>
      </c>
      <c r="D315" s="24">
        <v>15</v>
      </c>
      <c r="E315" s="74">
        <v>0.5756944444444444</v>
      </c>
      <c r="F315" s="74">
        <v>0.64583333333333337</v>
      </c>
      <c r="G315" s="24">
        <v>732061</v>
      </c>
      <c r="H315" s="73" t="s">
        <v>70</v>
      </c>
      <c r="I315" s="115">
        <v>25.2</v>
      </c>
      <c r="J315" s="103">
        <f t="shared" si="8"/>
        <v>25.2</v>
      </c>
      <c r="K315" s="103">
        <f t="shared" si="9"/>
        <v>0</v>
      </c>
      <c r="M315" s="49"/>
      <c r="N315" s="46"/>
      <c r="Q315" s="43"/>
      <c r="S315" s="47"/>
      <c r="U315" s="47"/>
    </row>
    <row r="316" spans="1:22" ht="15" customHeight="1" x14ac:dyDescent="0.2">
      <c r="A316" s="72">
        <v>44786</v>
      </c>
      <c r="B316" s="73" t="s">
        <v>177</v>
      </c>
      <c r="C316" s="73">
        <v>1.53</v>
      </c>
      <c r="D316" s="24">
        <v>15</v>
      </c>
      <c r="E316" s="74">
        <v>0.50972222222222219</v>
      </c>
      <c r="F316" s="74">
        <v>0.57361111111111118</v>
      </c>
      <c r="G316" s="24">
        <v>732061</v>
      </c>
      <c r="H316" s="73" t="s">
        <v>70</v>
      </c>
      <c r="I316" s="115">
        <v>22.95</v>
      </c>
      <c r="J316" s="103">
        <f t="shared" si="8"/>
        <v>22.95</v>
      </c>
      <c r="K316" s="103">
        <f t="shared" si="9"/>
        <v>0</v>
      </c>
      <c r="M316" s="49"/>
      <c r="N316" s="46"/>
      <c r="Q316" s="43"/>
      <c r="S316" s="47"/>
      <c r="U316" s="47"/>
    </row>
    <row r="317" spans="1:22" ht="15" customHeight="1" x14ac:dyDescent="0.2">
      <c r="A317" s="72">
        <v>44786</v>
      </c>
      <c r="B317" s="73" t="s">
        <v>147</v>
      </c>
      <c r="C317" s="73">
        <v>4.09</v>
      </c>
      <c r="D317" s="24">
        <v>15</v>
      </c>
      <c r="E317" s="74">
        <v>0.37013888888888885</v>
      </c>
      <c r="F317" s="74">
        <v>0.54097222222222219</v>
      </c>
      <c r="G317" s="24">
        <v>732065</v>
      </c>
      <c r="H317" s="73" t="s">
        <v>120</v>
      </c>
      <c r="I317" s="115">
        <v>61.35</v>
      </c>
      <c r="J317" s="103">
        <f t="shared" si="8"/>
        <v>61.349999999999994</v>
      </c>
      <c r="K317" s="103">
        <f t="shared" si="9"/>
        <v>0</v>
      </c>
      <c r="M317" s="49"/>
      <c r="N317" s="46"/>
      <c r="Q317" s="43"/>
      <c r="S317" s="47"/>
      <c r="U317" s="47"/>
    </row>
    <row r="318" spans="1:22" ht="15" customHeight="1" x14ac:dyDescent="0.2">
      <c r="A318" s="72">
        <v>44786</v>
      </c>
      <c r="B318" s="73" t="s">
        <v>99</v>
      </c>
      <c r="C318" s="73">
        <v>1.58</v>
      </c>
      <c r="D318" s="24">
        <v>15</v>
      </c>
      <c r="E318" s="74">
        <v>0.4513888888888889</v>
      </c>
      <c r="F318" s="74">
        <v>0.51736111111111105</v>
      </c>
      <c r="G318" s="24">
        <v>732061</v>
      </c>
      <c r="H318" s="73" t="s">
        <v>70</v>
      </c>
      <c r="I318" s="115">
        <v>23.7</v>
      </c>
      <c r="J318" s="103">
        <f t="shared" si="8"/>
        <v>23.700000000000003</v>
      </c>
      <c r="K318" s="103">
        <f t="shared" si="9"/>
        <v>0</v>
      </c>
      <c r="M318" s="49"/>
      <c r="N318" s="46"/>
      <c r="Q318" s="43"/>
      <c r="S318" s="47"/>
      <c r="U318" s="47"/>
    </row>
    <row r="319" spans="1:22" ht="15" customHeight="1" x14ac:dyDescent="0.2">
      <c r="A319" s="72">
        <v>44786</v>
      </c>
      <c r="B319" s="73" t="s">
        <v>99</v>
      </c>
      <c r="C319" s="73">
        <v>1.63</v>
      </c>
      <c r="D319" s="24">
        <v>15</v>
      </c>
      <c r="E319" s="74">
        <v>0.55694444444444446</v>
      </c>
      <c r="F319" s="74">
        <v>0.625</v>
      </c>
      <c r="G319" s="24">
        <v>732061</v>
      </c>
      <c r="H319" s="73" t="s">
        <v>70</v>
      </c>
      <c r="I319" s="115">
        <v>24.45</v>
      </c>
      <c r="J319" s="103">
        <f t="shared" si="8"/>
        <v>24.45</v>
      </c>
      <c r="K319" s="103">
        <f t="shared" si="9"/>
        <v>0</v>
      </c>
      <c r="M319" s="49"/>
      <c r="N319" s="46"/>
      <c r="Q319" s="43"/>
      <c r="S319" s="47"/>
      <c r="U319" s="47"/>
    </row>
    <row r="320" spans="1:22" ht="15" customHeight="1" x14ac:dyDescent="0.2">
      <c r="A320" s="72">
        <v>44786</v>
      </c>
      <c r="B320" s="73" t="s">
        <v>99</v>
      </c>
      <c r="C320" s="73">
        <v>1.55</v>
      </c>
      <c r="D320" s="24">
        <v>15</v>
      </c>
      <c r="E320" s="74">
        <v>0.64374999999999993</v>
      </c>
      <c r="F320" s="74">
        <v>0.70833333333333337</v>
      </c>
      <c r="G320" s="24">
        <v>732061</v>
      </c>
      <c r="H320" s="73" t="s">
        <v>70</v>
      </c>
      <c r="I320" s="115">
        <v>23.25</v>
      </c>
      <c r="J320" s="103">
        <f t="shared" si="8"/>
        <v>23.25</v>
      </c>
      <c r="K320" s="103">
        <f t="shared" si="9"/>
        <v>0</v>
      </c>
      <c r="M320" s="49"/>
      <c r="N320" s="46"/>
      <c r="Q320" s="43"/>
      <c r="S320" s="47"/>
      <c r="U320" s="47"/>
    </row>
    <row r="321" spans="1:21" ht="15" customHeight="1" x14ac:dyDescent="0.2">
      <c r="A321" s="54"/>
      <c r="B321" s="45"/>
      <c r="C321" s="45"/>
      <c r="D321" s="45"/>
      <c r="E321" s="45"/>
      <c r="F321" s="45"/>
      <c r="G321" s="49"/>
      <c r="H321" s="47"/>
      <c r="I321" s="43">
        <f>SUM(I2:I320)</f>
        <v>11214.300000000007</v>
      </c>
      <c r="J321" s="108">
        <f>SUM(J2:J320)</f>
        <v>11214.300000000007</v>
      </c>
      <c r="K321" s="103">
        <f>I321-J321</f>
        <v>0</v>
      </c>
      <c r="M321" s="49"/>
      <c r="N321" s="46"/>
      <c r="Q321" s="43"/>
      <c r="S321" s="47"/>
      <c r="U321" s="47"/>
    </row>
    <row r="322" spans="1:21" ht="15" customHeight="1" x14ac:dyDescent="0.2">
      <c r="A322" s="54"/>
      <c r="B322" s="45"/>
      <c r="C322" s="45"/>
      <c r="D322" s="45"/>
      <c r="E322" s="45"/>
      <c r="F322" s="45"/>
      <c r="G322" s="49"/>
      <c r="H322" s="47"/>
      <c r="K322" s="102"/>
      <c r="M322" s="49"/>
      <c r="N322" s="46"/>
      <c r="Q322" s="43"/>
      <c r="S322" s="47"/>
      <c r="U322" s="47"/>
    </row>
    <row r="323" spans="1:21" ht="15" customHeight="1" x14ac:dyDescent="0.2">
      <c r="A323" s="54"/>
      <c r="B323" s="45"/>
      <c r="C323" s="45"/>
      <c r="D323" s="45"/>
      <c r="E323" s="45"/>
      <c r="F323" s="45"/>
      <c r="G323" s="49"/>
      <c r="H323" s="47"/>
      <c r="I323" s="43">
        <f>I321-'ADP TT'!J78</f>
        <v>0</v>
      </c>
      <c r="J323" s="60" t="s">
        <v>107</v>
      </c>
      <c r="M323" s="49"/>
      <c r="N323" s="46"/>
      <c r="Q323" s="43"/>
      <c r="S323" s="47"/>
      <c r="U323" s="47"/>
    </row>
    <row r="324" spans="1:21" ht="15" customHeight="1" x14ac:dyDescent="0.2">
      <c r="A324" s="54"/>
      <c r="B324" s="45"/>
      <c r="C324" s="45"/>
      <c r="D324" s="45"/>
      <c r="E324" s="45"/>
      <c r="F324" s="45"/>
      <c r="G324" s="49"/>
      <c r="H324" s="47"/>
      <c r="M324" s="49"/>
      <c r="N324" s="46"/>
      <c r="Q324" s="43"/>
      <c r="S324" s="47"/>
      <c r="U324" s="47"/>
    </row>
    <row r="325" spans="1:21" ht="15" customHeight="1" x14ac:dyDescent="0.2">
      <c r="A325" s="54"/>
      <c r="B325" s="45"/>
      <c r="C325" s="45"/>
      <c r="D325" s="45"/>
      <c r="E325" s="45"/>
      <c r="F325" s="45"/>
      <c r="G325" s="49"/>
      <c r="H325" s="47"/>
      <c r="M325" s="49"/>
      <c r="N325" s="46"/>
      <c r="Q325" s="43"/>
      <c r="S325" s="47"/>
      <c r="U325" s="47"/>
    </row>
    <row r="326" spans="1:21" ht="15" customHeight="1" x14ac:dyDescent="0.2">
      <c r="A326" s="54"/>
      <c r="B326" s="45"/>
      <c r="C326" s="45"/>
      <c r="D326" s="45"/>
      <c r="E326" s="45"/>
      <c r="F326" s="45"/>
      <c r="G326" s="49"/>
      <c r="H326" s="47"/>
      <c r="M326" s="49"/>
      <c r="N326" s="46"/>
      <c r="Q326" s="43"/>
      <c r="S326" s="47"/>
      <c r="U326" s="47"/>
    </row>
    <row r="327" spans="1:21" ht="15" customHeight="1" x14ac:dyDescent="0.2">
      <c r="A327" s="54"/>
      <c r="B327" s="45"/>
      <c r="C327" s="45"/>
      <c r="D327" s="45"/>
      <c r="E327" s="45"/>
      <c r="F327" s="45"/>
      <c r="G327" s="49"/>
      <c r="H327" s="47"/>
      <c r="M327" s="49"/>
      <c r="N327" s="46"/>
      <c r="Q327" s="43"/>
      <c r="S327" s="47"/>
      <c r="U327" s="47"/>
    </row>
    <row r="328" spans="1:21" ht="15" customHeight="1" x14ac:dyDescent="0.2">
      <c r="A328" s="54"/>
      <c r="B328" s="45"/>
      <c r="C328" s="45"/>
      <c r="D328" s="45"/>
      <c r="E328" s="45"/>
      <c r="F328" s="45"/>
      <c r="G328" s="49"/>
      <c r="H328" s="47"/>
      <c r="M328" s="49"/>
      <c r="N328" s="46"/>
      <c r="Q328" s="43"/>
      <c r="S328" s="47"/>
      <c r="U328" s="47"/>
    </row>
    <row r="329" spans="1:21" ht="15" customHeight="1" x14ac:dyDescent="0.2">
      <c r="A329" s="54"/>
      <c r="B329" s="45"/>
      <c r="C329" s="45"/>
      <c r="D329" s="45"/>
      <c r="E329" s="45"/>
      <c r="F329" s="45"/>
      <c r="G329" s="49"/>
      <c r="H329" s="47"/>
      <c r="M329" s="49"/>
      <c r="N329" s="46"/>
      <c r="Q329" s="43"/>
      <c r="S329" s="47"/>
      <c r="U329" s="47"/>
    </row>
    <row r="330" spans="1:21" ht="15" customHeight="1" x14ac:dyDescent="0.2">
      <c r="A330" s="54"/>
      <c r="B330" s="45"/>
      <c r="C330" s="45"/>
      <c r="D330" s="45"/>
      <c r="E330" s="45"/>
      <c r="F330" s="45"/>
      <c r="G330" s="49"/>
      <c r="H330" s="47"/>
      <c r="M330" s="49"/>
      <c r="N330" s="46"/>
      <c r="Q330" s="43"/>
      <c r="S330" s="47"/>
      <c r="U330" s="47"/>
    </row>
    <row r="331" spans="1:21" ht="15" customHeight="1" x14ac:dyDescent="0.2">
      <c r="A331" s="54"/>
      <c r="B331" s="45"/>
      <c r="C331" s="45"/>
      <c r="D331" s="45"/>
      <c r="E331" s="45"/>
      <c r="F331" s="45"/>
      <c r="G331" s="49"/>
      <c r="H331" s="47"/>
      <c r="M331" s="49"/>
      <c r="N331" s="46"/>
      <c r="Q331" s="43"/>
      <c r="S331" s="47"/>
      <c r="U331" s="47"/>
    </row>
    <row r="332" spans="1:21" ht="15" customHeight="1" x14ac:dyDescent="0.2">
      <c r="A332" s="54"/>
      <c r="B332" s="45"/>
      <c r="C332" s="45"/>
      <c r="D332" s="45"/>
      <c r="E332" s="45"/>
      <c r="F332" s="45"/>
      <c r="G332" s="49"/>
      <c r="H332" s="47"/>
      <c r="M332" s="49"/>
      <c r="N332" s="46"/>
      <c r="Q332" s="43"/>
      <c r="S332" s="47"/>
      <c r="U332" s="47"/>
    </row>
    <row r="333" spans="1:21" ht="15" customHeight="1" x14ac:dyDescent="0.2">
      <c r="A333" s="54"/>
      <c r="B333" s="45"/>
      <c r="C333" s="45"/>
      <c r="D333" s="45"/>
      <c r="E333" s="45"/>
      <c r="F333" s="45"/>
      <c r="G333" s="49"/>
      <c r="H333" s="47"/>
      <c r="M333" s="49"/>
      <c r="N333" s="46"/>
      <c r="Q333" s="43"/>
      <c r="S333" s="47"/>
      <c r="U333" s="47"/>
    </row>
    <row r="334" spans="1:21" ht="15" customHeight="1" x14ac:dyDescent="0.2">
      <c r="A334" s="54"/>
      <c r="B334" s="45"/>
      <c r="C334" s="45"/>
      <c r="D334" s="45"/>
      <c r="E334" s="45"/>
      <c r="F334" s="45"/>
      <c r="G334" s="49"/>
      <c r="H334" s="47"/>
      <c r="M334" s="49"/>
      <c r="N334" s="46"/>
      <c r="Q334" s="43"/>
      <c r="S334" s="47"/>
      <c r="U334" s="47"/>
    </row>
    <row r="335" spans="1:21" ht="15" customHeight="1" x14ac:dyDescent="0.2">
      <c r="A335" s="54"/>
      <c r="B335" s="45"/>
      <c r="C335" s="45"/>
      <c r="D335" s="45"/>
      <c r="E335" s="45"/>
      <c r="F335" s="45"/>
      <c r="G335" s="49"/>
      <c r="H335" s="47"/>
      <c r="M335" s="49"/>
      <c r="N335" s="46"/>
      <c r="Q335" s="43"/>
      <c r="S335" s="47"/>
      <c r="U335" s="47"/>
    </row>
    <row r="336" spans="1:21" ht="15" customHeight="1" x14ac:dyDescent="0.2">
      <c r="A336" s="54"/>
      <c r="B336" s="45"/>
      <c r="C336" s="45"/>
      <c r="D336" s="45"/>
      <c r="E336" s="45"/>
      <c r="F336" s="45"/>
      <c r="G336" s="49"/>
      <c r="H336" s="47"/>
      <c r="M336" s="49"/>
      <c r="N336" s="46"/>
      <c r="Q336" s="43"/>
      <c r="S336" s="47"/>
      <c r="U336" s="47"/>
    </row>
    <row r="337" spans="1:21" ht="15" customHeight="1" x14ac:dyDescent="0.2">
      <c r="A337" s="54"/>
      <c r="B337" s="45"/>
      <c r="C337" s="45"/>
      <c r="D337" s="45"/>
      <c r="E337" s="45"/>
      <c r="F337" s="45"/>
      <c r="G337" s="49"/>
      <c r="H337" s="47"/>
      <c r="M337" s="49"/>
      <c r="N337" s="46"/>
      <c r="Q337" s="43"/>
      <c r="S337" s="47"/>
      <c r="U337" s="47"/>
    </row>
    <row r="338" spans="1:21" ht="15" customHeight="1" x14ac:dyDescent="0.2">
      <c r="A338" s="54"/>
      <c r="B338" s="45"/>
      <c r="C338" s="45"/>
      <c r="D338" s="45"/>
      <c r="E338" s="45"/>
      <c r="F338" s="45"/>
      <c r="G338" s="49"/>
      <c r="H338" s="47"/>
      <c r="M338" s="49"/>
      <c r="N338" s="46"/>
      <c r="Q338" s="43"/>
      <c r="S338" s="47"/>
      <c r="U338" s="47"/>
    </row>
    <row r="339" spans="1:21" ht="15" customHeight="1" x14ac:dyDescent="0.2">
      <c r="A339" s="54"/>
      <c r="B339" s="45"/>
      <c r="C339" s="45"/>
      <c r="D339" s="45"/>
      <c r="E339" s="45"/>
      <c r="F339" s="45"/>
      <c r="G339" s="49"/>
      <c r="H339" s="47"/>
      <c r="M339" s="49"/>
      <c r="N339" s="46"/>
      <c r="Q339" s="43"/>
      <c r="S339" s="47"/>
      <c r="U339" s="47"/>
    </row>
    <row r="340" spans="1:21" ht="15" customHeight="1" x14ac:dyDescent="0.2">
      <c r="A340" s="54"/>
      <c r="B340" s="45"/>
      <c r="C340" s="45"/>
      <c r="D340" s="45"/>
      <c r="E340" s="45"/>
      <c r="F340" s="45"/>
      <c r="G340" s="49"/>
      <c r="H340" s="47"/>
      <c r="M340" s="49"/>
      <c r="N340" s="46"/>
      <c r="Q340" s="43"/>
      <c r="S340" s="47"/>
      <c r="U340" s="47"/>
    </row>
    <row r="341" spans="1:21" ht="15" customHeight="1" x14ac:dyDescent="0.2">
      <c r="A341" s="54"/>
      <c r="B341" s="45"/>
      <c r="C341" s="45"/>
      <c r="D341" s="45"/>
      <c r="E341" s="45"/>
      <c r="F341" s="45"/>
      <c r="G341" s="49"/>
      <c r="H341" s="47"/>
      <c r="M341" s="49"/>
      <c r="N341" s="46"/>
      <c r="Q341" s="43"/>
      <c r="S341" s="47"/>
      <c r="U341" s="47"/>
    </row>
    <row r="342" spans="1:21" ht="15" customHeight="1" x14ac:dyDescent="0.2">
      <c r="A342" s="54"/>
      <c r="B342" s="45"/>
      <c r="C342" s="45"/>
      <c r="D342" s="45"/>
      <c r="E342" s="45"/>
      <c r="F342" s="45"/>
      <c r="G342" s="49"/>
      <c r="H342" s="47"/>
      <c r="M342" s="49"/>
      <c r="N342" s="46"/>
      <c r="Q342" s="43"/>
      <c r="S342" s="47"/>
      <c r="U342" s="47"/>
    </row>
    <row r="343" spans="1:21" ht="15" customHeight="1" x14ac:dyDescent="0.2">
      <c r="A343" s="54"/>
      <c r="B343" s="45"/>
      <c r="C343" s="45"/>
      <c r="D343" s="45"/>
      <c r="E343" s="45"/>
      <c r="F343" s="45"/>
      <c r="G343" s="49"/>
      <c r="H343" s="47"/>
      <c r="M343" s="49"/>
      <c r="N343" s="46"/>
      <c r="Q343" s="43"/>
      <c r="S343" s="47"/>
      <c r="U343" s="47"/>
    </row>
    <row r="344" spans="1:21" ht="15" customHeight="1" x14ac:dyDescent="0.2">
      <c r="A344" s="54"/>
      <c r="B344" s="45"/>
      <c r="C344" s="45"/>
      <c r="D344" s="45"/>
      <c r="E344" s="45"/>
      <c r="F344" s="45"/>
      <c r="G344" s="49"/>
      <c r="H344" s="47"/>
      <c r="M344" s="49"/>
      <c r="N344" s="46"/>
      <c r="Q344" s="43"/>
      <c r="S344" s="47"/>
      <c r="U344" s="47"/>
    </row>
    <row r="345" spans="1:21" ht="15" customHeight="1" x14ac:dyDescent="0.2">
      <c r="A345" s="54"/>
      <c r="B345" s="45"/>
      <c r="C345" s="45"/>
      <c r="D345" s="45"/>
      <c r="E345" s="45"/>
      <c r="F345" s="45"/>
      <c r="G345" s="49"/>
      <c r="H345" s="47"/>
      <c r="M345" s="49"/>
      <c r="N345" s="46"/>
      <c r="Q345" s="43"/>
      <c r="S345" s="47"/>
      <c r="U345" s="47"/>
    </row>
    <row r="346" spans="1:21" ht="15" customHeight="1" x14ac:dyDescent="0.2">
      <c r="A346" s="54"/>
      <c r="B346" s="45"/>
      <c r="C346" s="45"/>
      <c r="D346" s="45"/>
      <c r="E346" s="45"/>
      <c r="F346" s="45"/>
      <c r="G346" s="49"/>
      <c r="H346" s="47"/>
      <c r="M346" s="49"/>
      <c r="N346" s="46"/>
      <c r="Q346" s="43"/>
      <c r="S346" s="47"/>
      <c r="U346" s="47"/>
    </row>
    <row r="347" spans="1:21" ht="15" customHeight="1" x14ac:dyDescent="0.2">
      <c r="A347" s="54"/>
      <c r="B347" s="45"/>
      <c r="C347" s="45"/>
      <c r="D347" s="45"/>
      <c r="E347" s="45"/>
      <c r="F347" s="45"/>
      <c r="G347" s="49"/>
      <c r="H347" s="47"/>
      <c r="M347" s="49"/>
      <c r="N347" s="46"/>
      <c r="Q347" s="43"/>
      <c r="S347" s="47"/>
      <c r="U347" s="47"/>
    </row>
    <row r="348" spans="1:21" ht="15" customHeight="1" x14ac:dyDescent="0.2">
      <c r="A348" s="54"/>
      <c r="B348" s="45"/>
      <c r="C348" s="45"/>
      <c r="D348" s="45"/>
      <c r="E348" s="45"/>
      <c r="F348" s="45"/>
      <c r="G348" s="49"/>
      <c r="H348" s="47"/>
      <c r="M348" s="49"/>
      <c r="N348" s="46"/>
      <c r="Q348" s="43"/>
      <c r="S348" s="47"/>
      <c r="U348" s="47"/>
    </row>
    <row r="349" spans="1:21" ht="15" customHeight="1" x14ac:dyDescent="0.2">
      <c r="A349" s="54"/>
      <c r="B349" s="45"/>
      <c r="C349" s="45"/>
      <c r="D349" s="45"/>
      <c r="E349" s="45"/>
      <c r="F349" s="45"/>
      <c r="G349" s="49"/>
      <c r="H349" s="47"/>
      <c r="M349" s="49"/>
      <c r="N349" s="46"/>
      <c r="Q349" s="43"/>
      <c r="S349" s="47"/>
      <c r="U349" s="47"/>
    </row>
    <row r="350" spans="1:21" ht="15" customHeight="1" x14ac:dyDescent="0.2">
      <c r="A350" s="54"/>
      <c r="B350" s="45"/>
      <c r="C350" s="45"/>
      <c r="D350" s="45"/>
      <c r="E350" s="45"/>
      <c r="F350" s="45"/>
      <c r="G350" s="49"/>
      <c r="H350" s="47"/>
      <c r="M350" s="49"/>
      <c r="N350" s="46"/>
      <c r="Q350" s="43"/>
      <c r="S350" s="47"/>
      <c r="U350" s="47"/>
    </row>
    <row r="351" spans="1:21" ht="15" customHeight="1" x14ac:dyDescent="0.2">
      <c r="A351" s="54"/>
      <c r="B351" s="45"/>
      <c r="C351" s="45"/>
      <c r="D351" s="45"/>
      <c r="E351" s="45"/>
      <c r="F351" s="45"/>
      <c r="G351" s="49"/>
      <c r="H351" s="47"/>
      <c r="M351" s="49"/>
      <c r="N351" s="46"/>
      <c r="Q351" s="43"/>
      <c r="S351" s="47"/>
      <c r="U351" s="47"/>
    </row>
    <row r="352" spans="1:21" ht="15" customHeight="1" x14ac:dyDescent="0.2">
      <c r="A352" s="54"/>
      <c r="B352" s="45"/>
      <c r="C352" s="45"/>
      <c r="D352" s="45"/>
      <c r="E352" s="45"/>
      <c r="F352" s="45"/>
      <c r="G352" s="49"/>
      <c r="H352" s="47"/>
      <c r="M352" s="49"/>
      <c r="N352" s="46"/>
      <c r="Q352" s="43"/>
      <c r="S352" s="47"/>
      <c r="U352" s="47"/>
    </row>
    <row r="353" spans="1:21" ht="15" customHeight="1" x14ac:dyDescent="0.2">
      <c r="A353" s="54"/>
      <c r="B353" s="45"/>
      <c r="C353" s="45"/>
      <c r="D353" s="45"/>
      <c r="E353" s="45"/>
      <c r="F353" s="45"/>
      <c r="G353" s="49"/>
      <c r="H353" s="47"/>
      <c r="M353" s="49"/>
      <c r="N353" s="46"/>
      <c r="Q353" s="43"/>
      <c r="S353" s="47"/>
      <c r="U353" s="47"/>
    </row>
    <row r="354" spans="1:21" ht="15" customHeight="1" x14ac:dyDescent="0.2">
      <c r="A354" s="54"/>
      <c r="B354" s="45"/>
      <c r="C354" s="45"/>
      <c r="D354" s="45"/>
      <c r="E354" s="45"/>
      <c r="F354" s="45"/>
      <c r="G354" s="49"/>
      <c r="H354" s="47"/>
      <c r="L354" s="60" t="s">
        <v>170</v>
      </c>
      <c r="M354" s="49"/>
      <c r="N354" s="46"/>
      <c r="Q354" s="43"/>
      <c r="S354" s="47"/>
      <c r="U354" s="47"/>
    </row>
    <row r="355" spans="1:21" ht="15" customHeight="1" x14ac:dyDescent="0.2">
      <c r="A355" s="54"/>
      <c r="B355" s="45"/>
      <c r="C355" s="45"/>
      <c r="D355" s="45"/>
      <c r="E355" s="45"/>
      <c r="F355" s="45"/>
      <c r="G355" s="49"/>
      <c r="H355" s="47"/>
      <c r="M355" s="49"/>
      <c r="N355" s="46"/>
      <c r="Q355" s="43"/>
      <c r="S355" s="47"/>
      <c r="U355" s="47"/>
    </row>
    <row r="356" spans="1:21" ht="15" customHeight="1" x14ac:dyDescent="0.2">
      <c r="A356" s="54"/>
      <c r="B356" s="45"/>
      <c r="C356" s="45"/>
      <c r="D356" s="45"/>
      <c r="E356" s="45"/>
      <c r="F356" s="45"/>
      <c r="G356" s="49"/>
      <c r="H356" s="47"/>
      <c r="M356" s="49"/>
      <c r="N356" s="46"/>
      <c r="Q356" s="43"/>
      <c r="S356" s="47"/>
      <c r="U356" s="47"/>
    </row>
    <row r="357" spans="1:21" ht="15" customHeight="1" x14ac:dyDescent="0.2">
      <c r="A357" s="54"/>
      <c r="B357" s="45"/>
      <c r="C357" s="45"/>
      <c r="D357" s="45"/>
      <c r="E357" s="45"/>
      <c r="F357" s="45"/>
      <c r="G357" s="49"/>
      <c r="H357" s="47"/>
      <c r="M357" s="49"/>
      <c r="N357" s="46"/>
      <c r="Q357" s="43"/>
      <c r="S357" s="47"/>
      <c r="U357" s="47"/>
    </row>
    <row r="358" spans="1:21" ht="15" customHeight="1" x14ac:dyDescent="0.2">
      <c r="A358" s="54"/>
      <c r="B358" s="45"/>
      <c r="C358" s="45"/>
      <c r="D358" s="45"/>
      <c r="E358" s="45"/>
      <c r="F358" s="45"/>
      <c r="G358" s="49"/>
      <c r="H358" s="47"/>
      <c r="M358" s="49"/>
      <c r="N358" s="46"/>
      <c r="Q358" s="43"/>
      <c r="S358" s="47"/>
      <c r="U358" s="47"/>
    </row>
    <row r="359" spans="1:21" ht="15" customHeight="1" x14ac:dyDescent="0.2">
      <c r="A359" s="54"/>
      <c r="B359" s="45"/>
      <c r="C359" s="45"/>
      <c r="D359" s="45"/>
      <c r="E359" s="45"/>
      <c r="F359" s="45"/>
      <c r="G359" s="49"/>
      <c r="H359" s="47"/>
      <c r="M359" s="49"/>
      <c r="N359" s="46"/>
      <c r="Q359" s="43"/>
      <c r="S359" s="47"/>
      <c r="U359" s="47"/>
    </row>
    <row r="360" spans="1:21" ht="15" customHeight="1" x14ac:dyDescent="0.2">
      <c r="A360" s="54"/>
      <c r="B360" s="45"/>
      <c r="C360" s="45"/>
      <c r="D360" s="45"/>
      <c r="E360" s="45"/>
      <c r="F360" s="45"/>
      <c r="G360" s="49"/>
      <c r="H360" s="47"/>
      <c r="M360" s="49"/>
      <c r="N360" s="46"/>
      <c r="Q360" s="43"/>
      <c r="S360" s="47"/>
      <c r="U360" s="47"/>
    </row>
    <row r="361" spans="1:21" ht="15" customHeight="1" x14ac:dyDescent="0.2">
      <c r="A361" s="54"/>
      <c r="B361" s="45"/>
      <c r="C361" s="45"/>
      <c r="D361" s="45"/>
      <c r="E361" s="45"/>
      <c r="F361" s="45"/>
      <c r="G361" s="49"/>
      <c r="H361" s="47"/>
      <c r="M361" s="49"/>
      <c r="N361" s="46"/>
      <c r="Q361" s="43"/>
      <c r="S361" s="47"/>
      <c r="U361" s="47"/>
    </row>
    <row r="362" spans="1:21" ht="15" customHeight="1" x14ac:dyDescent="0.2">
      <c r="A362" s="54"/>
      <c r="B362" s="45"/>
      <c r="C362" s="45"/>
      <c r="D362" s="45"/>
      <c r="E362" s="45"/>
      <c r="F362" s="45"/>
      <c r="G362" s="49"/>
      <c r="H362" s="47"/>
      <c r="M362" s="49"/>
      <c r="N362" s="46"/>
      <c r="Q362" s="43"/>
      <c r="S362" s="47"/>
      <c r="U362" s="47"/>
    </row>
    <row r="363" spans="1:21" ht="15" customHeight="1" x14ac:dyDescent="0.2">
      <c r="A363" s="54"/>
      <c r="B363" s="45"/>
      <c r="C363" s="45"/>
      <c r="D363" s="45"/>
      <c r="E363" s="45"/>
      <c r="F363" s="45"/>
      <c r="G363" s="49"/>
      <c r="H363" s="47"/>
      <c r="M363" s="49"/>
      <c r="N363" s="46"/>
      <c r="Q363" s="43"/>
      <c r="S363" s="47"/>
      <c r="U363" s="47"/>
    </row>
    <row r="364" spans="1:21" ht="15" customHeight="1" x14ac:dyDescent="0.2">
      <c r="A364" s="54"/>
      <c r="B364" s="45"/>
      <c r="C364" s="45"/>
      <c r="D364" s="45"/>
      <c r="E364" s="45"/>
      <c r="F364" s="45"/>
      <c r="G364" s="49"/>
      <c r="H364" s="47"/>
      <c r="M364" s="49"/>
      <c r="N364" s="46"/>
      <c r="Q364" s="43"/>
      <c r="S364" s="47"/>
      <c r="U364" s="47"/>
    </row>
    <row r="365" spans="1:21" ht="15" customHeight="1" x14ac:dyDescent="0.2">
      <c r="A365" s="54"/>
      <c r="B365" s="45"/>
      <c r="C365" s="45"/>
      <c r="D365" s="45"/>
      <c r="E365" s="45"/>
      <c r="F365" s="45"/>
      <c r="G365" s="49"/>
      <c r="H365" s="47"/>
      <c r="M365" s="49"/>
      <c r="N365" s="46"/>
      <c r="Q365" s="43"/>
      <c r="S365" s="47"/>
      <c r="U365" s="47"/>
    </row>
    <row r="366" spans="1:21" ht="15" customHeight="1" x14ac:dyDescent="0.2">
      <c r="A366" s="54"/>
      <c r="B366" s="45"/>
      <c r="C366" s="45"/>
      <c r="D366" s="45"/>
      <c r="E366" s="45"/>
      <c r="F366" s="45"/>
      <c r="G366" s="49"/>
      <c r="H366" s="47"/>
      <c r="M366" s="49"/>
      <c r="N366" s="46"/>
      <c r="Q366" s="43"/>
      <c r="S366" s="47"/>
      <c r="U366" s="47"/>
    </row>
    <row r="367" spans="1:21" ht="15" customHeight="1" x14ac:dyDescent="0.2">
      <c r="A367" s="54"/>
      <c r="B367" s="45"/>
      <c r="C367" s="45"/>
      <c r="D367" s="45"/>
      <c r="E367" s="45"/>
      <c r="F367" s="45"/>
      <c r="G367" s="49"/>
      <c r="H367" s="47"/>
      <c r="M367" s="49"/>
      <c r="N367" s="46"/>
      <c r="Q367" s="43"/>
      <c r="S367" s="47"/>
      <c r="U367" s="47"/>
    </row>
    <row r="368" spans="1:21" ht="15" customHeight="1" x14ac:dyDescent="0.2">
      <c r="A368" s="54"/>
      <c r="B368" s="45"/>
      <c r="C368" s="45"/>
      <c r="D368" s="45"/>
      <c r="E368" s="45"/>
      <c r="F368" s="45"/>
      <c r="G368" s="49"/>
      <c r="H368" s="47"/>
      <c r="M368" s="49"/>
      <c r="N368" s="46"/>
      <c r="Q368" s="43"/>
      <c r="S368" s="47"/>
      <c r="U368" s="47"/>
    </row>
    <row r="369" spans="1:21" ht="15" customHeight="1" x14ac:dyDescent="0.2">
      <c r="A369" s="54"/>
      <c r="B369" s="45"/>
      <c r="C369" s="45"/>
      <c r="D369" s="45"/>
      <c r="E369" s="45"/>
      <c r="F369" s="45"/>
      <c r="G369" s="49"/>
      <c r="H369" s="47"/>
      <c r="M369" s="49"/>
      <c r="N369" s="46"/>
      <c r="Q369" s="43"/>
      <c r="S369" s="47"/>
      <c r="U369" s="47"/>
    </row>
    <row r="370" spans="1:21" ht="15" customHeight="1" x14ac:dyDescent="0.2">
      <c r="A370" s="54"/>
      <c r="B370" s="45"/>
      <c r="C370" s="45"/>
      <c r="D370" s="45"/>
      <c r="E370" s="45"/>
      <c r="F370" s="45"/>
      <c r="G370" s="49"/>
      <c r="H370" s="47"/>
      <c r="M370" s="49"/>
      <c r="N370" s="46"/>
      <c r="Q370" s="43"/>
      <c r="S370" s="47"/>
      <c r="U370" s="47"/>
    </row>
    <row r="371" spans="1:21" ht="15" customHeight="1" x14ac:dyDescent="0.2">
      <c r="A371" s="54"/>
      <c r="B371" s="45"/>
      <c r="C371" s="45"/>
      <c r="D371" s="45"/>
      <c r="E371" s="45"/>
      <c r="F371" s="45"/>
      <c r="G371" s="49"/>
      <c r="H371" s="47"/>
      <c r="M371" s="49"/>
      <c r="N371" s="46"/>
      <c r="Q371" s="43"/>
      <c r="S371" s="47"/>
      <c r="U371" s="47"/>
    </row>
    <row r="372" spans="1:21" ht="15" customHeight="1" x14ac:dyDescent="0.2">
      <c r="A372" s="54"/>
      <c r="B372" s="45"/>
      <c r="C372" s="45"/>
      <c r="D372" s="45"/>
      <c r="E372" s="45"/>
      <c r="F372" s="45"/>
      <c r="G372" s="49"/>
      <c r="H372" s="47"/>
      <c r="M372" s="49"/>
      <c r="N372" s="46"/>
      <c r="Q372" s="43"/>
      <c r="S372" s="47"/>
      <c r="U372" s="47"/>
    </row>
    <row r="373" spans="1:21" ht="15" customHeight="1" x14ac:dyDescent="0.2">
      <c r="A373" s="54"/>
      <c r="B373" s="45"/>
      <c r="C373" s="45"/>
      <c r="D373" s="45"/>
      <c r="E373" s="45"/>
      <c r="F373" s="45"/>
      <c r="G373" s="49"/>
      <c r="H373" s="47"/>
      <c r="M373" s="49"/>
      <c r="N373" s="46"/>
      <c r="Q373" s="43"/>
      <c r="S373" s="47"/>
      <c r="U373" s="47"/>
    </row>
    <row r="374" spans="1:21" ht="15" customHeight="1" x14ac:dyDescent="0.2">
      <c r="A374" s="54"/>
      <c r="B374" s="45"/>
      <c r="C374" s="45"/>
      <c r="D374" s="45"/>
      <c r="E374" s="45"/>
      <c r="F374" s="45"/>
      <c r="G374" s="49"/>
      <c r="H374" s="47"/>
      <c r="M374" s="49"/>
      <c r="N374" s="46"/>
      <c r="Q374" s="43"/>
      <c r="S374" s="47"/>
      <c r="U374" s="47"/>
    </row>
    <row r="375" spans="1:21" ht="15" customHeight="1" x14ac:dyDescent="0.2">
      <c r="A375" s="54"/>
      <c r="B375" s="45"/>
      <c r="C375" s="45"/>
      <c r="D375" s="45"/>
      <c r="E375" s="45"/>
      <c r="F375" s="45"/>
      <c r="G375" s="49"/>
      <c r="H375" s="47"/>
      <c r="M375" s="49"/>
      <c r="N375" s="46"/>
      <c r="Q375" s="43"/>
      <c r="S375" s="47"/>
      <c r="U375" s="47"/>
    </row>
    <row r="376" spans="1:21" ht="15" customHeight="1" x14ac:dyDescent="0.2">
      <c r="A376" s="54"/>
      <c r="B376" s="45"/>
      <c r="C376" s="45"/>
      <c r="D376" s="45"/>
      <c r="E376" s="45"/>
      <c r="F376" s="45"/>
      <c r="G376" s="49"/>
      <c r="H376" s="47"/>
      <c r="M376" s="49"/>
      <c r="N376" s="46"/>
      <c r="Q376" s="43"/>
      <c r="S376" s="47"/>
      <c r="U376" s="47"/>
    </row>
    <row r="377" spans="1:21" ht="15" customHeight="1" x14ac:dyDescent="0.2">
      <c r="A377" s="54"/>
      <c r="B377" s="45"/>
      <c r="C377" s="45"/>
      <c r="D377" s="45"/>
      <c r="E377" s="45"/>
      <c r="F377" s="45"/>
      <c r="G377" s="49"/>
      <c r="H377" s="47"/>
      <c r="M377" s="49"/>
      <c r="N377" s="46"/>
      <c r="Q377" s="43"/>
      <c r="S377" s="47"/>
      <c r="U377" s="47"/>
    </row>
    <row r="378" spans="1:21" ht="15" customHeight="1" x14ac:dyDescent="0.2">
      <c r="A378" s="54"/>
      <c r="B378" s="45"/>
      <c r="C378" s="45"/>
      <c r="D378" s="45"/>
      <c r="E378" s="45"/>
      <c r="F378" s="45"/>
      <c r="G378" s="49"/>
      <c r="H378" s="47"/>
      <c r="M378" s="49"/>
      <c r="N378" s="46"/>
      <c r="Q378" s="43"/>
      <c r="S378" s="47"/>
      <c r="U378" s="47"/>
    </row>
    <row r="379" spans="1:21" ht="15" customHeight="1" x14ac:dyDescent="0.2">
      <c r="A379" s="54"/>
      <c r="B379" s="45"/>
      <c r="C379" s="45"/>
      <c r="D379" s="45"/>
      <c r="E379" s="45"/>
      <c r="F379" s="45"/>
      <c r="G379" s="49"/>
      <c r="H379" s="47"/>
      <c r="M379" s="49"/>
      <c r="N379" s="46"/>
      <c r="Q379" s="43"/>
      <c r="S379" s="47"/>
      <c r="U379" s="47"/>
    </row>
    <row r="380" spans="1:21" ht="15" customHeight="1" x14ac:dyDescent="0.2">
      <c r="A380" s="54"/>
      <c r="B380" s="45"/>
      <c r="C380" s="45"/>
      <c r="D380" s="45"/>
      <c r="E380" s="45"/>
      <c r="F380" s="45"/>
      <c r="G380" s="49"/>
      <c r="H380" s="47"/>
      <c r="M380" s="49"/>
      <c r="N380" s="46"/>
      <c r="Q380" s="43"/>
      <c r="S380" s="47"/>
      <c r="U380" s="47"/>
    </row>
    <row r="381" spans="1:21" ht="15" customHeight="1" x14ac:dyDescent="0.2">
      <c r="A381" s="54"/>
      <c r="B381" s="45"/>
      <c r="C381" s="45"/>
      <c r="D381" s="45"/>
      <c r="E381" s="45"/>
      <c r="F381" s="45"/>
      <c r="G381" s="49"/>
      <c r="H381" s="47"/>
      <c r="M381" s="49"/>
      <c r="N381" s="46"/>
      <c r="Q381" s="43"/>
      <c r="S381" s="47"/>
      <c r="U381" s="47"/>
    </row>
    <row r="382" spans="1:21" ht="15" customHeight="1" x14ac:dyDescent="0.2">
      <c r="A382" s="54"/>
      <c r="B382" s="45"/>
      <c r="C382" s="45"/>
      <c r="D382" s="45"/>
      <c r="E382" s="45"/>
      <c r="F382" s="45"/>
      <c r="G382" s="49"/>
      <c r="H382" s="47"/>
      <c r="M382" s="49"/>
      <c r="N382" s="46"/>
      <c r="Q382" s="43"/>
      <c r="S382" s="47"/>
      <c r="U382" s="47"/>
    </row>
    <row r="383" spans="1:21" ht="15" customHeight="1" x14ac:dyDescent="0.2">
      <c r="A383" s="54"/>
      <c r="B383" s="45"/>
      <c r="C383" s="45"/>
      <c r="D383" s="45"/>
      <c r="E383" s="45"/>
      <c r="F383" s="45"/>
      <c r="G383" s="49"/>
      <c r="H383" s="47"/>
      <c r="M383" s="49"/>
      <c r="N383" s="46"/>
      <c r="Q383" s="43"/>
      <c r="S383" s="47"/>
      <c r="U383" s="47"/>
    </row>
    <row r="384" spans="1:21" ht="15" customHeight="1" x14ac:dyDescent="0.2">
      <c r="A384" s="54"/>
      <c r="B384" s="45"/>
      <c r="C384" s="45"/>
      <c r="D384" s="45"/>
      <c r="E384" s="45"/>
      <c r="F384" s="45"/>
      <c r="G384" s="49"/>
      <c r="H384" s="47"/>
      <c r="M384" s="49"/>
      <c r="N384" s="46"/>
      <c r="Q384" s="43"/>
      <c r="S384" s="47"/>
      <c r="U384" s="47"/>
    </row>
    <row r="385" spans="1:21" ht="15" customHeight="1" x14ac:dyDescent="0.2">
      <c r="A385" s="54"/>
      <c r="B385" s="45"/>
      <c r="C385" s="45"/>
      <c r="D385" s="45"/>
      <c r="E385" s="45"/>
      <c r="F385" s="45"/>
      <c r="G385" s="49"/>
      <c r="H385" s="47"/>
      <c r="M385" s="49"/>
      <c r="N385" s="46"/>
      <c r="Q385" s="43"/>
      <c r="S385" s="47"/>
      <c r="U385" s="47"/>
    </row>
    <row r="386" spans="1:21" ht="15" customHeight="1" x14ac:dyDescent="0.2">
      <c r="A386" s="54"/>
      <c r="B386" s="45"/>
      <c r="C386" s="45"/>
      <c r="D386" s="45"/>
      <c r="E386" s="45"/>
      <c r="F386" s="45"/>
      <c r="G386" s="49"/>
      <c r="H386" s="47"/>
      <c r="M386" s="49"/>
      <c r="N386" s="46"/>
      <c r="Q386" s="43"/>
      <c r="S386" s="47"/>
      <c r="U386" s="47"/>
    </row>
    <row r="387" spans="1:21" ht="15" customHeight="1" x14ac:dyDescent="0.2">
      <c r="A387" s="54"/>
      <c r="B387" s="45"/>
      <c r="C387" s="45"/>
      <c r="D387" s="45"/>
      <c r="E387" s="45"/>
      <c r="F387" s="45"/>
      <c r="G387" s="49"/>
      <c r="H387" s="47"/>
      <c r="M387" s="49"/>
      <c r="N387" s="46"/>
      <c r="Q387" s="43"/>
      <c r="S387" s="47"/>
      <c r="U387" s="47"/>
    </row>
    <row r="388" spans="1:21" ht="15" customHeight="1" x14ac:dyDescent="0.2">
      <c r="A388" s="54"/>
      <c r="B388" s="45"/>
      <c r="C388" s="45"/>
      <c r="D388" s="45"/>
      <c r="E388" s="45"/>
      <c r="F388" s="45"/>
      <c r="G388" s="49"/>
      <c r="H388" s="47"/>
      <c r="M388" s="49"/>
      <c r="N388" s="46"/>
      <c r="Q388" s="43"/>
      <c r="S388" s="47"/>
      <c r="U388" s="47"/>
    </row>
    <row r="389" spans="1:21" ht="15" customHeight="1" x14ac:dyDescent="0.2">
      <c r="A389" s="54"/>
      <c r="B389" s="45"/>
      <c r="C389" s="45"/>
      <c r="D389" s="45"/>
      <c r="E389" s="45"/>
      <c r="F389" s="45"/>
      <c r="G389" s="49"/>
      <c r="H389" s="47"/>
      <c r="M389" s="49"/>
      <c r="N389" s="46"/>
      <c r="Q389" s="43"/>
      <c r="S389" s="47"/>
      <c r="U389" s="47"/>
    </row>
    <row r="390" spans="1:21" ht="15" customHeight="1" x14ac:dyDescent="0.2">
      <c r="A390" s="54"/>
      <c r="B390" s="45"/>
      <c r="C390" s="45"/>
      <c r="D390" s="45"/>
      <c r="E390" s="45"/>
      <c r="F390" s="45"/>
      <c r="G390" s="49"/>
      <c r="H390" s="47"/>
      <c r="M390" s="49"/>
      <c r="N390" s="46"/>
      <c r="Q390" s="43"/>
      <c r="S390" s="47"/>
      <c r="U390" s="47"/>
    </row>
    <row r="391" spans="1:21" ht="15" customHeight="1" x14ac:dyDescent="0.2">
      <c r="A391" s="54"/>
      <c r="B391" s="45"/>
      <c r="C391" s="45"/>
      <c r="D391" s="45"/>
      <c r="E391" s="45"/>
      <c r="F391" s="45"/>
      <c r="G391" s="49"/>
      <c r="H391" s="47"/>
      <c r="M391" s="49"/>
      <c r="N391" s="46"/>
      <c r="Q391" s="43"/>
      <c r="S391" s="47"/>
      <c r="U391" s="47"/>
    </row>
    <row r="392" spans="1:21" ht="15" customHeight="1" x14ac:dyDescent="0.2">
      <c r="A392" s="54"/>
      <c r="B392" s="45"/>
      <c r="C392" s="45"/>
      <c r="D392" s="45"/>
      <c r="E392" s="45"/>
      <c r="F392" s="45"/>
      <c r="G392" s="49"/>
      <c r="H392" s="47"/>
      <c r="M392" s="49"/>
      <c r="N392" s="46"/>
      <c r="Q392" s="43"/>
      <c r="S392" s="47"/>
      <c r="U392" s="47"/>
    </row>
    <row r="393" spans="1:21" ht="15" customHeight="1" x14ac:dyDescent="0.2">
      <c r="A393" s="54"/>
      <c r="B393" s="45"/>
      <c r="C393" s="45"/>
      <c r="D393" s="45"/>
      <c r="E393" s="45"/>
      <c r="F393" s="45"/>
      <c r="G393" s="49"/>
      <c r="H393" s="47"/>
      <c r="M393" s="49"/>
      <c r="N393" s="46"/>
      <c r="Q393" s="43"/>
      <c r="S393" s="47"/>
      <c r="U393" s="47"/>
    </row>
    <row r="394" spans="1:21" ht="15" customHeight="1" x14ac:dyDescent="0.2">
      <c r="A394" s="54"/>
      <c r="B394" s="45"/>
      <c r="C394" s="45"/>
      <c r="D394" s="45"/>
      <c r="E394" s="45"/>
      <c r="F394" s="45"/>
      <c r="G394" s="49"/>
      <c r="H394" s="47"/>
      <c r="M394" s="49"/>
      <c r="N394" s="46"/>
      <c r="Q394" s="43"/>
      <c r="S394" s="47"/>
      <c r="U394" s="47"/>
    </row>
    <row r="395" spans="1:21" ht="15" customHeight="1" x14ac:dyDescent="0.2">
      <c r="A395" s="54"/>
      <c r="B395" s="45"/>
      <c r="C395" s="45"/>
      <c r="D395" s="45"/>
      <c r="E395" s="45"/>
      <c r="F395" s="45"/>
      <c r="G395" s="49"/>
      <c r="H395" s="47"/>
      <c r="M395" s="49"/>
      <c r="N395" s="46"/>
      <c r="Q395" s="43"/>
      <c r="S395" s="47"/>
      <c r="U395" s="47"/>
    </row>
    <row r="396" spans="1:21" ht="15" customHeight="1" x14ac:dyDescent="0.2">
      <c r="A396" s="54"/>
      <c r="B396" s="45"/>
      <c r="C396" s="45"/>
      <c r="D396" s="45"/>
      <c r="E396" s="45"/>
      <c r="F396" s="45"/>
      <c r="G396" s="49"/>
      <c r="H396" s="47"/>
      <c r="M396" s="49"/>
      <c r="N396" s="46"/>
      <c r="Q396" s="43"/>
      <c r="S396" s="47"/>
      <c r="U396" s="47"/>
    </row>
    <row r="397" spans="1:21" ht="15" customHeight="1" x14ac:dyDescent="0.2">
      <c r="A397" s="54"/>
      <c r="B397" s="45"/>
      <c r="C397" s="45"/>
      <c r="D397" s="45"/>
      <c r="E397" s="45"/>
      <c r="F397" s="45"/>
      <c r="G397" s="49"/>
      <c r="H397" s="47"/>
      <c r="M397" s="49"/>
      <c r="N397" s="46"/>
      <c r="Q397" s="43"/>
      <c r="S397" s="47"/>
      <c r="U397" s="47"/>
    </row>
    <row r="398" spans="1:21" ht="15" customHeight="1" x14ac:dyDescent="0.2">
      <c r="A398" s="54"/>
      <c r="B398" s="45"/>
      <c r="C398" s="45"/>
      <c r="D398" s="45"/>
      <c r="E398" s="45"/>
      <c r="F398" s="45"/>
      <c r="G398" s="49"/>
      <c r="H398" s="47"/>
      <c r="M398" s="49"/>
      <c r="N398" s="46"/>
      <c r="Q398" s="43"/>
      <c r="S398" s="47"/>
      <c r="U398" s="47"/>
    </row>
    <row r="399" spans="1:21" ht="15" customHeight="1" x14ac:dyDescent="0.2">
      <c r="A399" s="54"/>
      <c r="B399" s="45"/>
      <c r="C399" s="45"/>
      <c r="D399" s="45"/>
      <c r="E399" s="45"/>
      <c r="F399" s="45"/>
      <c r="G399" s="49"/>
      <c r="H399" s="47"/>
      <c r="M399" s="49"/>
      <c r="N399" s="46"/>
      <c r="Q399" s="43"/>
      <c r="S399" s="47"/>
      <c r="U399" s="47"/>
    </row>
    <row r="400" spans="1:21" ht="15" customHeight="1" x14ac:dyDescent="0.2">
      <c r="A400" s="54"/>
      <c r="B400" s="45"/>
      <c r="C400" s="45"/>
      <c r="D400" s="45"/>
      <c r="E400" s="45"/>
      <c r="F400" s="45"/>
      <c r="G400" s="49"/>
      <c r="H400" s="47"/>
      <c r="M400" s="49"/>
      <c r="N400" s="46"/>
      <c r="Q400" s="43"/>
      <c r="S400" s="47"/>
      <c r="U400" s="47"/>
    </row>
    <row r="401" spans="1:21" ht="15" customHeight="1" x14ac:dyDescent="0.2">
      <c r="A401" s="54"/>
      <c r="B401" s="45"/>
      <c r="C401" s="45"/>
      <c r="D401" s="45"/>
      <c r="E401" s="45"/>
      <c r="F401" s="45"/>
      <c r="G401" s="49"/>
      <c r="H401" s="47"/>
      <c r="M401" s="49"/>
      <c r="N401" s="46"/>
      <c r="Q401" s="43"/>
      <c r="S401" s="47"/>
      <c r="U401" s="47"/>
    </row>
    <row r="402" spans="1:21" ht="15" customHeight="1" x14ac:dyDescent="0.2">
      <c r="A402" s="54"/>
      <c r="B402" s="45"/>
      <c r="C402" s="45"/>
      <c r="D402" s="45"/>
      <c r="E402" s="45"/>
      <c r="F402" s="45"/>
      <c r="G402" s="49"/>
      <c r="H402" s="47"/>
      <c r="M402" s="49"/>
      <c r="N402" s="46"/>
      <c r="Q402" s="43"/>
      <c r="S402" s="47"/>
      <c r="U402" s="47"/>
    </row>
    <row r="403" spans="1:21" ht="15" customHeight="1" x14ac:dyDescent="0.2">
      <c r="A403" s="54"/>
      <c r="B403" s="45"/>
      <c r="C403" s="45"/>
      <c r="D403" s="45"/>
      <c r="E403" s="45"/>
      <c r="F403" s="45"/>
      <c r="G403" s="49"/>
      <c r="H403" s="47"/>
      <c r="M403" s="49"/>
      <c r="N403" s="46"/>
      <c r="Q403" s="43"/>
      <c r="S403" s="47"/>
      <c r="U403" s="47"/>
    </row>
    <row r="404" spans="1:21" ht="15" customHeight="1" x14ac:dyDescent="0.2">
      <c r="A404" s="54"/>
      <c r="B404" s="45"/>
      <c r="C404" s="45"/>
      <c r="D404" s="45"/>
      <c r="E404" s="45"/>
      <c r="F404" s="45"/>
      <c r="G404" s="49"/>
      <c r="H404" s="47"/>
      <c r="M404" s="49"/>
      <c r="N404" s="46"/>
      <c r="Q404" s="43"/>
      <c r="S404" s="47"/>
      <c r="U404" s="47"/>
    </row>
    <row r="405" spans="1:21" ht="15" customHeight="1" x14ac:dyDescent="0.2">
      <c r="A405" s="54"/>
      <c r="B405" s="45"/>
      <c r="C405" s="45"/>
      <c r="D405" s="45"/>
      <c r="E405" s="45"/>
      <c r="F405" s="45"/>
      <c r="G405" s="49"/>
      <c r="H405" s="47"/>
      <c r="M405" s="49"/>
      <c r="N405" s="46"/>
      <c r="Q405" s="43"/>
      <c r="S405" s="47"/>
      <c r="U405" s="47"/>
    </row>
    <row r="406" spans="1:21" ht="15" customHeight="1" x14ac:dyDescent="0.2">
      <c r="A406" s="54"/>
      <c r="B406" s="45"/>
      <c r="C406" s="45"/>
      <c r="D406" s="45"/>
      <c r="E406" s="45"/>
      <c r="F406" s="45"/>
      <c r="G406" s="49"/>
      <c r="H406" s="47"/>
      <c r="M406" s="49"/>
      <c r="N406" s="46"/>
      <c r="Q406" s="43"/>
      <c r="S406" s="47"/>
      <c r="U406" s="47"/>
    </row>
    <row r="407" spans="1:21" ht="15" customHeight="1" x14ac:dyDescent="0.2">
      <c r="A407" s="54"/>
      <c r="B407" s="45"/>
      <c r="C407" s="45"/>
      <c r="D407" s="45"/>
      <c r="E407" s="45"/>
      <c r="F407" s="45"/>
      <c r="G407" s="49"/>
      <c r="H407" s="47"/>
      <c r="M407" s="49"/>
      <c r="N407" s="46"/>
      <c r="Q407" s="43"/>
      <c r="S407" s="47"/>
      <c r="U407" s="47"/>
    </row>
    <row r="408" spans="1:21" ht="15" customHeight="1" x14ac:dyDescent="0.2">
      <c r="A408" s="54"/>
      <c r="B408" s="45"/>
      <c r="C408" s="45"/>
      <c r="D408" s="45"/>
      <c r="E408" s="45"/>
      <c r="F408" s="45"/>
      <c r="G408" s="49"/>
      <c r="H408" s="47"/>
      <c r="M408" s="49"/>
      <c r="N408" s="46"/>
      <c r="Q408" s="43"/>
      <c r="S408" s="47"/>
      <c r="U408" s="47"/>
    </row>
    <row r="409" spans="1:21" ht="15" customHeight="1" x14ac:dyDescent="0.2">
      <c r="A409" s="54"/>
      <c r="B409" s="45"/>
      <c r="C409" s="45"/>
      <c r="D409" s="45"/>
      <c r="E409" s="45"/>
      <c r="F409" s="45"/>
      <c r="G409" s="49"/>
      <c r="H409" s="47"/>
      <c r="M409" s="49"/>
      <c r="N409" s="46"/>
      <c r="Q409" s="43"/>
      <c r="S409" s="47"/>
      <c r="U409" s="47"/>
    </row>
    <row r="410" spans="1:21" ht="15" customHeight="1" x14ac:dyDescent="0.2">
      <c r="A410" s="54"/>
      <c r="B410" s="45"/>
      <c r="C410" s="45"/>
      <c r="D410" s="45"/>
      <c r="E410" s="45"/>
      <c r="F410" s="45"/>
      <c r="G410" s="49"/>
      <c r="H410" s="47"/>
      <c r="M410" s="49"/>
      <c r="N410" s="46"/>
      <c r="Q410" s="43"/>
      <c r="S410" s="47"/>
      <c r="U410" s="47"/>
    </row>
    <row r="411" spans="1:21" ht="15" customHeight="1" x14ac:dyDescent="0.2">
      <c r="A411" s="54"/>
      <c r="B411" s="45"/>
      <c r="C411" s="45"/>
      <c r="D411" s="45"/>
      <c r="E411" s="45"/>
      <c r="F411" s="45"/>
      <c r="G411" s="49"/>
      <c r="H411" s="47"/>
      <c r="M411" s="49"/>
      <c r="N411" s="46"/>
      <c r="Q411" s="43"/>
      <c r="S411" s="47"/>
      <c r="U411" s="47"/>
    </row>
    <row r="412" spans="1:21" ht="15" customHeight="1" x14ac:dyDescent="0.2">
      <c r="A412" s="54"/>
      <c r="B412" s="45"/>
      <c r="C412" s="45"/>
      <c r="D412" s="45"/>
      <c r="E412" s="45"/>
      <c r="F412" s="45"/>
      <c r="G412" s="49"/>
      <c r="H412" s="47"/>
      <c r="M412" s="49"/>
      <c r="N412" s="46"/>
      <c r="Q412" s="43"/>
      <c r="S412" s="47"/>
      <c r="U412" s="47"/>
    </row>
    <row r="413" spans="1:21" ht="15" customHeight="1" x14ac:dyDescent="0.2">
      <c r="A413" s="54"/>
      <c r="B413" s="45"/>
      <c r="C413" s="45"/>
      <c r="D413" s="45"/>
      <c r="E413" s="45"/>
      <c r="F413" s="45"/>
      <c r="G413" s="49"/>
      <c r="H413" s="47"/>
      <c r="M413" s="49"/>
      <c r="N413" s="46"/>
      <c r="Q413" s="43"/>
      <c r="S413" s="47"/>
      <c r="U413" s="47"/>
    </row>
    <row r="414" spans="1:21" ht="15" customHeight="1" x14ac:dyDescent="0.2">
      <c r="A414" s="54"/>
      <c r="B414" s="45"/>
      <c r="C414" s="45"/>
      <c r="D414" s="45"/>
      <c r="E414" s="45"/>
      <c r="F414" s="45"/>
      <c r="G414" s="49"/>
      <c r="H414" s="47"/>
      <c r="M414" s="49"/>
      <c r="N414" s="46"/>
      <c r="Q414" s="43"/>
      <c r="S414" s="47"/>
      <c r="U414" s="47"/>
    </row>
    <row r="415" spans="1:21" ht="15" customHeight="1" x14ac:dyDescent="0.2">
      <c r="A415" s="54"/>
      <c r="B415" s="45"/>
      <c r="C415" s="45"/>
      <c r="D415" s="45"/>
      <c r="E415" s="45"/>
      <c r="F415" s="45"/>
      <c r="G415" s="49"/>
      <c r="H415" s="47"/>
      <c r="M415" s="49"/>
      <c r="N415" s="46"/>
      <c r="Q415" s="43"/>
      <c r="S415" s="47"/>
      <c r="U415" s="47"/>
    </row>
    <row r="416" spans="1:21" ht="15" customHeight="1" x14ac:dyDescent="0.2">
      <c r="A416" s="54"/>
      <c r="B416" s="45"/>
      <c r="C416" s="45"/>
      <c r="D416" s="45"/>
      <c r="E416" s="45"/>
      <c r="F416" s="45"/>
      <c r="G416" s="49"/>
      <c r="H416" s="47"/>
      <c r="M416" s="49"/>
      <c r="N416" s="46"/>
      <c r="Q416" s="43"/>
      <c r="S416" s="47"/>
      <c r="U416" s="47"/>
    </row>
    <row r="417" spans="1:21" ht="15" customHeight="1" x14ac:dyDescent="0.2">
      <c r="A417" s="54"/>
      <c r="B417" s="45"/>
      <c r="C417" s="45"/>
      <c r="D417" s="45"/>
      <c r="E417" s="45"/>
      <c r="F417" s="45"/>
      <c r="G417" s="49"/>
      <c r="H417" s="47"/>
      <c r="M417" s="49"/>
      <c r="N417" s="46"/>
      <c r="Q417" s="43"/>
      <c r="S417" s="47"/>
      <c r="U417" s="47"/>
    </row>
    <row r="418" spans="1:21" ht="15" customHeight="1" x14ac:dyDescent="0.2">
      <c r="A418" s="54"/>
      <c r="B418" s="45"/>
      <c r="C418" s="45"/>
      <c r="D418" s="45"/>
      <c r="E418" s="45"/>
      <c r="F418" s="45"/>
      <c r="G418" s="49"/>
      <c r="H418" s="47"/>
      <c r="M418" s="49"/>
      <c r="N418" s="46"/>
      <c r="Q418" s="43"/>
      <c r="S418" s="47"/>
      <c r="U418" s="47"/>
    </row>
    <row r="419" spans="1:21" ht="15" customHeight="1" x14ac:dyDescent="0.2">
      <c r="A419" s="54"/>
      <c r="B419" s="45"/>
      <c r="C419" s="45"/>
      <c r="D419" s="45"/>
      <c r="E419" s="45"/>
      <c r="F419" s="45"/>
      <c r="G419" s="49"/>
      <c r="H419" s="47"/>
      <c r="M419" s="49"/>
      <c r="N419" s="46"/>
      <c r="Q419" s="43"/>
      <c r="S419" s="47"/>
      <c r="U419" s="47"/>
    </row>
    <row r="420" spans="1:21" ht="15" customHeight="1" x14ac:dyDescent="0.2">
      <c r="A420" s="54"/>
      <c r="B420" s="45"/>
      <c r="C420" s="45"/>
      <c r="D420" s="45"/>
      <c r="E420" s="45"/>
      <c r="F420" s="45"/>
      <c r="G420" s="49"/>
      <c r="H420" s="47"/>
      <c r="M420" s="49"/>
      <c r="N420" s="46"/>
      <c r="Q420" s="43"/>
      <c r="S420" s="47"/>
      <c r="U420" s="47"/>
    </row>
    <row r="421" spans="1:21" ht="15" customHeight="1" x14ac:dyDescent="0.2">
      <c r="A421" s="54"/>
      <c r="B421" s="45"/>
      <c r="C421" s="45"/>
      <c r="D421" s="45"/>
      <c r="E421" s="45"/>
      <c r="F421" s="45"/>
      <c r="G421" s="49"/>
      <c r="H421" s="47"/>
      <c r="M421" s="49"/>
      <c r="N421" s="46"/>
      <c r="Q421" s="43"/>
      <c r="S421" s="47"/>
      <c r="U421" s="47"/>
    </row>
    <row r="422" spans="1:21" ht="15" customHeight="1" x14ac:dyDescent="0.2">
      <c r="A422" s="54"/>
      <c r="B422" s="45"/>
      <c r="C422" s="45"/>
      <c r="D422" s="45"/>
      <c r="E422" s="45"/>
      <c r="F422" s="45"/>
      <c r="G422" s="49"/>
      <c r="H422" s="47"/>
      <c r="M422" s="49"/>
      <c r="N422" s="46"/>
      <c r="Q422" s="43"/>
      <c r="S422" s="47"/>
      <c r="U422" s="47"/>
    </row>
    <row r="423" spans="1:21" ht="15" customHeight="1" x14ac:dyDescent="0.2">
      <c r="A423" s="54"/>
      <c r="B423" s="45"/>
      <c r="C423" s="45"/>
      <c r="D423" s="45"/>
      <c r="E423" s="45"/>
      <c r="F423" s="45"/>
      <c r="G423" s="49"/>
      <c r="H423" s="47"/>
      <c r="M423" s="49"/>
      <c r="N423" s="46"/>
      <c r="Q423" s="43"/>
      <c r="S423" s="47"/>
      <c r="U423" s="47"/>
    </row>
    <row r="424" spans="1:21" ht="15" customHeight="1" x14ac:dyDescent="0.2">
      <c r="A424" s="54"/>
      <c r="B424" s="45"/>
      <c r="C424" s="45"/>
      <c r="D424" s="45"/>
      <c r="E424" s="45"/>
      <c r="F424" s="45"/>
      <c r="G424" s="49"/>
      <c r="H424" s="47"/>
      <c r="M424" s="49"/>
      <c r="N424" s="46"/>
      <c r="Q424" s="43"/>
      <c r="S424" s="47"/>
      <c r="U424" s="47"/>
    </row>
    <row r="425" spans="1:21" ht="15" customHeight="1" x14ac:dyDescent="0.2">
      <c r="A425" s="54"/>
      <c r="B425" s="45"/>
      <c r="C425" s="45"/>
      <c r="D425" s="45"/>
      <c r="E425" s="45"/>
      <c r="F425" s="45"/>
      <c r="G425" s="49"/>
      <c r="H425" s="47"/>
      <c r="M425" s="49"/>
      <c r="N425" s="46"/>
      <c r="Q425" s="43"/>
      <c r="S425" s="47"/>
      <c r="U425" s="47"/>
    </row>
    <row r="426" spans="1:21" ht="15" customHeight="1" x14ac:dyDescent="0.2">
      <c r="A426" s="54"/>
      <c r="B426" s="45"/>
      <c r="C426" s="45"/>
      <c r="D426" s="45"/>
      <c r="E426" s="45"/>
      <c r="F426" s="45"/>
      <c r="G426" s="49"/>
      <c r="H426" s="47"/>
      <c r="M426" s="49"/>
      <c r="N426" s="46"/>
      <c r="Q426" s="43"/>
      <c r="S426" s="47"/>
      <c r="U426" s="47"/>
    </row>
    <row r="427" spans="1:21" ht="15" customHeight="1" x14ac:dyDescent="0.2">
      <c r="A427" s="54"/>
      <c r="B427" s="45"/>
      <c r="C427" s="45"/>
      <c r="D427" s="45"/>
      <c r="E427" s="45"/>
      <c r="F427" s="45"/>
      <c r="G427" s="49"/>
      <c r="H427" s="47"/>
      <c r="M427" s="49"/>
      <c r="N427" s="46"/>
      <c r="Q427" s="43"/>
      <c r="S427" s="47"/>
      <c r="U427" s="47"/>
    </row>
    <row r="428" spans="1:21" ht="15" customHeight="1" x14ac:dyDescent="0.2">
      <c r="A428" s="54"/>
      <c r="B428" s="45"/>
      <c r="C428" s="45"/>
      <c r="D428" s="45"/>
      <c r="E428" s="45"/>
      <c r="F428" s="45"/>
      <c r="G428" s="49"/>
      <c r="H428" s="47"/>
      <c r="M428" s="49"/>
      <c r="N428" s="46"/>
      <c r="Q428" s="43"/>
      <c r="S428" s="47"/>
      <c r="U428" s="47"/>
    </row>
    <row r="429" spans="1:21" ht="15" customHeight="1" x14ac:dyDescent="0.2">
      <c r="A429" s="54"/>
      <c r="B429" s="45"/>
      <c r="C429" s="45"/>
      <c r="D429" s="45"/>
      <c r="E429" s="45"/>
      <c r="F429" s="45"/>
      <c r="G429" s="49"/>
      <c r="H429" s="47"/>
      <c r="M429" s="49"/>
      <c r="N429" s="46"/>
      <c r="Q429" s="43"/>
      <c r="S429" s="47"/>
      <c r="U429" s="47"/>
    </row>
    <row r="430" spans="1:21" ht="15" customHeight="1" x14ac:dyDescent="0.2">
      <c r="A430" s="54"/>
      <c r="B430" s="45"/>
      <c r="C430" s="45"/>
      <c r="D430" s="45"/>
      <c r="E430" s="45"/>
      <c r="F430" s="45"/>
      <c r="G430" s="49"/>
      <c r="H430" s="47"/>
      <c r="M430" s="49"/>
      <c r="N430" s="46"/>
      <c r="Q430" s="43"/>
      <c r="S430" s="47"/>
      <c r="U430" s="47"/>
    </row>
    <row r="431" spans="1:21" ht="15" customHeight="1" x14ac:dyDescent="0.2">
      <c r="A431" s="54"/>
      <c r="B431" s="45"/>
      <c r="C431" s="45"/>
      <c r="D431" s="45"/>
      <c r="E431" s="45"/>
      <c r="F431" s="45"/>
      <c r="G431" s="49"/>
      <c r="H431" s="47"/>
      <c r="M431" s="49"/>
      <c r="N431" s="46"/>
      <c r="Q431" s="43"/>
      <c r="S431" s="47"/>
      <c r="U431" s="47"/>
    </row>
    <row r="432" spans="1:21" ht="15" customHeight="1" x14ac:dyDescent="0.2">
      <c r="A432" s="54"/>
      <c r="B432" s="45"/>
      <c r="C432" s="45"/>
      <c r="D432" s="45"/>
      <c r="E432" s="45"/>
      <c r="F432" s="45"/>
      <c r="G432" s="49"/>
      <c r="H432" s="47"/>
      <c r="M432" s="49"/>
      <c r="N432" s="46"/>
      <c r="Q432" s="43"/>
      <c r="S432" s="47"/>
      <c r="U432" s="47"/>
    </row>
    <row r="433" spans="1:21" ht="15" customHeight="1" x14ac:dyDescent="0.2">
      <c r="A433" s="54"/>
      <c r="B433" s="45"/>
      <c r="C433" s="45"/>
      <c r="D433" s="45"/>
      <c r="E433" s="45"/>
      <c r="F433" s="45"/>
      <c r="G433" s="49"/>
      <c r="H433" s="47"/>
      <c r="M433" s="49"/>
      <c r="N433" s="46"/>
      <c r="Q433" s="43"/>
      <c r="S433" s="47"/>
      <c r="U433" s="47"/>
    </row>
    <row r="434" spans="1:21" ht="15" customHeight="1" x14ac:dyDescent="0.2">
      <c r="A434" s="54"/>
      <c r="B434" s="45"/>
      <c r="C434" s="45"/>
      <c r="D434" s="45"/>
      <c r="E434" s="45"/>
      <c r="F434" s="45"/>
      <c r="G434" s="49"/>
      <c r="H434" s="47"/>
      <c r="M434" s="49"/>
      <c r="N434" s="46"/>
      <c r="Q434" s="43"/>
      <c r="S434" s="47"/>
      <c r="U434" s="47"/>
    </row>
    <row r="435" spans="1:21" ht="15" customHeight="1" x14ac:dyDescent="0.2">
      <c r="A435" s="54"/>
      <c r="B435" s="45"/>
      <c r="C435" s="45"/>
      <c r="D435" s="45"/>
      <c r="E435" s="45"/>
      <c r="F435" s="45"/>
      <c r="G435" s="49"/>
      <c r="H435" s="47"/>
      <c r="M435" s="49"/>
      <c r="N435" s="46"/>
      <c r="Q435" s="43"/>
      <c r="S435" s="47"/>
      <c r="U435" s="47"/>
    </row>
    <row r="436" spans="1:21" ht="15" customHeight="1" x14ac:dyDescent="0.2">
      <c r="A436" s="54"/>
      <c r="B436" s="45"/>
      <c r="C436" s="45"/>
      <c r="D436" s="45"/>
      <c r="E436" s="45"/>
      <c r="F436" s="45"/>
      <c r="G436" s="49"/>
      <c r="H436" s="47"/>
      <c r="M436" s="49"/>
      <c r="N436" s="46"/>
      <c r="Q436" s="43"/>
      <c r="S436" s="47"/>
      <c r="U436" s="47"/>
    </row>
    <row r="437" spans="1:21" ht="15" customHeight="1" x14ac:dyDescent="0.2">
      <c r="A437" s="54"/>
      <c r="B437" s="45"/>
      <c r="C437" s="45"/>
      <c r="D437" s="45"/>
      <c r="E437" s="45"/>
      <c r="F437" s="45"/>
      <c r="G437" s="49"/>
      <c r="H437" s="47"/>
      <c r="M437" s="49"/>
      <c r="N437" s="46"/>
      <c r="Q437" s="43"/>
      <c r="S437" s="47"/>
      <c r="U437" s="47"/>
    </row>
    <row r="438" spans="1:21" ht="15" customHeight="1" x14ac:dyDescent="0.2">
      <c r="A438" s="54"/>
      <c r="B438" s="45"/>
      <c r="C438" s="45"/>
      <c r="D438" s="45"/>
      <c r="E438" s="45"/>
      <c r="F438" s="45"/>
      <c r="G438" s="49"/>
      <c r="H438" s="47"/>
      <c r="M438" s="49"/>
      <c r="N438" s="46"/>
      <c r="Q438" s="43"/>
      <c r="S438" s="47"/>
      <c r="U438" s="47"/>
    </row>
    <row r="439" spans="1:21" ht="15" customHeight="1" x14ac:dyDescent="0.2">
      <c r="A439" s="54"/>
      <c r="B439" s="45"/>
      <c r="C439" s="45"/>
      <c r="D439" s="45"/>
      <c r="E439" s="45"/>
      <c r="F439" s="45"/>
      <c r="G439" s="49"/>
      <c r="H439" s="47"/>
      <c r="M439" s="49"/>
      <c r="N439" s="46"/>
      <c r="Q439" s="43"/>
      <c r="S439" s="47"/>
      <c r="U439" s="47"/>
    </row>
    <row r="440" spans="1:21" ht="15" customHeight="1" x14ac:dyDescent="0.2">
      <c r="A440" s="54"/>
      <c r="B440" s="45"/>
      <c r="C440" s="45"/>
      <c r="D440" s="45"/>
      <c r="E440" s="45"/>
      <c r="F440" s="45"/>
      <c r="G440" s="49"/>
      <c r="H440" s="47"/>
      <c r="M440" s="49"/>
      <c r="N440" s="46"/>
      <c r="Q440" s="43"/>
      <c r="S440" s="47"/>
      <c r="U440" s="47"/>
    </row>
    <row r="441" spans="1:21" ht="15" customHeight="1" x14ac:dyDescent="0.2">
      <c r="A441" s="54"/>
      <c r="B441" s="45"/>
      <c r="C441" s="45"/>
      <c r="D441" s="45"/>
      <c r="E441" s="45"/>
      <c r="F441" s="45"/>
      <c r="G441" s="49"/>
      <c r="H441" s="47"/>
      <c r="M441" s="49"/>
      <c r="N441" s="46"/>
      <c r="Q441" s="43"/>
      <c r="S441" s="47"/>
      <c r="U441" s="47"/>
    </row>
    <row r="442" spans="1:21" ht="15" customHeight="1" x14ac:dyDescent="0.2">
      <c r="A442" s="54"/>
      <c r="B442" s="45"/>
      <c r="C442" s="45"/>
      <c r="D442" s="45"/>
      <c r="E442" s="45"/>
      <c r="F442" s="45"/>
      <c r="G442" s="49"/>
      <c r="H442" s="47"/>
      <c r="M442" s="49"/>
      <c r="N442" s="46"/>
      <c r="Q442" s="43"/>
      <c r="S442" s="47"/>
      <c r="U442" s="47"/>
    </row>
    <row r="443" spans="1:21" ht="15" customHeight="1" x14ac:dyDescent="0.2">
      <c r="A443" s="54"/>
      <c r="B443" s="45"/>
      <c r="C443" s="45"/>
      <c r="D443" s="45"/>
      <c r="E443" s="45"/>
      <c r="F443" s="45"/>
      <c r="G443" s="49"/>
      <c r="H443" s="47"/>
      <c r="M443" s="49"/>
      <c r="N443" s="46"/>
      <c r="Q443" s="43"/>
      <c r="S443" s="47"/>
      <c r="U443" s="47"/>
    </row>
    <row r="444" spans="1:21" ht="15" customHeight="1" x14ac:dyDescent="0.2">
      <c r="A444" s="54"/>
      <c r="B444" s="45"/>
      <c r="C444" s="45"/>
      <c r="D444" s="45"/>
      <c r="E444" s="45"/>
      <c r="F444" s="45"/>
      <c r="G444" s="49"/>
      <c r="H444" s="47"/>
      <c r="M444" s="49"/>
      <c r="N444" s="46"/>
      <c r="Q444" s="43"/>
      <c r="S444" s="47"/>
      <c r="U444" s="47"/>
    </row>
    <row r="445" spans="1:21" ht="15" customHeight="1" x14ac:dyDescent="0.2">
      <c r="A445" s="54"/>
      <c r="B445" s="45"/>
      <c r="C445" s="45"/>
      <c r="D445" s="45"/>
      <c r="E445" s="45"/>
      <c r="F445" s="45"/>
      <c r="G445" s="49"/>
      <c r="H445" s="47"/>
      <c r="M445" s="49"/>
      <c r="N445" s="46"/>
      <c r="Q445" s="43"/>
      <c r="S445" s="47"/>
      <c r="U445" s="47"/>
    </row>
    <row r="446" spans="1:21" ht="15" customHeight="1" x14ac:dyDescent="0.2">
      <c r="A446" s="54"/>
      <c r="B446" s="45"/>
      <c r="C446" s="45"/>
      <c r="D446" s="45"/>
      <c r="E446" s="45"/>
      <c r="F446" s="45"/>
      <c r="G446" s="49"/>
      <c r="H446" s="47"/>
      <c r="M446" s="49"/>
      <c r="N446" s="46"/>
      <c r="Q446" s="43"/>
      <c r="S446" s="47"/>
      <c r="U446" s="47"/>
    </row>
    <row r="447" spans="1:21" ht="15" customHeight="1" x14ac:dyDescent="0.2">
      <c r="A447" s="54"/>
      <c r="B447" s="45"/>
      <c r="C447" s="45"/>
      <c r="D447" s="45"/>
      <c r="E447" s="45"/>
      <c r="F447" s="45"/>
      <c r="G447" s="49"/>
      <c r="H447" s="47"/>
      <c r="M447" s="49"/>
      <c r="N447" s="46"/>
      <c r="Q447" s="43"/>
      <c r="S447" s="47"/>
      <c r="U447" s="47"/>
    </row>
    <row r="448" spans="1:21" ht="15" customHeight="1" x14ac:dyDescent="0.2">
      <c r="A448" s="54"/>
      <c r="B448" s="45"/>
      <c r="C448" s="45"/>
      <c r="D448" s="45"/>
      <c r="E448" s="45"/>
      <c r="F448" s="45"/>
      <c r="G448" s="49"/>
      <c r="H448" s="47"/>
      <c r="M448" s="49"/>
      <c r="N448" s="46"/>
      <c r="Q448" s="43"/>
      <c r="S448" s="47"/>
      <c r="U448" s="47"/>
    </row>
    <row r="449" spans="1:21" ht="15" customHeight="1" x14ac:dyDescent="0.2">
      <c r="A449" s="54"/>
      <c r="B449" s="45"/>
      <c r="C449" s="45"/>
      <c r="D449" s="45"/>
      <c r="E449" s="45"/>
      <c r="F449" s="45"/>
      <c r="G449" s="49"/>
      <c r="H449" s="47"/>
      <c r="M449" s="49"/>
      <c r="N449" s="46"/>
      <c r="Q449" s="43"/>
      <c r="S449" s="47"/>
      <c r="U449" s="47"/>
    </row>
    <row r="450" spans="1:21" ht="15" customHeight="1" x14ac:dyDescent="0.2">
      <c r="A450" s="54"/>
      <c r="B450" s="45"/>
      <c r="C450" s="45"/>
      <c r="D450" s="45"/>
      <c r="E450" s="45"/>
      <c r="F450" s="45"/>
      <c r="G450" s="49"/>
      <c r="H450" s="47"/>
      <c r="M450" s="49"/>
      <c r="N450" s="46"/>
      <c r="Q450" s="43"/>
      <c r="S450" s="47"/>
      <c r="U450" s="47"/>
    </row>
    <row r="451" spans="1:21" ht="15" customHeight="1" x14ac:dyDescent="0.2">
      <c r="A451" s="54"/>
      <c r="B451" s="45"/>
      <c r="C451" s="45"/>
      <c r="D451" s="45"/>
      <c r="E451" s="45"/>
      <c r="F451" s="45"/>
      <c r="G451" s="49"/>
      <c r="H451" s="47"/>
      <c r="M451" s="49"/>
      <c r="N451" s="46"/>
      <c r="Q451" s="43"/>
      <c r="S451" s="47"/>
      <c r="U451" s="47"/>
    </row>
    <row r="452" spans="1:21" ht="15" customHeight="1" x14ac:dyDescent="0.2">
      <c r="A452" s="54"/>
      <c r="B452" s="45"/>
      <c r="C452" s="45"/>
      <c r="D452" s="45"/>
      <c r="E452" s="45"/>
      <c r="F452" s="45"/>
      <c r="G452" s="49"/>
      <c r="H452" s="47"/>
      <c r="M452" s="49"/>
      <c r="N452" s="46"/>
      <c r="Q452" s="43"/>
      <c r="S452" s="47"/>
      <c r="U452" s="47"/>
    </row>
    <row r="453" spans="1:21" ht="15" customHeight="1" x14ac:dyDescent="0.2">
      <c r="A453" s="54"/>
      <c r="B453" s="45"/>
      <c r="C453" s="45"/>
      <c r="D453" s="45"/>
      <c r="E453" s="45"/>
      <c r="F453" s="45"/>
      <c r="G453" s="49"/>
      <c r="H453" s="47"/>
      <c r="M453" s="49"/>
      <c r="N453" s="46"/>
      <c r="Q453" s="43"/>
      <c r="S453" s="47"/>
      <c r="U453" s="47"/>
    </row>
    <row r="454" spans="1:21" ht="15" customHeight="1" x14ac:dyDescent="0.2">
      <c r="A454" s="54"/>
      <c r="B454" s="45"/>
      <c r="C454" s="45"/>
      <c r="D454" s="45"/>
      <c r="E454" s="45"/>
      <c r="F454" s="45"/>
      <c r="G454" s="49"/>
      <c r="H454" s="47"/>
      <c r="M454" s="49"/>
      <c r="N454" s="46"/>
      <c r="Q454" s="43"/>
      <c r="S454" s="47"/>
      <c r="U454" s="47"/>
    </row>
    <row r="455" spans="1:21" ht="15" customHeight="1" x14ac:dyDescent="0.2">
      <c r="A455" s="54"/>
      <c r="B455" s="45"/>
      <c r="C455" s="45"/>
      <c r="D455" s="45"/>
      <c r="E455" s="45"/>
      <c r="F455" s="45"/>
      <c r="G455" s="49"/>
      <c r="H455" s="47"/>
      <c r="M455" s="49"/>
      <c r="N455" s="46"/>
      <c r="Q455" s="43"/>
      <c r="S455" s="47"/>
      <c r="U455" s="47"/>
    </row>
    <row r="456" spans="1:21" ht="15" customHeight="1" x14ac:dyDescent="0.2">
      <c r="A456" s="54"/>
      <c r="B456" s="45"/>
      <c r="C456" s="45"/>
      <c r="D456" s="45"/>
      <c r="E456" s="45"/>
      <c r="F456" s="45"/>
      <c r="G456" s="49"/>
      <c r="H456" s="47"/>
      <c r="M456" s="49"/>
      <c r="N456" s="46"/>
      <c r="Q456" s="43"/>
      <c r="S456" s="47"/>
      <c r="U456" s="47"/>
    </row>
    <row r="457" spans="1:21" ht="15" customHeight="1" x14ac:dyDescent="0.2">
      <c r="A457" s="54"/>
      <c r="B457" s="45"/>
      <c r="C457" s="45"/>
      <c r="D457" s="45"/>
      <c r="E457" s="45"/>
      <c r="F457" s="45"/>
      <c r="G457" s="49"/>
      <c r="H457" s="47"/>
      <c r="M457" s="49"/>
      <c r="N457" s="46"/>
      <c r="Q457" s="43"/>
      <c r="S457" s="47"/>
      <c r="U457" s="47"/>
    </row>
    <row r="458" spans="1:21" ht="15" customHeight="1" x14ac:dyDescent="0.2">
      <c r="A458" s="54"/>
      <c r="B458" s="45"/>
      <c r="C458" s="45"/>
      <c r="D458" s="45"/>
      <c r="E458" s="45"/>
      <c r="F458" s="45"/>
      <c r="G458" s="49"/>
      <c r="H458" s="47"/>
      <c r="M458" s="49"/>
      <c r="N458" s="46"/>
      <c r="Q458" s="43"/>
      <c r="S458" s="47"/>
      <c r="U458" s="47"/>
    </row>
    <row r="459" spans="1:21" ht="15" customHeight="1" x14ac:dyDescent="0.2">
      <c r="A459" s="54"/>
      <c r="B459" s="45"/>
      <c r="C459" s="45"/>
      <c r="D459" s="45"/>
      <c r="E459" s="45"/>
      <c r="F459" s="45"/>
      <c r="G459" s="49"/>
      <c r="H459" s="47"/>
      <c r="M459" s="49"/>
      <c r="N459" s="46"/>
      <c r="Q459" s="43"/>
      <c r="S459" s="47"/>
      <c r="U459" s="47"/>
    </row>
    <row r="460" spans="1:21" ht="15" customHeight="1" x14ac:dyDescent="0.2">
      <c r="A460" s="54"/>
      <c r="B460" s="45"/>
      <c r="C460" s="45"/>
      <c r="D460" s="45"/>
      <c r="E460" s="45"/>
      <c r="F460" s="45"/>
      <c r="G460" s="49"/>
      <c r="H460" s="47"/>
      <c r="M460" s="49"/>
      <c r="N460" s="46"/>
      <c r="Q460" s="43"/>
      <c r="S460" s="47"/>
      <c r="U460" s="47"/>
    </row>
    <row r="461" spans="1:21" ht="15" customHeight="1" x14ac:dyDescent="0.2">
      <c r="A461" s="54"/>
      <c r="B461" s="45"/>
      <c r="C461" s="45"/>
      <c r="D461" s="45"/>
      <c r="E461" s="45"/>
      <c r="F461" s="45"/>
      <c r="G461" s="49"/>
      <c r="H461" s="47"/>
      <c r="M461" s="49"/>
      <c r="N461" s="46"/>
      <c r="Q461" s="43"/>
      <c r="S461" s="47"/>
      <c r="U461" s="47"/>
    </row>
    <row r="462" spans="1:21" ht="15" customHeight="1" x14ac:dyDescent="0.2">
      <c r="A462" s="54"/>
      <c r="B462" s="45"/>
      <c r="C462" s="45"/>
      <c r="D462" s="45"/>
      <c r="E462" s="45"/>
      <c r="F462" s="45"/>
      <c r="G462" s="49"/>
      <c r="H462" s="47"/>
      <c r="M462" s="49"/>
      <c r="N462" s="46"/>
      <c r="Q462" s="43"/>
      <c r="S462" s="47"/>
      <c r="U462" s="47"/>
    </row>
    <row r="463" spans="1:21" ht="15" customHeight="1" x14ac:dyDescent="0.2">
      <c r="A463" s="54"/>
      <c r="B463" s="45"/>
      <c r="C463" s="45"/>
      <c r="D463" s="45"/>
      <c r="E463" s="45"/>
      <c r="F463" s="45"/>
      <c r="G463" s="49"/>
      <c r="H463" s="47"/>
      <c r="M463" s="49"/>
      <c r="N463" s="46"/>
      <c r="Q463" s="43"/>
      <c r="S463" s="47"/>
      <c r="U463" s="47"/>
    </row>
    <row r="464" spans="1:21" ht="15" customHeight="1" x14ac:dyDescent="0.2">
      <c r="A464" s="54"/>
      <c r="B464" s="45"/>
      <c r="C464" s="45"/>
      <c r="D464" s="45"/>
      <c r="E464" s="45"/>
      <c r="F464" s="45"/>
      <c r="G464" s="49"/>
      <c r="H464" s="47"/>
      <c r="M464" s="49"/>
      <c r="N464" s="46"/>
      <c r="Q464" s="43"/>
      <c r="S464" s="47"/>
      <c r="U464" s="47"/>
    </row>
    <row r="465" spans="1:21" ht="15" customHeight="1" x14ac:dyDescent="0.2">
      <c r="A465" s="54"/>
      <c r="B465" s="45"/>
      <c r="C465" s="45"/>
      <c r="D465" s="45"/>
      <c r="E465" s="45"/>
      <c r="F465" s="45"/>
      <c r="G465" s="49"/>
      <c r="H465" s="47"/>
      <c r="M465" s="49"/>
      <c r="N465" s="46"/>
      <c r="Q465" s="43"/>
      <c r="S465" s="47"/>
      <c r="U465" s="47"/>
    </row>
    <row r="466" spans="1:21" ht="15" customHeight="1" x14ac:dyDescent="0.2">
      <c r="A466" s="54"/>
      <c r="B466" s="45"/>
      <c r="C466" s="45"/>
      <c r="D466" s="45"/>
      <c r="E466" s="45"/>
      <c r="F466" s="45"/>
      <c r="G466" s="49"/>
      <c r="H466" s="47"/>
      <c r="M466" s="49"/>
      <c r="N466" s="46"/>
      <c r="Q466" s="43"/>
      <c r="S466" s="47"/>
      <c r="U466" s="47"/>
    </row>
    <row r="467" spans="1:21" ht="15" customHeight="1" x14ac:dyDescent="0.2">
      <c r="A467" s="54"/>
      <c r="B467" s="45"/>
      <c r="C467" s="45"/>
      <c r="D467" s="45"/>
      <c r="E467" s="45"/>
      <c r="F467" s="45"/>
      <c r="G467" s="49"/>
      <c r="H467" s="47"/>
      <c r="M467" s="49"/>
      <c r="N467" s="46"/>
      <c r="Q467" s="43"/>
      <c r="S467" s="47"/>
      <c r="U467" s="47"/>
    </row>
    <row r="468" spans="1:21" ht="15" customHeight="1" x14ac:dyDescent="0.2">
      <c r="A468" s="54"/>
      <c r="B468" s="45"/>
      <c r="C468" s="45"/>
      <c r="D468" s="45"/>
      <c r="E468" s="45"/>
      <c r="F468" s="45"/>
      <c r="G468" s="49"/>
      <c r="H468" s="47"/>
      <c r="M468" s="49"/>
      <c r="N468" s="46"/>
      <c r="Q468" s="43"/>
      <c r="S468" s="47"/>
      <c r="U468" s="47"/>
    </row>
    <row r="469" spans="1:21" ht="15" customHeight="1" x14ac:dyDescent="0.2">
      <c r="A469" s="54"/>
      <c r="B469" s="45"/>
      <c r="C469" s="45"/>
      <c r="D469" s="45"/>
      <c r="E469" s="45"/>
      <c r="F469" s="45"/>
      <c r="G469" s="49"/>
      <c r="H469" s="47"/>
      <c r="M469" s="49"/>
      <c r="N469" s="46"/>
      <c r="Q469" s="43"/>
      <c r="S469" s="47"/>
      <c r="U469" s="47"/>
    </row>
    <row r="470" spans="1:21" ht="15" customHeight="1" x14ac:dyDescent="0.2">
      <c r="A470" s="54"/>
      <c r="B470" s="45"/>
      <c r="C470" s="45"/>
      <c r="D470" s="45"/>
      <c r="E470" s="45"/>
      <c r="F470" s="45"/>
      <c r="G470" s="49"/>
      <c r="H470" s="47"/>
      <c r="M470" s="49"/>
      <c r="N470" s="46"/>
      <c r="Q470" s="43"/>
      <c r="S470" s="47"/>
      <c r="U470" s="47"/>
    </row>
    <row r="471" spans="1:21" ht="15" customHeight="1" x14ac:dyDescent="0.2">
      <c r="A471" s="54"/>
      <c r="B471" s="45"/>
      <c r="C471" s="45"/>
      <c r="D471" s="45"/>
      <c r="E471" s="45"/>
      <c r="F471" s="45"/>
      <c r="G471" s="49"/>
      <c r="H471" s="47"/>
      <c r="M471" s="49"/>
      <c r="N471" s="46"/>
      <c r="Q471" s="43"/>
      <c r="S471" s="47"/>
      <c r="U471" s="47"/>
    </row>
    <row r="472" spans="1:21" ht="15" customHeight="1" x14ac:dyDescent="0.2">
      <c r="A472" s="54"/>
      <c r="B472" s="45"/>
      <c r="C472" s="45"/>
      <c r="D472" s="45"/>
      <c r="E472" s="45"/>
      <c r="F472" s="45"/>
      <c r="G472" s="49"/>
      <c r="H472" s="47"/>
      <c r="M472" s="49"/>
      <c r="N472" s="46"/>
      <c r="Q472" s="43"/>
      <c r="S472" s="47"/>
      <c r="U472" s="47"/>
    </row>
    <row r="473" spans="1:21" ht="15" customHeight="1" x14ac:dyDescent="0.2">
      <c r="A473" s="54"/>
      <c r="B473" s="45"/>
      <c r="C473" s="45"/>
      <c r="D473" s="45"/>
      <c r="E473" s="45"/>
      <c r="F473" s="45"/>
      <c r="G473" s="49"/>
      <c r="H473" s="47"/>
      <c r="M473" s="49"/>
      <c r="N473" s="46"/>
      <c r="Q473" s="43"/>
      <c r="S473" s="47"/>
      <c r="U473" s="47"/>
    </row>
    <row r="474" spans="1:21" ht="15" customHeight="1" x14ac:dyDescent="0.2">
      <c r="A474" s="54"/>
      <c r="B474" s="45"/>
      <c r="C474" s="45"/>
      <c r="D474" s="45"/>
      <c r="E474" s="45"/>
      <c r="F474" s="45"/>
      <c r="G474" s="49"/>
      <c r="H474" s="47"/>
      <c r="M474" s="49"/>
      <c r="N474" s="46"/>
      <c r="Q474" s="43"/>
      <c r="S474" s="47"/>
      <c r="U474" s="47"/>
    </row>
    <row r="475" spans="1:21" ht="15" customHeight="1" x14ac:dyDescent="0.2">
      <c r="A475" s="54"/>
      <c r="B475" s="45"/>
      <c r="C475" s="45"/>
      <c r="D475" s="45"/>
      <c r="E475" s="45"/>
      <c r="F475" s="45"/>
      <c r="G475" s="49"/>
      <c r="H475" s="47"/>
      <c r="M475" s="49"/>
      <c r="N475" s="46"/>
      <c r="Q475" s="43"/>
      <c r="S475" s="47"/>
      <c r="U475" s="47"/>
    </row>
    <row r="476" spans="1:21" ht="15" customHeight="1" x14ac:dyDescent="0.2">
      <c r="A476" s="54"/>
      <c r="B476" s="45"/>
      <c r="C476" s="45"/>
      <c r="D476" s="45"/>
      <c r="E476" s="45"/>
      <c r="F476" s="45"/>
      <c r="G476" s="49"/>
      <c r="H476" s="47"/>
      <c r="M476" s="49"/>
      <c r="N476" s="46"/>
      <c r="Q476" s="43"/>
      <c r="S476" s="47"/>
      <c r="U476" s="47"/>
    </row>
    <row r="477" spans="1:21" ht="15" customHeight="1" x14ac:dyDescent="0.2">
      <c r="A477" s="54"/>
      <c r="B477" s="45"/>
      <c r="C477" s="45"/>
      <c r="D477" s="45"/>
      <c r="E477" s="45"/>
      <c r="F477" s="45"/>
      <c r="G477" s="49"/>
      <c r="H477" s="47"/>
      <c r="M477" s="49"/>
      <c r="N477" s="46"/>
      <c r="Q477" s="43"/>
      <c r="S477" s="47"/>
      <c r="U477" s="47"/>
    </row>
    <row r="478" spans="1:21" ht="15" customHeight="1" x14ac:dyDescent="0.2">
      <c r="A478" s="54"/>
      <c r="B478" s="45"/>
      <c r="C478" s="45"/>
      <c r="D478" s="45"/>
      <c r="E478" s="45"/>
      <c r="F478" s="45"/>
      <c r="G478" s="49"/>
      <c r="H478" s="47"/>
      <c r="M478" s="49"/>
      <c r="N478" s="46"/>
      <c r="Q478" s="43"/>
      <c r="S478" s="47"/>
      <c r="U478" s="47"/>
    </row>
    <row r="479" spans="1:21" ht="15" customHeight="1" x14ac:dyDescent="0.2">
      <c r="A479" s="54"/>
      <c r="B479" s="45"/>
      <c r="C479" s="45"/>
      <c r="D479" s="45"/>
      <c r="E479" s="45"/>
      <c r="F479" s="45"/>
      <c r="G479" s="49"/>
      <c r="H479" s="47"/>
      <c r="M479" s="49"/>
      <c r="N479" s="46"/>
      <c r="Q479" s="43"/>
      <c r="S479" s="47"/>
      <c r="U479" s="47"/>
    </row>
    <row r="480" spans="1:21" ht="15" customHeight="1" x14ac:dyDescent="0.2">
      <c r="A480" s="54"/>
      <c r="B480" s="45"/>
      <c r="C480" s="45"/>
      <c r="D480" s="45"/>
      <c r="E480" s="45"/>
      <c r="F480" s="45"/>
      <c r="G480" s="49"/>
      <c r="H480" s="47"/>
      <c r="M480" s="49"/>
      <c r="N480" s="46"/>
      <c r="Q480" s="43"/>
      <c r="S480" s="47"/>
      <c r="U480" s="47"/>
    </row>
    <row r="481" spans="1:21" ht="15" customHeight="1" x14ac:dyDescent="0.2">
      <c r="A481" s="54"/>
      <c r="B481" s="45"/>
      <c r="C481" s="45"/>
      <c r="D481" s="45"/>
      <c r="E481" s="45"/>
      <c r="F481" s="45"/>
      <c r="G481" s="49"/>
      <c r="H481" s="47"/>
      <c r="M481" s="49"/>
      <c r="N481" s="46"/>
      <c r="Q481" s="43"/>
      <c r="S481" s="47"/>
      <c r="U481" s="47"/>
    </row>
    <row r="482" spans="1:21" ht="15" customHeight="1" x14ac:dyDescent="0.2">
      <c r="A482" s="54"/>
      <c r="B482" s="45"/>
      <c r="C482" s="45"/>
      <c r="D482" s="45"/>
      <c r="E482" s="45"/>
      <c r="F482" s="45"/>
      <c r="G482" s="49"/>
      <c r="H482" s="47"/>
      <c r="M482" s="49"/>
      <c r="N482" s="46"/>
      <c r="Q482" s="43"/>
      <c r="S482" s="47"/>
      <c r="U482" s="47"/>
    </row>
    <row r="483" spans="1:21" ht="15" customHeight="1" x14ac:dyDescent="0.2">
      <c r="A483" s="54"/>
      <c r="B483" s="45"/>
      <c r="C483" s="45"/>
      <c r="D483" s="45"/>
      <c r="E483" s="45"/>
      <c r="F483" s="45"/>
      <c r="G483" s="49"/>
      <c r="H483" s="47"/>
      <c r="M483" s="49"/>
      <c r="N483" s="46"/>
      <c r="Q483" s="43"/>
      <c r="S483" s="47"/>
      <c r="U483" s="47"/>
    </row>
    <row r="484" spans="1:21" ht="15" customHeight="1" x14ac:dyDescent="0.2">
      <c r="A484" s="54"/>
      <c r="B484" s="45"/>
      <c r="C484" s="45"/>
      <c r="D484" s="45"/>
      <c r="E484" s="45"/>
      <c r="F484" s="45"/>
      <c r="G484" s="49"/>
      <c r="H484" s="47"/>
      <c r="M484" s="49"/>
      <c r="N484" s="46"/>
      <c r="Q484" s="43"/>
      <c r="S484" s="47"/>
      <c r="U484" s="47"/>
    </row>
    <row r="485" spans="1:21" ht="15" customHeight="1" x14ac:dyDescent="0.2">
      <c r="A485" s="54"/>
      <c r="B485" s="45"/>
      <c r="C485" s="45"/>
      <c r="D485" s="45"/>
      <c r="E485" s="45"/>
      <c r="F485" s="45"/>
      <c r="G485" s="49"/>
      <c r="H485" s="47"/>
      <c r="M485" s="49"/>
      <c r="N485" s="46"/>
      <c r="Q485" s="43"/>
      <c r="S485" s="47"/>
      <c r="U485" s="47"/>
    </row>
    <row r="486" spans="1:21" ht="15" customHeight="1" x14ac:dyDescent="0.2">
      <c r="A486" s="54"/>
      <c r="B486" s="45"/>
      <c r="C486" s="45"/>
      <c r="D486" s="45"/>
      <c r="E486" s="45"/>
      <c r="F486" s="45"/>
      <c r="G486" s="49"/>
      <c r="H486" s="47"/>
      <c r="M486" s="49"/>
      <c r="N486" s="46"/>
      <c r="Q486" s="43"/>
      <c r="S486" s="47"/>
      <c r="U486" s="47"/>
    </row>
    <row r="487" spans="1:21" ht="15" customHeight="1" x14ac:dyDescent="0.2">
      <c r="A487" s="54"/>
      <c r="B487" s="45"/>
      <c r="C487" s="45"/>
      <c r="D487" s="45"/>
      <c r="E487" s="45"/>
      <c r="F487" s="45"/>
      <c r="G487" s="49"/>
      <c r="H487" s="47"/>
      <c r="M487" s="49"/>
      <c r="N487" s="46"/>
      <c r="Q487" s="43"/>
      <c r="S487" s="47"/>
      <c r="U487" s="47"/>
    </row>
    <row r="488" spans="1:21" ht="15" customHeight="1" x14ac:dyDescent="0.2">
      <c r="A488" s="54"/>
      <c r="B488" s="45"/>
      <c r="C488" s="45"/>
      <c r="D488" s="45"/>
      <c r="E488" s="45"/>
      <c r="F488" s="45"/>
      <c r="G488" s="49"/>
      <c r="H488" s="47"/>
      <c r="M488" s="49"/>
      <c r="N488" s="46"/>
      <c r="Q488" s="43"/>
      <c r="S488" s="47"/>
      <c r="U488" s="47"/>
    </row>
    <row r="489" spans="1:21" ht="15" customHeight="1" x14ac:dyDescent="0.2">
      <c r="A489" s="54"/>
      <c r="B489" s="45"/>
      <c r="C489" s="45"/>
      <c r="D489" s="45"/>
      <c r="E489" s="45"/>
      <c r="F489" s="45"/>
      <c r="G489" s="49"/>
      <c r="H489" s="47"/>
      <c r="M489" s="49"/>
      <c r="N489" s="46"/>
      <c r="Q489" s="43"/>
      <c r="S489" s="47"/>
      <c r="U489" s="47"/>
    </row>
    <row r="490" spans="1:21" ht="15" customHeight="1" x14ac:dyDescent="0.2">
      <c r="A490" s="54"/>
      <c r="B490" s="45"/>
      <c r="C490" s="45"/>
      <c r="D490" s="45"/>
      <c r="E490" s="45"/>
      <c r="F490" s="45"/>
      <c r="G490" s="49"/>
      <c r="H490" s="47"/>
      <c r="M490" s="49"/>
      <c r="N490" s="46"/>
      <c r="Q490" s="43"/>
      <c r="S490" s="47"/>
      <c r="U490" s="47"/>
    </row>
    <row r="491" spans="1:21" ht="15" customHeight="1" x14ac:dyDescent="0.2">
      <c r="A491" s="54"/>
      <c r="B491" s="45"/>
      <c r="C491" s="45"/>
      <c r="D491" s="45"/>
      <c r="E491" s="45"/>
      <c r="F491" s="45"/>
      <c r="G491" s="49"/>
      <c r="H491" s="47"/>
      <c r="M491" s="49"/>
      <c r="N491" s="46"/>
      <c r="Q491" s="43"/>
      <c r="S491" s="47"/>
      <c r="U491" s="47"/>
    </row>
    <row r="492" spans="1:21" ht="15" customHeight="1" x14ac:dyDescent="0.2">
      <c r="A492" s="54"/>
      <c r="B492" s="45"/>
      <c r="C492" s="45"/>
      <c r="D492" s="45"/>
      <c r="E492" s="45"/>
      <c r="F492" s="45"/>
      <c r="G492" s="49"/>
      <c r="H492" s="47"/>
      <c r="M492" s="49"/>
      <c r="N492" s="46"/>
      <c r="Q492" s="43"/>
      <c r="S492" s="47"/>
      <c r="U492" s="47"/>
    </row>
    <row r="493" spans="1:21" ht="15" customHeight="1" x14ac:dyDescent="0.2">
      <c r="A493" s="54"/>
      <c r="B493" s="45"/>
      <c r="C493" s="45"/>
      <c r="D493" s="45"/>
      <c r="E493" s="45"/>
      <c r="F493" s="45"/>
      <c r="G493" s="49"/>
      <c r="H493" s="47"/>
      <c r="M493" s="49"/>
      <c r="N493" s="46"/>
      <c r="Q493" s="43"/>
      <c r="S493" s="47"/>
      <c r="U493" s="47"/>
    </row>
    <row r="494" spans="1:21" ht="15" customHeight="1" x14ac:dyDescent="0.2">
      <c r="A494" s="54"/>
      <c r="B494" s="45"/>
      <c r="C494" s="45"/>
      <c r="D494" s="45"/>
      <c r="E494" s="45"/>
      <c r="F494" s="45"/>
      <c r="G494" s="49"/>
      <c r="H494" s="47"/>
      <c r="M494" s="49"/>
      <c r="N494" s="46"/>
      <c r="Q494" s="43"/>
      <c r="S494" s="47"/>
      <c r="U494" s="47"/>
    </row>
    <row r="495" spans="1:21" ht="15" customHeight="1" x14ac:dyDescent="0.2">
      <c r="A495" s="54"/>
      <c r="B495" s="45"/>
      <c r="C495" s="45"/>
      <c r="D495" s="45"/>
      <c r="E495" s="45"/>
      <c r="F495" s="45"/>
      <c r="G495" s="49"/>
      <c r="H495" s="47"/>
      <c r="M495" s="49"/>
      <c r="N495" s="46"/>
      <c r="Q495" s="43"/>
      <c r="S495" s="47"/>
      <c r="U495" s="47"/>
    </row>
    <row r="496" spans="1:21" ht="15" customHeight="1" x14ac:dyDescent="0.2">
      <c r="A496" s="54"/>
      <c r="B496" s="45"/>
      <c r="C496" s="45"/>
      <c r="D496" s="45"/>
      <c r="E496" s="45"/>
      <c r="F496" s="45"/>
      <c r="G496" s="49"/>
      <c r="H496" s="47"/>
      <c r="M496" s="49"/>
      <c r="N496" s="46"/>
      <c r="Q496" s="43"/>
      <c r="S496" s="47"/>
      <c r="U496" s="47"/>
    </row>
    <row r="497" spans="1:21" ht="15" customHeight="1" x14ac:dyDescent="0.2">
      <c r="A497" s="54"/>
      <c r="B497" s="45"/>
      <c r="C497" s="45"/>
      <c r="D497" s="45"/>
      <c r="E497" s="45"/>
      <c r="F497" s="45"/>
      <c r="G497" s="49"/>
      <c r="H497" s="47"/>
      <c r="M497" s="49"/>
      <c r="N497" s="46"/>
      <c r="Q497" s="43"/>
      <c r="S497" s="47"/>
      <c r="U497" s="47"/>
    </row>
    <row r="498" spans="1:21" ht="15" customHeight="1" x14ac:dyDescent="0.2">
      <c r="A498" s="54"/>
      <c r="B498" s="45"/>
      <c r="C498" s="45"/>
      <c r="D498" s="45"/>
      <c r="E498" s="45"/>
      <c r="F498" s="45"/>
      <c r="G498" s="49"/>
      <c r="H498" s="47"/>
      <c r="M498" s="49"/>
      <c r="N498" s="46"/>
      <c r="Q498" s="43"/>
      <c r="S498" s="47"/>
      <c r="U498" s="47"/>
    </row>
    <row r="499" spans="1:21" ht="15" customHeight="1" x14ac:dyDescent="0.2">
      <c r="A499" s="54"/>
      <c r="B499" s="45"/>
      <c r="C499" s="45"/>
      <c r="D499" s="45"/>
      <c r="E499" s="45"/>
      <c r="F499" s="45"/>
      <c r="G499" s="49"/>
      <c r="H499" s="47"/>
      <c r="M499" s="49"/>
      <c r="N499" s="46"/>
      <c r="Q499" s="43"/>
      <c r="S499" s="47"/>
      <c r="U499" s="47"/>
    </row>
    <row r="500" spans="1:21" ht="15" customHeight="1" x14ac:dyDescent="0.2">
      <c r="A500" s="54"/>
      <c r="B500" s="45"/>
      <c r="C500" s="45"/>
      <c r="D500" s="45"/>
      <c r="E500" s="45"/>
      <c r="F500" s="45"/>
      <c r="G500" s="49"/>
      <c r="H500" s="47"/>
      <c r="M500" s="49"/>
      <c r="N500" s="46"/>
      <c r="Q500" s="43"/>
      <c r="S500" s="47"/>
      <c r="U500" s="47"/>
    </row>
    <row r="501" spans="1:21" ht="15" customHeight="1" x14ac:dyDescent="0.2">
      <c r="A501" s="54"/>
      <c r="B501" s="45"/>
      <c r="C501" s="45"/>
      <c r="D501" s="45"/>
      <c r="E501" s="45"/>
      <c r="F501" s="45"/>
      <c r="G501" s="49"/>
      <c r="H501" s="47"/>
      <c r="M501" s="49"/>
      <c r="N501" s="46"/>
      <c r="Q501" s="43"/>
      <c r="S501" s="47"/>
      <c r="U501" s="47"/>
    </row>
    <row r="502" spans="1:21" ht="15" customHeight="1" x14ac:dyDescent="0.2">
      <c r="A502" s="54"/>
      <c r="B502" s="45"/>
      <c r="C502" s="45"/>
      <c r="D502" s="45"/>
      <c r="E502" s="45"/>
      <c r="F502" s="45"/>
      <c r="G502" s="49"/>
      <c r="H502" s="47"/>
      <c r="M502" s="49"/>
      <c r="N502" s="46"/>
      <c r="Q502" s="43"/>
      <c r="S502" s="47"/>
      <c r="U502" s="47"/>
    </row>
    <row r="503" spans="1:21" ht="15" customHeight="1" x14ac:dyDescent="0.2">
      <c r="A503" s="54"/>
      <c r="B503" s="45"/>
      <c r="C503" s="45"/>
      <c r="D503" s="45"/>
      <c r="E503" s="45"/>
      <c r="F503" s="45"/>
      <c r="G503" s="49"/>
      <c r="H503" s="47"/>
      <c r="M503" s="49"/>
      <c r="N503" s="46"/>
      <c r="Q503" s="43"/>
      <c r="S503" s="47"/>
      <c r="U503" s="47"/>
    </row>
    <row r="504" spans="1:21" ht="15" customHeight="1" x14ac:dyDescent="0.2">
      <c r="A504" s="54"/>
      <c r="B504" s="45"/>
      <c r="C504" s="45"/>
      <c r="D504" s="45"/>
      <c r="E504" s="45"/>
      <c r="F504" s="45"/>
      <c r="G504" s="49"/>
      <c r="H504" s="47"/>
      <c r="M504" s="49"/>
      <c r="N504" s="46"/>
      <c r="Q504" s="43"/>
      <c r="S504" s="47"/>
      <c r="U504" s="47"/>
    </row>
    <row r="505" spans="1:21" ht="15" customHeight="1" x14ac:dyDescent="0.2">
      <c r="A505" s="54"/>
      <c r="B505" s="45"/>
      <c r="C505" s="45"/>
      <c r="D505" s="45"/>
      <c r="E505" s="45"/>
      <c r="F505" s="45"/>
      <c r="G505" s="49"/>
      <c r="H505" s="47"/>
      <c r="M505" s="49"/>
      <c r="N505" s="46"/>
      <c r="Q505" s="43"/>
      <c r="S505" s="47"/>
      <c r="U505" s="47"/>
    </row>
    <row r="506" spans="1:21" ht="15" customHeight="1" x14ac:dyDescent="0.2">
      <c r="A506" s="54"/>
      <c r="B506" s="45"/>
      <c r="C506" s="45"/>
      <c r="D506" s="45"/>
      <c r="E506" s="45"/>
      <c r="F506" s="45"/>
      <c r="G506" s="49"/>
      <c r="H506" s="47"/>
      <c r="M506" s="49"/>
      <c r="N506" s="46"/>
      <c r="Q506" s="43"/>
      <c r="S506" s="47"/>
      <c r="U506" s="47"/>
    </row>
    <row r="507" spans="1:21" ht="15" customHeight="1" x14ac:dyDescent="0.2">
      <c r="A507" s="54"/>
      <c r="B507" s="45"/>
      <c r="C507" s="45"/>
      <c r="D507" s="45"/>
      <c r="E507" s="45"/>
      <c r="F507" s="45"/>
      <c r="G507" s="49"/>
      <c r="H507" s="47"/>
      <c r="M507" s="49"/>
      <c r="N507" s="46"/>
      <c r="Q507" s="43"/>
      <c r="S507" s="47"/>
      <c r="U507" s="47"/>
    </row>
    <row r="508" spans="1:21" ht="15" customHeight="1" x14ac:dyDescent="0.2">
      <c r="A508" s="54"/>
      <c r="B508" s="45"/>
      <c r="C508" s="45"/>
      <c r="D508" s="45"/>
      <c r="E508" s="45"/>
      <c r="F508" s="45"/>
      <c r="G508" s="49"/>
      <c r="H508" s="47"/>
      <c r="M508" s="49"/>
      <c r="N508" s="46"/>
      <c r="Q508" s="43"/>
      <c r="S508" s="47"/>
      <c r="U508" s="47"/>
    </row>
    <row r="509" spans="1:21" ht="15" customHeight="1" x14ac:dyDescent="0.2">
      <c r="A509" s="54"/>
      <c r="B509" s="45"/>
      <c r="C509" s="45"/>
      <c r="D509" s="45"/>
      <c r="E509" s="45"/>
      <c r="F509" s="45"/>
      <c r="G509" s="49"/>
      <c r="H509" s="47"/>
      <c r="M509" s="49"/>
      <c r="N509" s="46"/>
      <c r="Q509" s="43"/>
      <c r="S509" s="47"/>
      <c r="U509" s="47"/>
    </row>
    <row r="510" spans="1:21" ht="15" customHeight="1" x14ac:dyDescent="0.2">
      <c r="A510" s="54"/>
      <c r="B510" s="45"/>
      <c r="C510" s="45"/>
      <c r="D510" s="45"/>
      <c r="E510" s="45"/>
      <c r="F510" s="45"/>
      <c r="G510" s="49"/>
      <c r="H510" s="47"/>
      <c r="M510" s="49"/>
      <c r="N510" s="46"/>
      <c r="Q510" s="43"/>
      <c r="S510" s="47"/>
      <c r="U510" s="47"/>
    </row>
    <row r="511" spans="1:21" ht="15" customHeight="1" x14ac:dyDescent="0.2">
      <c r="A511" s="54"/>
      <c r="B511" s="45"/>
      <c r="C511" s="45"/>
      <c r="D511" s="45"/>
      <c r="E511" s="45"/>
      <c r="F511" s="45"/>
      <c r="G511" s="49"/>
      <c r="H511" s="47"/>
      <c r="M511" s="49"/>
      <c r="N511" s="46"/>
      <c r="Q511" s="43"/>
      <c r="S511" s="47"/>
      <c r="U511" s="47"/>
    </row>
    <row r="512" spans="1:21" ht="15" customHeight="1" x14ac:dyDescent="0.2">
      <c r="A512" s="54"/>
      <c r="B512" s="45"/>
      <c r="C512" s="45"/>
      <c r="D512" s="45"/>
      <c r="E512" s="45"/>
      <c r="F512" s="45"/>
      <c r="G512" s="49"/>
      <c r="H512" s="47"/>
      <c r="M512" s="49"/>
      <c r="N512" s="46"/>
      <c r="Q512" s="43"/>
      <c r="S512" s="47"/>
      <c r="U512" s="47"/>
    </row>
    <row r="513" spans="1:21" ht="15" customHeight="1" x14ac:dyDescent="0.2">
      <c r="A513" s="54"/>
      <c r="B513" s="45"/>
      <c r="C513" s="45"/>
      <c r="D513" s="45"/>
      <c r="E513" s="45"/>
      <c r="F513" s="45"/>
      <c r="G513" s="49"/>
      <c r="H513" s="47"/>
      <c r="M513" s="49"/>
      <c r="N513" s="46"/>
      <c r="Q513" s="43"/>
      <c r="S513" s="47"/>
      <c r="U513" s="47"/>
    </row>
    <row r="514" spans="1:21" ht="15" customHeight="1" x14ac:dyDescent="0.2">
      <c r="A514" s="54"/>
      <c r="B514" s="45"/>
      <c r="C514" s="45"/>
      <c r="D514" s="45"/>
      <c r="E514" s="45"/>
      <c r="F514" s="45"/>
      <c r="G514" s="49"/>
      <c r="H514" s="47"/>
      <c r="M514" s="49"/>
      <c r="N514" s="46"/>
      <c r="Q514" s="43"/>
      <c r="S514" s="47"/>
      <c r="U514" s="47"/>
    </row>
    <row r="515" spans="1:21" ht="15" customHeight="1" x14ac:dyDescent="0.2">
      <c r="A515" s="54"/>
      <c r="B515" s="45"/>
      <c r="C515" s="45"/>
      <c r="D515" s="45"/>
      <c r="E515" s="45"/>
      <c r="F515" s="45"/>
      <c r="G515" s="49"/>
      <c r="H515" s="47"/>
      <c r="M515" s="49"/>
      <c r="N515" s="46"/>
      <c r="Q515" s="43"/>
      <c r="S515" s="47"/>
      <c r="U515" s="47"/>
    </row>
    <row r="516" spans="1:21" ht="15" customHeight="1" x14ac:dyDescent="0.2">
      <c r="A516" s="54"/>
      <c r="B516" s="45"/>
      <c r="C516" s="45"/>
      <c r="D516" s="45"/>
      <c r="E516" s="45"/>
      <c r="F516" s="45"/>
      <c r="G516" s="49"/>
      <c r="H516" s="47"/>
      <c r="M516" s="49"/>
      <c r="N516" s="46"/>
      <c r="Q516" s="43"/>
      <c r="S516" s="47"/>
      <c r="U516" s="47"/>
    </row>
    <row r="517" spans="1:21" ht="15" customHeight="1" x14ac:dyDescent="0.2">
      <c r="A517" s="54"/>
      <c r="B517" s="45"/>
      <c r="C517" s="45"/>
      <c r="D517" s="45"/>
      <c r="E517" s="45"/>
      <c r="F517" s="45"/>
      <c r="G517" s="49"/>
      <c r="H517" s="47"/>
      <c r="M517" s="49"/>
      <c r="N517" s="46"/>
      <c r="Q517" s="43"/>
      <c r="S517" s="47"/>
      <c r="U517" s="47"/>
    </row>
    <row r="518" spans="1:21" ht="15" customHeight="1" x14ac:dyDescent="0.2">
      <c r="A518" s="54"/>
      <c r="B518" s="45"/>
      <c r="C518" s="45"/>
      <c r="D518" s="45"/>
      <c r="E518" s="45"/>
      <c r="F518" s="45"/>
      <c r="G518" s="49"/>
      <c r="H518" s="47"/>
      <c r="M518" s="49"/>
      <c r="N518" s="46"/>
      <c r="Q518" s="43"/>
      <c r="S518" s="47"/>
      <c r="U518" s="47"/>
    </row>
    <row r="519" spans="1:21" ht="15" customHeight="1" x14ac:dyDescent="0.2">
      <c r="A519" s="54"/>
      <c r="B519" s="45"/>
      <c r="C519" s="45"/>
      <c r="D519" s="45"/>
      <c r="E519" s="45"/>
      <c r="F519" s="45"/>
      <c r="G519" s="49"/>
      <c r="H519" s="47"/>
      <c r="M519" s="49"/>
      <c r="N519" s="46"/>
      <c r="Q519" s="43"/>
      <c r="S519" s="47"/>
      <c r="U519" s="47"/>
    </row>
    <row r="520" spans="1:21" ht="15" customHeight="1" x14ac:dyDescent="0.2">
      <c r="A520" s="54"/>
      <c r="B520" s="45"/>
      <c r="C520" s="45"/>
      <c r="D520" s="45"/>
      <c r="E520" s="45"/>
      <c r="F520" s="45"/>
      <c r="G520" s="49"/>
      <c r="H520" s="47"/>
      <c r="M520" s="49"/>
      <c r="N520" s="46"/>
      <c r="Q520" s="43"/>
      <c r="S520" s="47"/>
      <c r="U520" s="47"/>
    </row>
    <row r="521" spans="1:21" ht="15" customHeight="1" x14ac:dyDescent="0.2">
      <c r="A521" s="54"/>
      <c r="B521" s="45"/>
      <c r="C521" s="45"/>
      <c r="D521" s="45"/>
      <c r="E521" s="45"/>
      <c r="F521" s="45"/>
      <c r="G521" s="49"/>
      <c r="H521" s="47"/>
      <c r="M521" s="49"/>
      <c r="N521" s="46"/>
      <c r="Q521" s="43"/>
      <c r="S521" s="47"/>
      <c r="U521" s="47"/>
    </row>
    <row r="522" spans="1:21" ht="15" customHeight="1" x14ac:dyDescent="0.2">
      <c r="A522" s="54"/>
      <c r="B522" s="45"/>
      <c r="C522" s="45"/>
      <c r="D522" s="45"/>
      <c r="E522" s="45"/>
      <c r="F522" s="45"/>
      <c r="G522" s="49"/>
      <c r="H522" s="47"/>
      <c r="M522" s="49"/>
      <c r="N522" s="46"/>
      <c r="Q522" s="43"/>
      <c r="S522" s="47"/>
      <c r="U522" s="47"/>
    </row>
    <row r="523" spans="1:21" ht="15" customHeight="1" x14ac:dyDescent="0.2">
      <c r="A523" s="54"/>
      <c r="B523" s="45"/>
      <c r="C523" s="45"/>
      <c r="D523" s="45"/>
      <c r="E523" s="45"/>
      <c r="F523" s="45"/>
      <c r="G523" s="49"/>
      <c r="H523" s="47"/>
      <c r="M523" s="49"/>
      <c r="N523" s="46"/>
      <c r="Q523" s="43"/>
      <c r="S523" s="47"/>
      <c r="U523" s="47"/>
    </row>
    <row r="524" spans="1:21" ht="15" customHeight="1" x14ac:dyDescent="0.2">
      <c r="A524" s="54"/>
      <c r="B524" s="45"/>
      <c r="C524" s="45"/>
      <c r="D524" s="45"/>
      <c r="E524" s="45"/>
      <c r="F524" s="45"/>
      <c r="G524" s="49"/>
      <c r="H524" s="47"/>
      <c r="M524" s="49"/>
      <c r="N524" s="46"/>
      <c r="Q524" s="43"/>
      <c r="S524" s="47"/>
      <c r="U524" s="47"/>
    </row>
    <row r="525" spans="1:21" ht="15" customHeight="1" x14ac:dyDescent="0.2">
      <c r="A525" s="54"/>
      <c r="B525" s="45"/>
      <c r="C525" s="45"/>
      <c r="D525" s="45"/>
      <c r="E525" s="45"/>
      <c r="F525" s="45"/>
      <c r="G525" s="49"/>
      <c r="H525" s="47"/>
      <c r="M525" s="49"/>
      <c r="N525" s="46"/>
      <c r="Q525" s="43"/>
      <c r="S525" s="47"/>
      <c r="U525" s="47"/>
    </row>
    <row r="526" spans="1:21" ht="15" customHeight="1" x14ac:dyDescent="0.2">
      <c r="A526" s="54"/>
      <c r="B526" s="45"/>
      <c r="C526" s="45"/>
      <c r="D526" s="45"/>
      <c r="E526" s="45"/>
      <c r="F526" s="45"/>
      <c r="G526" s="49"/>
      <c r="H526" s="47"/>
      <c r="M526" s="49"/>
      <c r="N526" s="46"/>
      <c r="Q526" s="43"/>
      <c r="S526" s="47"/>
      <c r="U526" s="47"/>
    </row>
    <row r="527" spans="1:21" ht="15" customHeight="1" x14ac:dyDescent="0.2">
      <c r="A527" s="54"/>
      <c r="B527" s="45"/>
      <c r="C527" s="45"/>
      <c r="D527" s="45"/>
      <c r="E527" s="45"/>
      <c r="F527" s="45"/>
      <c r="G527" s="49"/>
      <c r="H527" s="47"/>
      <c r="M527" s="49"/>
      <c r="N527" s="46"/>
      <c r="Q527" s="43"/>
      <c r="S527" s="47"/>
      <c r="U527" s="47"/>
    </row>
    <row r="528" spans="1:21" ht="15" customHeight="1" x14ac:dyDescent="0.2">
      <c r="A528" s="54"/>
      <c r="B528" s="45"/>
      <c r="C528" s="45"/>
      <c r="D528" s="45"/>
      <c r="E528" s="45"/>
      <c r="F528" s="45"/>
      <c r="G528" s="49"/>
      <c r="H528" s="47"/>
      <c r="M528" s="49"/>
      <c r="N528" s="46"/>
      <c r="Q528" s="43"/>
      <c r="S528" s="47"/>
      <c r="U528" s="47"/>
    </row>
    <row r="529" spans="1:21" ht="15" customHeight="1" x14ac:dyDescent="0.2">
      <c r="A529" s="54"/>
      <c r="B529" s="45"/>
      <c r="C529" s="45"/>
      <c r="D529" s="45"/>
      <c r="E529" s="45"/>
      <c r="F529" s="45"/>
      <c r="G529" s="49"/>
      <c r="H529" s="47"/>
      <c r="M529" s="49"/>
      <c r="N529" s="46"/>
      <c r="Q529" s="43"/>
      <c r="S529" s="47"/>
      <c r="U529" s="47"/>
    </row>
    <row r="530" spans="1:21" ht="15" customHeight="1" x14ac:dyDescent="0.2">
      <c r="A530" s="54"/>
      <c r="B530" s="45"/>
      <c r="C530" s="45"/>
      <c r="D530" s="45"/>
      <c r="E530" s="45"/>
      <c r="F530" s="45"/>
      <c r="G530" s="49"/>
      <c r="H530" s="47"/>
      <c r="M530" s="49"/>
      <c r="N530" s="46"/>
      <c r="Q530" s="43"/>
      <c r="S530" s="47"/>
      <c r="U530" s="47"/>
    </row>
    <row r="531" spans="1:21" ht="15" customHeight="1" x14ac:dyDescent="0.2">
      <c r="A531" s="54"/>
      <c r="B531" s="45"/>
      <c r="C531" s="45"/>
      <c r="D531" s="45"/>
      <c r="E531" s="45"/>
      <c r="F531" s="45"/>
      <c r="G531" s="49"/>
      <c r="H531" s="47"/>
      <c r="M531" s="49"/>
      <c r="N531" s="46"/>
      <c r="Q531" s="43"/>
      <c r="S531" s="47"/>
      <c r="U531" s="47"/>
    </row>
    <row r="532" spans="1:21" ht="15" customHeight="1" x14ac:dyDescent="0.2">
      <c r="A532" s="54"/>
      <c r="B532" s="45"/>
      <c r="C532" s="45"/>
      <c r="D532" s="45"/>
      <c r="E532" s="45"/>
      <c r="F532" s="45"/>
      <c r="G532" s="49"/>
      <c r="H532" s="47"/>
      <c r="M532" s="49"/>
      <c r="N532" s="46"/>
      <c r="Q532" s="43"/>
      <c r="S532" s="47"/>
      <c r="U532" s="47"/>
    </row>
    <row r="533" spans="1:21" ht="15" customHeight="1" x14ac:dyDescent="0.2">
      <c r="A533" s="54"/>
      <c r="B533" s="45"/>
      <c r="C533" s="45"/>
      <c r="D533" s="45"/>
      <c r="E533" s="45"/>
      <c r="F533" s="45"/>
      <c r="G533" s="49"/>
      <c r="H533" s="47"/>
      <c r="M533" s="49"/>
      <c r="N533" s="46"/>
      <c r="Q533" s="43"/>
      <c r="S533" s="47"/>
      <c r="U533" s="47"/>
    </row>
    <row r="534" spans="1:21" ht="15" customHeight="1" x14ac:dyDescent="0.2">
      <c r="A534" s="54"/>
      <c r="B534" s="45"/>
      <c r="C534" s="45"/>
      <c r="D534" s="45"/>
      <c r="E534" s="45"/>
      <c r="F534" s="45"/>
      <c r="G534" s="49"/>
      <c r="H534" s="47"/>
      <c r="M534" s="49"/>
      <c r="N534" s="46"/>
      <c r="Q534" s="43"/>
      <c r="S534" s="47"/>
      <c r="U534" s="47"/>
    </row>
    <row r="535" spans="1:21" ht="15" customHeight="1" x14ac:dyDescent="0.2">
      <c r="A535" s="54"/>
      <c r="B535" s="45"/>
      <c r="C535" s="45"/>
      <c r="D535" s="45"/>
      <c r="E535" s="45"/>
      <c r="F535" s="45"/>
      <c r="G535" s="49"/>
      <c r="H535" s="47"/>
      <c r="M535" s="49"/>
      <c r="N535" s="46"/>
      <c r="Q535" s="43"/>
      <c r="S535" s="47"/>
      <c r="U535" s="47"/>
    </row>
    <row r="536" spans="1:21" ht="15" customHeight="1" x14ac:dyDescent="0.2">
      <c r="A536" s="54"/>
      <c r="B536" s="45"/>
      <c r="C536" s="45"/>
      <c r="D536" s="45"/>
      <c r="E536" s="45"/>
      <c r="F536" s="45"/>
      <c r="G536" s="49"/>
      <c r="H536" s="47"/>
      <c r="M536" s="49"/>
      <c r="N536" s="46"/>
      <c r="Q536" s="43"/>
      <c r="S536" s="47"/>
      <c r="U536" s="47"/>
    </row>
    <row r="537" spans="1:21" ht="15" customHeight="1" x14ac:dyDescent="0.2">
      <c r="A537" s="54"/>
      <c r="B537" s="45"/>
      <c r="C537" s="45"/>
      <c r="D537" s="45"/>
      <c r="E537" s="45"/>
      <c r="F537" s="45"/>
      <c r="G537" s="49"/>
      <c r="H537" s="47"/>
      <c r="M537" s="49"/>
      <c r="N537" s="46"/>
      <c r="Q537" s="43"/>
      <c r="S537" s="47"/>
      <c r="U537" s="47"/>
    </row>
    <row r="538" spans="1:21" ht="15" customHeight="1" x14ac:dyDescent="0.2">
      <c r="A538" s="54"/>
      <c r="B538" s="45"/>
      <c r="C538" s="45"/>
      <c r="D538" s="45"/>
      <c r="E538" s="45"/>
      <c r="F538" s="45"/>
      <c r="G538" s="49"/>
      <c r="H538" s="47"/>
      <c r="M538" s="49"/>
      <c r="N538" s="46"/>
      <c r="Q538" s="43"/>
      <c r="S538" s="47"/>
      <c r="U538" s="47"/>
    </row>
    <row r="539" spans="1:21" ht="15" customHeight="1" x14ac:dyDescent="0.2">
      <c r="A539" s="54"/>
      <c r="B539" s="45"/>
      <c r="C539" s="45"/>
      <c r="D539" s="45"/>
      <c r="E539" s="45"/>
      <c r="F539" s="45"/>
      <c r="G539" s="49"/>
      <c r="H539" s="47"/>
      <c r="M539" s="49"/>
      <c r="N539" s="46"/>
      <c r="Q539" s="43"/>
      <c r="S539" s="47"/>
      <c r="U539" s="47"/>
    </row>
    <row r="540" spans="1:21" ht="15" customHeight="1" x14ac:dyDescent="0.2">
      <c r="A540" s="54"/>
      <c r="B540" s="45"/>
      <c r="C540" s="45"/>
      <c r="D540" s="45"/>
      <c r="E540" s="45"/>
      <c r="F540" s="45"/>
      <c r="G540" s="49"/>
      <c r="H540" s="47"/>
      <c r="M540" s="49"/>
      <c r="N540" s="46"/>
      <c r="Q540" s="43"/>
      <c r="S540" s="47"/>
      <c r="U540" s="47"/>
    </row>
    <row r="541" spans="1:21" ht="15" customHeight="1" x14ac:dyDescent="0.2">
      <c r="A541" s="54"/>
      <c r="B541" s="45"/>
      <c r="C541" s="45"/>
      <c r="D541" s="45"/>
      <c r="E541" s="45"/>
      <c r="F541" s="45"/>
      <c r="G541" s="49"/>
      <c r="H541" s="47"/>
      <c r="M541" s="49"/>
      <c r="N541" s="46"/>
      <c r="Q541" s="43"/>
      <c r="S541" s="47"/>
      <c r="U541" s="47"/>
    </row>
    <row r="542" spans="1:21" ht="15" customHeight="1" x14ac:dyDescent="0.2">
      <c r="A542" s="54"/>
      <c r="B542" s="45"/>
      <c r="C542" s="45"/>
      <c r="D542" s="45"/>
      <c r="E542" s="45"/>
      <c r="F542" s="45"/>
      <c r="G542" s="49"/>
      <c r="H542" s="47"/>
      <c r="M542" s="49"/>
      <c r="N542" s="46"/>
      <c r="Q542" s="43"/>
      <c r="S542" s="47"/>
      <c r="U542" s="47"/>
    </row>
    <row r="543" spans="1:21" ht="15" customHeight="1" x14ac:dyDescent="0.2">
      <c r="A543" s="54"/>
      <c r="B543" s="45"/>
      <c r="C543" s="45"/>
      <c r="D543" s="45"/>
      <c r="E543" s="45"/>
      <c r="F543" s="45"/>
      <c r="G543" s="49"/>
      <c r="H543" s="47"/>
      <c r="M543" s="49"/>
      <c r="N543" s="46"/>
      <c r="Q543" s="43"/>
      <c r="S543" s="47"/>
      <c r="U543" s="47"/>
    </row>
    <row r="544" spans="1:21" ht="15" customHeight="1" x14ac:dyDescent="0.2">
      <c r="A544" s="54"/>
      <c r="B544" s="45"/>
      <c r="C544" s="45"/>
      <c r="D544" s="45"/>
      <c r="E544" s="45"/>
      <c r="F544" s="45"/>
      <c r="G544" s="49"/>
      <c r="H544" s="47"/>
      <c r="M544" s="49"/>
      <c r="N544" s="46"/>
      <c r="Q544" s="43"/>
      <c r="S544" s="47"/>
      <c r="U544" s="47"/>
    </row>
    <row r="545" spans="1:21" ht="15" customHeight="1" x14ac:dyDescent="0.2">
      <c r="A545" s="54"/>
      <c r="B545" s="45"/>
      <c r="C545" s="45"/>
      <c r="D545" s="45"/>
      <c r="E545" s="45"/>
      <c r="F545" s="45"/>
      <c r="G545" s="49"/>
      <c r="H545" s="47"/>
      <c r="M545" s="49"/>
      <c r="N545" s="46"/>
      <c r="Q545" s="43"/>
      <c r="S545" s="47"/>
      <c r="U545" s="47"/>
    </row>
    <row r="546" spans="1:21" ht="15" customHeight="1" x14ac:dyDescent="0.2">
      <c r="A546" s="54"/>
      <c r="B546" s="45"/>
      <c r="C546" s="45"/>
      <c r="D546" s="45"/>
      <c r="E546" s="45"/>
      <c r="F546" s="45"/>
      <c r="G546" s="49"/>
      <c r="H546" s="47"/>
      <c r="M546" s="49"/>
      <c r="N546" s="46"/>
      <c r="Q546" s="43"/>
      <c r="S546" s="47"/>
      <c r="U546" s="47"/>
    </row>
    <row r="547" spans="1:21" ht="15" customHeight="1" x14ac:dyDescent="0.2">
      <c r="A547" s="54"/>
      <c r="B547" s="45"/>
      <c r="C547" s="45"/>
      <c r="D547" s="45"/>
      <c r="E547" s="45"/>
      <c r="F547" s="45"/>
      <c r="G547" s="49"/>
      <c r="H547" s="47"/>
      <c r="M547" s="49"/>
      <c r="N547" s="46"/>
      <c r="Q547" s="43"/>
      <c r="S547" s="47"/>
      <c r="U547" s="47"/>
    </row>
    <row r="548" spans="1:21" ht="15" customHeight="1" x14ac:dyDescent="0.2">
      <c r="A548" s="54"/>
      <c r="B548" s="45"/>
      <c r="C548" s="45"/>
      <c r="D548" s="45"/>
      <c r="E548" s="45"/>
      <c r="F548" s="45"/>
      <c r="G548" s="49"/>
      <c r="H548" s="47"/>
      <c r="M548" s="49"/>
      <c r="N548" s="46"/>
      <c r="Q548" s="43"/>
      <c r="S548" s="47"/>
      <c r="U548" s="47"/>
    </row>
    <row r="549" spans="1:21" ht="15" customHeight="1" x14ac:dyDescent="0.2">
      <c r="A549" s="54"/>
      <c r="B549" s="45"/>
      <c r="C549" s="45"/>
      <c r="D549" s="45"/>
      <c r="E549" s="45"/>
      <c r="F549" s="45"/>
      <c r="G549" s="49"/>
      <c r="H549" s="47"/>
      <c r="M549" s="49"/>
      <c r="N549" s="46"/>
      <c r="Q549" s="43"/>
      <c r="S549" s="47"/>
      <c r="U549" s="47"/>
    </row>
    <row r="550" spans="1:21" ht="15" customHeight="1" x14ac:dyDescent="0.2">
      <c r="A550" s="54"/>
      <c r="B550" s="45"/>
      <c r="C550" s="45"/>
      <c r="D550" s="45"/>
      <c r="E550" s="45"/>
      <c r="F550" s="45"/>
      <c r="G550" s="49"/>
      <c r="H550" s="47"/>
      <c r="M550" s="49"/>
      <c r="N550" s="46"/>
      <c r="Q550" s="43"/>
      <c r="S550" s="47"/>
      <c r="U550" s="47"/>
    </row>
    <row r="551" spans="1:21" ht="15" customHeight="1" x14ac:dyDescent="0.2">
      <c r="A551" s="54"/>
      <c r="B551" s="45"/>
      <c r="C551" s="45"/>
      <c r="D551" s="45"/>
      <c r="E551" s="45"/>
      <c r="F551" s="45"/>
      <c r="G551" s="49"/>
      <c r="H551" s="47"/>
      <c r="M551" s="49"/>
      <c r="N551" s="46"/>
      <c r="Q551" s="43"/>
      <c r="S551" s="47"/>
      <c r="U551" s="47"/>
    </row>
    <row r="552" spans="1:21" ht="15" customHeight="1" x14ac:dyDescent="0.2">
      <c r="A552" s="54"/>
      <c r="B552" s="45"/>
      <c r="C552" s="45"/>
      <c r="D552" s="45"/>
      <c r="E552" s="45"/>
      <c r="F552" s="45"/>
      <c r="G552" s="49"/>
      <c r="H552" s="47"/>
      <c r="M552" s="49"/>
      <c r="N552" s="46"/>
      <c r="Q552" s="43"/>
      <c r="S552" s="47"/>
      <c r="U552" s="47"/>
    </row>
    <row r="553" spans="1:21" ht="15" customHeight="1" x14ac:dyDescent="0.2">
      <c r="A553" s="54"/>
      <c r="B553" s="45"/>
      <c r="C553" s="45"/>
      <c r="D553" s="45"/>
      <c r="E553" s="45"/>
      <c r="F553" s="45"/>
      <c r="G553" s="49"/>
      <c r="H553" s="47"/>
      <c r="M553" s="49"/>
      <c r="N553" s="46"/>
      <c r="Q553" s="43"/>
      <c r="S553" s="47"/>
      <c r="U553" s="47"/>
    </row>
    <row r="554" spans="1:21" ht="15" customHeight="1" x14ac:dyDescent="0.2">
      <c r="A554" s="54"/>
      <c r="B554" s="45"/>
      <c r="C554" s="45"/>
      <c r="D554" s="45"/>
      <c r="E554" s="45"/>
      <c r="F554" s="45"/>
      <c r="G554" s="49"/>
      <c r="H554" s="47"/>
      <c r="M554" s="49"/>
      <c r="N554" s="46"/>
      <c r="Q554" s="43"/>
      <c r="S554" s="47"/>
      <c r="U554" s="47"/>
    </row>
    <row r="555" spans="1:21" ht="15" customHeight="1" x14ac:dyDescent="0.2">
      <c r="A555" s="54"/>
      <c r="B555" s="45"/>
      <c r="C555" s="45"/>
      <c r="D555" s="45"/>
      <c r="E555" s="45"/>
      <c r="F555" s="45"/>
      <c r="G555" s="49"/>
      <c r="H555" s="47"/>
      <c r="M555" s="49"/>
      <c r="N555" s="46"/>
      <c r="Q555" s="43"/>
      <c r="S555" s="47"/>
      <c r="U555" s="47"/>
    </row>
    <row r="556" spans="1:21" ht="15" customHeight="1" x14ac:dyDescent="0.2">
      <c r="A556" s="54"/>
      <c r="B556" s="45"/>
      <c r="C556" s="45"/>
      <c r="D556" s="45"/>
      <c r="E556" s="45"/>
      <c r="F556" s="45"/>
      <c r="G556" s="49"/>
      <c r="H556" s="47"/>
      <c r="M556" s="49"/>
      <c r="N556" s="46"/>
      <c r="Q556" s="43"/>
      <c r="S556" s="47"/>
      <c r="U556" s="47"/>
    </row>
    <row r="557" spans="1:21" ht="15" customHeight="1" x14ac:dyDescent="0.2">
      <c r="A557" s="54"/>
      <c r="B557" s="45"/>
      <c r="C557" s="45"/>
      <c r="D557" s="45"/>
      <c r="E557" s="45"/>
      <c r="F557" s="45"/>
      <c r="G557" s="49"/>
      <c r="H557" s="47"/>
      <c r="M557" s="49"/>
      <c r="N557" s="46"/>
      <c r="Q557" s="43"/>
      <c r="S557" s="47"/>
      <c r="U557" s="47"/>
    </row>
    <row r="558" spans="1:21" ht="15" customHeight="1" x14ac:dyDescent="0.2">
      <c r="A558" s="54"/>
      <c r="B558" s="45"/>
      <c r="C558" s="45"/>
      <c r="D558" s="45"/>
      <c r="E558" s="45"/>
      <c r="F558" s="45"/>
      <c r="G558" s="49"/>
      <c r="H558" s="47"/>
      <c r="M558" s="49"/>
      <c r="N558" s="46"/>
      <c r="Q558" s="43"/>
      <c r="S558" s="47"/>
      <c r="U558" s="47"/>
    </row>
    <row r="559" spans="1:21" ht="15" customHeight="1" x14ac:dyDescent="0.2">
      <c r="A559" s="54"/>
      <c r="B559" s="45"/>
      <c r="C559" s="45"/>
      <c r="D559" s="45"/>
      <c r="E559" s="45"/>
      <c r="F559" s="45"/>
      <c r="G559" s="49"/>
      <c r="H559" s="47"/>
      <c r="M559" s="49"/>
      <c r="N559" s="46"/>
      <c r="Q559" s="43"/>
      <c r="S559" s="47"/>
      <c r="U559" s="47"/>
    </row>
    <row r="560" spans="1:21" ht="15" customHeight="1" x14ac:dyDescent="0.2">
      <c r="A560" s="54"/>
      <c r="B560" s="45"/>
      <c r="C560" s="45"/>
      <c r="D560" s="45"/>
      <c r="E560" s="45"/>
      <c r="F560" s="45"/>
      <c r="G560" s="49"/>
      <c r="H560" s="47"/>
      <c r="M560" s="49"/>
      <c r="N560" s="46"/>
      <c r="Q560" s="43"/>
      <c r="S560" s="47"/>
      <c r="U560" s="47"/>
    </row>
    <row r="561" spans="1:21" ht="15" customHeight="1" x14ac:dyDescent="0.2">
      <c r="A561" s="54"/>
      <c r="B561" s="45"/>
      <c r="C561" s="45"/>
      <c r="D561" s="45"/>
      <c r="E561" s="45"/>
      <c r="F561" s="45"/>
      <c r="G561" s="49"/>
      <c r="H561" s="47"/>
      <c r="M561" s="49"/>
      <c r="N561" s="46"/>
      <c r="Q561" s="43"/>
      <c r="S561" s="47"/>
      <c r="U561" s="47"/>
    </row>
    <row r="562" spans="1:21" ht="15" customHeight="1" x14ac:dyDescent="0.2">
      <c r="A562" s="54"/>
      <c r="B562" s="45"/>
      <c r="C562" s="45"/>
      <c r="D562" s="45"/>
      <c r="E562" s="45"/>
      <c r="F562" s="45"/>
      <c r="G562" s="49"/>
      <c r="H562" s="47"/>
      <c r="M562" s="49"/>
      <c r="N562" s="46"/>
      <c r="Q562" s="43"/>
      <c r="S562" s="47"/>
      <c r="U562" s="47"/>
    </row>
    <row r="563" spans="1:21" ht="15" customHeight="1" x14ac:dyDescent="0.2">
      <c r="A563" s="54"/>
      <c r="B563" s="45"/>
      <c r="C563" s="45"/>
      <c r="D563" s="45"/>
      <c r="E563" s="45"/>
      <c r="F563" s="45"/>
      <c r="G563" s="49"/>
      <c r="H563" s="47"/>
      <c r="M563" s="49"/>
      <c r="N563" s="46"/>
      <c r="Q563" s="43"/>
      <c r="S563" s="47"/>
      <c r="U563" s="47"/>
    </row>
    <row r="564" spans="1:21" ht="15" customHeight="1" x14ac:dyDescent="0.2">
      <c r="A564" s="54"/>
      <c r="B564" s="45"/>
      <c r="C564" s="45"/>
      <c r="D564" s="45"/>
      <c r="E564" s="45"/>
      <c r="F564" s="45"/>
      <c r="G564" s="49"/>
      <c r="H564" s="47"/>
      <c r="M564" s="49"/>
      <c r="N564" s="46"/>
      <c r="Q564" s="43"/>
      <c r="S564" s="47"/>
      <c r="U564" s="47"/>
    </row>
    <row r="565" spans="1:21" ht="15" customHeight="1" x14ac:dyDescent="0.2">
      <c r="A565" s="54"/>
      <c r="B565" s="45"/>
      <c r="C565" s="45"/>
      <c r="D565" s="45"/>
      <c r="E565" s="45"/>
      <c r="F565" s="45"/>
      <c r="G565" s="49"/>
      <c r="H565" s="47"/>
      <c r="M565" s="49"/>
      <c r="N565" s="46"/>
      <c r="Q565" s="43"/>
      <c r="S565" s="47"/>
      <c r="U565" s="47"/>
    </row>
    <row r="566" spans="1:21" ht="15" customHeight="1" x14ac:dyDescent="0.2">
      <c r="A566" s="54"/>
      <c r="B566" s="45"/>
      <c r="C566" s="45"/>
      <c r="D566" s="45"/>
      <c r="E566" s="45"/>
      <c r="F566" s="45"/>
      <c r="G566" s="49"/>
      <c r="H566" s="47"/>
      <c r="M566" s="49"/>
      <c r="N566" s="46"/>
      <c r="Q566" s="43"/>
      <c r="S566" s="47"/>
      <c r="U566" s="47"/>
    </row>
    <row r="567" spans="1:21" ht="15" customHeight="1" x14ac:dyDescent="0.2">
      <c r="A567" s="54"/>
      <c r="B567" s="45"/>
      <c r="C567" s="45"/>
      <c r="D567" s="45"/>
      <c r="E567" s="45"/>
      <c r="F567" s="45"/>
      <c r="G567" s="49"/>
      <c r="H567" s="47"/>
      <c r="M567" s="49"/>
      <c r="N567" s="46"/>
      <c r="Q567" s="43"/>
      <c r="S567" s="47"/>
      <c r="U567" s="47"/>
    </row>
    <row r="568" spans="1:21" ht="15" customHeight="1" x14ac:dyDescent="0.2">
      <c r="A568" s="54"/>
      <c r="B568" s="45"/>
      <c r="C568" s="45"/>
      <c r="D568" s="45"/>
      <c r="E568" s="45"/>
      <c r="F568" s="45"/>
      <c r="G568" s="49"/>
      <c r="H568" s="47"/>
      <c r="M568" s="49"/>
      <c r="N568" s="46"/>
      <c r="Q568" s="43"/>
      <c r="S568" s="47"/>
      <c r="U568" s="47"/>
    </row>
    <row r="569" spans="1:21" ht="15" customHeight="1" x14ac:dyDescent="0.2">
      <c r="A569" s="54"/>
      <c r="B569" s="45"/>
      <c r="C569" s="45"/>
      <c r="D569" s="45"/>
      <c r="E569" s="45"/>
      <c r="F569" s="45"/>
      <c r="G569" s="49"/>
      <c r="H569" s="47"/>
      <c r="M569" s="49"/>
      <c r="N569" s="46"/>
      <c r="Q569" s="43"/>
      <c r="S569" s="47"/>
      <c r="U569" s="47"/>
    </row>
    <row r="570" spans="1:21" ht="15" customHeight="1" x14ac:dyDescent="0.2">
      <c r="A570" s="54"/>
      <c r="B570" s="45"/>
      <c r="C570" s="45"/>
      <c r="D570" s="45"/>
      <c r="E570" s="45"/>
      <c r="F570" s="45"/>
      <c r="G570" s="49"/>
      <c r="H570" s="47"/>
      <c r="M570" s="49"/>
      <c r="N570" s="46"/>
      <c r="Q570" s="43"/>
      <c r="S570" s="47"/>
      <c r="U570" s="47"/>
    </row>
    <row r="571" spans="1:21" ht="15" customHeight="1" x14ac:dyDescent="0.2">
      <c r="A571" s="54"/>
      <c r="B571" s="45"/>
      <c r="C571" s="45"/>
      <c r="D571" s="45"/>
      <c r="E571" s="45"/>
      <c r="F571" s="45"/>
      <c r="G571" s="49"/>
      <c r="H571" s="47"/>
      <c r="M571" s="49"/>
      <c r="N571" s="46"/>
      <c r="Q571" s="43"/>
      <c r="S571" s="47"/>
      <c r="U571" s="47"/>
    </row>
    <row r="572" spans="1:21" ht="15" customHeight="1" x14ac:dyDescent="0.2">
      <c r="A572" s="54"/>
      <c r="B572" s="45"/>
      <c r="C572" s="45"/>
      <c r="D572" s="45"/>
      <c r="E572" s="45"/>
      <c r="F572" s="45"/>
      <c r="G572" s="49"/>
      <c r="H572" s="47"/>
      <c r="M572" s="49"/>
      <c r="N572" s="46"/>
      <c r="Q572" s="43"/>
      <c r="S572" s="47"/>
      <c r="U572" s="47"/>
    </row>
    <row r="573" spans="1:21" ht="15" customHeight="1" x14ac:dyDescent="0.2">
      <c r="A573" s="54"/>
      <c r="B573" s="45"/>
      <c r="C573" s="45"/>
      <c r="D573" s="45"/>
      <c r="E573" s="45"/>
      <c r="F573" s="45"/>
      <c r="G573" s="49"/>
      <c r="H573" s="47"/>
      <c r="M573" s="49"/>
      <c r="N573" s="46"/>
      <c r="Q573" s="43"/>
      <c r="S573" s="47"/>
      <c r="U573" s="47"/>
    </row>
    <row r="574" spans="1:21" ht="15" customHeight="1" x14ac:dyDescent="0.2">
      <c r="A574" s="54"/>
      <c r="B574" s="45"/>
      <c r="C574" s="45"/>
      <c r="D574" s="45"/>
      <c r="E574" s="45"/>
      <c r="F574" s="45"/>
      <c r="G574" s="49"/>
      <c r="H574" s="47"/>
      <c r="M574" s="49"/>
      <c r="N574" s="46"/>
      <c r="Q574" s="43"/>
      <c r="S574" s="47"/>
      <c r="U574" s="47"/>
    </row>
    <row r="575" spans="1:21" ht="15" customHeight="1" x14ac:dyDescent="0.2">
      <c r="A575" s="54"/>
      <c r="B575" s="45"/>
      <c r="C575" s="45"/>
      <c r="D575" s="45"/>
      <c r="E575" s="45"/>
      <c r="F575" s="45"/>
      <c r="G575" s="49"/>
      <c r="H575" s="47"/>
      <c r="M575" s="49"/>
      <c r="N575" s="46"/>
      <c r="Q575" s="43"/>
      <c r="S575" s="47"/>
      <c r="U575" s="47"/>
    </row>
    <row r="576" spans="1:21" ht="15" customHeight="1" x14ac:dyDescent="0.2">
      <c r="A576" s="54"/>
      <c r="B576" s="45"/>
      <c r="C576" s="45"/>
      <c r="D576" s="45"/>
      <c r="E576" s="45"/>
      <c r="F576" s="45"/>
      <c r="G576" s="49"/>
      <c r="H576" s="47"/>
      <c r="M576" s="49"/>
      <c r="N576" s="46"/>
      <c r="Q576" s="43"/>
      <c r="S576" s="47"/>
      <c r="U576" s="47"/>
    </row>
    <row r="577" spans="1:21" ht="15" customHeight="1" x14ac:dyDescent="0.2">
      <c r="A577" s="54"/>
      <c r="B577" s="45"/>
      <c r="C577" s="45"/>
      <c r="D577" s="45"/>
      <c r="E577" s="45"/>
      <c r="F577" s="45"/>
      <c r="G577" s="49"/>
      <c r="H577" s="47"/>
      <c r="M577" s="49"/>
      <c r="N577" s="46"/>
      <c r="Q577" s="43"/>
      <c r="S577" s="47"/>
      <c r="U577" s="47"/>
    </row>
    <row r="578" spans="1:21" ht="15" customHeight="1" x14ac:dyDescent="0.2">
      <c r="A578" s="54"/>
      <c r="B578" s="45"/>
      <c r="C578" s="45"/>
      <c r="D578" s="45"/>
      <c r="E578" s="45"/>
      <c r="F578" s="45"/>
      <c r="G578" s="49"/>
      <c r="H578" s="47"/>
      <c r="M578" s="49"/>
      <c r="N578" s="46"/>
      <c r="Q578" s="43"/>
      <c r="S578" s="47"/>
      <c r="U578" s="47"/>
    </row>
    <row r="579" spans="1:21" ht="15" customHeight="1" x14ac:dyDescent="0.2">
      <c r="A579" s="54"/>
      <c r="B579" s="45"/>
      <c r="C579" s="45"/>
      <c r="D579" s="45"/>
      <c r="E579" s="45"/>
      <c r="F579" s="45"/>
      <c r="G579" s="49"/>
      <c r="H579" s="47"/>
      <c r="M579" s="49"/>
      <c r="N579" s="46"/>
      <c r="Q579" s="43"/>
      <c r="S579" s="47"/>
      <c r="U579" s="47"/>
    </row>
    <row r="580" spans="1:21" ht="15" customHeight="1" x14ac:dyDescent="0.2">
      <c r="A580" s="54"/>
      <c r="B580" s="45"/>
      <c r="C580" s="45"/>
      <c r="D580" s="45"/>
      <c r="E580" s="45"/>
      <c r="F580" s="45"/>
      <c r="G580" s="49"/>
      <c r="H580" s="47"/>
      <c r="M580" s="49"/>
      <c r="N580" s="46"/>
      <c r="Q580" s="43"/>
      <c r="S580" s="47"/>
      <c r="U580" s="47"/>
    </row>
    <row r="581" spans="1:21" ht="15" customHeight="1" x14ac:dyDescent="0.2">
      <c r="A581" s="54"/>
      <c r="B581" s="45"/>
      <c r="C581" s="45"/>
      <c r="D581" s="45"/>
      <c r="E581" s="45"/>
      <c r="F581" s="45"/>
      <c r="G581" s="49"/>
      <c r="H581" s="47"/>
      <c r="M581" s="49"/>
      <c r="N581" s="46"/>
      <c r="Q581" s="43"/>
      <c r="S581" s="47"/>
      <c r="U581" s="47"/>
    </row>
    <row r="582" spans="1:21" ht="15" customHeight="1" x14ac:dyDescent="0.2">
      <c r="A582" s="54"/>
      <c r="B582" s="45"/>
      <c r="C582" s="45"/>
      <c r="D582" s="45"/>
      <c r="E582" s="45"/>
      <c r="F582" s="45"/>
      <c r="G582" s="49"/>
      <c r="H582" s="47"/>
      <c r="M582" s="49"/>
      <c r="N582" s="46"/>
      <c r="Q582" s="43"/>
      <c r="S582" s="47"/>
      <c r="U582" s="47"/>
    </row>
    <row r="583" spans="1:21" ht="15" customHeight="1" x14ac:dyDescent="0.2">
      <c r="A583" s="54"/>
      <c r="B583" s="45"/>
      <c r="C583" s="45"/>
      <c r="D583" s="45"/>
      <c r="E583" s="45"/>
      <c r="F583" s="45"/>
      <c r="G583" s="49"/>
      <c r="H583" s="47"/>
      <c r="M583" s="49"/>
      <c r="N583" s="46"/>
      <c r="Q583" s="43"/>
      <c r="S583" s="47"/>
      <c r="U583" s="47"/>
    </row>
    <row r="584" spans="1:21" ht="15" customHeight="1" x14ac:dyDescent="0.2">
      <c r="A584" s="54"/>
      <c r="B584" s="45"/>
      <c r="C584" s="45"/>
      <c r="D584" s="45"/>
      <c r="E584" s="45"/>
      <c r="F584" s="45"/>
      <c r="G584" s="49"/>
      <c r="H584" s="47"/>
      <c r="M584" s="49"/>
      <c r="N584" s="46"/>
      <c r="Q584" s="43"/>
      <c r="S584" s="47"/>
      <c r="U584" s="47"/>
    </row>
    <row r="585" spans="1:21" ht="15" customHeight="1" x14ac:dyDescent="0.2">
      <c r="A585" s="54"/>
      <c r="B585" s="45"/>
      <c r="C585" s="45"/>
      <c r="D585" s="45"/>
      <c r="E585" s="45"/>
      <c r="F585" s="45"/>
      <c r="G585" s="49"/>
      <c r="H585" s="47"/>
      <c r="M585" s="49"/>
      <c r="N585" s="46"/>
      <c r="Q585" s="43"/>
      <c r="S585" s="47"/>
      <c r="U585" s="47"/>
    </row>
    <row r="586" spans="1:21" ht="15" customHeight="1" x14ac:dyDescent="0.2">
      <c r="A586" s="54"/>
      <c r="B586" s="45"/>
      <c r="C586" s="45"/>
      <c r="D586" s="45"/>
      <c r="E586" s="45"/>
      <c r="F586" s="45"/>
      <c r="G586" s="49"/>
      <c r="H586" s="47"/>
      <c r="M586" s="49"/>
      <c r="N586" s="46"/>
      <c r="Q586" s="43"/>
      <c r="S586" s="47"/>
      <c r="U586" s="47"/>
    </row>
    <row r="587" spans="1:21" ht="15" customHeight="1" x14ac:dyDescent="0.2">
      <c r="A587" s="54"/>
      <c r="B587" s="45"/>
      <c r="C587" s="45"/>
      <c r="D587" s="45"/>
      <c r="E587" s="45"/>
      <c r="F587" s="45"/>
      <c r="G587" s="49"/>
      <c r="H587" s="47"/>
      <c r="M587" s="49"/>
      <c r="N587" s="46"/>
      <c r="Q587" s="43"/>
      <c r="S587" s="47"/>
      <c r="U587" s="47"/>
    </row>
    <row r="588" spans="1:21" ht="15" customHeight="1" x14ac:dyDescent="0.2">
      <c r="A588" s="54"/>
      <c r="B588" s="45"/>
      <c r="C588" s="45"/>
      <c r="D588" s="45"/>
      <c r="E588" s="45"/>
      <c r="F588" s="45"/>
      <c r="G588" s="49"/>
      <c r="H588" s="47"/>
      <c r="M588" s="49"/>
      <c r="N588" s="46"/>
      <c r="Q588" s="43"/>
      <c r="S588" s="47"/>
      <c r="U588" s="47"/>
    </row>
    <row r="589" spans="1:21" ht="15" customHeight="1" x14ac:dyDescent="0.2">
      <c r="A589" s="54"/>
      <c r="B589" s="45"/>
      <c r="C589" s="45"/>
      <c r="D589" s="45"/>
      <c r="E589" s="45"/>
      <c r="F589" s="45"/>
      <c r="G589" s="49"/>
      <c r="H589" s="47"/>
      <c r="M589" s="49"/>
      <c r="N589" s="46"/>
      <c r="Q589" s="43"/>
      <c r="S589" s="47"/>
      <c r="U589" s="47"/>
    </row>
    <row r="590" spans="1:21" ht="15" customHeight="1" x14ac:dyDescent="0.2">
      <c r="A590" s="54"/>
      <c r="B590" s="45"/>
      <c r="C590" s="45"/>
      <c r="D590" s="45"/>
      <c r="E590" s="45"/>
      <c r="F590" s="45"/>
      <c r="G590" s="49"/>
      <c r="H590" s="47"/>
      <c r="M590" s="49"/>
      <c r="N590" s="46"/>
      <c r="Q590" s="43"/>
      <c r="S590" s="47"/>
      <c r="U590" s="47"/>
    </row>
    <row r="591" spans="1:21" ht="15" customHeight="1" x14ac:dyDescent="0.2">
      <c r="A591" s="54"/>
      <c r="B591" s="45"/>
      <c r="C591" s="45"/>
      <c r="D591" s="45"/>
      <c r="E591" s="45"/>
      <c r="F591" s="45"/>
      <c r="G591" s="49"/>
      <c r="H591" s="47"/>
      <c r="M591" s="49"/>
      <c r="N591" s="46"/>
      <c r="Q591" s="43"/>
      <c r="S591" s="47"/>
      <c r="U591" s="47"/>
    </row>
    <row r="592" spans="1:21" ht="15" customHeight="1" x14ac:dyDescent="0.2">
      <c r="A592" s="54"/>
      <c r="B592" s="45"/>
      <c r="C592" s="45"/>
      <c r="D592" s="45"/>
      <c r="E592" s="45"/>
      <c r="F592" s="45"/>
      <c r="G592" s="49"/>
      <c r="H592" s="47"/>
      <c r="M592" s="49"/>
      <c r="N592" s="46"/>
      <c r="Q592" s="43"/>
      <c r="S592" s="47"/>
      <c r="U592" s="47"/>
    </row>
    <row r="593" spans="1:21" ht="15" customHeight="1" x14ac:dyDescent="0.2">
      <c r="A593" s="54"/>
      <c r="B593" s="45"/>
      <c r="C593" s="45"/>
      <c r="D593" s="45"/>
      <c r="E593" s="45"/>
      <c r="F593" s="45"/>
      <c r="G593" s="49"/>
      <c r="H593" s="47"/>
      <c r="M593" s="49"/>
      <c r="N593" s="46"/>
      <c r="Q593" s="43"/>
      <c r="S593" s="47"/>
      <c r="U593" s="47"/>
    </row>
    <row r="594" spans="1:21" ht="15" customHeight="1" x14ac:dyDescent="0.2">
      <c r="A594" s="54"/>
      <c r="B594" s="45"/>
      <c r="C594" s="45"/>
      <c r="D594" s="45"/>
      <c r="E594" s="45"/>
      <c r="F594" s="45"/>
      <c r="G594" s="49"/>
      <c r="H594" s="47"/>
      <c r="M594" s="49"/>
      <c r="N594" s="46"/>
      <c r="Q594" s="43"/>
      <c r="S594" s="47"/>
      <c r="U594" s="47"/>
    </row>
    <row r="595" spans="1:21" ht="15" customHeight="1" x14ac:dyDescent="0.2">
      <c r="A595" s="54"/>
      <c r="B595" s="45"/>
      <c r="C595" s="45"/>
      <c r="D595" s="45"/>
      <c r="E595" s="45"/>
      <c r="F595" s="45"/>
      <c r="G595" s="49"/>
      <c r="H595" s="47"/>
      <c r="M595" s="49"/>
      <c r="N595" s="46"/>
      <c r="Q595" s="43"/>
      <c r="S595" s="47"/>
      <c r="U595" s="47"/>
    </row>
    <row r="596" spans="1:21" ht="15" customHeight="1" x14ac:dyDescent="0.2">
      <c r="A596" s="54"/>
      <c r="B596" s="45"/>
      <c r="C596" s="45"/>
      <c r="D596" s="45"/>
      <c r="E596" s="45"/>
      <c r="F596" s="45"/>
      <c r="G596" s="49"/>
      <c r="H596" s="47"/>
      <c r="M596" s="49"/>
      <c r="N596" s="46"/>
      <c r="Q596" s="43"/>
      <c r="S596" s="47"/>
      <c r="U596" s="47"/>
    </row>
    <row r="597" spans="1:21" ht="15" customHeight="1" x14ac:dyDescent="0.2">
      <c r="A597" s="54"/>
      <c r="B597" s="45"/>
      <c r="C597" s="45"/>
      <c r="D597" s="45"/>
      <c r="E597" s="45"/>
      <c r="F597" s="45"/>
      <c r="G597" s="49"/>
      <c r="H597" s="47"/>
      <c r="M597" s="49"/>
      <c r="N597" s="46"/>
      <c r="Q597" s="43"/>
      <c r="S597" s="47"/>
      <c r="U597" s="47"/>
    </row>
    <row r="598" spans="1:21" ht="15" customHeight="1" x14ac:dyDescent="0.2">
      <c r="A598" s="54"/>
      <c r="B598" s="45"/>
      <c r="C598" s="45"/>
      <c r="D598" s="45"/>
      <c r="E598" s="45"/>
      <c r="F598" s="45"/>
      <c r="G598" s="49"/>
      <c r="H598" s="47"/>
      <c r="M598" s="49"/>
      <c r="N598" s="46"/>
      <c r="Q598" s="43"/>
      <c r="S598" s="47"/>
      <c r="U598" s="47"/>
    </row>
    <row r="599" spans="1:21" ht="15" customHeight="1" x14ac:dyDescent="0.2">
      <c r="A599" s="54"/>
      <c r="B599" s="45"/>
      <c r="C599" s="45"/>
      <c r="D599" s="45"/>
      <c r="E599" s="45"/>
      <c r="F599" s="45"/>
      <c r="G599" s="49"/>
      <c r="H599" s="47"/>
      <c r="M599" s="49"/>
      <c r="N599" s="46"/>
      <c r="Q599" s="43"/>
      <c r="S599" s="47"/>
      <c r="U599" s="47"/>
    </row>
    <row r="600" spans="1:21" ht="15" customHeight="1" x14ac:dyDescent="0.2">
      <c r="A600" s="54"/>
      <c r="B600" s="45"/>
      <c r="C600" s="45"/>
      <c r="D600" s="45"/>
      <c r="E600" s="45"/>
      <c r="F600" s="45"/>
      <c r="G600" s="49"/>
      <c r="H600" s="47"/>
      <c r="M600" s="49"/>
      <c r="N600" s="46"/>
      <c r="Q600" s="43"/>
      <c r="S600" s="47"/>
      <c r="U600" s="47"/>
    </row>
    <row r="601" spans="1:21" ht="15" customHeight="1" x14ac:dyDescent="0.2">
      <c r="A601" s="54"/>
      <c r="B601" s="45"/>
      <c r="C601" s="45"/>
      <c r="D601" s="45"/>
      <c r="E601" s="45"/>
      <c r="F601" s="45"/>
      <c r="G601" s="49"/>
      <c r="H601" s="47"/>
      <c r="M601" s="49"/>
      <c r="N601" s="46"/>
      <c r="Q601" s="43"/>
      <c r="S601" s="47"/>
      <c r="U601" s="47"/>
    </row>
    <row r="602" spans="1:21" ht="15" customHeight="1" x14ac:dyDescent="0.2">
      <c r="A602" s="54"/>
      <c r="B602" s="45"/>
      <c r="C602" s="45"/>
      <c r="D602" s="45"/>
      <c r="E602" s="45"/>
      <c r="F602" s="45"/>
      <c r="G602" s="49"/>
      <c r="H602" s="47"/>
      <c r="M602" s="49"/>
      <c r="N602" s="46"/>
      <c r="Q602" s="43"/>
      <c r="S602" s="47"/>
      <c r="U602" s="47"/>
    </row>
    <row r="603" spans="1:21" ht="15" customHeight="1" x14ac:dyDescent="0.2">
      <c r="A603" s="54"/>
      <c r="B603" s="45"/>
      <c r="C603" s="45"/>
      <c r="D603" s="45"/>
      <c r="E603" s="45"/>
      <c r="F603" s="45"/>
      <c r="G603" s="49"/>
      <c r="H603" s="47"/>
      <c r="M603" s="49"/>
      <c r="N603" s="46"/>
      <c r="Q603" s="43"/>
      <c r="S603" s="47"/>
      <c r="U603" s="47"/>
    </row>
    <row r="604" spans="1:21" ht="15" customHeight="1" x14ac:dyDescent="0.2">
      <c r="A604" s="54"/>
      <c r="B604" s="45"/>
      <c r="C604" s="45"/>
      <c r="D604" s="45"/>
      <c r="E604" s="45"/>
      <c r="F604" s="45"/>
      <c r="G604" s="49"/>
      <c r="H604" s="47"/>
      <c r="M604" s="49"/>
      <c r="N604" s="46"/>
      <c r="Q604" s="43"/>
      <c r="S604" s="47"/>
      <c r="U604" s="47"/>
    </row>
    <row r="605" spans="1:21" ht="15" customHeight="1" x14ac:dyDescent="0.2">
      <c r="A605" s="54"/>
      <c r="B605" s="45"/>
      <c r="C605" s="45"/>
      <c r="D605" s="45"/>
      <c r="E605" s="45"/>
      <c r="F605" s="45"/>
      <c r="G605" s="49"/>
      <c r="H605" s="47"/>
      <c r="M605" s="49"/>
      <c r="N605" s="46"/>
      <c r="Q605" s="43"/>
      <c r="S605" s="47"/>
      <c r="U605" s="47"/>
    </row>
    <row r="606" spans="1:21" ht="15" customHeight="1" x14ac:dyDescent="0.2">
      <c r="A606" s="54"/>
      <c r="B606" s="45"/>
      <c r="C606" s="45"/>
      <c r="D606" s="45"/>
      <c r="E606" s="45"/>
      <c r="F606" s="45"/>
      <c r="G606" s="49"/>
      <c r="H606" s="47"/>
      <c r="M606" s="49"/>
      <c r="N606" s="46"/>
      <c r="Q606" s="43"/>
      <c r="S606" s="47"/>
      <c r="U606" s="47"/>
    </row>
    <row r="607" spans="1:21" ht="15" customHeight="1" x14ac:dyDescent="0.2">
      <c r="A607" s="54"/>
      <c r="B607" s="45"/>
      <c r="C607" s="45"/>
      <c r="D607" s="45"/>
      <c r="E607" s="45"/>
      <c r="F607" s="45"/>
      <c r="G607" s="49"/>
      <c r="H607" s="47"/>
      <c r="M607" s="49"/>
      <c r="N607" s="46"/>
      <c r="Q607" s="43"/>
      <c r="S607" s="47"/>
      <c r="U607" s="47"/>
    </row>
    <row r="608" spans="1:21" ht="15" customHeight="1" x14ac:dyDescent="0.2">
      <c r="A608" s="54"/>
      <c r="B608" s="45"/>
      <c r="C608" s="45"/>
      <c r="D608" s="45"/>
      <c r="E608" s="45"/>
      <c r="F608" s="45"/>
      <c r="G608" s="49"/>
      <c r="H608" s="47"/>
      <c r="M608" s="49"/>
      <c r="N608" s="46"/>
      <c r="Q608" s="43"/>
      <c r="S608" s="47"/>
      <c r="U608" s="47"/>
    </row>
    <row r="609" spans="1:21" ht="15" customHeight="1" x14ac:dyDescent="0.2">
      <c r="A609" s="54"/>
      <c r="B609" s="45"/>
      <c r="C609" s="45"/>
      <c r="D609" s="45"/>
      <c r="E609" s="45"/>
      <c r="F609" s="45"/>
      <c r="G609" s="49"/>
      <c r="H609" s="47"/>
      <c r="M609" s="49"/>
      <c r="N609" s="46"/>
      <c r="Q609" s="43"/>
      <c r="S609" s="47"/>
      <c r="U609" s="47"/>
    </row>
    <row r="610" spans="1:21" ht="15" customHeight="1" x14ac:dyDescent="0.2">
      <c r="A610" s="54"/>
      <c r="B610" s="45"/>
      <c r="C610" s="45"/>
      <c r="D610" s="45"/>
      <c r="E610" s="45"/>
      <c r="F610" s="45"/>
      <c r="G610" s="49"/>
      <c r="H610" s="47"/>
      <c r="M610" s="49"/>
      <c r="N610" s="46"/>
      <c r="Q610" s="43"/>
      <c r="S610" s="47"/>
      <c r="U610" s="47"/>
    </row>
    <row r="611" spans="1:21" ht="15" customHeight="1" x14ac:dyDescent="0.2">
      <c r="A611" s="54"/>
      <c r="B611" s="45"/>
      <c r="C611" s="45"/>
      <c r="D611" s="45"/>
      <c r="E611" s="45"/>
      <c r="F611" s="45"/>
      <c r="G611" s="49"/>
      <c r="H611" s="47"/>
      <c r="M611" s="49"/>
      <c r="N611" s="46"/>
      <c r="Q611" s="43"/>
      <c r="S611" s="47"/>
      <c r="U611" s="47"/>
    </row>
    <row r="612" spans="1:21" ht="15" customHeight="1" x14ac:dyDescent="0.2">
      <c r="A612" s="54"/>
      <c r="B612" s="45"/>
      <c r="C612" s="45"/>
      <c r="D612" s="45"/>
      <c r="E612" s="45"/>
      <c r="F612" s="45"/>
      <c r="G612" s="49"/>
      <c r="H612" s="47"/>
      <c r="M612" s="49"/>
      <c r="N612" s="46"/>
      <c r="Q612" s="43"/>
      <c r="S612" s="47"/>
      <c r="U612" s="47"/>
    </row>
    <row r="613" spans="1:21" ht="15" customHeight="1" x14ac:dyDescent="0.2">
      <c r="A613" s="54"/>
      <c r="B613" s="45"/>
      <c r="C613" s="45"/>
      <c r="D613" s="45"/>
      <c r="E613" s="45"/>
      <c r="F613" s="45"/>
      <c r="G613" s="49"/>
      <c r="H613" s="47"/>
      <c r="M613" s="49"/>
      <c r="N613" s="46"/>
      <c r="Q613" s="43"/>
      <c r="S613" s="47"/>
      <c r="U613" s="47"/>
    </row>
    <row r="614" spans="1:21" ht="15" customHeight="1" x14ac:dyDescent="0.2">
      <c r="A614" s="54"/>
      <c r="B614" s="45"/>
      <c r="C614" s="45"/>
      <c r="D614" s="45"/>
      <c r="E614" s="45"/>
      <c r="F614" s="45"/>
      <c r="G614" s="49"/>
      <c r="H614" s="47"/>
      <c r="M614" s="49"/>
      <c r="N614" s="46"/>
      <c r="Q614" s="43"/>
      <c r="S614" s="47"/>
      <c r="U614" s="47"/>
    </row>
    <row r="615" spans="1:21" ht="15" customHeight="1" x14ac:dyDescent="0.2">
      <c r="A615" s="54"/>
      <c r="B615" s="45"/>
      <c r="C615" s="45"/>
      <c r="D615" s="45"/>
      <c r="E615" s="45"/>
      <c r="F615" s="45"/>
      <c r="G615" s="49"/>
      <c r="H615" s="47"/>
      <c r="M615" s="49"/>
      <c r="N615" s="46"/>
      <c r="Q615" s="43"/>
      <c r="S615" s="47"/>
      <c r="U615" s="47"/>
    </row>
    <row r="616" spans="1:21" ht="15" customHeight="1" x14ac:dyDescent="0.2">
      <c r="A616" s="54"/>
      <c r="B616" s="45"/>
      <c r="C616" s="45"/>
      <c r="D616" s="45"/>
      <c r="E616" s="45"/>
      <c r="F616" s="45"/>
      <c r="G616" s="49"/>
      <c r="H616" s="47"/>
      <c r="M616" s="49"/>
      <c r="N616" s="46"/>
      <c r="Q616" s="43"/>
      <c r="S616" s="47"/>
      <c r="U616" s="47"/>
    </row>
    <row r="617" spans="1:21" ht="15" customHeight="1" x14ac:dyDescent="0.2">
      <c r="A617" s="54"/>
      <c r="B617" s="45"/>
      <c r="C617" s="45"/>
      <c r="D617" s="45"/>
      <c r="E617" s="45"/>
      <c r="F617" s="45"/>
      <c r="G617" s="49"/>
      <c r="H617" s="47"/>
      <c r="M617" s="49"/>
      <c r="N617" s="46"/>
      <c r="Q617" s="43"/>
      <c r="S617" s="47"/>
      <c r="U617" s="47"/>
    </row>
    <row r="618" spans="1:21" ht="15" customHeight="1" x14ac:dyDescent="0.2">
      <c r="A618" s="54"/>
      <c r="B618" s="45"/>
      <c r="C618" s="45"/>
      <c r="D618" s="45"/>
      <c r="E618" s="45"/>
      <c r="F618" s="45"/>
      <c r="G618" s="49"/>
      <c r="H618" s="47"/>
      <c r="M618" s="49"/>
      <c r="N618" s="46"/>
      <c r="Q618" s="43"/>
      <c r="S618" s="47"/>
      <c r="U618" s="47"/>
    </row>
    <row r="619" spans="1:21" ht="15" customHeight="1" x14ac:dyDescent="0.2">
      <c r="A619" s="54"/>
      <c r="B619" s="45"/>
      <c r="C619" s="45"/>
      <c r="D619" s="45"/>
      <c r="E619" s="45"/>
      <c r="F619" s="45"/>
      <c r="G619" s="49"/>
      <c r="H619" s="47"/>
      <c r="M619" s="49"/>
      <c r="N619" s="46"/>
      <c r="Q619" s="43"/>
      <c r="S619" s="47"/>
      <c r="U619" s="47"/>
    </row>
    <row r="620" spans="1:21" ht="15" customHeight="1" x14ac:dyDescent="0.2">
      <c r="A620" s="54"/>
      <c r="B620" s="45"/>
      <c r="C620" s="45"/>
      <c r="D620" s="45"/>
      <c r="E620" s="45"/>
      <c r="F620" s="45"/>
      <c r="G620" s="49"/>
      <c r="H620" s="47"/>
      <c r="M620" s="49"/>
      <c r="N620" s="46"/>
      <c r="Q620" s="43"/>
      <c r="S620" s="47"/>
      <c r="U620" s="47"/>
    </row>
    <row r="621" spans="1:21" ht="15" customHeight="1" x14ac:dyDescent="0.2">
      <c r="A621" s="54"/>
      <c r="B621" s="45"/>
      <c r="C621" s="45"/>
      <c r="D621" s="45"/>
      <c r="E621" s="45"/>
      <c r="F621" s="45"/>
      <c r="G621" s="49"/>
      <c r="H621" s="47"/>
      <c r="M621" s="49"/>
      <c r="N621" s="46"/>
      <c r="Q621" s="43"/>
      <c r="S621" s="47"/>
      <c r="U621" s="47"/>
    </row>
    <row r="622" spans="1:21" ht="15" customHeight="1" x14ac:dyDescent="0.2">
      <c r="A622" s="54"/>
      <c r="B622" s="45"/>
      <c r="C622" s="45"/>
      <c r="D622" s="45"/>
      <c r="E622" s="45"/>
      <c r="F622" s="45"/>
      <c r="G622" s="49"/>
      <c r="H622" s="47"/>
      <c r="M622" s="49"/>
      <c r="N622" s="46"/>
      <c r="Q622" s="43"/>
      <c r="S622" s="47"/>
      <c r="U622" s="47"/>
    </row>
    <row r="623" spans="1:21" ht="15" customHeight="1" x14ac:dyDescent="0.2">
      <c r="A623" s="54"/>
      <c r="B623" s="45"/>
      <c r="C623" s="45"/>
      <c r="D623" s="45"/>
      <c r="E623" s="45"/>
      <c r="F623" s="45"/>
      <c r="G623" s="49"/>
      <c r="H623" s="47"/>
      <c r="M623" s="49"/>
      <c r="N623" s="46"/>
      <c r="Q623" s="43"/>
      <c r="S623" s="47"/>
      <c r="U623" s="47"/>
    </row>
    <row r="624" spans="1:21" ht="15" customHeight="1" x14ac:dyDescent="0.2">
      <c r="A624" s="54"/>
      <c r="B624" s="45"/>
      <c r="C624" s="45"/>
      <c r="D624" s="45"/>
      <c r="E624" s="45"/>
      <c r="F624" s="45"/>
      <c r="G624" s="49"/>
      <c r="H624" s="47"/>
      <c r="M624" s="49"/>
      <c r="N624" s="46"/>
      <c r="Q624" s="43"/>
      <c r="S624" s="47"/>
      <c r="U624" s="47"/>
    </row>
    <row r="625" spans="1:21" ht="15" customHeight="1" x14ac:dyDescent="0.2">
      <c r="A625" s="54"/>
      <c r="B625" s="45"/>
      <c r="C625" s="45"/>
      <c r="D625" s="45"/>
      <c r="E625" s="45"/>
      <c r="F625" s="45"/>
      <c r="G625" s="49"/>
      <c r="H625" s="47"/>
      <c r="M625" s="49"/>
      <c r="N625" s="46"/>
      <c r="Q625" s="43"/>
      <c r="S625" s="47"/>
      <c r="U625" s="47"/>
    </row>
    <row r="626" spans="1:21" ht="15" customHeight="1" x14ac:dyDescent="0.2">
      <c r="A626" s="54"/>
      <c r="B626" s="45"/>
      <c r="C626" s="45"/>
      <c r="D626" s="45"/>
      <c r="E626" s="45"/>
      <c r="F626" s="45"/>
      <c r="G626" s="49"/>
      <c r="H626" s="47"/>
      <c r="M626" s="49"/>
      <c r="N626" s="46"/>
      <c r="Q626" s="43"/>
      <c r="S626" s="47"/>
      <c r="U626" s="47"/>
    </row>
    <row r="627" spans="1:21" ht="15" customHeight="1" x14ac:dyDescent="0.2">
      <c r="A627" s="54"/>
      <c r="B627" s="45"/>
      <c r="C627" s="45"/>
      <c r="D627" s="45"/>
      <c r="E627" s="45"/>
      <c r="F627" s="45"/>
      <c r="G627" s="49"/>
      <c r="H627" s="47"/>
      <c r="M627" s="49"/>
      <c r="N627" s="46"/>
      <c r="Q627" s="43"/>
      <c r="S627" s="47"/>
      <c r="U627" s="47"/>
    </row>
    <row r="628" spans="1:21" ht="15" customHeight="1" x14ac:dyDescent="0.2">
      <c r="A628" s="54"/>
      <c r="B628" s="45"/>
      <c r="C628" s="45"/>
      <c r="D628" s="45"/>
      <c r="E628" s="45"/>
      <c r="F628" s="45"/>
      <c r="G628" s="49"/>
      <c r="H628" s="47"/>
      <c r="M628" s="49"/>
      <c r="N628" s="46"/>
      <c r="Q628" s="43"/>
      <c r="S628" s="47"/>
      <c r="U628" s="47"/>
    </row>
    <row r="629" spans="1:21" ht="15" customHeight="1" x14ac:dyDescent="0.2">
      <c r="A629" s="54"/>
      <c r="B629" s="45"/>
      <c r="C629" s="45"/>
      <c r="D629" s="45"/>
      <c r="E629" s="45"/>
      <c r="F629" s="45"/>
      <c r="G629" s="49"/>
      <c r="H629" s="47"/>
      <c r="M629" s="49"/>
      <c r="N629" s="46"/>
      <c r="Q629" s="43"/>
      <c r="S629" s="47"/>
      <c r="U629" s="47"/>
    </row>
    <row r="630" spans="1:21" ht="15" customHeight="1" x14ac:dyDescent="0.2">
      <c r="A630" s="54"/>
      <c r="B630" s="45"/>
      <c r="C630" s="45"/>
      <c r="D630" s="45"/>
      <c r="E630" s="45"/>
      <c r="F630" s="45"/>
      <c r="G630" s="49"/>
      <c r="H630" s="47"/>
      <c r="M630" s="49"/>
      <c r="N630" s="46"/>
      <c r="Q630" s="43"/>
      <c r="S630" s="47"/>
      <c r="U630" s="47"/>
    </row>
    <row r="631" spans="1:21" ht="15" customHeight="1" x14ac:dyDescent="0.2">
      <c r="A631" s="54"/>
      <c r="B631" s="45"/>
      <c r="C631" s="45"/>
      <c r="D631" s="45"/>
      <c r="E631" s="45"/>
      <c r="F631" s="45"/>
      <c r="G631" s="49"/>
      <c r="H631" s="47"/>
      <c r="M631" s="49"/>
      <c r="N631" s="46"/>
      <c r="Q631" s="43"/>
      <c r="S631" s="47"/>
      <c r="U631" s="47"/>
    </row>
    <row r="632" spans="1:21" ht="15" customHeight="1" x14ac:dyDescent="0.2">
      <c r="A632" s="54"/>
      <c r="B632" s="45"/>
      <c r="C632" s="45"/>
      <c r="D632" s="45"/>
      <c r="E632" s="45"/>
      <c r="F632" s="45"/>
      <c r="G632" s="49"/>
      <c r="H632" s="47"/>
      <c r="M632" s="49"/>
      <c r="N632" s="46"/>
      <c r="Q632" s="43"/>
      <c r="S632" s="47"/>
      <c r="U632" s="47"/>
    </row>
    <row r="633" spans="1:21" ht="15" customHeight="1" x14ac:dyDescent="0.2">
      <c r="A633" s="54"/>
      <c r="B633" s="45"/>
      <c r="C633" s="45"/>
      <c r="D633" s="45"/>
      <c r="E633" s="45"/>
      <c r="F633" s="45"/>
      <c r="G633" s="49"/>
      <c r="H633" s="47"/>
      <c r="M633" s="49"/>
      <c r="N633" s="46"/>
      <c r="Q633" s="43"/>
      <c r="S633" s="47"/>
      <c r="U633" s="47"/>
    </row>
    <row r="634" spans="1:21" ht="15" customHeight="1" x14ac:dyDescent="0.2">
      <c r="A634" s="54"/>
      <c r="B634" s="45"/>
      <c r="C634" s="45"/>
      <c r="D634" s="45"/>
      <c r="E634" s="45"/>
      <c r="F634" s="45"/>
      <c r="G634" s="49"/>
      <c r="H634" s="47"/>
      <c r="M634" s="49"/>
      <c r="N634" s="46"/>
      <c r="Q634" s="43"/>
      <c r="S634" s="47"/>
      <c r="U634" s="47"/>
    </row>
    <row r="635" spans="1:21" ht="15" customHeight="1" x14ac:dyDescent="0.2">
      <c r="A635" s="54"/>
      <c r="B635" s="45"/>
      <c r="C635" s="45"/>
      <c r="D635" s="45"/>
      <c r="E635" s="45"/>
      <c r="F635" s="45"/>
      <c r="G635" s="49"/>
      <c r="H635" s="47"/>
      <c r="M635" s="49"/>
      <c r="N635" s="46"/>
      <c r="Q635" s="43"/>
      <c r="S635" s="47"/>
      <c r="U635" s="47"/>
    </row>
    <row r="636" spans="1:21" ht="15" customHeight="1" x14ac:dyDescent="0.2">
      <c r="A636" s="54"/>
      <c r="B636" s="45"/>
      <c r="C636" s="45"/>
      <c r="D636" s="45"/>
      <c r="E636" s="45"/>
      <c r="F636" s="45"/>
      <c r="G636" s="49"/>
      <c r="H636" s="47"/>
      <c r="M636" s="49"/>
      <c r="N636" s="46"/>
      <c r="Q636" s="43"/>
      <c r="S636" s="47"/>
      <c r="U636" s="47"/>
    </row>
    <row r="637" spans="1:21" ht="15" customHeight="1" x14ac:dyDescent="0.2">
      <c r="A637" s="54"/>
      <c r="B637" s="45"/>
      <c r="C637" s="45"/>
      <c r="D637" s="45"/>
      <c r="E637" s="45"/>
      <c r="F637" s="45"/>
      <c r="G637" s="49"/>
      <c r="H637" s="47"/>
      <c r="M637" s="49"/>
      <c r="N637" s="46"/>
      <c r="Q637" s="43"/>
      <c r="S637" s="47"/>
      <c r="U637" s="47"/>
    </row>
    <row r="638" spans="1:21" ht="15" customHeight="1" x14ac:dyDescent="0.2">
      <c r="A638" s="54"/>
      <c r="B638" s="45"/>
      <c r="C638" s="45"/>
      <c r="D638" s="45"/>
      <c r="E638" s="45"/>
      <c r="F638" s="45"/>
      <c r="G638" s="49"/>
      <c r="H638" s="47"/>
      <c r="M638" s="49"/>
      <c r="N638" s="46"/>
      <c r="Q638" s="43"/>
      <c r="S638" s="47"/>
      <c r="U638" s="47"/>
    </row>
    <row r="639" spans="1:21" ht="15" customHeight="1" x14ac:dyDescent="0.2">
      <c r="A639" s="54"/>
      <c r="B639" s="45"/>
      <c r="C639" s="45"/>
      <c r="D639" s="45"/>
      <c r="E639" s="45"/>
      <c r="F639" s="45"/>
      <c r="G639" s="49"/>
      <c r="H639" s="47"/>
      <c r="M639" s="49"/>
      <c r="N639" s="46"/>
      <c r="Q639" s="43"/>
      <c r="S639" s="47"/>
      <c r="U639" s="47"/>
    </row>
    <row r="640" spans="1:21" ht="15" customHeight="1" x14ac:dyDescent="0.2">
      <c r="A640" s="54"/>
      <c r="B640" s="45"/>
      <c r="C640" s="45"/>
      <c r="D640" s="45"/>
      <c r="E640" s="45"/>
      <c r="F640" s="45"/>
      <c r="G640" s="49"/>
      <c r="H640" s="47"/>
      <c r="M640" s="49"/>
      <c r="N640" s="46"/>
      <c r="Q640" s="43"/>
      <c r="S640" s="47"/>
      <c r="U640" s="47"/>
    </row>
    <row r="641" spans="1:21" ht="15" customHeight="1" x14ac:dyDescent="0.2">
      <c r="A641" s="54"/>
      <c r="B641" s="45"/>
      <c r="C641" s="45"/>
      <c r="D641" s="45"/>
      <c r="E641" s="45"/>
      <c r="F641" s="45"/>
      <c r="G641" s="49"/>
      <c r="H641" s="47"/>
      <c r="M641" s="49"/>
      <c r="N641" s="46"/>
      <c r="Q641" s="43"/>
      <c r="S641" s="47"/>
      <c r="U641" s="47"/>
    </row>
    <row r="642" spans="1:21" ht="15" customHeight="1" x14ac:dyDescent="0.2">
      <c r="A642" s="54"/>
      <c r="B642" s="45"/>
      <c r="C642" s="45"/>
      <c r="D642" s="45"/>
      <c r="E642" s="45"/>
      <c r="F642" s="45"/>
      <c r="G642" s="49"/>
      <c r="H642" s="47"/>
      <c r="M642" s="49"/>
      <c r="N642" s="46"/>
      <c r="Q642" s="43"/>
      <c r="S642" s="47"/>
      <c r="U642" s="47"/>
    </row>
    <row r="643" spans="1:21" ht="15" customHeight="1" x14ac:dyDescent="0.2">
      <c r="A643" s="54"/>
      <c r="B643" s="45"/>
      <c r="C643" s="45"/>
      <c r="D643" s="45"/>
      <c r="E643" s="45"/>
      <c r="F643" s="45"/>
      <c r="G643" s="49"/>
      <c r="H643" s="47"/>
      <c r="M643" s="49"/>
      <c r="N643" s="46"/>
      <c r="Q643" s="43"/>
      <c r="S643" s="47"/>
      <c r="U643" s="47"/>
    </row>
    <row r="644" spans="1:21" ht="15" customHeight="1" x14ac:dyDescent="0.2">
      <c r="A644" s="54"/>
      <c r="B644" s="45"/>
      <c r="C644" s="45"/>
      <c r="D644" s="45"/>
      <c r="E644" s="45"/>
      <c r="F644" s="45"/>
      <c r="G644" s="49"/>
      <c r="H644" s="47"/>
      <c r="M644" s="49"/>
      <c r="N644" s="46"/>
      <c r="Q644" s="43"/>
      <c r="S644" s="47"/>
      <c r="U644" s="47"/>
    </row>
    <row r="645" spans="1:21" ht="15" customHeight="1" x14ac:dyDescent="0.2">
      <c r="A645" s="54"/>
      <c r="B645" s="45"/>
      <c r="C645" s="45"/>
      <c r="D645" s="45"/>
      <c r="E645" s="45"/>
      <c r="F645" s="45"/>
      <c r="G645" s="49"/>
      <c r="H645" s="47"/>
      <c r="M645" s="49"/>
      <c r="N645" s="46"/>
      <c r="Q645" s="43"/>
      <c r="S645" s="47"/>
      <c r="U645" s="47"/>
    </row>
    <row r="646" spans="1:21" ht="15" customHeight="1" x14ac:dyDescent="0.2">
      <c r="A646" s="54"/>
      <c r="B646" s="45"/>
      <c r="C646" s="45"/>
      <c r="D646" s="45"/>
      <c r="E646" s="45"/>
      <c r="F646" s="45"/>
      <c r="G646" s="49"/>
      <c r="H646" s="47"/>
      <c r="M646" s="49"/>
      <c r="N646" s="46"/>
      <c r="Q646" s="43"/>
      <c r="S646" s="47"/>
      <c r="U646" s="47"/>
    </row>
    <row r="647" spans="1:21" ht="15" customHeight="1" x14ac:dyDescent="0.2">
      <c r="A647" s="54"/>
      <c r="B647" s="45"/>
      <c r="C647" s="45"/>
      <c r="D647" s="45"/>
      <c r="E647" s="45"/>
      <c r="F647" s="45"/>
      <c r="G647" s="49"/>
      <c r="H647" s="47"/>
      <c r="M647" s="49"/>
      <c r="N647" s="46"/>
      <c r="Q647" s="43"/>
      <c r="S647" s="47"/>
      <c r="U647" s="47"/>
    </row>
    <row r="648" spans="1:21" ht="15" customHeight="1" x14ac:dyDescent="0.2">
      <c r="A648" s="54"/>
      <c r="B648" s="45"/>
      <c r="C648" s="45"/>
      <c r="D648" s="45"/>
      <c r="E648" s="45"/>
      <c r="F648" s="45"/>
      <c r="G648" s="49"/>
      <c r="H648" s="47"/>
      <c r="M648" s="49"/>
      <c r="N648" s="46"/>
      <c r="Q648" s="43"/>
      <c r="S648" s="47"/>
      <c r="U648" s="47"/>
    </row>
    <row r="649" spans="1:21" ht="15" customHeight="1" x14ac:dyDescent="0.2">
      <c r="A649" s="54"/>
      <c r="B649" s="45"/>
      <c r="C649" s="45"/>
      <c r="D649" s="45"/>
      <c r="E649" s="45"/>
      <c r="F649" s="45"/>
      <c r="G649" s="49"/>
      <c r="H649" s="47"/>
      <c r="M649" s="49"/>
      <c r="N649" s="46"/>
      <c r="Q649" s="43"/>
      <c r="S649" s="47"/>
      <c r="U649" s="47"/>
    </row>
    <row r="650" spans="1:21" ht="15" customHeight="1" x14ac:dyDescent="0.2">
      <c r="A650" s="54"/>
      <c r="B650" s="45"/>
      <c r="C650" s="45"/>
      <c r="D650" s="45"/>
      <c r="E650" s="45"/>
      <c r="F650" s="45"/>
      <c r="G650" s="49"/>
      <c r="H650" s="47"/>
      <c r="M650" s="49"/>
      <c r="N650" s="46"/>
      <c r="Q650" s="43"/>
      <c r="S650" s="47"/>
      <c r="U650" s="47"/>
    </row>
    <row r="651" spans="1:21" ht="15" customHeight="1" x14ac:dyDescent="0.2">
      <c r="A651" s="54"/>
      <c r="B651" s="45"/>
      <c r="C651" s="45"/>
      <c r="D651" s="45"/>
      <c r="E651" s="45"/>
      <c r="F651" s="45"/>
      <c r="G651" s="49"/>
      <c r="H651" s="47"/>
      <c r="M651" s="49"/>
      <c r="N651" s="46"/>
      <c r="Q651" s="43"/>
      <c r="S651" s="47"/>
      <c r="U651" s="47"/>
    </row>
    <row r="652" spans="1:21" ht="15" customHeight="1" x14ac:dyDescent="0.2">
      <c r="A652" s="54"/>
      <c r="B652" s="45"/>
      <c r="C652" s="45"/>
      <c r="D652" s="45"/>
      <c r="E652" s="45"/>
      <c r="F652" s="45"/>
      <c r="G652" s="49"/>
      <c r="H652" s="47"/>
      <c r="M652" s="49"/>
      <c r="N652" s="46"/>
      <c r="Q652" s="43"/>
      <c r="S652" s="47"/>
      <c r="U652" s="47"/>
    </row>
    <row r="653" spans="1:21" ht="15" customHeight="1" x14ac:dyDescent="0.2">
      <c r="A653" s="54"/>
      <c r="B653" s="45"/>
      <c r="C653" s="45"/>
      <c r="D653" s="45"/>
      <c r="E653" s="45"/>
      <c r="F653" s="45"/>
      <c r="G653" s="49"/>
      <c r="H653" s="47"/>
      <c r="M653" s="49"/>
      <c r="N653" s="46"/>
      <c r="Q653" s="43"/>
      <c r="S653" s="47"/>
      <c r="U653" s="47"/>
    </row>
    <row r="654" spans="1:21" ht="15" customHeight="1" x14ac:dyDescent="0.2">
      <c r="A654" s="54"/>
      <c r="B654" s="45"/>
      <c r="C654" s="45"/>
      <c r="D654" s="45"/>
      <c r="E654" s="45"/>
      <c r="F654" s="45"/>
      <c r="G654" s="49"/>
      <c r="H654" s="47"/>
      <c r="M654" s="49"/>
      <c r="N654" s="46"/>
      <c r="Q654" s="43"/>
      <c r="S654" s="47"/>
      <c r="U654" s="47"/>
    </row>
    <row r="655" spans="1:21" ht="15" customHeight="1" x14ac:dyDescent="0.2">
      <c r="A655" s="54"/>
      <c r="B655" s="45"/>
      <c r="C655" s="45"/>
      <c r="D655" s="45"/>
      <c r="E655" s="45"/>
      <c r="F655" s="45"/>
      <c r="G655" s="49"/>
      <c r="H655" s="47"/>
      <c r="M655" s="49"/>
      <c r="N655" s="46"/>
      <c r="Q655" s="43"/>
      <c r="S655" s="47"/>
      <c r="U655" s="47"/>
    </row>
    <row r="656" spans="1:21" ht="15" customHeight="1" x14ac:dyDescent="0.2">
      <c r="A656" s="54"/>
      <c r="B656" s="45"/>
      <c r="C656" s="45"/>
      <c r="D656" s="45"/>
      <c r="E656" s="45"/>
      <c r="F656" s="45"/>
      <c r="G656" s="49"/>
      <c r="H656" s="47"/>
      <c r="M656" s="49"/>
      <c r="N656" s="46"/>
      <c r="Q656" s="43"/>
      <c r="S656" s="47"/>
      <c r="U656" s="47"/>
    </row>
    <row r="657" spans="1:21" ht="15" customHeight="1" x14ac:dyDescent="0.2">
      <c r="A657" s="54"/>
      <c r="B657" s="45"/>
      <c r="C657" s="45"/>
      <c r="D657" s="45"/>
      <c r="E657" s="45"/>
      <c r="F657" s="45"/>
      <c r="G657" s="49"/>
      <c r="H657" s="47"/>
      <c r="M657" s="49"/>
      <c r="N657" s="46"/>
      <c r="Q657" s="43"/>
      <c r="S657" s="47"/>
      <c r="U657" s="47"/>
    </row>
    <row r="658" spans="1:21" ht="15" customHeight="1" x14ac:dyDescent="0.2">
      <c r="A658" s="54"/>
      <c r="B658" s="45"/>
      <c r="C658" s="45"/>
      <c r="D658" s="45"/>
      <c r="E658" s="45"/>
      <c r="F658" s="45"/>
      <c r="G658" s="49"/>
      <c r="H658" s="47"/>
      <c r="M658" s="49"/>
      <c r="N658" s="46"/>
      <c r="Q658" s="43"/>
      <c r="S658" s="47"/>
      <c r="U658" s="47"/>
    </row>
    <row r="659" spans="1:21" ht="15" customHeight="1" x14ac:dyDescent="0.2">
      <c r="A659" s="54"/>
      <c r="B659" s="45"/>
      <c r="C659" s="45"/>
      <c r="D659" s="45"/>
      <c r="E659" s="45"/>
      <c r="F659" s="45"/>
      <c r="G659" s="49"/>
      <c r="H659" s="47"/>
      <c r="M659" s="49"/>
      <c r="N659" s="46"/>
      <c r="Q659" s="43"/>
      <c r="S659" s="47"/>
      <c r="U659" s="47"/>
    </row>
    <row r="660" spans="1:21" ht="15" customHeight="1" x14ac:dyDescent="0.2">
      <c r="A660" s="54"/>
      <c r="B660" s="45"/>
      <c r="C660" s="45"/>
      <c r="D660" s="45"/>
      <c r="E660" s="45"/>
      <c r="F660" s="45"/>
      <c r="G660" s="49"/>
      <c r="H660" s="47"/>
      <c r="M660" s="49"/>
      <c r="N660" s="46"/>
      <c r="Q660" s="43"/>
      <c r="S660" s="47"/>
      <c r="U660" s="47"/>
    </row>
    <row r="661" spans="1:21" ht="15" customHeight="1" x14ac:dyDescent="0.2">
      <c r="A661" s="54"/>
      <c r="B661" s="45"/>
      <c r="C661" s="45"/>
      <c r="D661" s="45"/>
      <c r="E661" s="45"/>
      <c r="F661" s="45"/>
      <c r="G661" s="49"/>
      <c r="H661" s="47"/>
      <c r="M661" s="49"/>
      <c r="N661" s="46"/>
      <c r="Q661" s="43"/>
      <c r="S661" s="47"/>
      <c r="U661" s="47"/>
    </row>
    <row r="662" spans="1:21" ht="15" customHeight="1" x14ac:dyDescent="0.2">
      <c r="A662" s="54"/>
      <c r="B662" s="45"/>
      <c r="C662" s="45"/>
      <c r="D662" s="45"/>
      <c r="E662" s="45"/>
      <c r="F662" s="45"/>
      <c r="G662" s="49"/>
      <c r="H662" s="47"/>
      <c r="M662" s="49"/>
      <c r="N662" s="46"/>
      <c r="Q662" s="43"/>
      <c r="S662" s="47"/>
      <c r="U662" s="47"/>
    </row>
    <row r="663" spans="1:21" ht="15" customHeight="1" x14ac:dyDescent="0.2">
      <c r="A663" s="54"/>
      <c r="B663" s="45"/>
      <c r="C663" s="45"/>
      <c r="D663" s="45"/>
      <c r="E663" s="45"/>
      <c r="F663" s="45"/>
      <c r="G663" s="49"/>
      <c r="H663" s="47"/>
      <c r="M663" s="49"/>
      <c r="N663" s="46"/>
      <c r="Q663" s="43"/>
      <c r="S663" s="47"/>
      <c r="U663" s="47"/>
    </row>
    <row r="664" spans="1:21" ht="15" customHeight="1" x14ac:dyDescent="0.2">
      <c r="A664" s="54"/>
      <c r="B664" s="45"/>
      <c r="C664" s="45"/>
      <c r="D664" s="45"/>
      <c r="E664" s="45"/>
      <c r="F664" s="45"/>
      <c r="G664" s="49"/>
      <c r="H664" s="47"/>
      <c r="M664" s="49"/>
      <c r="N664" s="46"/>
      <c r="Q664" s="43"/>
      <c r="S664" s="47"/>
      <c r="U664" s="47"/>
    </row>
    <row r="665" spans="1:21" ht="15" customHeight="1" x14ac:dyDescent="0.2">
      <c r="A665" s="54"/>
      <c r="B665" s="45"/>
      <c r="C665" s="45"/>
      <c r="D665" s="45"/>
      <c r="E665" s="45"/>
      <c r="F665" s="45"/>
      <c r="G665" s="49"/>
      <c r="H665" s="47"/>
      <c r="M665" s="49"/>
      <c r="N665" s="46"/>
      <c r="Q665" s="43"/>
      <c r="S665" s="47"/>
      <c r="U665" s="47"/>
    </row>
    <row r="666" spans="1:21" ht="15" customHeight="1" x14ac:dyDescent="0.2">
      <c r="A666" s="54"/>
      <c r="B666" s="45"/>
      <c r="C666" s="45"/>
      <c r="D666" s="45"/>
      <c r="E666" s="45"/>
      <c r="F666" s="45"/>
      <c r="G666" s="49"/>
      <c r="H666" s="47"/>
      <c r="M666" s="49"/>
      <c r="N666" s="46"/>
      <c r="Q666" s="43"/>
      <c r="S666" s="47"/>
      <c r="U666" s="47"/>
    </row>
    <row r="667" spans="1:21" ht="15" customHeight="1" x14ac:dyDescent="0.2">
      <c r="A667" s="54"/>
      <c r="B667" s="45"/>
      <c r="C667" s="45"/>
      <c r="D667" s="45"/>
      <c r="E667" s="45"/>
      <c r="F667" s="45"/>
      <c r="G667" s="49"/>
      <c r="H667" s="47"/>
      <c r="M667" s="49"/>
      <c r="N667" s="46"/>
      <c r="Q667" s="43"/>
      <c r="S667" s="47"/>
      <c r="U667" s="47"/>
    </row>
    <row r="668" spans="1:21" ht="15" customHeight="1" x14ac:dyDescent="0.2">
      <c r="A668" s="54"/>
      <c r="B668" s="45"/>
      <c r="C668" s="45"/>
      <c r="D668" s="45"/>
      <c r="E668" s="45"/>
      <c r="F668" s="45"/>
      <c r="G668" s="49"/>
      <c r="H668" s="47"/>
      <c r="M668" s="49"/>
      <c r="N668" s="46"/>
      <c r="Q668" s="43"/>
      <c r="S668" s="47"/>
      <c r="U668" s="47"/>
    </row>
    <row r="669" spans="1:21" ht="15" customHeight="1" x14ac:dyDescent="0.2">
      <c r="A669" s="54"/>
      <c r="B669" s="45"/>
      <c r="C669" s="45"/>
      <c r="D669" s="45"/>
      <c r="E669" s="45"/>
      <c r="F669" s="45"/>
      <c r="G669" s="49"/>
      <c r="H669" s="47"/>
      <c r="M669" s="49"/>
      <c r="N669" s="46"/>
      <c r="Q669" s="43"/>
      <c r="S669" s="47"/>
      <c r="U669" s="47"/>
    </row>
    <row r="670" spans="1:21" ht="15" customHeight="1" x14ac:dyDescent="0.2">
      <c r="A670" s="54"/>
      <c r="B670" s="45"/>
      <c r="C670" s="45"/>
      <c r="D670" s="45"/>
      <c r="E670" s="45"/>
      <c r="F670" s="45"/>
      <c r="G670" s="49"/>
      <c r="H670" s="47"/>
      <c r="M670" s="49"/>
      <c r="N670" s="46"/>
      <c r="Q670" s="43"/>
      <c r="S670" s="47"/>
      <c r="U670" s="47"/>
    </row>
    <row r="671" spans="1:21" ht="15" customHeight="1" x14ac:dyDescent="0.2">
      <c r="A671" s="54"/>
      <c r="B671" s="45"/>
      <c r="C671" s="45"/>
      <c r="D671" s="45"/>
      <c r="E671" s="45"/>
      <c r="F671" s="45"/>
      <c r="G671" s="49"/>
      <c r="H671" s="47"/>
      <c r="M671" s="49"/>
      <c r="N671" s="46"/>
      <c r="Q671" s="43"/>
      <c r="S671" s="47"/>
      <c r="U671" s="47"/>
    </row>
    <row r="672" spans="1:21" ht="15" customHeight="1" x14ac:dyDescent="0.2">
      <c r="A672" s="54"/>
      <c r="B672" s="45"/>
      <c r="C672" s="45"/>
      <c r="D672" s="45"/>
      <c r="E672" s="45"/>
      <c r="F672" s="45"/>
      <c r="G672" s="49"/>
      <c r="H672" s="47"/>
      <c r="M672" s="49"/>
      <c r="N672" s="46"/>
      <c r="Q672" s="43"/>
      <c r="S672" s="47"/>
      <c r="U672" s="47"/>
    </row>
    <row r="673" spans="1:21" ht="15" customHeight="1" x14ac:dyDescent="0.2">
      <c r="A673" s="54"/>
      <c r="B673" s="45"/>
      <c r="C673" s="45"/>
      <c r="D673" s="45"/>
      <c r="E673" s="45"/>
      <c r="F673" s="45"/>
      <c r="G673" s="49"/>
      <c r="H673" s="47"/>
      <c r="M673" s="49"/>
      <c r="N673" s="46"/>
      <c r="Q673" s="43"/>
      <c r="S673" s="47"/>
      <c r="U673" s="47"/>
    </row>
    <row r="674" spans="1:21" ht="15" customHeight="1" x14ac:dyDescent="0.2">
      <c r="A674" s="54"/>
      <c r="B674" s="45"/>
      <c r="C674" s="45"/>
      <c r="D674" s="45"/>
      <c r="E674" s="45"/>
      <c r="F674" s="45"/>
      <c r="G674" s="49"/>
      <c r="H674" s="47"/>
      <c r="M674" s="49"/>
      <c r="N674" s="46"/>
      <c r="Q674" s="43"/>
      <c r="S674" s="47"/>
      <c r="U674" s="47"/>
    </row>
    <row r="675" spans="1:21" ht="15" customHeight="1" x14ac:dyDescent="0.2">
      <c r="A675" s="54"/>
      <c r="B675" s="45"/>
      <c r="C675" s="45"/>
      <c r="D675" s="45"/>
      <c r="E675" s="45"/>
      <c r="F675" s="45"/>
      <c r="G675" s="49"/>
      <c r="H675" s="47"/>
      <c r="M675" s="49"/>
      <c r="N675" s="46"/>
      <c r="Q675" s="43"/>
      <c r="S675" s="47"/>
      <c r="U675" s="47"/>
    </row>
    <row r="676" spans="1:21" ht="15" customHeight="1" x14ac:dyDescent="0.2">
      <c r="A676" s="54"/>
      <c r="B676" s="45"/>
      <c r="C676" s="45"/>
      <c r="D676" s="45"/>
      <c r="E676" s="45"/>
      <c r="F676" s="45"/>
      <c r="G676" s="49"/>
      <c r="H676" s="47"/>
      <c r="M676" s="49"/>
      <c r="N676" s="46"/>
      <c r="Q676" s="43"/>
      <c r="S676" s="47"/>
      <c r="U676" s="47"/>
    </row>
    <row r="677" spans="1:21" ht="15" customHeight="1" x14ac:dyDescent="0.2">
      <c r="A677" s="54"/>
      <c r="B677" s="45"/>
      <c r="C677" s="45"/>
      <c r="D677" s="45"/>
      <c r="E677" s="45"/>
      <c r="F677" s="45"/>
      <c r="G677" s="49"/>
      <c r="H677" s="47"/>
      <c r="M677" s="49"/>
      <c r="N677" s="46"/>
      <c r="Q677" s="43"/>
      <c r="S677" s="47"/>
      <c r="U677" s="47"/>
    </row>
    <row r="678" spans="1:21" ht="15" customHeight="1" x14ac:dyDescent="0.2">
      <c r="A678" s="54"/>
      <c r="B678" s="45"/>
      <c r="C678" s="45"/>
      <c r="D678" s="45"/>
      <c r="E678" s="45"/>
      <c r="F678" s="45"/>
      <c r="G678" s="49"/>
      <c r="H678" s="47"/>
      <c r="M678" s="49"/>
      <c r="N678" s="46"/>
      <c r="Q678" s="43"/>
      <c r="S678" s="47"/>
      <c r="U678" s="47"/>
    </row>
    <row r="679" spans="1:21" ht="15" customHeight="1" x14ac:dyDescent="0.2">
      <c r="A679" s="54"/>
      <c r="B679" s="45"/>
      <c r="C679" s="45"/>
      <c r="D679" s="45"/>
      <c r="E679" s="45"/>
      <c r="F679" s="45"/>
      <c r="G679" s="49"/>
      <c r="H679" s="47"/>
      <c r="M679" s="49"/>
      <c r="N679" s="46"/>
      <c r="Q679" s="43"/>
      <c r="S679" s="47"/>
      <c r="U679" s="47"/>
    </row>
    <row r="680" spans="1:21" ht="15" customHeight="1" x14ac:dyDescent="0.2">
      <c r="A680" s="54"/>
      <c r="B680" s="45"/>
      <c r="C680" s="45"/>
      <c r="D680" s="45"/>
      <c r="E680" s="45"/>
      <c r="F680" s="45"/>
      <c r="G680" s="49"/>
      <c r="H680" s="47"/>
      <c r="M680" s="49"/>
      <c r="N680" s="46"/>
      <c r="Q680" s="43"/>
      <c r="S680" s="47"/>
      <c r="U680" s="47"/>
    </row>
    <row r="681" spans="1:21" ht="15" customHeight="1" x14ac:dyDescent="0.2">
      <c r="A681" s="54"/>
      <c r="B681" s="45"/>
      <c r="C681" s="45"/>
      <c r="D681" s="45"/>
      <c r="E681" s="45"/>
      <c r="F681" s="45"/>
      <c r="G681" s="49"/>
      <c r="H681" s="47"/>
      <c r="M681" s="49"/>
      <c r="N681" s="46"/>
      <c r="Q681" s="43"/>
      <c r="S681" s="47"/>
      <c r="U681" s="47"/>
    </row>
    <row r="682" spans="1:21" ht="15" customHeight="1" x14ac:dyDescent="0.2">
      <c r="A682" s="54"/>
      <c r="B682" s="45"/>
      <c r="C682" s="45"/>
      <c r="D682" s="45"/>
      <c r="E682" s="45"/>
      <c r="F682" s="45"/>
      <c r="G682" s="49"/>
      <c r="H682" s="47"/>
      <c r="M682" s="49"/>
      <c r="N682" s="46"/>
      <c r="Q682" s="43"/>
      <c r="S682" s="47"/>
      <c r="U682" s="47"/>
    </row>
    <row r="683" spans="1:21" ht="15" customHeight="1" x14ac:dyDescent="0.2">
      <c r="A683" s="54"/>
      <c r="B683" s="45"/>
      <c r="C683" s="45"/>
      <c r="D683" s="45"/>
      <c r="E683" s="45"/>
      <c r="F683" s="45"/>
      <c r="G683" s="49"/>
      <c r="H683" s="47"/>
      <c r="M683" s="49"/>
      <c r="N683" s="46"/>
      <c r="Q683" s="43"/>
      <c r="S683" s="47"/>
      <c r="U683" s="47"/>
    </row>
    <row r="684" spans="1:21" ht="15" customHeight="1" x14ac:dyDescent="0.2">
      <c r="A684" s="54"/>
      <c r="B684" s="45"/>
      <c r="C684" s="45"/>
      <c r="D684" s="45"/>
      <c r="E684" s="45"/>
      <c r="F684" s="45"/>
      <c r="G684" s="49"/>
      <c r="H684" s="47"/>
      <c r="M684" s="49"/>
      <c r="N684" s="46"/>
      <c r="Q684" s="43"/>
      <c r="S684" s="47"/>
      <c r="U684" s="47"/>
    </row>
    <row r="685" spans="1:21" ht="15" customHeight="1" x14ac:dyDescent="0.2">
      <c r="A685" s="54"/>
      <c r="B685" s="45"/>
      <c r="C685" s="45"/>
      <c r="D685" s="45"/>
      <c r="E685" s="45"/>
      <c r="F685" s="45"/>
      <c r="G685" s="49"/>
      <c r="H685" s="47"/>
      <c r="M685" s="49"/>
      <c r="N685" s="46"/>
      <c r="Q685" s="43"/>
      <c r="S685" s="47"/>
      <c r="U685" s="47"/>
    </row>
    <row r="686" spans="1:21" ht="15" customHeight="1" x14ac:dyDescent="0.2">
      <c r="A686" s="54"/>
      <c r="B686" s="45"/>
      <c r="C686" s="45"/>
      <c r="D686" s="45"/>
      <c r="E686" s="45"/>
      <c r="F686" s="45"/>
      <c r="G686" s="49"/>
      <c r="H686" s="47"/>
      <c r="M686" s="49"/>
      <c r="N686" s="46"/>
      <c r="Q686" s="43"/>
      <c r="S686" s="47"/>
      <c r="U686" s="47"/>
    </row>
    <row r="687" spans="1:21" ht="15" customHeight="1" x14ac:dyDescent="0.2">
      <c r="A687" s="54"/>
      <c r="B687" s="45"/>
      <c r="C687" s="45"/>
      <c r="D687" s="45"/>
      <c r="E687" s="45"/>
      <c r="F687" s="45"/>
      <c r="G687" s="49"/>
      <c r="H687" s="47"/>
      <c r="M687" s="49"/>
      <c r="N687" s="46"/>
      <c r="Q687" s="43"/>
      <c r="S687" s="47"/>
      <c r="U687" s="47"/>
    </row>
    <row r="688" spans="1:21" ht="15" customHeight="1" x14ac:dyDescent="0.2">
      <c r="A688" s="54"/>
      <c r="B688" s="45"/>
      <c r="C688" s="45"/>
      <c r="D688" s="45"/>
      <c r="E688" s="45"/>
      <c r="F688" s="45"/>
      <c r="G688" s="49"/>
      <c r="H688" s="47"/>
      <c r="M688" s="49"/>
      <c r="N688" s="46"/>
      <c r="Q688" s="43"/>
      <c r="S688" s="47"/>
      <c r="U688" s="47"/>
    </row>
    <row r="689" spans="1:21" ht="15" customHeight="1" x14ac:dyDescent="0.2">
      <c r="A689" s="54"/>
      <c r="B689" s="45"/>
      <c r="C689" s="45"/>
      <c r="D689" s="45"/>
      <c r="E689" s="45"/>
      <c r="F689" s="45"/>
      <c r="G689" s="49"/>
      <c r="H689" s="47"/>
      <c r="M689" s="49"/>
      <c r="N689" s="46"/>
      <c r="Q689" s="43"/>
      <c r="S689" s="47"/>
      <c r="U689" s="47"/>
    </row>
    <row r="690" spans="1:21" ht="15" customHeight="1" x14ac:dyDescent="0.2">
      <c r="A690" s="54"/>
      <c r="B690" s="45"/>
      <c r="C690" s="45"/>
      <c r="D690" s="45"/>
      <c r="E690" s="45"/>
      <c r="F690" s="45"/>
      <c r="G690" s="49"/>
      <c r="H690" s="47"/>
      <c r="M690" s="49"/>
      <c r="N690" s="46"/>
      <c r="Q690" s="43"/>
      <c r="S690" s="47"/>
      <c r="U690" s="47"/>
    </row>
    <row r="691" spans="1:21" ht="15" customHeight="1" x14ac:dyDescent="0.2">
      <c r="A691" s="54"/>
      <c r="B691" s="45"/>
      <c r="C691" s="45"/>
      <c r="D691" s="45"/>
      <c r="E691" s="45"/>
      <c r="F691" s="45"/>
      <c r="G691" s="49"/>
      <c r="H691" s="47"/>
      <c r="M691" s="49"/>
      <c r="N691" s="46"/>
      <c r="Q691" s="43"/>
      <c r="S691" s="47"/>
      <c r="U691" s="47"/>
    </row>
    <row r="692" spans="1:21" ht="15" customHeight="1" x14ac:dyDescent="0.2">
      <c r="A692" s="54"/>
      <c r="B692" s="45"/>
      <c r="C692" s="45"/>
      <c r="D692" s="45"/>
      <c r="E692" s="45"/>
      <c r="F692" s="45"/>
      <c r="G692" s="49"/>
      <c r="H692" s="47"/>
      <c r="M692" s="49"/>
      <c r="N692" s="46"/>
      <c r="Q692" s="43"/>
      <c r="S692" s="47"/>
      <c r="U692" s="47"/>
    </row>
    <row r="693" spans="1:21" ht="15" customHeight="1" x14ac:dyDescent="0.2">
      <c r="A693" s="54"/>
      <c r="B693" s="45"/>
      <c r="C693" s="45"/>
      <c r="D693" s="45"/>
      <c r="E693" s="45"/>
      <c r="F693" s="45"/>
      <c r="G693" s="49"/>
      <c r="H693" s="47"/>
      <c r="M693" s="49"/>
      <c r="N693" s="46"/>
      <c r="Q693" s="43"/>
      <c r="S693" s="47"/>
      <c r="U693" s="47"/>
    </row>
    <row r="694" spans="1:21" ht="15" customHeight="1" x14ac:dyDescent="0.2">
      <c r="A694" s="54"/>
      <c r="B694" s="45"/>
      <c r="C694" s="45"/>
      <c r="D694" s="45"/>
      <c r="E694" s="45"/>
      <c r="F694" s="45"/>
      <c r="G694" s="49"/>
      <c r="H694" s="47"/>
      <c r="M694" s="49"/>
      <c r="N694" s="46"/>
      <c r="Q694" s="43"/>
      <c r="S694" s="47"/>
      <c r="U694" s="47"/>
    </row>
    <row r="695" spans="1:21" ht="15" customHeight="1" x14ac:dyDescent="0.2">
      <c r="A695" s="54"/>
      <c r="B695" s="45"/>
      <c r="C695" s="45"/>
      <c r="D695" s="45"/>
      <c r="E695" s="45"/>
      <c r="F695" s="45"/>
      <c r="G695" s="49"/>
      <c r="H695" s="47"/>
      <c r="M695" s="49"/>
      <c r="N695" s="46"/>
      <c r="Q695" s="43"/>
      <c r="S695" s="47"/>
      <c r="U695" s="47"/>
    </row>
    <row r="696" spans="1:21" ht="15" customHeight="1" x14ac:dyDescent="0.2">
      <c r="A696" s="54"/>
      <c r="B696" s="45"/>
      <c r="C696" s="45"/>
      <c r="D696" s="45"/>
      <c r="E696" s="45"/>
      <c r="F696" s="45"/>
      <c r="G696" s="49"/>
      <c r="H696" s="47"/>
      <c r="M696" s="49"/>
      <c r="N696" s="46"/>
      <c r="Q696" s="43"/>
      <c r="S696" s="47"/>
      <c r="U696" s="47"/>
    </row>
    <row r="697" spans="1:21" ht="15" customHeight="1" x14ac:dyDescent="0.2">
      <c r="A697" s="54"/>
      <c r="B697" s="45"/>
      <c r="C697" s="45"/>
      <c r="D697" s="45"/>
      <c r="E697" s="45"/>
      <c r="F697" s="45"/>
      <c r="G697" s="49"/>
      <c r="H697" s="47"/>
      <c r="M697" s="49"/>
      <c r="N697" s="46"/>
      <c r="Q697" s="43"/>
      <c r="S697" s="47"/>
      <c r="U697" s="47"/>
    </row>
    <row r="698" spans="1:21" ht="15" customHeight="1" x14ac:dyDescent="0.2">
      <c r="A698" s="54"/>
      <c r="B698" s="45"/>
      <c r="C698" s="45"/>
      <c r="D698" s="45"/>
      <c r="E698" s="45"/>
      <c r="F698" s="45"/>
      <c r="G698" s="49"/>
      <c r="H698" s="47"/>
      <c r="M698" s="49"/>
      <c r="N698" s="46"/>
      <c r="Q698" s="43"/>
      <c r="S698" s="47"/>
      <c r="U698" s="47"/>
    </row>
    <row r="699" spans="1:21" ht="15" customHeight="1" x14ac:dyDescent="0.2">
      <c r="A699" s="54"/>
      <c r="B699" s="45"/>
      <c r="C699" s="45"/>
      <c r="D699" s="45"/>
      <c r="E699" s="45"/>
      <c r="F699" s="45"/>
      <c r="G699" s="49"/>
      <c r="H699" s="47"/>
      <c r="M699" s="49"/>
      <c r="N699" s="46"/>
      <c r="Q699" s="43"/>
      <c r="S699" s="47"/>
      <c r="U699" s="47"/>
    </row>
    <row r="700" spans="1:21" ht="15" customHeight="1" x14ac:dyDescent="0.2">
      <c r="A700" s="54"/>
      <c r="B700" s="45"/>
      <c r="C700" s="45"/>
      <c r="D700" s="45"/>
      <c r="E700" s="45"/>
      <c r="F700" s="45"/>
      <c r="G700" s="49"/>
      <c r="H700" s="47"/>
      <c r="M700" s="49"/>
      <c r="N700" s="46"/>
      <c r="Q700" s="43"/>
      <c r="S700" s="47"/>
      <c r="U700" s="47"/>
    </row>
    <row r="701" spans="1:21" ht="15" customHeight="1" x14ac:dyDescent="0.2">
      <c r="A701" s="54"/>
      <c r="B701" s="45"/>
      <c r="C701" s="45"/>
      <c r="D701" s="45"/>
      <c r="E701" s="45"/>
      <c r="F701" s="45"/>
      <c r="G701" s="49"/>
      <c r="H701" s="47"/>
      <c r="M701" s="49"/>
      <c r="N701" s="46"/>
      <c r="Q701" s="43"/>
      <c r="S701" s="47"/>
      <c r="U701" s="47"/>
    </row>
    <row r="702" spans="1:21" ht="15" customHeight="1" x14ac:dyDescent="0.2">
      <c r="A702" s="54"/>
      <c r="B702" s="45"/>
      <c r="C702" s="45"/>
      <c r="D702" s="45"/>
      <c r="E702" s="45"/>
      <c r="F702" s="45"/>
      <c r="G702" s="49"/>
      <c r="H702" s="47"/>
      <c r="M702" s="49"/>
      <c r="N702" s="46"/>
      <c r="Q702" s="43"/>
      <c r="S702" s="47"/>
      <c r="U702" s="47"/>
    </row>
    <row r="703" spans="1:21" ht="15" customHeight="1" x14ac:dyDescent="0.2">
      <c r="A703" s="54"/>
      <c r="B703" s="45"/>
      <c r="C703" s="45"/>
      <c r="D703" s="45"/>
      <c r="E703" s="45"/>
      <c r="F703" s="45"/>
      <c r="G703" s="49"/>
      <c r="H703" s="47"/>
      <c r="M703" s="49"/>
      <c r="N703" s="46"/>
      <c r="Q703" s="43"/>
      <c r="S703" s="47"/>
      <c r="U703" s="47"/>
    </row>
    <row r="704" spans="1:21" ht="15" customHeight="1" x14ac:dyDescent="0.2">
      <c r="A704" s="54"/>
      <c r="B704" s="45"/>
      <c r="C704" s="45"/>
      <c r="D704" s="45"/>
      <c r="E704" s="45"/>
      <c r="F704" s="45"/>
      <c r="G704" s="49"/>
      <c r="H704" s="47"/>
      <c r="M704" s="49"/>
      <c r="N704" s="46"/>
      <c r="Q704" s="43"/>
      <c r="S704" s="47"/>
      <c r="U704" s="47"/>
    </row>
    <row r="705" spans="1:21" ht="15" customHeight="1" x14ac:dyDescent="0.2">
      <c r="A705" s="54"/>
      <c r="B705" s="45"/>
      <c r="C705" s="45"/>
      <c r="D705" s="45"/>
      <c r="E705" s="45"/>
      <c r="F705" s="45"/>
      <c r="G705" s="49"/>
      <c r="H705" s="47"/>
      <c r="M705" s="49"/>
      <c r="N705" s="46"/>
      <c r="Q705" s="43"/>
      <c r="S705" s="47"/>
      <c r="U705" s="47"/>
    </row>
    <row r="706" spans="1:21" ht="15" customHeight="1" x14ac:dyDescent="0.2">
      <c r="A706" s="54"/>
      <c r="B706" s="45"/>
      <c r="C706" s="45"/>
      <c r="D706" s="45"/>
      <c r="E706" s="45"/>
      <c r="F706" s="45"/>
      <c r="G706" s="49"/>
      <c r="H706" s="47"/>
      <c r="M706" s="49"/>
      <c r="N706" s="46"/>
      <c r="Q706" s="43"/>
      <c r="S706" s="47"/>
      <c r="U706" s="47"/>
    </row>
    <row r="707" spans="1:21" ht="15" customHeight="1" x14ac:dyDescent="0.2">
      <c r="A707" s="54"/>
      <c r="B707" s="45"/>
      <c r="C707" s="45"/>
      <c r="D707" s="45"/>
      <c r="E707" s="45"/>
      <c r="F707" s="45"/>
      <c r="G707" s="49"/>
      <c r="H707" s="47"/>
      <c r="M707" s="49"/>
      <c r="N707" s="46"/>
      <c r="Q707" s="43"/>
      <c r="S707" s="47"/>
      <c r="U707" s="47"/>
    </row>
    <row r="708" spans="1:21" ht="15" customHeight="1" x14ac:dyDescent="0.2">
      <c r="A708" s="54"/>
      <c r="B708" s="45"/>
      <c r="C708" s="45"/>
      <c r="D708" s="45"/>
      <c r="E708" s="45"/>
      <c r="F708" s="45"/>
      <c r="G708" s="49"/>
      <c r="H708" s="47"/>
      <c r="M708" s="49"/>
      <c r="N708" s="46"/>
      <c r="Q708" s="43"/>
      <c r="S708" s="47"/>
      <c r="U708" s="47"/>
    </row>
    <row r="709" spans="1:21" ht="15" customHeight="1" x14ac:dyDescent="0.2">
      <c r="A709" s="54"/>
      <c r="B709" s="45"/>
      <c r="C709" s="45"/>
      <c r="D709" s="45"/>
      <c r="E709" s="45"/>
      <c r="F709" s="45"/>
      <c r="G709" s="49"/>
      <c r="H709" s="47"/>
      <c r="M709" s="49"/>
      <c r="N709" s="46"/>
      <c r="Q709" s="43"/>
      <c r="S709" s="47"/>
      <c r="U709" s="47"/>
    </row>
    <row r="710" spans="1:21" ht="15" customHeight="1" x14ac:dyDescent="0.2">
      <c r="A710" s="54"/>
      <c r="B710" s="45"/>
      <c r="C710" s="45"/>
      <c r="D710" s="45"/>
      <c r="E710" s="45"/>
      <c r="F710" s="45"/>
      <c r="G710" s="49"/>
      <c r="H710" s="47"/>
      <c r="M710" s="49"/>
      <c r="N710" s="46"/>
      <c r="Q710" s="43"/>
      <c r="S710" s="47"/>
      <c r="U710" s="47"/>
    </row>
    <row r="711" spans="1:21" ht="15" customHeight="1" x14ac:dyDescent="0.2">
      <c r="A711" s="54"/>
      <c r="B711" s="45"/>
      <c r="C711" s="45"/>
      <c r="D711" s="45"/>
      <c r="E711" s="45"/>
      <c r="F711" s="45"/>
      <c r="G711" s="49"/>
      <c r="H711" s="47"/>
      <c r="M711" s="49"/>
      <c r="N711" s="46"/>
      <c r="Q711" s="43"/>
      <c r="S711" s="47"/>
      <c r="U711" s="47"/>
    </row>
    <row r="712" spans="1:21" ht="15" customHeight="1" x14ac:dyDescent="0.2">
      <c r="A712" s="54"/>
      <c r="B712" s="45"/>
      <c r="C712" s="45"/>
      <c r="D712" s="45"/>
      <c r="E712" s="45"/>
      <c r="F712" s="45"/>
      <c r="G712" s="49"/>
      <c r="H712" s="47"/>
      <c r="M712" s="49"/>
      <c r="N712" s="46"/>
      <c r="Q712" s="43"/>
      <c r="S712" s="47"/>
      <c r="U712" s="47"/>
    </row>
    <row r="713" spans="1:21" ht="15" customHeight="1" x14ac:dyDescent="0.2">
      <c r="A713" s="54"/>
      <c r="B713" s="45"/>
      <c r="C713" s="45"/>
      <c r="D713" s="45"/>
      <c r="E713" s="45"/>
      <c r="F713" s="45"/>
      <c r="G713" s="49"/>
      <c r="H713" s="47"/>
      <c r="M713" s="49"/>
      <c r="N713" s="46"/>
      <c r="Q713" s="43"/>
      <c r="S713" s="47"/>
      <c r="U713" s="47"/>
    </row>
    <row r="714" spans="1:21" ht="15" customHeight="1" x14ac:dyDescent="0.2">
      <c r="A714" s="54"/>
      <c r="B714" s="45"/>
      <c r="C714" s="45"/>
      <c r="D714" s="45"/>
      <c r="E714" s="45"/>
      <c r="F714" s="45"/>
      <c r="G714" s="49"/>
      <c r="H714" s="47"/>
      <c r="M714" s="49"/>
      <c r="N714" s="46"/>
      <c r="Q714" s="43"/>
      <c r="S714" s="47"/>
      <c r="U714" s="47"/>
    </row>
    <row r="715" spans="1:21" ht="15" customHeight="1" x14ac:dyDescent="0.2">
      <c r="A715" s="54"/>
      <c r="B715" s="45"/>
      <c r="C715" s="45"/>
      <c r="D715" s="45"/>
      <c r="E715" s="45"/>
      <c r="F715" s="45"/>
      <c r="G715" s="49"/>
      <c r="H715" s="47"/>
      <c r="M715" s="49"/>
      <c r="N715" s="46"/>
      <c r="Q715" s="43"/>
      <c r="S715" s="47"/>
      <c r="U715" s="47"/>
    </row>
    <row r="716" spans="1:21" ht="15" customHeight="1" x14ac:dyDescent="0.2">
      <c r="A716" s="54"/>
      <c r="B716" s="45"/>
      <c r="C716" s="45"/>
      <c r="D716" s="45"/>
      <c r="E716" s="45"/>
      <c r="F716" s="45"/>
      <c r="G716" s="49"/>
      <c r="H716" s="47"/>
      <c r="M716" s="49"/>
      <c r="N716" s="46"/>
      <c r="Q716" s="43"/>
      <c r="S716" s="47"/>
      <c r="U716" s="47"/>
    </row>
    <row r="717" spans="1:21" ht="15" customHeight="1" x14ac:dyDescent="0.2">
      <c r="A717" s="54"/>
      <c r="B717" s="45"/>
      <c r="C717" s="45"/>
      <c r="D717" s="45"/>
      <c r="E717" s="45"/>
      <c r="F717" s="45"/>
      <c r="G717" s="49"/>
      <c r="H717" s="47"/>
      <c r="M717" s="49"/>
      <c r="N717" s="46"/>
      <c r="Q717" s="43"/>
      <c r="S717" s="47"/>
      <c r="U717" s="47"/>
    </row>
    <row r="718" spans="1:21" ht="15" customHeight="1" x14ac:dyDescent="0.2">
      <c r="A718" s="54"/>
      <c r="B718" s="45"/>
      <c r="C718" s="45"/>
      <c r="D718" s="45"/>
      <c r="E718" s="45"/>
      <c r="F718" s="45"/>
      <c r="G718" s="49"/>
      <c r="H718" s="47"/>
      <c r="M718" s="49"/>
      <c r="N718" s="46"/>
      <c r="Q718" s="43"/>
      <c r="S718" s="47"/>
      <c r="U718" s="47"/>
    </row>
    <row r="719" spans="1:21" ht="15" customHeight="1" x14ac:dyDescent="0.2">
      <c r="A719" s="54"/>
      <c r="B719" s="45"/>
      <c r="C719" s="45"/>
      <c r="D719" s="45"/>
      <c r="E719" s="45"/>
      <c r="F719" s="45"/>
      <c r="G719" s="49"/>
      <c r="H719" s="47"/>
      <c r="M719" s="49"/>
      <c r="N719" s="46"/>
      <c r="Q719" s="43"/>
      <c r="S719" s="47"/>
      <c r="U719" s="47"/>
    </row>
    <row r="720" spans="1:21" ht="15" customHeight="1" x14ac:dyDescent="0.2">
      <c r="A720" s="54"/>
      <c r="B720" s="45"/>
      <c r="C720" s="45"/>
      <c r="D720" s="45"/>
      <c r="E720" s="45"/>
      <c r="F720" s="45"/>
      <c r="G720" s="49"/>
      <c r="H720" s="47"/>
      <c r="M720" s="49"/>
      <c r="N720" s="46"/>
      <c r="Q720" s="43"/>
      <c r="S720" s="47"/>
      <c r="U720" s="47"/>
    </row>
    <row r="721" spans="1:21" ht="15" customHeight="1" x14ac:dyDescent="0.2">
      <c r="A721" s="54"/>
      <c r="B721" s="45"/>
      <c r="C721" s="45"/>
      <c r="D721" s="45"/>
      <c r="E721" s="45"/>
      <c r="F721" s="45"/>
      <c r="G721" s="49"/>
      <c r="H721" s="47"/>
      <c r="M721" s="49"/>
      <c r="N721" s="46"/>
      <c r="Q721" s="43"/>
      <c r="S721" s="47"/>
      <c r="U721" s="47"/>
    </row>
    <row r="722" spans="1:21" ht="15" customHeight="1" x14ac:dyDescent="0.2">
      <c r="A722" s="54"/>
      <c r="B722" s="45"/>
      <c r="C722" s="45"/>
      <c r="D722" s="45"/>
      <c r="E722" s="45"/>
      <c r="F722" s="45"/>
      <c r="G722" s="49"/>
      <c r="H722" s="47"/>
      <c r="M722" s="49"/>
      <c r="N722" s="46"/>
      <c r="Q722" s="43"/>
      <c r="S722" s="47"/>
      <c r="U722" s="47"/>
    </row>
    <row r="723" spans="1:21" ht="15" customHeight="1" x14ac:dyDescent="0.2">
      <c r="A723" s="54"/>
      <c r="B723" s="45"/>
      <c r="C723" s="45"/>
      <c r="D723" s="45"/>
      <c r="E723" s="45"/>
      <c r="F723" s="45"/>
      <c r="G723" s="49"/>
      <c r="H723" s="47"/>
      <c r="M723" s="49"/>
      <c r="N723" s="46"/>
      <c r="Q723" s="43"/>
      <c r="S723" s="47"/>
      <c r="U723" s="47"/>
    </row>
    <row r="724" spans="1:21" ht="15" customHeight="1" x14ac:dyDescent="0.2">
      <c r="A724" s="54"/>
      <c r="B724" s="45"/>
      <c r="C724" s="45"/>
      <c r="D724" s="45"/>
      <c r="E724" s="45"/>
      <c r="F724" s="45"/>
      <c r="G724" s="49"/>
      <c r="H724" s="47"/>
      <c r="M724" s="49"/>
      <c r="N724" s="46"/>
      <c r="Q724" s="43"/>
      <c r="S724" s="47"/>
      <c r="U724" s="47"/>
    </row>
    <row r="725" spans="1:21" ht="15" customHeight="1" x14ac:dyDescent="0.2">
      <c r="A725" s="54"/>
      <c r="B725" s="45"/>
      <c r="C725" s="45"/>
      <c r="D725" s="45"/>
      <c r="E725" s="45"/>
      <c r="F725" s="45"/>
      <c r="G725" s="49"/>
      <c r="H725" s="47"/>
      <c r="M725" s="49"/>
      <c r="N725" s="46"/>
      <c r="Q725" s="43"/>
      <c r="S725" s="47"/>
      <c r="U725" s="47"/>
    </row>
    <row r="726" spans="1:21" ht="15" customHeight="1" x14ac:dyDescent="0.2">
      <c r="A726" s="54"/>
      <c r="B726" s="45"/>
      <c r="C726" s="45"/>
      <c r="D726" s="45"/>
      <c r="E726" s="45"/>
      <c r="F726" s="45"/>
      <c r="G726" s="49"/>
      <c r="H726" s="47"/>
      <c r="M726" s="49"/>
      <c r="N726" s="46"/>
      <c r="Q726" s="43"/>
      <c r="S726" s="47"/>
      <c r="U726" s="47"/>
    </row>
    <row r="727" spans="1:21" ht="15" customHeight="1" x14ac:dyDescent="0.2">
      <c r="A727" s="54"/>
      <c r="B727" s="45"/>
      <c r="C727" s="45"/>
      <c r="D727" s="45"/>
      <c r="E727" s="45"/>
      <c r="F727" s="45"/>
      <c r="G727" s="49"/>
      <c r="H727" s="47"/>
      <c r="M727" s="49"/>
      <c r="N727" s="46"/>
      <c r="Q727" s="43"/>
      <c r="S727" s="47"/>
      <c r="U727" s="47"/>
    </row>
    <row r="728" spans="1:21" ht="15" customHeight="1" x14ac:dyDescent="0.2">
      <c r="A728" s="54"/>
      <c r="B728" s="45"/>
      <c r="C728" s="45"/>
      <c r="D728" s="45"/>
      <c r="E728" s="45"/>
      <c r="F728" s="45"/>
      <c r="G728" s="49"/>
      <c r="H728" s="47"/>
      <c r="M728" s="49"/>
      <c r="N728" s="46"/>
      <c r="Q728" s="43"/>
      <c r="S728" s="47"/>
      <c r="U728" s="47"/>
    </row>
    <row r="729" spans="1:21" ht="15" customHeight="1" x14ac:dyDescent="0.2">
      <c r="A729" s="54"/>
      <c r="B729" s="45"/>
      <c r="C729" s="45"/>
      <c r="D729" s="45"/>
      <c r="E729" s="45"/>
      <c r="F729" s="45"/>
      <c r="G729" s="49"/>
      <c r="H729" s="47"/>
      <c r="M729" s="49"/>
      <c r="N729" s="46"/>
      <c r="Q729" s="43"/>
      <c r="S729" s="47"/>
      <c r="U729" s="47"/>
    </row>
    <row r="730" spans="1:21" ht="15" customHeight="1" x14ac:dyDescent="0.2">
      <c r="A730" s="54"/>
      <c r="B730" s="45"/>
      <c r="C730" s="45"/>
      <c r="D730" s="45"/>
      <c r="E730" s="45"/>
      <c r="F730" s="45"/>
      <c r="G730" s="49"/>
      <c r="H730" s="47"/>
      <c r="M730" s="49"/>
      <c r="N730" s="46"/>
      <c r="Q730" s="43"/>
      <c r="S730" s="47"/>
      <c r="U730" s="47"/>
    </row>
    <row r="731" spans="1:21" ht="15" customHeight="1" x14ac:dyDescent="0.2">
      <c r="A731" s="54"/>
      <c r="B731" s="45"/>
      <c r="C731" s="45"/>
      <c r="D731" s="45"/>
      <c r="E731" s="45"/>
      <c r="F731" s="45"/>
      <c r="G731" s="49"/>
      <c r="H731" s="47"/>
      <c r="M731" s="49"/>
      <c r="N731" s="46"/>
      <c r="Q731" s="43"/>
      <c r="S731" s="47"/>
      <c r="U731" s="47"/>
    </row>
    <row r="732" spans="1:21" ht="15" customHeight="1" x14ac:dyDescent="0.2">
      <c r="A732" s="54"/>
      <c r="B732" s="45"/>
      <c r="C732" s="45"/>
      <c r="D732" s="45"/>
      <c r="E732" s="45"/>
      <c r="F732" s="45"/>
      <c r="G732" s="49"/>
      <c r="H732" s="47"/>
      <c r="M732" s="49"/>
      <c r="N732" s="46"/>
      <c r="Q732" s="43"/>
      <c r="S732" s="47"/>
      <c r="U732" s="47"/>
    </row>
    <row r="733" spans="1:21" ht="15" customHeight="1" x14ac:dyDescent="0.2">
      <c r="A733" s="54"/>
      <c r="B733" s="45"/>
      <c r="C733" s="45"/>
      <c r="D733" s="45"/>
      <c r="E733" s="45"/>
      <c r="F733" s="45"/>
      <c r="G733" s="49"/>
      <c r="H733" s="47"/>
      <c r="M733" s="49"/>
      <c r="N733" s="46"/>
      <c r="Q733" s="43"/>
      <c r="S733" s="47"/>
      <c r="U733" s="47"/>
    </row>
    <row r="734" spans="1:21" ht="15" customHeight="1" x14ac:dyDescent="0.2">
      <c r="A734" s="54"/>
      <c r="B734" s="45"/>
      <c r="C734" s="45"/>
      <c r="D734" s="45"/>
      <c r="E734" s="45"/>
      <c r="F734" s="45"/>
      <c r="G734" s="49"/>
      <c r="H734" s="47"/>
      <c r="M734" s="49"/>
      <c r="N734" s="46"/>
      <c r="Q734" s="43"/>
      <c r="S734" s="47"/>
      <c r="U734" s="47"/>
    </row>
    <row r="735" spans="1:21" ht="15" customHeight="1" x14ac:dyDescent="0.2">
      <c r="A735" s="54"/>
      <c r="B735" s="45"/>
      <c r="C735" s="45"/>
      <c r="D735" s="45"/>
      <c r="E735" s="45"/>
      <c r="F735" s="45"/>
      <c r="G735" s="49"/>
      <c r="H735" s="47"/>
      <c r="M735" s="49"/>
      <c r="N735" s="46"/>
      <c r="Q735" s="43"/>
      <c r="S735" s="47"/>
      <c r="U735" s="47"/>
    </row>
    <row r="736" spans="1:21" ht="15" customHeight="1" x14ac:dyDescent="0.2">
      <c r="A736" s="54"/>
      <c r="B736" s="45"/>
      <c r="C736" s="45"/>
      <c r="D736" s="45"/>
      <c r="E736" s="45"/>
      <c r="F736" s="45"/>
      <c r="G736" s="49"/>
      <c r="H736" s="47"/>
      <c r="M736" s="49"/>
      <c r="N736" s="46"/>
      <c r="Q736" s="43"/>
      <c r="S736" s="47"/>
      <c r="U736" s="47"/>
    </row>
    <row r="737" spans="1:21" ht="15" customHeight="1" x14ac:dyDescent="0.2">
      <c r="A737" s="54"/>
      <c r="B737" s="45"/>
      <c r="C737" s="45"/>
      <c r="D737" s="45"/>
      <c r="E737" s="45"/>
      <c r="F737" s="45"/>
      <c r="G737" s="49"/>
      <c r="H737" s="47"/>
      <c r="M737" s="49"/>
      <c r="N737" s="46"/>
      <c r="Q737" s="43"/>
      <c r="S737" s="47"/>
      <c r="U737" s="47"/>
    </row>
    <row r="738" spans="1:21" ht="15" customHeight="1" x14ac:dyDescent="0.2">
      <c r="A738" s="54"/>
      <c r="B738" s="45"/>
      <c r="C738" s="45"/>
      <c r="D738" s="45"/>
      <c r="E738" s="45"/>
      <c r="F738" s="45"/>
      <c r="G738" s="49"/>
      <c r="H738" s="47"/>
      <c r="M738" s="49"/>
      <c r="N738" s="46"/>
      <c r="Q738" s="43"/>
      <c r="S738" s="47"/>
      <c r="U738" s="47"/>
    </row>
    <row r="739" spans="1:21" ht="15" customHeight="1" x14ac:dyDescent="0.2">
      <c r="A739" s="54"/>
      <c r="B739" s="45"/>
      <c r="C739" s="45"/>
      <c r="D739" s="45"/>
      <c r="E739" s="45"/>
      <c r="F739" s="45"/>
      <c r="G739" s="49"/>
      <c r="H739" s="47"/>
      <c r="M739" s="49"/>
      <c r="N739" s="46"/>
      <c r="Q739" s="43"/>
      <c r="S739" s="47"/>
      <c r="U739" s="47"/>
    </row>
    <row r="740" spans="1:21" ht="15" customHeight="1" x14ac:dyDescent="0.2">
      <c r="A740" s="54"/>
      <c r="B740" s="45"/>
      <c r="C740" s="45"/>
      <c r="D740" s="45"/>
      <c r="E740" s="45"/>
      <c r="F740" s="45"/>
      <c r="G740" s="49"/>
      <c r="H740" s="47"/>
      <c r="M740" s="49"/>
      <c r="N740" s="46"/>
      <c r="Q740" s="43"/>
      <c r="S740" s="47"/>
      <c r="U740" s="47"/>
    </row>
    <row r="741" spans="1:21" ht="15" customHeight="1" x14ac:dyDescent="0.2">
      <c r="A741" s="54"/>
      <c r="B741" s="45"/>
      <c r="C741" s="45"/>
      <c r="D741" s="45"/>
      <c r="E741" s="45"/>
      <c r="F741" s="45"/>
      <c r="G741" s="49"/>
      <c r="H741" s="47"/>
      <c r="M741" s="49"/>
      <c r="N741" s="46"/>
      <c r="Q741" s="43"/>
      <c r="S741" s="47"/>
      <c r="U741" s="47"/>
    </row>
    <row r="742" spans="1:21" ht="15" customHeight="1" x14ac:dyDescent="0.2">
      <c r="A742" s="54"/>
      <c r="B742" s="45"/>
      <c r="C742" s="45"/>
      <c r="D742" s="45"/>
      <c r="E742" s="45"/>
      <c r="F742" s="45"/>
      <c r="G742" s="49"/>
      <c r="H742" s="47"/>
      <c r="M742" s="49"/>
      <c r="N742" s="46"/>
      <c r="Q742" s="43"/>
      <c r="S742" s="47"/>
      <c r="U742" s="47"/>
    </row>
    <row r="743" spans="1:21" ht="15" customHeight="1" x14ac:dyDescent="0.2">
      <c r="A743" s="54"/>
      <c r="B743" s="45"/>
      <c r="C743" s="45"/>
      <c r="D743" s="45"/>
      <c r="E743" s="45"/>
      <c r="F743" s="45"/>
      <c r="G743" s="49"/>
      <c r="H743" s="47"/>
      <c r="M743" s="49"/>
      <c r="N743" s="46"/>
      <c r="Q743" s="43"/>
      <c r="S743" s="47"/>
      <c r="U743" s="47"/>
    </row>
    <row r="744" spans="1:21" ht="15" customHeight="1" x14ac:dyDescent="0.2">
      <c r="A744" s="54"/>
      <c r="B744" s="45"/>
      <c r="C744" s="45"/>
      <c r="D744" s="45"/>
      <c r="E744" s="45"/>
      <c r="F744" s="45"/>
      <c r="G744" s="49"/>
      <c r="H744" s="47"/>
      <c r="M744" s="49"/>
      <c r="N744" s="46"/>
      <c r="Q744" s="43"/>
      <c r="S744" s="47"/>
      <c r="U744" s="47"/>
    </row>
    <row r="745" spans="1:21" ht="15" customHeight="1" x14ac:dyDescent="0.2">
      <c r="A745" s="54"/>
      <c r="B745" s="45"/>
      <c r="C745" s="45"/>
      <c r="D745" s="45"/>
      <c r="E745" s="45"/>
      <c r="F745" s="45"/>
      <c r="G745" s="49"/>
      <c r="H745" s="47"/>
      <c r="M745" s="49"/>
      <c r="N745" s="46"/>
      <c r="Q745" s="43"/>
      <c r="S745" s="47"/>
      <c r="U745" s="47"/>
    </row>
    <row r="746" spans="1:21" ht="15" customHeight="1" x14ac:dyDescent="0.2">
      <c r="A746" s="54"/>
      <c r="B746" s="45"/>
      <c r="C746" s="45"/>
      <c r="D746" s="45"/>
      <c r="E746" s="45"/>
      <c r="F746" s="45"/>
      <c r="G746" s="49"/>
      <c r="H746" s="47"/>
      <c r="M746" s="49"/>
      <c r="N746" s="46"/>
      <c r="Q746" s="43"/>
      <c r="S746" s="47"/>
      <c r="U746" s="47"/>
    </row>
    <row r="747" spans="1:21" ht="15" customHeight="1" x14ac:dyDescent="0.2">
      <c r="A747" s="54"/>
      <c r="B747" s="45"/>
      <c r="C747" s="45"/>
      <c r="D747" s="45"/>
      <c r="E747" s="45"/>
      <c r="F747" s="45"/>
      <c r="G747" s="49"/>
      <c r="H747" s="47"/>
      <c r="M747" s="49"/>
      <c r="N747" s="46"/>
      <c r="Q747" s="43"/>
      <c r="S747" s="47"/>
      <c r="U747" s="47"/>
    </row>
    <row r="748" spans="1:21" ht="15" customHeight="1" x14ac:dyDescent="0.2">
      <c r="A748" s="54"/>
      <c r="B748" s="45"/>
      <c r="C748" s="45"/>
      <c r="D748" s="45"/>
      <c r="E748" s="45"/>
      <c r="F748" s="45"/>
      <c r="G748" s="49"/>
      <c r="H748" s="47"/>
      <c r="M748" s="49"/>
      <c r="N748" s="46"/>
      <c r="Q748" s="43"/>
      <c r="S748" s="47"/>
      <c r="U748" s="47"/>
    </row>
    <row r="749" spans="1:21" ht="15" customHeight="1" x14ac:dyDescent="0.2">
      <c r="A749" s="54"/>
      <c r="B749" s="45"/>
      <c r="C749" s="45"/>
      <c r="D749" s="45"/>
      <c r="E749" s="45"/>
      <c r="F749" s="45"/>
      <c r="G749" s="49"/>
      <c r="H749" s="47"/>
      <c r="M749" s="49"/>
      <c r="N749" s="46"/>
      <c r="Q749" s="43"/>
      <c r="S749" s="47"/>
      <c r="U749" s="47"/>
    </row>
    <row r="750" spans="1:21" ht="15" customHeight="1" x14ac:dyDescent="0.2">
      <c r="A750" s="54"/>
      <c r="B750" s="45"/>
      <c r="C750" s="45"/>
      <c r="D750" s="45"/>
      <c r="E750" s="45"/>
      <c r="F750" s="45"/>
      <c r="G750" s="49"/>
      <c r="H750" s="47"/>
      <c r="M750" s="49"/>
      <c r="N750" s="46"/>
      <c r="Q750" s="43"/>
      <c r="S750" s="47"/>
      <c r="U750" s="47"/>
    </row>
    <row r="751" spans="1:21" ht="15" customHeight="1" x14ac:dyDescent="0.2">
      <c r="A751" s="54"/>
      <c r="B751" s="45"/>
      <c r="C751" s="45"/>
      <c r="D751" s="45"/>
      <c r="E751" s="45"/>
      <c r="F751" s="45"/>
      <c r="G751" s="49"/>
      <c r="H751" s="47"/>
      <c r="M751" s="49"/>
      <c r="N751" s="46"/>
      <c r="Q751" s="43"/>
      <c r="S751" s="47"/>
      <c r="U751" s="47"/>
    </row>
    <row r="752" spans="1:21" ht="15" customHeight="1" x14ac:dyDescent="0.2">
      <c r="A752" s="54"/>
      <c r="B752" s="45"/>
      <c r="C752" s="45"/>
      <c r="D752" s="45"/>
      <c r="E752" s="45"/>
      <c r="F752" s="45"/>
      <c r="G752" s="49"/>
      <c r="H752" s="47"/>
      <c r="M752" s="49"/>
      <c r="N752" s="46"/>
      <c r="Q752" s="43"/>
      <c r="S752" s="47"/>
      <c r="U752" s="47"/>
    </row>
    <row r="753" spans="1:21" ht="15" customHeight="1" x14ac:dyDescent="0.2">
      <c r="A753" s="54"/>
      <c r="B753" s="45"/>
      <c r="C753" s="45"/>
      <c r="D753" s="45"/>
      <c r="E753" s="45"/>
      <c r="F753" s="45"/>
      <c r="G753" s="49"/>
      <c r="H753" s="47"/>
      <c r="M753" s="49"/>
      <c r="N753" s="46"/>
      <c r="Q753" s="43"/>
      <c r="S753" s="47"/>
      <c r="U753" s="47"/>
    </row>
    <row r="754" spans="1:21" ht="15" customHeight="1" x14ac:dyDescent="0.2">
      <c r="A754" s="54"/>
      <c r="B754" s="45"/>
      <c r="C754" s="45"/>
      <c r="D754" s="45"/>
      <c r="E754" s="45"/>
      <c r="F754" s="45"/>
      <c r="G754" s="49"/>
      <c r="H754" s="47"/>
      <c r="M754" s="49"/>
      <c r="N754" s="46"/>
      <c r="Q754" s="43"/>
      <c r="S754" s="47"/>
      <c r="U754" s="47"/>
    </row>
    <row r="755" spans="1:21" ht="15" customHeight="1" x14ac:dyDescent="0.2">
      <c r="A755" s="54"/>
      <c r="B755" s="45"/>
      <c r="C755" s="45"/>
      <c r="D755" s="45"/>
      <c r="E755" s="45"/>
      <c r="F755" s="45"/>
      <c r="G755" s="49"/>
      <c r="H755" s="47"/>
      <c r="M755" s="49"/>
      <c r="N755" s="46"/>
      <c r="Q755" s="43"/>
      <c r="S755" s="47"/>
      <c r="U755" s="47"/>
    </row>
    <row r="756" spans="1:21" ht="15" customHeight="1" x14ac:dyDescent="0.2">
      <c r="A756" s="54"/>
      <c r="B756" s="45"/>
      <c r="C756" s="45"/>
      <c r="D756" s="45"/>
      <c r="E756" s="45"/>
      <c r="F756" s="45"/>
      <c r="G756" s="49"/>
      <c r="H756" s="47"/>
      <c r="M756" s="49"/>
      <c r="N756" s="46"/>
      <c r="Q756" s="43"/>
      <c r="S756" s="47"/>
      <c r="U756" s="47"/>
    </row>
    <row r="757" spans="1:21" ht="15" customHeight="1" x14ac:dyDescent="0.2">
      <c r="A757" s="54"/>
      <c r="B757" s="45"/>
      <c r="C757" s="45"/>
      <c r="D757" s="45"/>
      <c r="E757" s="45"/>
      <c r="F757" s="45"/>
      <c r="G757" s="49"/>
      <c r="H757" s="47"/>
      <c r="M757" s="49"/>
      <c r="N757" s="46"/>
      <c r="Q757" s="43"/>
      <c r="S757" s="47"/>
      <c r="U757" s="47"/>
    </row>
    <row r="758" spans="1:21" ht="15" customHeight="1" x14ac:dyDescent="0.2">
      <c r="A758" s="54"/>
      <c r="B758" s="45"/>
      <c r="C758" s="45"/>
      <c r="D758" s="45"/>
      <c r="E758" s="45"/>
      <c r="F758" s="45"/>
      <c r="G758" s="49"/>
      <c r="H758" s="47"/>
      <c r="M758" s="49"/>
      <c r="N758" s="46"/>
      <c r="Q758" s="43"/>
      <c r="S758" s="47"/>
      <c r="U758" s="47"/>
    </row>
    <row r="759" spans="1:21" ht="15" customHeight="1" x14ac:dyDescent="0.2">
      <c r="A759" s="54"/>
      <c r="B759" s="45"/>
      <c r="C759" s="45"/>
      <c r="D759" s="45"/>
      <c r="E759" s="45"/>
      <c r="F759" s="45"/>
      <c r="G759" s="49"/>
      <c r="H759" s="47"/>
      <c r="M759" s="49"/>
      <c r="N759" s="46"/>
      <c r="Q759" s="43"/>
      <c r="S759" s="47"/>
      <c r="U759" s="47"/>
    </row>
    <row r="760" spans="1:21" ht="15" customHeight="1" x14ac:dyDescent="0.2">
      <c r="A760" s="54"/>
      <c r="B760" s="45"/>
      <c r="C760" s="45"/>
      <c r="D760" s="45"/>
      <c r="E760" s="45"/>
      <c r="F760" s="45"/>
      <c r="G760" s="49"/>
      <c r="H760" s="47"/>
      <c r="M760" s="49"/>
      <c r="N760" s="46"/>
      <c r="Q760" s="43"/>
      <c r="S760" s="47"/>
      <c r="U760" s="47"/>
    </row>
    <row r="761" spans="1:21" ht="15" customHeight="1" x14ac:dyDescent="0.2">
      <c r="A761" s="54"/>
      <c r="B761" s="45"/>
      <c r="C761" s="45"/>
      <c r="D761" s="45"/>
      <c r="E761" s="45"/>
      <c r="F761" s="45"/>
      <c r="G761" s="49"/>
      <c r="H761" s="47"/>
      <c r="M761" s="49"/>
      <c r="N761" s="46"/>
      <c r="Q761" s="43"/>
      <c r="S761" s="47"/>
      <c r="U761" s="47"/>
    </row>
    <row r="762" spans="1:21" ht="15" customHeight="1" x14ac:dyDescent="0.2">
      <c r="A762" s="54"/>
      <c r="B762" s="45"/>
      <c r="C762" s="45"/>
      <c r="D762" s="45"/>
      <c r="E762" s="45"/>
      <c r="F762" s="45"/>
      <c r="G762" s="49"/>
      <c r="H762" s="47"/>
      <c r="M762" s="49"/>
      <c r="N762" s="46"/>
      <c r="Q762" s="43"/>
      <c r="S762" s="47"/>
      <c r="U762" s="47"/>
    </row>
    <row r="763" spans="1:21" ht="15" customHeight="1" x14ac:dyDescent="0.2">
      <c r="A763" s="54"/>
      <c r="B763" s="45"/>
      <c r="C763" s="45"/>
      <c r="D763" s="45"/>
      <c r="E763" s="45"/>
      <c r="F763" s="45"/>
      <c r="G763" s="49"/>
      <c r="H763" s="47"/>
      <c r="M763" s="49"/>
      <c r="N763" s="46"/>
      <c r="Q763" s="43"/>
      <c r="S763" s="47"/>
      <c r="U763" s="47"/>
    </row>
    <row r="764" spans="1:21" ht="15" customHeight="1" x14ac:dyDescent="0.2">
      <c r="A764" s="54"/>
      <c r="B764" s="45"/>
      <c r="C764" s="45"/>
      <c r="D764" s="45"/>
      <c r="E764" s="45"/>
      <c r="F764" s="45"/>
      <c r="G764" s="49"/>
      <c r="H764" s="47"/>
      <c r="M764" s="49"/>
      <c r="N764" s="46"/>
      <c r="Q764" s="43"/>
      <c r="S764" s="47"/>
      <c r="U764" s="47"/>
    </row>
    <row r="765" spans="1:21" ht="15" customHeight="1" x14ac:dyDescent="0.2">
      <c r="A765" s="54"/>
      <c r="B765" s="45"/>
      <c r="C765" s="45"/>
      <c r="D765" s="45"/>
      <c r="E765" s="45"/>
      <c r="F765" s="45"/>
      <c r="G765" s="49"/>
      <c r="H765" s="47"/>
      <c r="M765" s="49"/>
      <c r="N765" s="46"/>
      <c r="Q765" s="43"/>
      <c r="S765" s="47"/>
      <c r="U765" s="47"/>
    </row>
    <row r="766" spans="1:21" ht="15" customHeight="1" x14ac:dyDescent="0.2">
      <c r="A766" s="54"/>
      <c r="B766" s="45"/>
      <c r="C766" s="45"/>
      <c r="D766" s="45"/>
      <c r="E766" s="45"/>
      <c r="F766" s="45"/>
      <c r="G766" s="49"/>
      <c r="H766" s="47"/>
      <c r="M766" s="49"/>
      <c r="N766" s="46"/>
      <c r="Q766" s="43"/>
      <c r="S766" s="47"/>
      <c r="U766" s="47"/>
    </row>
    <row r="767" spans="1:21" ht="15" customHeight="1" x14ac:dyDescent="0.2">
      <c r="A767" s="54"/>
      <c r="B767" s="45"/>
      <c r="C767" s="45"/>
      <c r="D767" s="45"/>
      <c r="E767" s="45"/>
      <c r="F767" s="45"/>
      <c r="G767" s="49"/>
      <c r="H767" s="47"/>
      <c r="M767" s="49"/>
      <c r="N767" s="46"/>
      <c r="Q767" s="43"/>
      <c r="S767" s="47"/>
      <c r="U767" s="47"/>
    </row>
    <row r="768" spans="1:21" ht="15" customHeight="1" x14ac:dyDescent="0.2">
      <c r="A768" s="54"/>
      <c r="B768" s="45"/>
      <c r="C768" s="45"/>
      <c r="D768" s="45"/>
      <c r="E768" s="45"/>
      <c r="F768" s="45"/>
      <c r="G768" s="49"/>
      <c r="H768" s="47"/>
      <c r="M768" s="49"/>
      <c r="N768" s="46"/>
      <c r="Q768" s="43"/>
      <c r="S768" s="47"/>
      <c r="U768" s="47"/>
    </row>
    <row r="769" spans="1:21" ht="15" customHeight="1" x14ac:dyDescent="0.2">
      <c r="A769" s="54"/>
      <c r="B769" s="45"/>
      <c r="C769" s="45"/>
      <c r="D769" s="45"/>
      <c r="E769" s="45"/>
      <c r="F769" s="45"/>
      <c r="G769" s="49"/>
      <c r="H769" s="47"/>
      <c r="M769" s="49"/>
      <c r="N769" s="46"/>
      <c r="Q769" s="43"/>
      <c r="S769" s="47"/>
      <c r="U769" s="47"/>
    </row>
    <row r="770" spans="1:21" ht="15" customHeight="1" x14ac:dyDescent="0.2">
      <c r="A770" s="54"/>
      <c r="B770" s="45"/>
      <c r="C770" s="45"/>
      <c r="D770" s="45"/>
      <c r="E770" s="45"/>
      <c r="F770" s="45"/>
      <c r="G770" s="49"/>
      <c r="H770" s="47"/>
      <c r="M770" s="49"/>
      <c r="N770" s="46"/>
      <c r="Q770" s="43"/>
      <c r="S770" s="47"/>
      <c r="U770" s="47"/>
    </row>
    <row r="771" spans="1:21" ht="15" customHeight="1" x14ac:dyDescent="0.2">
      <c r="A771" s="54"/>
      <c r="B771" s="45"/>
      <c r="C771" s="45"/>
      <c r="D771" s="45"/>
      <c r="E771" s="45"/>
      <c r="F771" s="45"/>
      <c r="G771" s="49"/>
      <c r="H771" s="47"/>
      <c r="M771" s="49"/>
      <c r="N771" s="46"/>
      <c r="Q771" s="43"/>
      <c r="S771" s="47"/>
      <c r="U771" s="47"/>
    </row>
    <row r="772" spans="1:21" ht="15" customHeight="1" x14ac:dyDescent="0.2">
      <c r="A772" s="54"/>
      <c r="B772" s="45"/>
      <c r="C772" s="45"/>
      <c r="D772" s="45"/>
      <c r="E772" s="45"/>
      <c r="F772" s="45"/>
      <c r="G772" s="49"/>
      <c r="H772" s="47"/>
      <c r="M772" s="49"/>
      <c r="N772" s="46"/>
      <c r="Q772" s="43"/>
      <c r="S772" s="47"/>
      <c r="U772" s="47"/>
    </row>
    <row r="773" spans="1:21" ht="15" customHeight="1" x14ac:dyDescent="0.2">
      <c r="A773" s="54"/>
      <c r="B773" s="45"/>
      <c r="C773" s="45"/>
      <c r="D773" s="45"/>
      <c r="E773" s="45"/>
      <c r="F773" s="45"/>
      <c r="G773" s="49"/>
      <c r="H773" s="47"/>
      <c r="M773" s="49"/>
      <c r="N773" s="46"/>
      <c r="Q773" s="43"/>
      <c r="S773" s="47"/>
      <c r="U773" s="47"/>
    </row>
    <row r="774" spans="1:21" ht="15" customHeight="1" x14ac:dyDescent="0.2">
      <c r="A774" s="54"/>
      <c r="B774" s="45"/>
      <c r="C774" s="45"/>
      <c r="D774" s="45"/>
      <c r="E774" s="45"/>
      <c r="F774" s="45"/>
      <c r="G774" s="49"/>
      <c r="H774" s="47"/>
      <c r="M774" s="49"/>
      <c r="N774" s="46"/>
      <c r="Q774" s="43"/>
      <c r="S774" s="47"/>
      <c r="U774" s="47"/>
    </row>
    <row r="775" spans="1:21" ht="15" customHeight="1" x14ac:dyDescent="0.2">
      <c r="A775" s="54"/>
      <c r="B775" s="45"/>
      <c r="C775" s="45"/>
      <c r="D775" s="45"/>
      <c r="E775" s="45"/>
      <c r="F775" s="45"/>
      <c r="G775" s="49"/>
      <c r="H775" s="47"/>
      <c r="M775" s="49"/>
      <c r="N775" s="46"/>
      <c r="Q775" s="43"/>
      <c r="S775" s="47"/>
      <c r="U775" s="47"/>
    </row>
    <row r="776" spans="1:21" ht="15" customHeight="1" x14ac:dyDescent="0.2">
      <c r="A776" s="54"/>
      <c r="B776" s="45"/>
      <c r="C776" s="45"/>
      <c r="D776" s="45"/>
      <c r="E776" s="45"/>
      <c r="F776" s="45"/>
      <c r="G776" s="49"/>
      <c r="H776" s="47"/>
      <c r="M776" s="49"/>
      <c r="N776" s="46"/>
      <c r="Q776" s="43"/>
      <c r="S776" s="47"/>
      <c r="U776" s="47"/>
    </row>
    <row r="777" spans="1:21" ht="15" customHeight="1" x14ac:dyDescent="0.2">
      <c r="A777" s="54"/>
      <c r="B777" s="45"/>
      <c r="C777" s="45"/>
      <c r="D777" s="45"/>
      <c r="E777" s="45"/>
      <c r="F777" s="45"/>
      <c r="G777" s="49"/>
      <c r="H777" s="47"/>
      <c r="M777" s="49"/>
      <c r="N777" s="46"/>
      <c r="Q777" s="43"/>
      <c r="S777" s="47"/>
      <c r="U777" s="47"/>
    </row>
    <row r="778" spans="1:21" ht="15" customHeight="1" x14ac:dyDescent="0.2">
      <c r="A778" s="54"/>
      <c r="B778" s="45"/>
      <c r="C778" s="45"/>
      <c r="D778" s="45"/>
      <c r="E778" s="45"/>
      <c r="F778" s="45"/>
      <c r="G778" s="49"/>
      <c r="H778" s="47"/>
      <c r="M778" s="49"/>
      <c r="N778" s="46"/>
      <c r="Q778" s="43"/>
      <c r="S778" s="47"/>
      <c r="U778" s="47"/>
    </row>
    <row r="779" spans="1:21" ht="15" customHeight="1" x14ac:dyDescent="0.2">
      <c r="A779" s="54"/>
      <c r="B779" s="45"/>
      <c r="C779" s="45"/>
      <c r="D779" s="45"/>
      <c r="E779" s="45"/>
      <c r="F779" s="45"/>
      <c r="G779" s="49"/>
      <c r="H779" s="47"/>
      <c r="M779" s="49"/>
      <c r="N779" s="46"/>
      <c r="Q779" s="43"/>
      <c r="S779" s="47"/>
      <c r="U779" s="47"/>
    </row>
    <row r="780" spans="1:21" ht="15" customHeight="1" x14ac:dyDescent="0.2">
      <c r="A780" s="54"/>
      <c r="B780" s="45"/>
      <c r="C780" s="45"/>
      <c r="D780" s="45"/>
      <c r="E780" s="45"/>
      <c r="F780" s="45"/>
      <c r="G780" s="49"/>
      <c r="H780" s="47"/>
      <c r="M780" s="49"/>
      <c r="N780" s="46"/>
      <c r="Q780" s="43"/>
      <c r="S780" s="47"/>
      <c r="U780" s="47"/>
    </row>
    <row r="781" spans="1:21" ht="15" customHeight="1" x14ac:dyDescent="0.2">
      <c r="A781" s="54"/>
      <c r="B781" s="45"/>
      <c r="C781" s="45"/>
      <c r="D781" s="45"/>
      <c r="E781" s="45"/>
      <c r="F781" s="45"/>
      <c r="G781" s="49"/>
      <c r="H781" s="47"/>
      <c r="M781" s="49"/>
      <c r="N781" s="46"/>
      <c r="Q781" s="43"/>
      <c r="S781" s="47"/>
      <c r="U781" s="47"/>
    </row>
    <row r="782" spans="1:21" ht="15" customHeight="1" x14ac:dyDescent="0.2">
      <c r="A782" s="54"/>
      <c r="B782" s="45"/>
      <c r="C782" s="45"/>
      <c r="D782" s="45"/>
      <c r="E782" s="45"/>
      <c r="F782" s="45"/>
      <c r="G782" s="49"/>
      <c r="H782" s="47"/>
      <c r="M782" s="49"/>
      <c r="N782" s="46"/>
      <c r="Q782" s="43"/>
      <c r="S782" s="47"/>
      <c r="U782" s="47"/>
    </row>
    <row r="783" spans="1:21" ht="15" customHeight="1" x14ac:dyDescent="0.2">
      <c r="A783" s="54"/>
      <c r="B783" s="45"/>
      <c r="C783" s="45"/>
      <c r="D783" s="45"/>
      <c r="E783" s="45"/>
      <c r="F783" s="45"/>
      <c r="G783" s="49"/>
      <c r="H783" s="47"/>
      <c r="M783" s="49"/>
      <c r="N783" s="46"/>
      <c r="Q783" s="43"/>
      <c r="S783" s="47"/>
      <c r="U783" s="47"/>
    </row>
    <row r="784" spans="1:21" ht="15" customHeight="1" x14ac:dyDescent="0.2">
      <c r="A784" s="54"/>
      <c r="B784" s="45"/>
      <c r="C784" s="45"/>
      <c r="D784" s="45"/>
      <c r="E784" s="45"/>
      <c r="F784" s="45"/>
      <c r="G784" s="49"/>
      <c r="H784" s="47"/>
      <c r="M784" s="49"/>
      <c r="N784" s="46"/>
      <c r="Q784" s="43"/>
      <c r="S784" s="47"/>
      <c r="U784" s="47"/>
    </row>
    <row r="785" spans="1:21" ht="15" customHeight="1" x14ac:dyDescent="0.2">
      <c r="A785" s="54"/>
      <c r="B785" s="45"/>
      <c r="C785" s="45"/>
      <c r="D785" s="45"/>
      <c r="E785" s="45"/>
      <c r="F785" s="45"/>
      <c r="G785" s="49"/>
      <c r="H785" s="47"/>
      <c r="M785" s="49"/>
      <c r="N785" s="46"/>
      <c r="Q785" s="43"/>
      <c r="S785" s="47"/>
      <c r="U785" s="47"/>
    </row>
    <row r="786" spans="1:21" ht="15" customHeight="1" x14ac:dyDescent="0.2">
      <c r="A786" s="54"/>
      <c r="B786" s="45"/>
      <c r="C786" s="45"/>
      <c r="D786" s="45"/>
      <c r="E786" s="45"/>
      <c r="F786" s="45"/>
      <c r="G786" s="49"/>
      <c r="H786" s="47"/>
      <c r="M786" s="49"/>
      <c r="N786" s="46"/>
      <c r="Q786" s="43"/>
      <c r="S786" s="47"/>
      <c r="U786" s="47"/>
    </row>
    <row r="787" spans="1:21" ht="15" customHeight="1" x14ac:dyDescent="0.2">
      <c r="A787" s="54"/>
      <c r="B787" s="45"/>
      <c r="C787" s="45"/>
      <c r="D787" s="45"/>
      <c r="E787" s="45"/>
      <c r="F787" s="45"/>
      <c r="G787" s="49"/>
      <c r="H787" s="47"/>
      <c r="M787" s="49"/>
      <c r="N787" s="46"/>
      <c r="Q787" s="43"/>
      <c r="S787" s="47"/>
      <c r="U787" s="47"/>
    </row>
    <row r="788" spans="1:21" ht="15" customHeight="1" x14ac:dyDescent="0.2">
      <c r="A788" s="54"/>
      <c r="B788" s="45"/>
      <c r="C788" s="45"/>
      <c r="D788" s="45"/>
      <c r="E788" s="45"/>
      <c r="F788" s="45"/>
      <c r="G788" s="49"/>
      <c r="H788" s="47"/>
      <c r="M788" s="49"/>
      <c r="N788" s="46"/>
      <c r="Q788" s="43"/>
      <c r="S788" s="47"/>
      <c r="U788" s="47"/>
    </row>
    <row r="789" spans="1:21" ht="15" customHeight="1" x14ac:dyDescent="0.2">
      <c r="A789" s="54"/>
      <c r="B789" s="45"/>
      <c r="C789" s="45"/>
      <c r="D789" s="45"/>
      <c r="E789" s="45"/>
      <c r="F789" s="45"/>
      <c r="G789" s="49"/>
      <c r="H789" s="47"/>
      <c r="M789" s="49"/>
      <c r="N789" s="46"/>
      <c r="Q789" s="43"/>
      <c r="S789" s="47"/>
      <c r="U789" s="47"/>
    </row>
    <row r="790" spans="1:21" ht="15" customHeight="1" x14ac:dyDescent="0.2">
      <c r="A790" s="54"/>
      <c r="B790" s="45"/>
      <c r="C790" s="45"/>
      <c r="D790" s="45"/>
      <c r="E790" s="45"/>
      <c r="F790" s="45"/>
      <c r="G790" s="49"/>
      <c r="H790" s="47"/>
      <c r="M790" s="49"/>
      <c r="N790" s="46"/>
      <c r="Q790" s="43"/>
      <c r="S790" s="47"/>
      <c r="U790" s="47"/>
    </row>
    <row r="791" spans="1:21" ht="15" customHeight="1" x14ac:dyDescent="0.2">
      <c r="A791" s="54"/>
      <c r="B791" s="45"/>
      <c r="C791" s="45"/>
      <c r="D791" s="45"/>
      <c r="E791" s="45"/>
      <c r="F791" s="45"/>
      <c r="G791" s="49"/>
      <c r="H791" s="47"/>
      <c r="M791" s="49"/>
      <c r="N791" s="46"/>
      <c r="Q791" s="43"/>
      <c r="S791" s="47"/>
      <c r="U791" s="47"/>
    </row>
    <row r="792" spans="1:21" ht="15" customHeight="1" x14ac:dyDescent="0.2">
      <c r="A792" s="54"/>
      <c r="B792" s="45"/>
      <c r="C792" s="45"/>
      <c r="D792" s="45"/>
      <c r="E792" s="45"/>
      <c r="F792" s="45"/>
      <c r="G792" s="49"/>
      <c r="H792" s="47"/>
      <c r="M792" s="49"/>
      <c r="N792" s="46"/>
      <c r="Q792" s="43"/>
      <c r="S792" s="47"/>
      <c r="U792" s="47"/>
    </row>
    <row r="793" spans="1:21" ht="15" customHeight="1" x14ac:dyDescent="0.2">
      <c r="A793" s="54"/>
      <c r="B793" s="45"/>
      <c r="C793" s="45"/>
      <c r="D793" s="45"/>
      <c r="E793" s="45"/>
      <c r="F793" s="45"/>
      <c r="G793" s="49"/>
      <c r="H793" s="47"/>
      <c r="M793" s="49"/>
      <c r="N793" s="46"/>
      <c r="Q793" s="43"/>
      <c r="S793" s="47"/>
      <c r="U793" s="47"/>
    </row>
    <row r="794" spans="1:21" ht="15" customHeight="1" x14ac:dyDescent="0.2">
      <c r="A794" s="54"/>
      <c r="B794" s="45"/>
      <c r="C794" s="45"/>
      <c r="D794" s="45"/>
      <c r="E794" s="45"/>
      <c r="F794" s="45"/>
      <c r="G794" s="49"/>
      <c r="H794" s="47"/>
      <c r="M794" s="49"/>
      <c r="N794" s="46"/>
      <c r="Q794" s="43"/>
      <c r="S794" s="47"/>
      <c r="U794" s="47"/>
    </row>
    <row r="795" spans="1:21" ht="15" customHeight="1" x14ac:dyDescent="0.2">
      <c r="A795" s="54"/>
      <c r="B795" s="45"/>
      <c r="C795" s="45"/>
      <c r="D795" s="45"/>
      <c r="E795" s="45"/>
      <c r="F795" s="45"/>
      <c r="G795" s="49"/>
      <c r="H795" s="47"/>
      <c r="M795" s="49"/>
      <c r="N795" s="46"/>
      <c r="Q795" s="43"/>
      <c r="S795" s="47"/>
      <c r="U795" s="47"/>
    </row>
    <row r="796" spans="1:21" ht="15" customHeight="1" x14ac:dyDescent="0.2">
      <c r="A796" s="54"/>
      <c r="B796" s="45"/>
      <c r="C796" s="45"/>
      <c r="D796" s="45"/>
      <c r="E796" s="45"/>
      <c r="F796" s="45"/>
      <c r="G796" s="49"/>
      <c r="H796" s="47"/>
      <c r="M796" s="49"/>
      <c r="N796" s="46"/>
      <c r="Q796" s="43"/>
      <c r="S796" s="47"/>
      <c r="U796" s="47"/>
    </row>
    <row r="797" spans="1:21" ht="15" customHeight="1" x14ac:dyDescent="0.2">
      <c r="A797" s="54"/>
      <c r="B797" s="45"/>
      <c r="C797" s="45"/>
      <c r="D797" s="45"/>
      <c r="E797" s="45"/>
      <c r="F797" s="45"/>
      <c r="G797" s="49"/>
      <c r="H797" s="47"/>
      <c r="M797" s="49"/>
      <c r="N797" s="46"/>
      <c r="Q797" s="43"/>
      <c r="S797" s="47"/>
      <c r="U797" s="47"/>
    </row>
    <row r="798" spans="1:21" ht="15" customHeight="1" x14ac:dyDescent="0.2">
      <c r="A798" s="54"/>
      <c r="B798" s="45"/>
      <c r="C798" s="45"/>
      <c r="D798" s="45"/>
      <c r="E798" s="45"/>
      <c r="F798" s="45"/>
      <c r="G798" s="49"/>
      <c r="H798" s="47"/>
      <c r="M798" s="49"/>
      <c r="N798" s="46"/>
      <c r="Q798" s="43"/>
      <c r="S798" s="47"/>
      <c r="U798" s="47"/>
    </row>
    <row r="799" spans="1:21" ht="15" customHeight="1" x14ac:dyDescent="0.2">
      <c r="A799" s="54"/>
      <c r="B799" s="45"/>
      <c r="C799" s="45"/>
      <c r="D799" s="45"/>
      <c r="E799" s="45"/>
      <c r="F799" s="45"/>
      <c r="G799" s="49"/>
      <c r="H799" s="47"/>
      <c r="M799" s="49"/>
      <c r="N799" s="46"/>
      <c r="Q799" s="43"/>
      <c r="S799" s="47"/>
      <c r="U799" s="47"/>
    </row>
    <row r="800" spans="1:21" ht="15" customHeight="1" x14ac:dyDescent="0.2">
      <c r="A800" s="54"/>
      <c r="B800" s="45"/>
      <c r="C800" s="45"/>
      <c r="D800" s="45"/>
      <c r="E800" s="45"/>
      <c r="F800" s="45"/>
      <c r="G800" s="49"/>
      <c r="H800" s="47"/>
      <c r="M800" s="49"/>
      <c r="N800" s="46"/>
      <c r="Q800" s="43"/>
      <c r="S800" s="47"/>
      <c r="U800" s="47"/>
    </row>
    <row r="801" spans="1:21" ht="15" customHeight="1" x14ac:dyDescent="0.2">
      <c r="A801" s="54"/>
      <c r="B801" s="45"/>
      <c r="C801" s="45"/>
      <c r="D801" s="45"/>
      <c r="E801" s="45"/>
      <c r="F801" s="45"/>
      <c r="G801" s="49"/>
      <c r="H801" s="47"/>
      <c r="M801" s="49"/>
      <c r="N801" s="46"/>
      <c r="Q801" s="43"/>
      <c r="S801" s="47"/>
      <c r="U801" s="47"/>
    </row>
    <row r="802" spans="1:21" ht="15" customHeight="1" x14ac:dyDescent="0.2">
      <c r="A802" s="54"/>
      <c r="B802" s="45"/>
      <c r="C802" s="45"/>
      <c r="D802" s="45"/>
      <c r="E802" s="45"/>
      <c r="F802" s="45"/>
      <c r="G802" s="49"/>
      <c r="H802" s="47"/>
      <c r="M802" s="49"/>
      <c r="N802" s="46"/>
      <c r="Q802" s="43"/>
      <c r="S802" s="47"/>
      <c r="U802" s="47"/>
    </row>
    <row r="803" spans="1:21" ht="15" customHeight="1" x14ac:dyDescent="0.2">
      <c r="A803" s="54"/>
      <c r="B803" s="45"/>
      <c r="C803" s="45"/>
      <c r="D803" s="45"/>
      <c r="E803" s="45"/>
      <c r="F803" s="45"/>
      <c r="G803" s="49"/>
      <c r="H803" s="47"/>
      <c r="M803" s="49"/>
      <c r="N803" s="46"/>
      <c r="Q803" s="43"/>
      <c r="S803" s="47"/>
      <c r="U803" s="47"/>
    </row>
    <row r="804" spans="1:21" ht="15" customHeight="1" x14ac:dyDescent="0.2">
      <c r="A804" s="54"/>
      <c r="B804" s="45"/>
      <c r="C804" s="45"/>
      <c r="D804" s="45"/>
      <c r="E804" s="45"/>
      <c r="F804" s="45"/>
      <c r="G804" s="49"/>
      <c r="H804" s="47"/>
      <c r="M804" s="49"/>
      <c r="N804" s="46"/>
      <c r="Q804" s="43"/>
      <c r="S804" s="47"/>
      <c r="U804" s="47"/>
    </row>
    <row r="805" spans="1:21" ht="15" customHeight="1" x14ac:dyDescent="0.2">
      <c r="A805" s="54"/>
      <c r="B805" s="45"/>
      <c r="C805" s="45"/>
      <c r="D805" s="45"/>
      <c r="E805" s="45"/>
      <c r="F805" s="45"/>
      <c r="G805" s="49"/>
      <c r="H805" s="47"/>
      <c r="M805" s="49"/>
      <c r="N805" s="46"/>
      <c r="Q805" s="43"/>
      <c r="S805" s="47"/>
      <c r="U805" s="47"/>
    </row>
    <row r="806" spans="1:21" ht="15" customHeight="1" x14ac:dyDescent="0.2">
      <c r="A806" s="54"/>
      <c r="B806" s="45"/>
      <c r="C806" s="45"/>
      <c r="D806" s="45"/>
      <c r="E806" s="45"/>
      <c r="F806" s="45"/>
      <c r="G806" s="49"/>
      <c r="H806" s="47"/>
      <c r="M806" s="49"/>
      <c r="N806" s="46"/>
      <c r="Q806" s="43"/>
      <c r="S806" s="47"/>
      <c r="U806" s="47"/>
    </row>
    <row r="807" spans="1:21" ht="15" customHeight="1" x14ac:dyDescent="0.2">
      <c r="A807" s="54"/>
      <c r="B807" s="45"/>
      <c r="C807" s="45"/>
      <c r="D807" s="45"/>
      <c r="E807" s="45"/>
      <c r="F807" s="45"/>
      <c r="G807" s="49"/>
      <c r="H807" s="47"/>
      <c r="M807" s="49"/>
      <c r="N807" s="46"/>
      <c r="Q807" s="43"/>
      <c r="S807" s="47"/>
      <c r="U807" s="47"/>
    </row>
    <row r="808" spans="1:21" ht="15" customHeight="1" x14ac:dyDescent="0.2">
      <c r="A808" s="54"/>
      <c r="B808" s="45"/>
      <c r="C808" s="45"/>
      <c r="D808" s="45"/>
      <c r="E808" s="45"/>
      <c r="F808" s="45"/>
      <c r="G808" s="49"/>
      <c r="H808" s="47"/>
      <c r="M808" s="49"/>
      <c r="N808" s="46"/>
      <c r="Q808" s="43"/>
      <c r="S808" s="47"/>
      <c r="U808" s="47"/>
    </row>
    <row r="809" spans="1:21" ht="15" customHeight="1" x14ac:dyDescent="0.2">
      <c r="A809" s="54"/>
      <c r="B809" s="45"/>
      <c r="C809" s="45"/>
      <c r="D809" s="45"/>
      <c r="E809" s="45"/>
      <c r="F809" s="45"/>
      <c r="G809" s="49"/>
      <c r="H809" s="47"/>
      <c r="M809" s="49"/>
      <c r="N809" s="46"/>
      <c r="Q809" s="43"/>
      <c r="S809" s="47"/>
      <c r="U809" s="47"/>
    </row>
    <row r="810" spans="1:21" ht="15" customHeight="1" x14ac:dyDescent="0.2">
      <c r="A810" s="54"/>
      <c r="B810" s="45"/>
      <c r="C810" s="45"/>
      <c r="D810" s="45"/>
      <c r="E810" s="45"/>
      <c r="F810" s="45"/>
      <c r="G810" s="49"/>
      <c r="H810" s="47"/>
      <c r="M810" s="49"/>
      <c r="N810" s="46"/>
      <c r="Q810" s="43"/>
      <c r="S810" s="47"/>
      <c r="U810" s="47"/>
    </row>
    <row r="811" spans="1:21" ht="15" customHeight="1" x14ac:dyDescent="0.2">
      <c r="A811" s="54"/>
      <c r="B811" s="45"/>
      <c r="C811" s="45"/>
      <c r="D811" s="45"/>
      <c r="E811" s="45"/>
      <c r="F811" s="45"/>
      <c r="G811" s="49"/>
      <c r="H811" s="47"/>
      <c r="M811" s="49"/>
      <c r="N811" s="46"/>
      <c r="Q811" s="43"/>
      <c r="S811" s="47"/>
      <c r="U811" s="47"/>
    </row>
    <row r="812" spans="1:21" ht="15" customHeight="1" x14ac:dyDescent="0.2">
      <c r="A812" s="54"/>
      <c r="B812" s="45"/>
      <c r="C812" s="45"/>
      <c r="D812" s="45"/>
      <c r="E812" s="45"/>
      <c r="F812" s="45"/>
      <c r="G812" s="49"/>
      <c r="H812" s="47"/>
      <c r="M812" s="49"/>
      <c r="N812" s="46"/>
      <c r="Q812" s="43"/>
      <c r="S812" s="47"/>
      <c r="U812" s="47"/>
    </row>
    <row r="813" spans="1:21" ht="15" customHeight="1" x14ac:dyDescent="0.2">
      <c r="A813" s="54"/>
      <c r="B813" s="45"/>
      <c r="C813" s="45"/>
      <c r="D813" s="45"/>
      <c r="E813" s="45"/>
      <c r="F813" s="45"/>
      <c r="G813" s="49"/>
      <c r="H813" s="47"/>
      <c r="M813" s="49"/>
      <c r="N813" s="46"/>
      <c r="Q813" s="43"/>
      <c r="S813" s="47"/>
      <c r="U813" s="47"/>
    </row>
    <row r="814" spans="1:21" ht="15" customHeight="1" x14ac:dyDescent="0.2">
      <c r="A814" s="54"/>
      <c r="B814" s="45"/>
      <c r="C814" s="45"/>
      <c r="D814" s="45"/>
      <c r="E814" s="45"/>
      <c r="F814" s="45"/>
      <c r="G814" s="49"/>
      <c r="H814" s="47"/>
      <c r="M814" s="49"/>
      <c r="N814" s="46"/>
      <c r="Q814" s="43"/>
      <c r="S814" s="47"/>
      <c r="U814" s="47"/>
    </row>
    <row r="815" spans="1:21" ht="15" customHeight="1" x14ac:dyDescent="0.2">
      <c r="A815" s="54"/>
      <c r="B815" s="45"/>
      <c r="C815" s="45"/>
      <c r="D815" s="45"/>
      <c r="E815" s="45"/>
      <c r="F815" s="45"/>
      <c r="G815" s="49"/>
      <c r="H815" s="47"/>
      <c r="M815" s="49"/>
      <c r="N815" s="46"/>
      <c r="Q815" s="43"/>
      <c r="S815" s="47"/>
      <c r="U815" s="47"/>
    </row>
    <row r="816" spans="1:21" ht="15" customHeight="1" x14ac:dyDescent="0.2">
      <c r="A816" s="54"/>
      <c r="B816" s="45"/>
      <c r="C816" s="45"/>
      <c r="D816" s="45"/>
      <c r="E816" s="45"/>
      <c r="F816" s="45"/>
      <c r="G816" s="49"/>
      <c r="H816" s="47"/>
      <c r="M816" s="49"/>
      <c r="N816" s="46"/>
      <c r="Q816" s="43"/>
      <c r="S816" s="47"/>
      <c r="U816" s="47"/>
    </row>
    <row r="817" spans="1:21" ht="15" customHeight="1" x14ac:dyDescent="0.2">
      <c r="A817" s="54"/>
      <c r="B817" s="45"/>
      <c r="C817" s="45"/>
      <c r="D817" s="45"/>
      <c r="E817" s="45"/>
      <c r="F817" s="45"/>
      <c r="G817" s="49"/>
      <c r="H817" s="47"/>
      <c r="M817" s="49"/>
      <c r="N817" s="46"/>
      <c r="Q817" s="43"/>
      <c r="S817" s="47"/>
      <c r="U817" s="47"/>
    </row>
    <row r="818" spans="1:21" ht="15" customHeight="1" x14ac:dyDescent="0.2">
      <c r="A818" s="54"/>
      <c r="B818" s="45"/>
      <c r="C818" s="45"/>
      <c r="D818" s="45"/>
      <c r="E818" s="45"/>
      <c r="F818" s="45"/>
      <c r="G818" s="49"/>
      <c r="H818" s="47"/>
      <c r="M818" s="49"/>
      <c r="N818" s="46"/>
      <c r="Q818" s="43"/>
      <c r="S818" s="47"/>
      <c r="U818" s="47"/>
    </row>
    <row r="819" spans="1:21" ht="15" customHeight="1" x14ac:dyDescent="0.2">
      <c r="A819" s="54"/>
      <c r="B819" s="45"/>
      <c r="C819" s="45"/>
      <c r="D819" s="45"/>
      <c r="E819" s="45"/>
      <c r="F819" s="45"/>
      <c r="G819" s="49"/>
      <c r="H819" s="47"/>
      <c r="M819" s="49"/>
      <c r="N819" s="46"/>
      <c r="Q819" s="43"/>
      <c r="S819" s="47"/>
      <c r="U819" s="47"/>
    </row>
    <row r="820" spans="1:21" ht="15" customHeight="1" x14ac:dyDescent="0.2">
      <c r="A820" s="54"/>
      <c r="B820" s="45"/>
      <c r="C820" s="45"/>
      <c r="D820" s="45"/>
      <c r="E820" s="45"/>
      <c r="F820" s="45"/>
      <c r="G820" s="49"/>
      <c r="H820" s="47"/>
      <c r="M820" s="49"/>
      <c r="N820" s="46"/>
      <c r="Q820" s="43"/>
      <c r="S820" s="47"/>
      <c r="U820" s="47"/>
    </row>
    <row r="821" spans="1:21" ht="15" customHeight="1" x14ac:dyDescent="0.2">
      <c r="A821" s="54"/>
      <c r="B821" s="45"/>
      <c r="C821" s="45"/>
      <c r="D821" s="45"/>
      <c r="E821" s="45"/>
      <c r="F821" s="45"/>
      <c r="G821" s="49"/>
      <c r="H821" s="47"/>
      <c r="M821" s="49"/>
      <c r="N821" s="46"/>
      <c r="Q821" s="43"/>
      <c r="S821" s="47"/>
      <c r="U821" s="47"/>
    </row>
    <row r="822" spans="1:21" ht="15" customHeight="1" x14ac:dyDescent="0.2">
      <c r="A822" s="54"/>
      <c r="B822" s="45"/>
      <c r="C822" s="45"/>
      <c r="D822" s="45"/>
      <c r="E822" s="45"/>
      <c r="F822" s="45"/>
      <c r="G822" s="49"/>
      <c r="H822" s="47"/>
      <c r="M822" s="49"/>
      <c r="N822" s="46"/>
      <c r="Q822" s="43"/>
      <c r="S822" s="47"/>
      <c r="U822" s="47"/>
    </row>
    <row r="823" spans="1:21" ht="15" customHeight="1" x14ac:dyDescent="0.2">
      <c r="A823" s="54"/>
      <c r="B823" s="45"/>
      <c r="C823" s="45"/>
      <c r="D823" s="45"/>
      <c r="E823" s="45"/>
      <c r="F823" s="45"/>
      <c r="G823" s="49"/>
      <c r="H823" s="47"/>
      <c r="M823" s="49"/>
      <c r="N823" s="46"/>
      <c r="Q823" s="43"/>
      <c r="S823" s="47"/>
      <c r="U823" s="47"/>
    </row>
    <row r="824" spans="1:21" ht="15" customHeight="1" x14ac:dyDescent="0.2">
      <c r="A824" s="54"/>
      <c r="B824" s="45"/>
      <c r="C824" s="45"/>
      <c r="D824" s="45"/>
      <c r="E824" s="45"/>
      <c r="F824" s="45"/>
      <c r="G824" s="49"/>
      <c r="H824" s="47"/>
      <c r="M824" s="49"/>
      <c r="N824" s="46"/>
      <c r="Q824" s="43"/>
      <c r="S824" s="47"/>
      <c r="U824" s="47"/>
    </row>
    <row r="825" spans="1:21" ht="15" customHeight="1" x14ac:dyDescent="0.2">
      <c r="A825" s="54"/>
      <c r="B825" s="45"/>
      <c r="C825" s="45"/>
      <c r="D825" s="45"/>
      <c r="E825" s="45"/>
      <c r="F825" s="45"/>
      <c r="G825" s="49"/>
      <c r="H825" s="47"/>
      <c r="M825" s="49"/>
      <c r="N825" s="46"/>
      <c r="Q825" s="43"/>
      <c r="S825" s="47"/>
      <c r="U825" s="47"/>
    </row>
    <row r="826" spans="1:21" ht="15" customHeight="1" x14ac:dyDescent="0.2">
      <c r="A826" s="54"/>
      <c r="B826" s="45"/>
      <c r="C826" s="45"/>
      <c r="D826" s="45"/>
      <c r="E826" s="45"/>
      <c r="F826" s="45"/>
      <c r="G826" s="49"/>
      <c r="H826" s="47"/>
      <c r="M826" s="49"/>
      <c r="N826" s="46"/>
      <c r="Q826" s="43"/>
      <c r="S826" s="47"/>
      <c r="U826" s="47"/>
    </row>
    <row r="827" spans="1:21" ht="15" customHeight="1" x14ac:dyDescent="0.2">
      <c r="A827" s="54"/>
      <c r="B827" s="45"/>
      <c r="C827" s="45"/>
      <c r="D827" s="45"/>
      <c r="E827" s="45"/>
      <c r="F827" s="45"/>
      <c r="G827" s="49"/>
      <c r="H827" s="47"/>
      <c r="M827" s="49"/>
      <c r="N827" s="46"/>
      <c r="Q827" s="43"/>
      <c r="S827" s="47"/>
      <c r="U827" s="47"/>
    </row>
    <row r="828" spans="1:21" ht="15" customHeight="1" x14ac:dyDescent="0.2">
      <c r="A828" s="54"/>
      <c r="B828" s="45"/>
      <c r="C828" s="45"/>
      <c r="D828" s="45"/>
      <c r="E828" s="45"/>
      <c r="F828" s="45"/>
      <c r="G828" s="49"/>
      <c r="H828" s="47"/>
      <c r="M828" s="49"/>
      <c r="N828" s="46"/>
      <c r="Q828" s="43"/>
      <c r="S828" s="47"/>
      <c r="U828" s="47"/>
    </row>
    <row r="829" spans="1:21" ht="15" customHeight="1" x14ac:dyDescent="0.2">
      <c r="A829" s="54"/>
      <c r="B829" s="45"/>
      <c r="C829" s="45"/>
      <c r="D829" s="45"/>
      <c r="E829" s="45"/>
      <c r="F829" s="45"/>
      <c r="G829" s="49"/>
      <c r="H829" s="47"/>
      <c r="M829" s="49"/>
      <c r="N829" s="46"/>
      <c r="Q829" s="43"/>
      <c r="S829" s="47"/>
      <c r="U829" s="47"/>
    </row>
    <row r="830" spans="1:21" ht="15" customHeight="1" x14ac:dyDescent="0.2">
      <c r="A830" s="54"/>
      <c r="B830" s="45"/>
      <c r="C830" s="45"/>
      <c r="D830" s="45"/>
      <c r="E830" s="45"/>
      <c r="F830" s="45"/>
      <c r="G830" s="49"/>
      <c r="H830" s="47"/>
      <c r="M830" s="49"/>
      <c r="N830" s="46"/>
      <c r="Q830" s="43"/>
      <c r="S830" s="47"/>
      <c r="U830" s="47"/>
    </row>
    <row r="831" spans="1:21" ht="15" customHeight="1" x14ac:dyDescent="0.2">
      <c r="A831" s="54"/>
      <c r="B831" s="45"/>
      <c r="C831" s="45"/>
      <c r="D831" s="45"/>
      <c r="E831" s="45"/>
      <c r="F831" s="45"/>
      <c r="G831" s="49"/>
      <c r="H831" s="47"/>
      <c r="M831" s="49"/>
      <c r="N831" s="46"/>
      <c r="Q831" s="43"/>
      <c r="S831" s="47"/>
      <c r="U831" s="47"/>
    </row>
    <row r="832" spans="1:21" ht="15" customHeight="1" x14ac:dyDescent="0.2">
      <c r="A832" s="54"/>
      <c r="B832" s="45"/>
      <c r="C832" s="45"/>
      <c r="D832" s="45"/>
      <c r="E832" s="45"/>
      <c r="F832" s="45"/>
      <c r="G832" s="49"/>
      <c r="H832" s="47"/>
      <c r="M832" s="49"/>
      <c r="N832" s="46"/>
      <c r="Q832" s="43"/>
      <c r="S832" s="47"/>
      <c r="U832" s="47"/>
    </row>
    <row r="833" spans="1:21" ht="15" customHeight="1" x14ac:dyDescent="0.2">
      <c r="A833" s="54"/>
      <c r="B833" s="45"/>
      <c r="C833" s="45"/>
      <c r="D833" s="45"/>
      <c r="E833" s="45"/>
      <c r="F833" s="45"/>
      <c r="G833" s="49"/>
      <c r="H833" s="47"/>
      <c r="M833" s="49"/>
      <c r="N833" s="46"/>
      <c r="Q833" s="43"/>
      <c r="S833" s="47"/>
      <c r="U833" s="47"/>
    </row>
    <row r="834" spans="1:21" ht="15" customHeight="1" x14ac:dyDescent="0.2">
      <c r="A834" s="54"/>
      <c r="B834" s="45"/>
      <c r="C834" s="45"/>
      <c r="D834" s="45"/>
      <c r="E834" s="45"/>
      <c r="F834" s="45"/>
      <c r="G834" s="49"/>
      <c r="H834" s="47"/>
      <c r="M834" s="49"/>
      <c r="N834" s="46"/>
      <c r="Q834" s="43"/>
      <c r="S834" s="47"/>
      <c r="U834" s="47"/>
    </row>
    <row r="835" spans="1:21" ht="15" customHeight="1" x14ac:dyDescent="0.2">
      <c r="A835" s="54"/>
      <c r="B835" s="45"/>
      <c r="C835" s="45"/>
      <c r="D835" s="45"/>
      <c r="E835" s="45"/>
      <c r="F835" s="45"/>
      <c r="G835" s="49"/>
      <c r="H835" s="47"/>
      <c r="M835" s="49"/>
      <c r="N835" s="46"/>
      <c r="Q835" s="43"/>
      <c r="S835" s="47"/>
      <c r="U835" s="47"/>
    </row>
    <row r="836" spans="1:21" ht="15" customHeight="1" x14ac:dyDescent="0.2">
      <c r="A836" s="54"/>
      <c r="B836" s="45"/>
      <c r="C836" s="45"/>
      <c r="D836" s="45"/>
      <c r="E836" s="45"/>
      <c r="F836" s="45"/>
      <c r="G836" s="49"/>
      <c r="H836" s="47"/>
      <c r="M836" s="49"/>
      <c r="N836" s="46"/>
      <c r="Q836" s="43"/>
      <c r="S836" s="47"/>
      <c r="U836" s="47"/>
    </row>
    <row r="837" spans="1:21" ht="15" customHeight="1" x14ac:dyDescent="0.2">
      <c r="A837" s="54"/>
      <c r="B837" s="45"/>
      <c r="C837" s="45"/>
      <c r="D837" s="45"/>
      <c r="E837" s="45"/>
      <c r="F837" s="45"/>
      <c r="G837" s="49"/>
      <c r="H837" s="47"/>
      <c r="M837" s="49"/>
      <c r="N837" s="46"/>
      <c r="Q837" s="43"/>
      <c r="S837" s="47"/>
      <c r="U837" s="47"/>
    </row>
    <row r="838" spans="1:21" ht="15" customHeight="1" x14ac:dyDescent="0.2">
      <c r="A838" s="54"/>
      <c r="B838" s="45"/>
      <c r="C838" s="45"/>
      <c r="D838" s="45"/>
      <c r="E838" s="45"/>
      <c r="F838" s="45"/>
      <c r="G838" s="49"/>
      <c r="H838" s="47"/>
      <c r="M838" s="49"/>
      <c r="N838" s="46"/>
      <c r="Q838" s="43"/>
      <c r="S838" s="47"/>
      <c r="U838" s="47"/>
    </row>
    <row r="839" spans="1:21" ht="15" customHeight="1" x14ac:dyDescent="0.2">
      <c r="A839" s="54"/>
      <c r="B839" s="45"/>
      <c r="C839" s="45"/>
      <c r="D839" s="45"/>
      <c r="E839" s="45"/>
      <c r="F839" s="45"/>
      <c r="G839" s="49"/>
      <c r="H839" s="47"/>
      <c r="M839" s="49"/>
      <c r="N839" s="46"/>
      <c r="Q839" s="43"/>
      <c r="S839" s="47"/>
      <c r="U839" s="47"/>
    </row>
    <row r="840" spans="1:21" ht="15" customHeight="1" x14ac:dyDescent="0.2">
      <c r="A840" s="54"/>
      <c r="B840" s="45"/>
      <c r="C840" s="45"/>
      <c r="D840" s="45"/>
      <c r="E840" s="45"/>
      <c r="F840" s="45"/>
      <c r="G840" s="49"/>
      <c r="H840" s="47"/>
      <c r="M840" s="49"/>
      <c r="N840" s="46"/>
      <c r="Q840" s="43"/>
      <c r="S840" s="47"/>
      <c r="U840" s="47"/>
    </row>
    <row r="841" spans="1:21" ht="15" customHeight="1" x14ac:dyDescent="0.2">
      <c r="A841" s="54"/>
      <c r="B841" s="45"/>
      <c r="C841" s="45"/>
      <c r="D841" s="45"/>
      <c r="E841" s="45"/>
      <c r="F841" s="45"/>
      <c r="G841" s="49"/>
      <c r="H841" s="47"/>
      <c r="M841" s="49"/>
      <c r="N841" s="46"/>
      <c r="Q841" s="43"/>
      <c r="S841" s="47"/>
      <c r="U841" s="47"/>
    </row>
    <row r="842" spans="1:21" ht="15" customHeight="1" x14ac:dyDescent="0.2">
      <c r="A842" s="54"/>
      <c r="B842" s="45"/>
      <c r="C842" s="45"/>
      <c r="D842" s="45"/>
      <c r="E842" s="45"/>
      <c r="F842" s="45"/>
      <c r="G842" s="49"/>
      <c r="H842" s="47"/>
      <c r="M842" s="49"/>
      <c r="N842" s="46"/>
      <c r="Q842" s="43"/>
      <c r="S842" s="47"/>
      <c r="U842" s="47"/>
    </row>
    <row r="843" spans="1:21" ht="15" customHeight="1" x14ac:dyDescent="0.2">
      <c r="A843" s="54"/>
      <c r="B843" s="45"/>
      <c r="C843" s="45"/>
      <c r="D843" s="45"/>
      <c r="E843" s="45"/>
      <c r="F843" s="45"/>
      <c r="G843" s="49"/>
      <c r="H843" s="47"/>
      <c r="M843" s="49"/>
      <c r="N843" s="46"/>
      <c r="Q843" s="43"/>
      <c r="S843" s="47"/>
      <c r="U843" s="47"/>
    </row>
    <row r="844" spans="1:21" ht="15" customHeight="1" x14ac:dyDescent="0.2">
      <c r="A844" s="54"/>
      <c r="B844" s="45"/>
      <c r="C844" s="45"/>
      <c r="D844" s="45"/>
      <c r="E844" s="45"/>
      <c r="F844" s="45"/>
      <c r="G844" s="49"/>
      <c r="H844" s="47"/>
      <c r="M844" s="49"/>
      <c r="N844" s="46"/>
      <c r="Q844" s="43"/>
      <c r="S844" s="47"/>
      <c r="U844" s="47"/>
    </row>
    <row r="845" spans="1:21" ht="15" customHeight="1" x14ac:dyDescent="0.2">
      <c r="A845" s="54"/>
      <c r="B845" s="45"/>
      <c r="C845" s="45"/>
      <c r="D845" s="45"/>
      <c r="E845" s="45"/>
      <c r="F845" s="45"/>
      <c r="G845" s="49"/>
      <c r="H845" s="47"/>
      <c r="M845" s="49"/>
      <c r="N845" s="46"/>
      <c r="Q845" s="43"/>
      <c r="S845" s="47"/>
      <c r="U845" s="47"/>
    </row>
    <row r="846" spans="1:21" ht="15" customHeight="1" x14ac:dyDescent="0.2">
      <c r="A846" s="54"/>
      <c r="B846" s="45"/>
      <c r="C846" s="45"/>
      <c r="D846" s="45"/>
      <c r="E846" s="45"/>
      <c r="F846" s="45"/>
      <c r="G846" s="49"/>
      <c r="H846" s="47"/>
      <c r="M846" s="49"/>
      <c r="N846" s="46"/>
      <c r="Q846" s="43"/>
      <c r="S846" s="47"/>
      <c r="U846" s="47"/>
    </row>
    <row r="847" spans="1:21" ht="15" customHeight="1" x14ac:dyDescent="0.2">
      <c r="A847" s="54"/>
      <c r="B847" s="45"/>
      <c r="C847" s="45"/>
      <c r="D847" s="45"/>
      <c r="E847" s="45"/>
      <c r="F847" s="45"/>
      <c r="G847" s="49"/>
      <c r="H847" s="47"/>
      <c r="M847" s="49"/>
      <c r="N847" s="46"/>
      <c r="Q847" s="43"/>
      <c r="S847" s="47"/>
      <c r="U847" s="47"/>
    </row>
    <row r="848" spans="1:21" ht="15" customHeight="1" x14ac:dyDescent="0.2">
      <c r="A848" s="54"/>
      <c r="B848" s="45"/>
      <c r="C848" s="45"/>
      <c r="D848" s="45"/>
      <c r="E848" s="45"/>
      <c r="F848" s="45"/>
      <c r="G848" s="49"/>
      <c r="H848" s="47"/>
      <c r="M848" s="49"/>
      <c r="N848" s="46"/>
      <c r="Q848" s="43"/>
      <c r="S848" s="47"/>
      <c r="U848" s="47"/>
    </row>
    <row r="849" spans="1:21" ht="15" customHeight="1" x14ac:dyDescent="0.2">
      <c r="A849" s="54"/>
      <c r="B849" s="45"/>
      <c r="C849" s="45"/>
      <c r="D849" s="45"/>
      <c r="E849" s="45"/>
      <c r="F849" s="45"/>
      <c r="G849" s="49"/>
      <c r="H849" s="47"/>
      <c r="M849" s="49"/>
      <c r="N849" s="46"/>
      <c r="Q849" s="43"/>
      <c r="S849" s="47"/>
      <c r="U849" s="47"/>
    </row>
    <row r="850" spans="1:21" ht="15" customHeight="1" x14ac:dyDescent="0.2">
      <c r="A850" s="54"/>
      <c r="B850" s="45"/>
      <c r="C850" s="45"/>
      <c r="D850" s="45"/>
      <c r="E850" s="45"/>
      <c r="F850" s="45"/>
      <c r="G850" s="49"/>
      <c r="H850" s="47"/>
      <c r="M850" s="49"/>
      <c r="N850" s="46"/>
      <c r="Q850" s="43"/>
      <c r="S850" s="47"/>
      <c r="U850" s="47"/>
    </row>
    <row r="851" spans="1:21" ht="15" customHeight="1" x14ac:dyDescent="0.2">
      <c r="A851" s="54"/>
      <c r="B851" s="45"/>
      <c r="C851" s="45"/>
      <c r="D851" s="45"/>
      <c r="E851" s="45"/>
      <c r="F851" s="45"/>
      <c r="G851" s="49"/>
      <c r="H851" s="47"/>
      <c r="M851" s="49"/>
      <c r="N851" s="46"/>
      <c r="Q851" s="43"/>
      <c r="S851" s="47"/>
      <c r="U851" s="47"/>
    </row>
    <row r="852" spans="1:21" ht="15" customHeight="1" x14ac:dyDescent="0.2">
      <c r="A852" s="54"/>
      <c r="B852" s="45"/>
      <c r="C852" s="45"/>
      <c r="D852" s="45"/>
      <c r="E852" s="45"/>
      <c r="F852" s="45"/>
      <c r="G852" s="49"/>
      <c r="H852" s="47"/>
      <c r="M852" s="49"/>
      <c r="N852" s="46"/>
      <c r="Q852" s="43"/>
      <c r="S852" s="47"/>
      <c r="U852" s="47"/>
    </row>
    <row r="853" spans="1:21" ht="15" customHeight="1" x14ac:dyDescent="0.2">
      <c r="A853" s="54"/>
      <c r="B853" s="45"/>
      <c r="C853" s="45"/>
      <c r="D853" s="45"/>
      <c r="E853" s="45"/>
      <c r="F853" s="45"/>
      <c r="G853" s="49"/>
      <c r="H853" s="47"/>
      <c r="M853" s="49"/>
      <c r="N853" s="46"/>
      <c r="Q853" s="43"/>
      <c r="S853" s="47"/>
      <c r="U853" s="47"/>
    </row>
    <row r="854" spans="1:21" ht="15" customHeight="1" x14ac:dyDescent="0.2">
      <c r="A854" s="54"/>
      <c r="B854" s="45"/>
      <c r="C854" s="45"/>
      <c r="D854" s="45"/>
      <c r="E854" s="45"/>
      <c r="F854" s="45"/>
      <c r="G854" s="49"/>
      <c r="H854" s="47"/>
      <c r="M854" s="49"/>
      <c r="N854" s="46"/>
      <c r="Q854" s="43"/>
      <c r="S854" s="47"/>
      <c r="U854" s="47"/>
    </row>
    <row r="855" spans="1:21" ht="15" customHeight="1" x14ac:dyDescent="0.2">
      <c r="A855" s="54"/>
      <c r="B855" s="45"/>
      <c r="C855" s="45"/>
      <c r="D855" s="45"/>
      <c r="E855" s="45"/>
      <c r="F855" s="45"/>
      <c r="G855" s="49"/>
      <c r="H855" s="47"/>
      <c r="M855" s="49"/>
      <c r="N855" s="46"/>
      <c r="Q855" s="43"/>
      <c r="S855" s="47"/>
      <c r="U855" s="47"/>
    </row>
    <row r="856" spans="1:21" ht="15" customHeight="1" x14ac:dyDescent="0.2">
      <c r="A856" s="54"/>
      <c r="B856" s="45"/>
      <c r="C856" s="45"/>
      <c r="D856" s="45"/>
      <c r="E856" s="45"/>
      <c r="F856" s="45"/>
      <c r="G856" s="49"/>
      <c r="H856" s="47"/>
      <c r="M856" s="49"/>
      <c r="N856" s="46"/>
      <c r="Q856" s="43"/>
      <c r="S856" s="47"/>
      <c r="U856" s="47"/>
    </row>
    <row r="857" spans="1:21" ht="15" customHeight="1" x14ac:dyDescent="0.2">
      <c r="A857" s="54"/>
      <c r="B857" s="45"/>
      <c r="C857" s="45"/>
      <c r="D857" s="45"/>
      <c r="E857" s="45"/>
      <c r="F857" s="45"/>
      <c r="G857" s="49"/>
      <c r="H857" s="47"/>
      <c r="M857" s="49"/>
      <c r="N857" s="46"/>
      <c r="Q857" s="43"/>
      <c r="S857" s="47"/>
      <c r="U857" s="47"/>
    </row>
    <row r="858" spans="1:21" ht="15" customHeight="1" x14ac:dyDescent="0.2">
      <c r="A858" s="54"/>
      <c r="B858" s="45"/>
      <c r="C858" s="45"/>
      <c r="D858" s="45"/>
      <c r="E858" s="45"/>
      <c r="F858" s="45"/>
      <c r="G858" s="49"/>
      <c r="H858" s="47"/>
      <c r="M858" s="49"/>
      <c r="N858" s="46"/>
      <c r="Q858" s="43"/>
      <c r="S858" s="47"/>
      <c r="U858" s="47"/>
    </row>
    <row r="859" spans="1:21" ht="15" customHeight="1" x14ac:dyDescent="0.2">
      <c r="A859" s="54"/>
      <c r="B859" s="45"/>
      <c r="C859" s="45"/>
      <c r="D859" s="45"/>
      <c r="E859" s="45"/>
      <c r="F859" s="45"/>
      <c r="G859" s="49"/>
      <c r="H859" s="47"/>
      <c r="M859" s="49"/>
      <c r="N859" s="46"/>
      <c r="Q859" s="43"/>
      <c r="S859" s="47"/>
      <c r="U859" s="47"/>
    </row>
    <row r="860" spans="1:21" ht="15" customHeight="1" x14ac:dyDescent="0.2">
      <c r="A860" s="54"/>
      <c r="B860" s="45"/>
      <c r="C860" s="45"/>
      <c r="D860" s="45"/>
      <c r="E860" s="45"/>
      <c r="F860" s="45"/>
      <c r="G860" s="49"/>
      <c r="H860" s="47"/>
      <c r="M860" s="49"/>
      <c r="N860" s="46"/>
      <c r="Q860" s="43"/>
      <c r="S860" s="47"/>
      <c r="U860" s="47"/>
    </row>
    <row r="861" spans="1:21" ht="15" customHeight="1" x14ac:dyDescent="0.2">
      <c r="A861" s="54"/>
      <c r="B861" s="45"/>
      <c r="C861" s="45"/>
      <c r="D861" s="45"/>
      <c r="E861" s="45"/>
      <c r="F861" s="45"/>
      <c r="G861" s="49"/>
      <c r="H861" s="47"/>
      <c r="M861" s="49"/>
      <c r="N861" s="46"/>
      <c r="Q861" s="43"/>
      <c r="S861" s="47"/>
      <c r="U861" s="47"/>
    </row>
    <row r="862" spans="1:21" ht="15" customHeight="1" x14ac:dyDescent="0.2">
      <c r="A862" s="54"/>
      <c r="B862" s="45"/>
      <c r="C862" s="45"/>
      <c r="D862" s="45"/>
      <c r="E862" s="45"/>
      <c r="F862" s="45"/>
      <c r="G862" s="49"/>
      <c r="H862" s="47"/>
      <c r="M862" s="49"/>
      <c r="N862" s="46"/>
      <c r="Q862" s="43"/>
      <c r="S862" s="47"/>
      <c r="U862" s="47"/>
    </row>
    <row r="863" spans="1:21" ht="15" customHeight="1" x14ac:dyDescent="0.2">
      <c r="A863" s="54"/>
      <c r="B863" s="45"/>
      <c r="C863" s="45"/>
      <c r="D863" s="45"/>
      <c r="E863" s="45"/>
      <c r="F863" s="45"/>
      <c r="G863" s="49"/>
      <c r="H863" s="47"/>
      <c r="M863" s="49"/>
      <c r="N863" s="46"/>
      <c r="Q863" s="43"/>
      <c r="S863" s="47"/>
      <c r="U863" s="47"/>
    </row>
    <row r="864" spans="1:21" ht="15" customHeight="1" x14ac:dyDescent="0.2">
      <c r="A864" s="54"/>
      <c r="B864" s="45"/>
      <c r="C864" s="45"/>
      <c r="D864" s="45"/>
      <c r="E864" s="45"/>
      <c r="F864" s="45"/>
      <c r="G864" s="49"/>
      <c r="H864" s="47"/>
      <c r="M864" s="49"/>
      <c r="N864" s="46"/>
      <c r="Q864" s="43"/>
      <c r="S864" s="47"/>
      <c r="U864" s="47"/>
    </row>
    <row r="865" spans="1:21" ht="15" customHeight="1" x14ac:dyDescent="0.2">
      <c r="A865" s="54"/>
      <c r="B865" s="45"/>
      <c r="C865" s="45"/>
      <c r="D865" s="45"/>
      <c r="E865" s="45"/>
      <c r="F865" s="45"/>
      <c r="G865" s="49"/>
      <c r="H865" s="47"/>
      <c r="M865" s="49"/>
      <c r="N865" s="46"/>
      <c r="Q865" s="43"/>
      <c r="S865" s="47"/>
      <c r="U865" s="47"/>
    </row>
    <row r="866" spans="1:21" ht="15" customHeight="1" x14ac:dyDescent="0.2">
      <c r="A866" s="54"/>
      <c r="B866" s="45"/>
      <c r="C866" s="45"/>
      <c r="D866" s="45"/>
      <c r="E866" s="45"/>
      <c r="F866" s="45"/>
      <c r="G866" s="49"/>
      <c r="H866" s="47"/>
      <c r="M866" s="49"/>
      <c r="N866" s="46"/>
      <c r="Q866" s="43"/>
      <c r="S866" s="47"/>
      <c r="U866" s="47"/>
    </row>
    <row r="867" spans="1:21" ht="15" customHeight="1" x14ac:dyDescent="0.2">
      <c r="A867" s="54"/>
      <c r="B867" s="45"/>
      <c r="C867" s="45"/>
      <c r="D867" s="45"/>
      <c r="E867" s="45"/>
      <c r="F867" s="45"/>
      <c r="G867" s="49"/>
      <c r="H867" s="47"/>
      <c r="M867" s="49"/>
      <c r="N867" s="46"/>
      <c r="Q867" s="43"/>
      <c r="S867" s="47"/>
      <c r="U867" s="47"/>
    </row>
    <row r="868" spans="1:21" ht="15" customHeight="1" x14ac:dyDescent="0.2">
      <c r="A868" s="54"/>
      <c r="B868" s="45"/>
      <c r="C868" s="45"/>
      <c r="D868" s="45"/>
      <c r="E868" s="45"/>
      <c r="F868" s="45"/>
      <c r="G868" s="49"/>
      <c r="H868" s="47"/>
      <c r="M868" s="49"/>
      <c r="N868" s="46"/>
      <c r="Q868" s="43"/>
      <c r="S868" s="47"/>
      <c r="U868" s="47"/>
    </row>
    <row r="869" spans="1:21" ht="15" customHeight="1" x14ac:dyDescent="0.2">
      <c r="A869" s="54"/>
      <c r="B869" s="45"/>
      <c r="C869" s="45"/>
      <c r="D869" s="45"/>
      <c r="E869" s="45"/>
      <c r="F869" s="45"/>
      <c r="G869" s="49"/>
      <c r="H869" s="47"/>
      <c r="M869" s="49"/>
      <c r="N869" s="46"/>
      <c r="Q869" s="43"/>
      <c r="S869" s="47"/>
      <c r="U869" s="47"/>
    </row>
    <row r="870" spans="1:21" ht="15" customHeight="1" x14ac:dyDescent="0.2">
      <c r="A870" s="54"/>
      <c r="B870" s="45"/>
      <c r="C870" s="45"/>
      <c r="D870" s="45"/>
      <c r="E870" s="45"/>
      <c r="F870" s="45"/>
      <c r="G870" s="49"/>
      <c r="H870" s="47"/>
      <c r="M870" s="49"/>
      <c r="N870" s="46"/>
      <c r="Q870" s="43"/>
      <c r="S870" s="47"/>
      <c r="U870" s="47"/>
    </row>
    <row r="871" spans="1:21" ht="15" customHeight="1" x14ac:dyDescent="0.2">
      <c r="A871" s="54"/>
      <c r="B871" s="45"/>
      <c r="C871" s="45"/>
      <c r="D871" s="45"/>
      <c r="E871" s="45"/>
      <c r="F871" s="45"/>
      <c r="G871" s="49"/>
      <c r="H871" s="47"/>
      <c r="M871" s="49"/>
      <c r="N871" s="46"/>
      <c r="Q871" s="43"/>
      <c r="S871" s="47"/>
      <c r="U871" s="47"/>
    </row>
    <row r="872" spans="1:21" ht="15" customHeight="1" x14ac:dyDescent="0.2">
      <c r="A872" s="54"/>
      <c r="B872" s="45"/>
      <c r="C872" s="45"/>
      <c r="D872" s="45"/>
      <c r="E872" s="45"/>
      <c r="F872" s="45"/>
      <c r="G872" s="49"/>
      <c r="H872" s="47"/>
      <c r="M872" s="49"/>
      <c r="N872" s="46"/>
      <c r="Q872" s="43"/>
      <c r="S872" s="47"/>
      <c r="U872" s="47"/>
    </row>
    <row r="873" spans="1:21" ht="15" customHeight="1" x14ac:dyDescent="0.2">
      <c r="A873" s="54"/>
      <c r="B873" s="45"/>
      <c r="C873" s="45"/>
      <c r="D873" s="45"/>
      <c r="E873" s="45"/>
      <c r="F873" s="45"/>
      <c r="G873" s="49"/>
      <c r="H873" s="47"/>
      <c r="M873" s="49"/>
      <c r="N873" s="46"/>
      <c r="Q873" s="43"/>
      <c r="S873" s="47"/>
      <c r="U873" s="47"/>
    </row>
    <row r="874" spans="1:21" ht="15" customHeight="1" x14ac:dyDescent="0.2">
      <c r="A874" s="54"/>
      <c r="B874" s="45"/>
      <c r="C874" s="45"/>
      <c r="D874" s="45"/>
      <c r="E874" s="45"/>
      <c r="F874" s="45"/>
      <c r="G874" s="49"/>
      <c r="H874" s="47"/>
      <c r="M874" s="49"/>
      <c r="N874" s="46"/>
      <c r="Q874" s="43"/>
      <c r="S874" s="47"/>
      <c r="U874" s="47"/>
    </row>
    <row r="875" spans="1:21" ht="15" customHeight="1" x14ac:dyDescent="0.2">
      <c r="A875" s="54"/>
      <c r="B875" s="45"/>
      <c r="C875" s="45"/>
      <c r="D875" s="45"/>
      <c r="E875" s="45"/>
      <c r="F875" s="45"/>
      <c r="G875" s="49"/>
      <c r="H875" s="47"/>
      <c r="M875" s="49"/>
      <c r="N875" s="46"/>
      <c r="Q875" s="43"/>
      <c r="S875" s="47"/>
      <c r="U875" s="47"/>
    </row>
    <row r="876" spans="1:21" ht="15" customHeight="1" x14ac:dyDescent="0.2">
      <c r="A876" s="54"/>
      <c r="B876" s="45"/>
      <c r="C876" s="45"/>
      <c r="D876" s="45"/>
      <c r="E876" s="45"/>
      <c r="F876" s="45"/>
      <c r="G876" s="49"/>
      <c r="H876" s="47"/>
      <c r="M876" s="49"/>
      <c r="N876" s="46"/>
      <c r="Q876" s="43"/>
      <c r="S876" s="47"/>
      <c r="U876" s="47"/>
    </row>
    <row r="877" spans="1:21" ht="15" customHeight="1" x14ac:dyDescent="0.2">
      <c r="A877" s="54"/>
      <c r="B877" s="45"/>
      <c r="C877" s="45"/>
      <c r="D877" s="45"/>
      <c r="E877" s="45"/>
      <c r="F877" s="45"/>
      <c r="G877" s="49"/>
      <c r="H877" s="47"/>
      <c r="M877" s="49"/>
      <c r="N877" s="46"/>
      <c r="Q877" s="43"/>
      <c r="S877" s="47"/>
      <c r="U877" s="47"/>
    </row>
    <row r="878" spans="1:21" ht="15" customHeight="1" x14ac:dyDescent="0.2">
      <c r="A878" s="54"/>
      <c r="B878" s="45"/>
      <c r="C878" s="45"/>
      <c r="D878" s="45"/>
      <c r="E878" s="45"/>
      <c r="F878" s="45"/>
      <c r="G878" s="49"/>
      <c r="H878" s="47"/>
      <c r="M878" s="49"/>
      <c r="N878" s="46"/>
      <c r="Q878" s="43"/>
      <c r="S878" s="47"/>
      <c r="U878" s="47"/>
    </row>
    <row r="879" spans="1:21" ht="15" customHeight="1" x14ac:dyDescent="0.2">
      <c r="A879" s="54"/>
      <c r="B879" s="45"/>
      <c r="C879" s="45"/>
      <c r="D879" s="45"/>
      <c r="E879" s="45"/>
      <c r="F879" s="45"/>
      <c r="G879" s="49"/>
      <c r="H879" s="47"/>
      <c r="M879" s="49"/>
      <c r="N879" s="46"/>
      <c r="Q879" s="43"/>
      <c r="S879" s="47"/>
      <c r="U879" s="47"/>
    </row>
    <row r="880" spans="1:21" ht="15" customHeight="1" x14ac:dyDescent="0.2">
      <c r="A880" s="54"/>
      <c r="B880" s="45"/>
      <c r="C880" s="45"/>
      <c r="D880" s="45"/>
      <c r="E880" s="45"/>
      <c r="F880" s="45"/>
      <c r="G880" s="49"/>
      <c r="H880" s="47"/>
      <c r="M880" s="49"/>
      <c r="N880" s="46"/>
      <c r="Q880" s="43"/>
      <c r="S880" s="47"/>
      <c r="U880" s="47"/>
    </row>
    <row r="881" spans="1:21" ht="15" customHeight="1" x14ac:dyDescent="0.2">
      <c r="A881" s="54"/>
      <c r="B881" s="45"/>
      <c r="C881" s="45"/>
      <c r="D881" s="45"/>
      <c r="E881" s="45"/>
      <c r="F881" s="45"/>
      <c r="G881" s="49"/>
      <c r="H881" s="47"/>
      <c r="M881" s="49"/>
      <c r="N881" s="46"/>
      <c r="Q881" s="43"/>
      <c r="S881" s="47"/>
      <c r="U881" s="47"/>
    </row>
    <row r="882" spans="1:21" ht="15" customHeight="1" x14ac:dyDescent="0.2">
      <c r="A882" s="54"/>
      <c r="B882" s="45"/>
      <c r="C882" s="45"/>
      <c r="D882" s="45"/>
      <c r="E882" s="45"/>
      <c r="F882" s="45"/>
      <c r="G882" s="49"/>
      <c r="H882" s="47"/>
      <c r="M882" s="49"/>
      <c r="N882" s="46"/>
      <c r="Q882" s="43"/>
      <c r="S882" s="47"/>
      <c r="U882" s="47"/>
    </row>
    <row r="883" spans="1:21" ht="15" customHeight="1" x14ac:dyDescent="0.2">
      <c r="A883" s="54"/>
      <c r="B883" s="45"/>
      <c r="C883" s="45"/>
      <c r="D883" s="45"/>
      <c r="E883" s="45"/>
      <c r="F883" s="45"/>
      <c r="G883" s="49"/>
      <c r="H883" s="47"/>
      <c r="M883" s="49"/>
      <c r="N883" s="46"/>
      <c r="Q883" s="43"/>
      <c r="S883" s="47"/>
      <c r="U883" s="47"/>
    </row>
    <row r="884" spans="1:21" ht="15" customHeight="1" x14ac:dyDescent="0.2">
      <c r="A884" s="54"/>
      <c r="B884" s="45"/>
      <c r="C884" s="45"/>
      <c r="D884" s="45"/>
      <c r="E884" s="45"/>
      <c r="F884" s="45"/>
      <c r="G884" s="49"/>
      <c r="H884" s="47"/>
      <c r="M884" s="49"/>
      <c r="N884" s="46"/>
      <c r="Q884" s="43"/>
      <c r="S884" s="47"/>
      <c r="U884" s="47"/>
    </row>
    <row r="885" spans="1:21" ht="15" customHeight="1" x14ac:dyDescent="0.2">
      <c r="A885" s="54"/>
      <c r="B885" s="45"/>
      <c r="C885" s="45"/>
      <c r="D885" s="45"/>
      <c r="E885" s="45"/>
      <c r="F885" s="45"/>
      <c r="G885" s="49"/>
      <c r="H885" s="47"/>
      <c r="M885" s="49"/>
      <c r="N885" s="46"/>
      <c r="Q885" s="43"/>
      <c r="S885" s="47"/>
      <c r="U885" s="47"/>
    </row>
    <row r="886" spans="1:21" ht="15" customHeight="1" x14ac:dyDescent="0.2">
      <c r="A886" s="54"/>
      <c r="B886" s="45"/>
      <c r="C886" s="45"/>
      <c r="D886" s="45"/>
      <c r="E886" s="45"/>
      <c r="F886" s="45"/>
      <c r="G886" s="49"/>
      <c r="H886" s="47"/>
      <c r="M886" s="49"/>
      <c r="N886" s="46"/>
      <c r="Q886" s="43"/>
      <c r="S886" s="47"/>
      <c r="U886" s="47"/>
    </row>
    <row r="887" spans="1:21" ht="15" customHeight="1" x14ac:dyDescent="0.2">
      <c r="A887" s="54"/>
      <c r="B887" s="45"/>
      <c r="C887" s="45"/>
      <c r="D887" s="45"/>
      <c r="E887" s="45"/>
      <c r="F887" s="45"/>
      <c r="G887" s="49"/>
      <c r="H887" s="47"/>
      <c r="M887" s="49"/>
      <c r="N887" s="46"/>
      <c r="Q887" s="43"/>
      <c r="S887" s="47"/>
      <c r="U887" s="47"/>
    </row>
    <row r="888" spans="1:21" ht="15" customHeight="1" x14ac:dyDescent="0.2">
      <c r="A888" s="54"/>
      <c r="B888" s="45"/>
      <c r="C888" s="45"/>
      <c r="D888" s="45"/>
      <c r="E888" s="45"/>
      <c r="F888" s="45"/>
      <c r="G888" s="49"/>
      <c r="H888" s="47"/>
      <c r="M888" s="49"/>
      <c r="N888" s="46"/>
      <c r="Q888" s="43"/>
      <c r="S888" s="47"/>
      <c r="U888" s="47"/>
    </row>
    <row r="889" spans="1:21" ht="15" customHeight="1" x14ac:dyDescent="0.2">
      <c r="A889" s="54"/>
      <c r="B889" s="45"/>
      <c r="C889" s="45"/>
      <c r="D889" s="45"/>
      <c r="E889" s="45"/>
      <c r="F889" s="45"/>
      <c r="G889" s="49"/>
      <c r="H889" s="47"/>
      <c r="M889" s="49"/>
      <c r="N889" s="46"/>
      <c r="Q889" s="43"/>
      <c r="S889" s="47"/>
      <c r="U889" s="47"/>
    </row>
    <row r="890" spans="1:21" ht="15" customHeight="1" x14ac:dyDescent="0.2">
      <c r="A890" s="54"/>
      <c r="B890" s="45"/>
      <c r="C890" s="45"/>
      <c r="D890" s="45"/>
      <c r="E890" s="45"/>
      <c r="F890" s="45"/>
      <c r="G890" s="49"/>
      <c r="H890" s="47"/>
      <c r="M890" s="49"/>
      <c r="N890" s="46"/>
      <c r="Q890" s="43"/>
      <c r="S890" s="47"/>
      <c r="U890" s="47"/>
    </row>
    <row r="891" spans="1:21" ht="15" customHeight="1" x14ac:dyDescent="0.2">
      <c r="A891" s="54"/>
      <c r="B891" s="45"/>
      <c r="C891" s="45"/>
      <c r="D891" s="45"/>
      <c r="E891" s="45"/>
      <c r="F891" s="45"/>
      <c r="G891" s="49"/>
      <c r="H891" s="47"/>
      <c r="M891" s="49"/>
      <c r="N891" s="46"/>
      <c r="Q891" s="43"/>
      <c r="S891" s="47"/>
      <c r="U891" s="47"/>
    </row>
    <row r="892" spans="1:21" ht="15" customHeight="1" x14ac:dyDescent="0.2">
      <c r="A892" s="54"/>
      <c r="B892" s="45"/>
      <c r="C892" s="45"/>
      <c r="D892" s="45"/>
      <c r="E892" s="45"/>
      <c r="F892" s="45"/>
      <c r="G892" s="49"/>
      <c r="H892" s="47"/>
      <c r="M892" s="49"/>
      <c r="N892" s="46"/>
      <c r="Q892" s="43"/>
      <c r="S892" s="47"/>
      <c r="U892" s="47"/>
    </row>
    <row r="893" spans="1:21" ht="15" customHeight="1" x14ac:dyDescent="0.2">
      <c r="A893" s="54"/>
      <c r="B893" s="45"/>
      <c r="C893" s="45"/>
      <c r="D893" s="45"/>
      <c r="E893" s="45"/>
      <c r="F893" s="45"/>
      <c r="G893" s="49"/>
      <c r="H893" s="47"/>
      <c r="M893" s="49"/>
      <c r="N893" s="46"/>
      <c r="Q893" s="43"/>
      <c r="S893" s="47"/>
      <c r="U893" s="47"/>
    </row>
    <row r="894" spans="1:21" ht="15" customHeight="1" x14ac:dyDescent="0.2">
      <c r="A894" s="54"/>
      <c r="B894" s="45"/>
      <c r="C894" s="45"/>
      <c r="D894" s="45"/>
      <c r="E894" s="45"/>
      <c r="F894" s="45"/>
      <c r="G894" s="49"/>
      <c r="H894" s="47"/>
      <c r="M894" s="49"/>
      <c r="N894" s="46"/>
      <c r="Q894" s="43"/>
      <c r="S894" s="47"/>
      <c r="U894" s="47"/>
    </row>
    <row r="895" spans="1:21" ht="15" customHeight="1" x14ac:dyDescent="0.2">
      <c r="A895" s="54"/>
      <c r="B895" s="45"/>
      <c r="C895" s="45"/>
      <c r="D895" s="45"/>
      <c r="E895" s="45"/>
      <c r="F895" s="45"/>
      <c r="G895" s="49"/>
      <c r="H895" s="47"/>
      <c r="M895" s="49"/>
      <c r="N895" s="46"/>
      <c r="Q895" s="43"/>
      <c r="S895" s="47"/>
      <c r="U895" s="47"/>
    </row>
    <row r="896" spans="1:21" ht="15" customHeight="1" x14ac:dyDescent="0.2">
      <c r="A896" s="54"/>
      <c r="B896" s="45"/>
      <c r="C896" s="45"/>
      <c r="D896" s="45"/>
      <c r="E896" s="45"/>
      <c r="F896" s="45"/>
      <c r="G896" s="49"/>
      <c r="H896" s="47"/>
      <c r="M896" s="49"/>
      <c r="N896" s="46"/>
      <c r="Q896" s="43"/>
      <c r="S896" s="47"/>
      <c r="U896" s="47"/>
    </row>
    <row r="897" spans="1:21" ht="15" customHeight="1" x14ac:dyDescent="0.2">
      <c r="A897" s="54"/>
      <c r="B897" s="45"/>
      <c r="C897" s="45"/>
      <c r="D897" s="45"/>
      <c r="E897" s="45"/>
      <c r="F897" s="45"/>
      <c r="G897" s="49"/>
      <c r="H897" s="47"/>
      <c r="M897" s="49"/>
      <c r="N897" s="46"/>
      <c r="Q897" s="43"/>
      <c r="S897" s="47"/>
      <c r="U897" s="47"/>
    </row>
    <row r="898" spans="1:21" ht="15" customHeight="1" x14ac:dyDescent="0.2">
      <c r="A898" s="54"/>
      <c r="B898" s="45"/>
      <c r="C898" s="45"/>
      <c r="D898" s="45"/>
      <c r="E898" s="45"/>
      <c r="F898" s="45"/>
      <c r="G898" s="49"/>
      <c r="H898" s="47"/>
      <c r="M898" s="49"/>
      <c r="N898" s="46"/>
      <c r="Q898" s="43"/>
      <c r="S898" s="47"/>
      <c r="U898" s="47"/>
    </row>
    <row r="899" spans="1:21" ht="15" customHeight="1" x14ac:dyDescent="0.2">
      <c r="A899" s="54"/>
      <c r="B899" s="45"/>
      <c r="C899" s="45"/>
      <c r="D899" s="45"/>
      <c r="E899" s="45"/>
      <c r="F899" s="45"/>
      <c r="G899" s="49"/>
      <c r="H899" s="47"/>
      <c r="M899" s="49"/>
      <c r="N899" s="46"/>
      <c r="Q899" s="43"/>
      <c r="S899" s="47"/>
      <c r="U899" s="47"/>
    </row>
    <row r="900" spans="1:21" ht="15" customHeight="1" x14ac:dyDescent="0.2">
      <c r="A900" s="54"/>
      <c r="B900" s="45"/>
      <c r="C900" s="45"/>
      <c r="D900" s="45"/>
      <c r="E900" s="45"/>
      <c r="F900" s="45"/>
      <c r="G900" s="49"/>
      <c r="H900" s="47"/>
      <c r="M900" s="49"/>
      <c r="N900" s="46"/>
      <c r="Q900" s="43"/>
      <c r="S900" s="47"/>
      <c r="U900" s="47"/>
    </row>
    <row r="901" spans="1:21" ht="15" customHeight="1" x14ac:dyDescent="0.2">
      <c r="A901" s="54"/>
      <c r="B901" s="45"/>
      <c r="C901" s="45"/>
      <c r="D901" s="45"/>
      <c r="E901" s="45"/>
      <c r="F901" s="45"/>
      <c r="G901" s="49"/>
      <c r="H901" s="47"/>
      <c r="M901" s="49"/>
      <c r="N901" s="46"/>
      <c r="Q901" s="43"/>
      <c r="S901" s="47"/>
      <c r="U901" s="47"/>
    </row>
    <row r="902" spans="1:21" ht="15" customHeight="1" x14ac:dyDescent="0.2">
      <c r="A902" s="54"/>
      <c r="B902" s="45"/>
      <c r="C902" s="45"/>
      <c r="D902" s="45"/>
      <c r="E902" s="45"/>
      <c r="F902" s="45"/>
      <c r="G902" s="49"/>
      <c r="H902" s="47"/>
      <c r="M902" s="49"/>
      <c r="N902" s="46"/>
      <c r="Q902" s="43"/>
      <c r="S902" s="47"/>
      <c r="U902" s="47"/>
    </row>
    <row r="903" spans="1:21" ht="15" customHeight="1" x14ac:dyDescent="0.2">
      <c r="A903" s="54"/>
      <c r="B903" s="45"/>
      <c r="C903" s="45"/>
      <c r="D903" s="45"/>
      <c r="E903" s="45"/>
      <c r="F903" s="45"/>
      <c r="G903" s="49"/>
      <c r="H903" s="47"/>
      <c r="M903" s="49"/>
      <c r="N903" s="46"/>
      <c r="Q903" s="43"/>
      <c r="S903" s="47"/>
      <c r="U903" s="47"/>
    </row>
    <row r="904" spans="1:21" ht="15" customHeight="1" x14ac:dyDescent="0.2">
      <c r="A904" s="54"/>
      <c r="B904" s="45"/>
      <c r="C904" s="45"/>
      <c r="D904" s="45"/>
      <c r="E904" s="45"/>
      <c r="F904" s="45"/>
      <c r="G904" s="49"/>
      <c r="H904" s="47"/>
      <c r="M904" s="49"/>
      <c r="N904" s="46"/>
      <c r="Q904" s="43"/>
      <c r="S904" s="47"/>
      <c r="U904" s="47"/>
    </row>
    <row r="905" spans="1:21" ht="15" customHeight="1" x14ac:dyDescent="0.2">
      <c r="A905" s="54"/>
      <c r="B905" s="45"/>
      <c r="C905" s="45"/>
      <c r="D905" s="45"/>
      <c r="E905" s="45"/>
      <c r="F905" s="45"/>
      <c r="G905" s="49"/>
      <c r="H905" s="47"/>
      <c r="M905" s="49"/>
      <c r="N905" s="46"/>
      <c r="Q905" s="43"/>
      <c r="S905" s="47"/>
      <c r="U905" s="47"/>
    </row>
    <row r="906" spans="1:21" ht="15" customHeight="1" x14ac:dyDescent="0.2">
      <c r="A906" s="54"/>
      <c r="B906" s="45"/>
      <c r="C906" s="45"/>
      <c r="D906" s="45"/>
      <c r="E906" s="45"/>
      <c r="F906" s="45"/>
      <c r="G906" s="49"/>
      <c r="H906" s="47"/>
      <c r="M906" s="49"/>
      <c r="N906" s="46"/>
      <c r="Q906" s="43"/>
      <c r="S906" s="47"/>
      <c r="U906" s="47"/>
    </row>
    <row r="907" spans="1:21" ht="15" customHeight="1" x14ac:dyDescent="0.2">
      <c r="A907" s="54"/>
      <c r="B907" s="45"/>
      <c r="C907" s="45"/>
      <c r="D907" s="45"/>
      <c r="E907" s="45"/>
      <c r="F907" s="45"/>
      <c r="G907" s="49"/>
      <c r="H907" s="47"/>
      <c r="M907" s="49"/>
      <c r="N907" s="46"/>
      <c r="Q907" s="43"/>
      <c r="S907" s="47"/>
      <c r="U907" s="47"/>
    </row>
    <row r="908" spans="1:21" ht="15" customHeight="1" x14ac:dyDescent="0.2">
      <c r="A908" s="54"/>
      <c r="B908" s="45"/>
      <c r="C908" s="45"/>
      <c r="D908" s="45"/>
      <c r="E908" s="45"/>
      <c r="F908" s="45"/>
      <c r="G908" s="49"/>
      <c r="H908" s="47"/>
      <c r="M908" s="49"/>
      <c r="N908" s="46"/>
      <c r="Q908" s="43"/>
      <c r="S908" s="47"/>
      <c r="U908" s="47"/>
    </row>
    <row r="909" spans="1:21" ht="15" customHeight="1" x14ac:dyDescent="0.2">
      <c r="A909" s="54"/>
      <c r="B909" s="45"/>
      <c r="C909" s="45"/>
      <c r="D909" s="45"/>
      <c r="E909" s="45"/>
      <c r="F909" s="45"/>
      <c r="G909" s="49"/>
      <c r="H909" s="47"/>
      <c r="M909" s="49"/>
      <c r="N909" s="46"/>
      <c r="Q909" s="43"/>
      <c r="S909" s="47"/>
      <c r="U909" s="47"/>
    </row>
    <row r="910" spans="1:21" ht="15" customHeight="1" x14ac:dyDescent="0.2">
      <c r="A910" s="54"/>
      <c r="B910" s="45"/>
      <c r="C910" s="45"/>
      <c r="D910" s="45"/>
      <c r="E910" s="45"/>
      <c r="F910" s="45"/>
      <c r="G910" s="49"/>
      <c r="H910" s="47"/>
      <c r="M910" s="49"/>
      <c r="N910" s="46"/>
      <c r="Q910" s="43"/>
      <c r="S910" s="47"/>
      <c r="U910" s="47"/>
    </row>
    <row r="911" spans="1:21" ht="15" customHeight="1" x14ac:dyDescent="0.2">
      <c r="A911" s="54"/>
      <c r="B911" s="45"/>
      <c r="C911" s="45"/>
      <c r="D911" s="45"/>
      <c r="E911" s="45"/>
      <c r="F911" s="45"/>
      <c r="G911" s="49"/>
      <c r="H911" s="47"/>
      <c r="M911" s="49"/>
      <c r="N911" s="46"/>
      <c r="Q911" s="43"/>
      <c r="S911" s="47"/>
      <c r="U911" s="47"/>
    </row>
    <row r="912" spans="1:21" ht="15" customHeight="1" x14ac:dyDescent="0.2">
      <c r="A912" s="54"/>
      <c r="B912" s="45"/>
      <c r="C912" s="45"/>
      <c r="D912" s="45"/>
      <c r="E912" s="45"/>
      <c r="F912" s="45"/>
      <c r="G912" s="49"/>
      <c r="H912" s="47"/>
      <c r="M912" s="49"/>
      <c r="N912" s="46"/>
      <c r="Q912" s="43"/>
      <c r="S912" s="47"/>
      <c r="U912" s="47"/>
    </row>
    <row r="913" spans="1:21" ht="15" customHeight="1" x14ac:dyDescent="0.2">
      <c r="A913" s="54"/>
      <c r="B913" s="45"/>
      <c r="C913" s="45"/>
      <c r="D913" s="45"/>
      <c r="E913" s="45"/>
      <c r="F913" s="45"/>
      <c r="G913" s="49"/>
      <c r="H913" s="47"/>
      <c r="M913" s="49"/>
      <c r="N913" s="46"/>
      <c r="Q913" s="43"/>
      <c r="S913" s="47"/>
      <c r="U913" s="47"/>
    </row>
    <row r="914" spans="1:21" ht="15" customHeight="1" x14ac:dyDescent="0.2">
      <c r="A914" s="54"/>
      <c r="B914" s="45"/>
      <c r="C914" s="45"/>
      <c r="D914" s="45"/>
      <c r="E914" s="45"/>
      <c r="F914" s="45"/>
      <c r="G914" s="49"/>
      <c r="H914" s="47"/>
      <c r="M914" s="49"/>
      <c r="N914" s="46"/>
      <c r="Q914" s="43"/>
      <c r="S914" s="47"/>
      <c r="U914" s="47"/>
    </row>
    <row r="915" spans="1:21" ht="15" customHeight="1" x14ac:dyDescent="0.2">
      <c r="A915" s="54"/>
      <c r="B915" s="45"/>
      <c r="C915" s="45"/>
      <c r="D915" s="45"/>
      <c r="E915" s="45"/>
      <c r="F915" s="45"/>
      <c r="G915" s="49"/>
      <c r="H915" s="47"/>
      <c r="M915" s="49"/>
      <c r="N915" s="46"/>
      <c r="Q915" s="43"/>
      <c r="S915" s="47"/>
      <c r="U915" s="47"/>
    </row>
    <row r="916" spans="1:21" ht="15" customHeight="1" x14ac:dyDescent="0.2">
      <c r="A916" s="54"/>
      <c r="B916" s="45"/>
      <c r="C916" s="45"/>
      <c r="D916" s="45"/>
      <c r="E916" s="45"/>
      <c r="F916" s="45"/>
      <c r="G916" s="49"/>
      <c r="H916" s="47"/>
      <c r="M916" s="49"/>
      <c r="N916" s="46"/>
      <c r="Q916" s="43"/>
      <c r="S916" s="47"/>
      <c r="U916" s="47"/>
    </row>
    <row r="917" spans="1:21" ht="15" customHeight="1" x14ac:dyDescent="0.2">
      <c r="A917" s="54"/>
      <c r="B917" s="45"/>
      <c r="C917" s="45"/>
      <c r="D917" s="45"/>
      <c r="E917" s="45"/>
      <c r="F917" s="45"/>
      <c r="G917" s="49"/>
      <c r="H917" s="47"/>
      <c r="M917" s="49"/>
      <c r="N917" s="46"/>
      <c r="Q917" s="43"/>
      <c r="S917" s="47"/>
      <c r="U917" s="47"/>
    </row>
    <row r="918" spans="1:21" ht="15" customHeight="1" x14ac:dyDescent="0.2">
      <c r="A918" s="54"/>
      <c r="B918" s="45"/>
      <c r="C918" s="45"/>
      <c r="D918" s="45"/>
      <c r="E918" s="45"/>
      <c r="F918" s="45"/>
      <c r="G918" s="49"/>
      <c r="H918" s="47"/>
      <c r="M918" s="49"/>
      <c r="N918" s="46"/>
      <c r="Q918" s="43"/>
      <c r="S918" s="47"/>
      <c r="U918" s="47"/>
    </row>
    <row r="919" spans="1:21" ht="15" customHeight="1" x14ac:dyDescent="0.2">
      <c r="A919" s="54"/>
      <c r="B919" s="45"/>
      <c r="C919" s="45"/>
      <c r="D919" s="45"/>
      <c r="E919" s="45"/>
      <c r="F919" s="45"/>
      <c r="G919" s="49"/>
      <c r="H919" s="47"/>
      <c r="M919" s="49"/>
      <c r="N919" s="46"/>
      <c r="Q919" s="43"/>
      <c r="S919" s="47"/>
      <c r="U919" s="47"/>
    </row>
    <row r="920" spans="1:21" ht="15" customHeight="1" x14ac:dyDescent="0.2">
      <c r="A920" s="54"/>
      <c r="B920" s="45"/>
      <c r="C920" s="45"/>
      <c r="D920" s="45"/>
      <c r="E920" s="45"/>
      <c r="F920" s="45"/>
      <c r="G920" s="49"/>
      <c r="H920" s="47"/>
      <c r="M920" s="49"/>
      <c r="N920" s="46"/>
      <c r="Q920" s="43"/>
      <c r="S920" s="47"/>
      <c r="U920" s="47"/>
    </row>
    <row r="921" spans="1:21" ht="15" customHeight="1" x14ac:dyDescent="0.2">
      <c r="A921" s="54"/>
      <c r="B921" s="45"/>
      <c r="C921" s="45"/>
      <c r="D921" s="45"/>
      <c r="E921" s="45"/>
      <c r="F921" s="45"/>
      <c r="G921" s="49"/>
      <c r="H921" s="47"/>
      <c r="M921" s="49"/>
      <c r="N921" s="46"/>
      <c r="Q921" s="43"/>
      <c r="S921" s="47"/>
      <c r="U921" s="47"/>
    </row>
    <row r="922" spans="1:21" ht="15" customHeight="1" x14ac:dyDescent="0.2">
      <c r="A922" s="55"/>
      <c r="B922" s="45"/>
      <c r="C922" s="45"/>
      <c r="D922" s="45"/>
      <c r="E922" s="45"/>
      <c r="F922" s="45"/>
      <c r="G922" s="49"/>
      <c r="H922" s="47"/>
      <c r="M922" s="49"/>
      <c r="N922" s="46"/>
      <c r="Q922" s="43"/>
      <c r="S922" s="47"/>
      <c r="U922" s="47"/>
    </row>
    <row r="923" spans="1:21" ht="15" customHeight="1" x14ac:dyDescent="0.2">
      <c r="M923" s="49"/>
      <c r="N923" s="46"/>
      <c r="Q923" s="43"/>
      <c r="S923" s="47"/>
      <c r="U923" s="47"/>
    </row>
    <row r="924" spans="1:21" ht="15" customHeight="1" x14ac:dyDescent="0.2">
      <c r="M924" s="49"/>
      <c r="N924" s="46"/>
      <c r="Q924" s="43"/>
      <c r="S924" s="47"/>
      <c r="U924" s="47"/>
    </row>
    <row r="925" spans="1:21" ht="15" customHeight="1" x14ac:dyDescent="0.2">
      <c r="M925" s="49"/>
      <c r="N925" s="46"/>
      <c r="Q925" s="43"/>
      <c r="S925" s="47"/>
      <c r="U925" s="47"/>
    </row>
    <row r="926" spans="1:21" ht="15" customHeight="1" x14ac:dyDescent="0.2">
      <c r="M926" s="49"/>
      <c r="N926" s="46"/>
      <c r="Q926" s="43"/>
      <c r="S926" s="47"/>
      <c r="U926" s="47"/>
    </row>
    <row r="927" spans="1:21" ht="15" customHeight="1" x14ac:dyDescent="0.2">
      <c r="M927" s="49"/>
      <c r="N927" s="46"/>
      <c r="Q927" s="43"/>
      <c r="S927" s="47"/>
      <c r="U927" s="47"/>
    </row>
    <row r="928" spans="1:21" ht="15" customHeight="1" x14ac:dyDescent="0.2">
      <c r="M928" s="49"/>
      <c r="N928" s="46"/>
      <c r="Q928" s="43"/>
      <c r="S928" s="47"/>
      <c r="U928" s="47"/>
    </row>
    <row r="929" spans="13:21" ht="15" customHeight="1" x14ac:dyDescent="0.2">
      <c r="M929" s="49"/>
      <c r="N929" s="46"/>
      <c r="Q929" s="43"/>
      <c r="S929" s="47"/>
      <c r="U929" s="47"/>
    </row>
    <row r="930" spans="13:21" ht="15" customHeight="1" x14ac:dyDescent="0.2">
      <c r="M930" s="49"/>
      <c r="N930" s="46"/>
      <c r="Q930" s="43"/>
      <c r="S930" s="47"/>
      <c r="U930" s="47"/>
    </row>
    <row r="931" spans="13:21" ht="15" customHeight="1" x14ac:dyDescent="0.2">
      <c r="M931" s="49"/>
      <c r="N931" s="46"/>
      <c r="Q931" s="43"/>
      <c r="S931" s="47"/>
      <c r="U931" s="47"/>
    </row>
    <row r="932" spans="13:21" ht="15" customHeight="1" x14ac:dyDescent="0.2">
      <c r="M932" s="49"/>
      <c r="N932" s="46"/>
      <c r="Q932" s="43"/>
      <c r="S932" s="47"/>
      <c r="U932" s="47"/>
    </row>
    <row r="933" spans="13:21" ht="15" customHeight="1" x14ac:dyDescent="0.2">
      <c r="M933" s="49"/>
      <c r="N933" s="46"/>
      <c r="Q933" s="43"/>
      <c r="S933" s="47"/>
      <c r="U933" s="47"/>
    </row>
    <row r="934" spans="13:21" ht="15" customHeight="1" x14ac:dyDescent="0.2">
      <c r="M934" s="49"/>
      <c r="N934" s="46"/>
      <c r="Q934" s="43"/>
      <c r="S934" s="47"/>
      <c r="U934" s="47"/>
    </row>
    <row r="935" spans="13:21" ht="15" customHeight="1" x14ac:dyDescent="0.2">
      <c r="M935" s="49"/>
      <c r="N935" s="46"/>
      <c r="Q935" s="43"/>
      <c r="S935" s="47"/>
      <c r="U935" s="47"/>
    </row>
    <row r="936" spans="13:21" ht="15" customHeight="1" x14ac:dyDescent="0.2">
      <c r="M936" s="49"/>
      <c r="N936" s="46"/>
      <c r="Q936" s="43"/>
      <c r="S936" s="47"/>
      <c r="U936" s="47"/>
    </row>
    <row r="937" spans="13:21" ht="15" customHeight="1" x14ac:dyDescent="0.2">
      <c r="M937" s="49"/>
      <c r="N937" s="46"/>
      <c r="Q937" s="43"/>
      <c r="S937" s="47"/>
      <c r="U937" s="47"/>
    </row>
    <row r="938" spans="13:21" ht="15" customHeight="1" x14ac:dyDescent="0.2">
      <c r="M938" s="49"/>
      <c r="N938" s="46"/>
      <c r="Q938" s="43"/>
      <c r="S938" s="47"/>
      <c r="U938" s="47"/>
    </row>
    <row r="939" spans="13:21" ht="15" customHeight="1" x14ac:dyDescent="0.2">
      <c r="M939" s="49"/>
      <c r="N939" s="46"/>
      <c r="Q939" s="43"/>
      <c r="S939" s="47"/>
      <c r="U939" s="47"/>
    </row>
    <row r="940" spans="13:21" ht="15" customHeight="1" x14ac:dyDescent="0.2">
      <c r="M940" s="49"/>
      <c r="N940" s="46"/>
      <c r="Q940" s="43"/>
      <c r="S940" s="47"/>
      <c r="U940" s="47"/>
    </row>
    <row r="941" spans="13:21" ht="15" customHeight="1" x14ac:dyDescent="0.2">
      <c r="M941" s="49"/>
      <c r="N941" s="46"/>
      <c r="Q941" s="43"/>
      <c r="S941" s="47"/>
      <c r="U941" s="47"/>
    </row>
    <row r="942" spans="13:21" ht="15" customHeight="1" x14ac:dyDescent="0.2">
      <c r="M942" s="49"/>
      <c r="N942" s="46"/>
      <c r="Q942" s="43"/>
      <c r="S942" s="47"/>
      <c r="U942" s="47"/>
    </row>
    <row r="943" spans="13:21" ht="15" customHeight="1" x14ac:dyDescent="0.2">
      <c r="M943" s="49"/>
      <c r="N943" s="46"/>
      <c r="Q943" s="43"/>
      <c r="S943" s="47"/>
      <c r="U943" s="47"/>
    </row>
    <row r="944" spans="13:21" ht="15" customHeight="1" x14ac:dyDescent="0.2">
      <c r="M944" s="49"/>
      <c r="N944" s="46"/>
      <c r="Q944" s="43"/>
      <c r="S944" s="47"/>
      <c r="U944" s="47"/>
    </row>
    <row r="945" spans="13:21" ht="15" customHeight="1" x14ac:dyDescent="0.2">
      <c r="M945" s="49"/>
      <c r="N945" s="46"/>
      <c r="Q945" s="43"/>
      <c r="S945" s="47"/>
      <c r="U945" s="47"/>
    </row>
    <row r="946" spans="13:21" ht="15" customHeight="1" x14ac:dyDescent="0.2">
      <c r="M946" s="49"/>
      <c r="N946" s="46"/>
      <c r="Q946" s="43"/>
      <c r="S946" s="47"/>
      <c r="U946" s="47"/>
    </row>
    <row r="947" spans="13:21" ht="15" customHeight="1" x14ac:dyDescent="0.2">
      <c r="M947" s="49"/>
      <c r="N947" s="46"/>
      <c r="Q947" s="43"/>
      <c r="S947" s="47"/>
      <c r="U947" s="47"/>
    </row>
    <row r="948" spans="13:21" ht="15" customHeight="1" x14ac:dyDescent="0.2">
      <c r="M948" s="49"/>
      <c r="N948" s="46"/>
      <c r="Q948" s="43"/>
      <c r="S948" s="47"/>
      <c r="U948" s="47"/>
    </row>
    <row r="949" spans="13:21" ht="15" customHeight="1" x14ac:dyDescent="0.2">
      <c r="M949" s="49"/>
      <c r="N949" s="46"/>
      <c r="Q949" s="43"/>
      <c r="S949" s="47"/>
      <c r="U949" s="47"/>
    </row>
    <row r="950" spans="13:21" ht="15" customHeight="1" x14ac:dyDescent="0.2">
      <c r="M950" s="49"/>
      <c r="N950" s="46"/>
      <c r="Q950" s="43"/>
      <c r="S950" s="47"/>
      <c r="U950" s="47"/>
    </row>
    <row r="951" spans="13:21" ht="15" customHeight="1" x14ac:dyDescent="0.2">
      <c r="M951" s="49"/>
      <c r="N951" s="46"/>
      <c r="Q951" s="43"/>
      <c r="S951" s="47"/>
      <c r="U951" s="47"/>
    </row>
    <row r="952" spans="13:21" ht="15" customHeight="1" x14ac:dyDescent="0.2">
      <c r="M952" s="49"/>
      <c r="N952" s="46"/>
      <c r="Q952" s="43"/>
      <c r="S952" s="47"/>
      <c r="U952" s="47"/>
    </row>
    <row r="953" spans="13:21" ht="15" customHeight="1" x14ac:dyDescent="0.2">
      <c r="M953" s="49"/>
      <c r="N953" s="46"/>
      <c r="Q953" s="43"/>
      <c r="S953" s="47"/>
      <c r="U953" s="47"/>
    </row>
    <row r="954" spans="13:21" ht="15" customHeight="1" x14ac:dyDescent="0.2">
      <c r="M954" s="49"/>
      <c r="N954" s="46"/>
      <c r="Q954" s="43"/>
      <c r="S954" s="47"/>
      <c r="U954" s="47"/>
    </row>
    <row r="955" spans="13:21" ht="15" customHeight="1" x14ac:dyDescent="0.2">
      <c r="M955" s="49"/>
      <c r="N955" s="46"/>
      <c r="Q955" s="43"/>
      <c r="S955" s="47"/>
      <c r="U955" s="47"/>
    </row>
    <row r="956" spans="13:21" ht="15" customHeight="1" x14ac:dyDescent="0.2">
      <c r="M956" s="49"/>
      <c r="N956" s="46"/>
      <c r="Q956" s="43"/>
      <c r="S956" s="47"/>
      <c r="U956" s="47"/>
    </row>
    <row r="957" spans="13:21" ht="15" customHeight="1" x14ac:dyDescent="0.2">
      <c r="M957" s="49"/>
      <c r="N957" s="46"/>
      <c r="Q957" s="43"/>
      <c r="S957" s="47"/>
      <c r="U957" s="47"/>
    </row>
    <row r="958" spans="13:21" ht="15" customHeight="1" x14ac:dyDescent="0.2">
      <c r="M958" s="49"/>
      <c r="N958" s="46"/>
      <c r="Q958" s="43"/>
      <c r="S958" s="47"/>
      <c r="U958" s="47"/>
    </row>
    <row r="959" spans="13:21" ht="15" customHeight="1" x14ac:dyDescent="0.2">
      <c r="M959" s="49"/>
      <c r="N959" s="46"/>
      <c r="Q959" s="43"/>
      <c r="S959" s="47"/>
      <c r="U959" s="47"/>
    </row>
    <row r="960" spans="13:21" ht="15" customHeight="1" x14ac:dyDescent="0.2">
      <c r="M960" s="49"/>
      <c r="N960" s="46"/>
      <c r="Q960" s="43"/>
      <c r="S960" s="47"/>
      <c r="U960" s="47"/>
    </row>
    <row r="961" spans="13:21" ht="15" customHeight="1" x14ac:dyDescent="0.2">
      <c r="M961" s="49"/>
      <c r="N961" s="46"/>
      <c r="Q961" s="43"/>
      <c r="S961" s="47"/>
      <c r="U961" s="47"/>
    </row>
    <row r="962" spans="13:21" ht="15" customHeight="1" x14ac:dyDescent="0.2">
      <c r="M962" s="49"/>
      <c r="N962" s="46"/>
      <c r="Q962" s="43"/>
      <c r="S962" s="47"/>
      <c r="U962" s="47"/>
    </row>
    <row r="963" spans="13:21" ht="15" customHeight="1" x14ac:dyDescent="0.2">
      <c r="M963" s="49"/>
      <c r="N963" s="46"/>
      <c r="Q963" s="43"/>
      <c r="S963" s="47"/>
      <c r="U963" s="47"/>
    </row>
    <row r="964" spans="13:21" ht="15" customHeight="1" x14ac:dyDescent="0.2">
      <c r="M964" s="49"/>
      <c r="N964" s="46"/>
      <c r="Q964" s="43"/>
      <c r="S964" s="47"/>
      <c r="U964" s="47"/>
    </row>
    <row r="965" spans="13:21" ht="15" customHeight="1" x14ac:dyDescent="0.2">
      <c r="M965" s="49"/>
      <c r="N965" s="46"/>
      <c r="Q965" s="43"/>
      <c r="S965" s="47"/>
      <c r="U965" s="47"/>
    </row>
    <row r="966" spans="13:21" ht="15" customHeight="1" x14ac:dyDescent="0.2">
      <c r="M966" s="49"/>
      <c r="N966" s="46"/>
      <c r="Q966" s="43"/>
      <c r="S966" s="47"/>
      <c r="U966" s="47"/>
    </row>
    <row r="967" spans="13:21" ht="15" customHeight="1" x14ac:dyDescent="0.2">
      <c r="M967" s="49"/>
      <c r="N967" s="46"/>
      <c r="Q967" s="43"/>
      <c r="S967" s="47"/>
      <c r="U967" s="47"/>
    </row>
    <row r="968" spans="13:21" ht="15" customHeight="1" x14ac:dyDescent="0.2">
      <c r="M968" s="49"/>
      <c r="N968" s="46"/>
      <c r="Q968" s="43"/>
      <c r="S968" s="47"/>
      <c r="U968" s="47"/>
    </row>
    <row r="969" spans="13:21" ht="15" customHeight="1" x14ac:dyDescent="0.2">
      <c r="M969" s="49"/>
      <c r="N969" s="46"/>
      <c r="Q969" s="43"/>
      <c r="S969" s="47"/>
      <c r="U969" s="47"/>
    </row>
    <row r="970" spans="13:21" ht="15" customHeight="1" x14ac:dyDescent="0.2">
      <c r="M970" s="49"/>
      <c r="N970" s="46"/>
      <c r="Q970" s="43"/>
      <c r="S970" s="47"/>
      <c r="U970" s="47"/>
    </row>
    <row r="971" spans="13:21" ht="15" customHeight="1" x14ac:dyDescent="0.2">
      <c r="M971" s="49"/>
      <c r="N971" s="46"/>
      <c r="Q971" s="43"/>
      <c r="S971" s="47"/>
      <c r="U971" s="47"/>
    </row>
    <row r="972" spans="13:21" ht="15" customHeight="1" x14ac:dyDescent="0.2">
      <c r="M972" s="49"/>
      <c r="N972" s="46"/>
      <c r="Q972" s="43"/>
      <c r="S972" s="47"/>
      <c r="U972" s="47"/>
    </row>
    <row r="973" spans="13:21" ht="15" customHeight="1" x14ac:dyDescent="0.2">
      <c r="M973" s="49"/>
      <c r="N973" s="46"/>
      <c r="Q973" s="43"/>
      <c r="S973" s="47"/>
      <c r="U973" s="47"/>
    </row>
    <row r="974" spans="13:21" ht="15" customHeight="1" x14ac:dyDescent="0.2">
      <c r="M974" s="49"/>
      <c r="N974" s="46"/>
      <c r="Q974" s="43"/>
      <c r="S974" s="47"/>
      <c r="U974" s="47"/>
    </row>
    <row r="975" spans="13:21" ht="15" customHeight="1" x14ac:dyDescent="0.2">
      <c r="M975" s="49"/>
      <c r="N975" s="46"/>
      <c r="Q975" s="43"/>
      <c r="S975" s="47"/>
      <c r="U975" s="47"/>
    </row>
    <row r="976" spans="13:21" ht="15" customHeight="1" x14ac:dyDescent="0.2">
      <c r="M976" s="49"/>
      <c r="N976" s="46"/>
      <c r="Q976" s="43"/>
      <c r="S976" s="47"/>
      <c r="U976" s="47"/>
    </row>
    <row r="977" spans="13:21" ht="15" customHeight="1" x14ac:dyDescent="0.2">
      <c r="M977" s="49"/>
      <c r="N977" s="46"/>
      <c r="Q977" s="43"/>
      <c r="S977" s="47"/>
      <c r="U977" s="47"/>
    </row>
    <row r="978" spans="13:21" ht="15" customHeight="1" x14ac:dyDescent="0.2">
      <c r="M978" s="49"/>
      <c r="N978" s="46"/>
      <c r="Q978" s="43"/>
      <c r="S978" s="47"/>
      <c r="U978" s="47"/>
    </row>
    <row r="979" spans="13:21" ht="15" customHeight="1" x14ac:dyDescent="0.2">
      <c r="M979" s="49"/>
      <c r="N979" s="46"/>
      <c r="Q979" s="43"/>
      <c r="S979" s="47"/>
      <c r="U979" s="47"/>
    </row>
    <row r="980" spans="13:21" ht="15" customHeight="1" x14ac:dyDescent="0.2">
      <c r="M980" s="49"/>
      <c r="N980" s="46"/>
      <c r="Q980" s="43"/>
      <c r="S980" s="47"/>
      <c r="U980" s="47"/>
    </row>
    <row r="981" spans="13:21" ht="15" customHeight="1" x14ac:dyDescent="0.2">
      <c r="M981" s="49"/>
      <c r="N981" s="46"/>
      <c r="Q981" s="43"/>
      <c r="S981" s="47"/>
      <c r="U981" s="47"/>
    </row>
    <row r="982" spans="13:21" ht="15" customHeight="1" x14ac:dyDescent="0.2">
      <c r="M982" s="49"/>
      <c r="N982" s="46"/>
      <c r="Q982" s="43"/>
      <c r="S982" s="47"/>
      <c r="U982" s="47"/>
    </row>
    <row r="983" spans="13:21" ht="15" customHeight="1" x14ac:dyDescent="0.2">
      <c r="M983" s="49"/>
      <c r="N983" s="46"/>
      <c r="Q983" s="43"/>
      <c r="S983" s="47"/>
      <c r="U983" s="47"/>
    </row>
    <row r="984" spans="13:21" ht="15" customHeight="1" x14ac:dyDescent="0.2">
      <c r="M984" s="49"/>
      <c r="N984" s="46"/>
      <c r="Q984" s="43"/>
      <c r="S984" s="47"/>
      <c r="U984" s="47"/>
    </row>
    <row r="985" spans="13:21" ht="15" customHeight="1" x14ac:dyDescent="0.2">
      <c r="M985" s="49"/>
      <c r="N985" s="46"/>
      <c r="Q985" s="43"/>
      <c r="S985" s="47"/>
      <c r="U985" s="47"/>
    </row>
    <row r="986" spans="13:21" ht="15" customHeight="1" x14ac:dyDescent="0.2">
      <c r="M986" s="49"/>
      <c r="N986" s="46"/>
      <c r="Q986" s="43"/>
      <c r="S986" s="47"/>
      <c r="U986" s="47"/>
    </row>
    <row r="987" spans="13:21" ht="15" customHeight="1" x14ac:dyDescent="0.2">
      <c r="M987" s="49"/>
      <c r="N987" s="46"/>
      <c r="Q987" s="43"/>
      <c r="S987" s="47"/>
      <c r="U987" s="47"/>
    </row>
    <row r="988" spans="13:21" ht="15" customHeight="1" x14ac:dyDescent="0.2">
      <c r="M988" s="49"/>
      <c r="N988" s="46"/>
      <c r="Q988" s="43"/>
      <c r="S988" s="47"/>
      <c r="U988" s="47"/>
    </row>
    <row r="989" spans="13:21" ht="15" customHeight="1" x14ac:dyDescent="0.2">
      <c r="M989" s="49"/>
      <c r="N989" s="46"/>
      <c r="Q989" s="43"/>
      <c r="S989" s="47"/>
      <c r="U989" s="47"/>
    </row>
    <row r="990" spans="13:21" ht="15" customHeight="1" x14ac:dyDescent="0.2">
      <c r="M990" s="49"/>
      <c r="N990" s="46"/>
      <c r="Q990" s="43"/>
      <c r="S990" s="47"/>
      <c r="U990" s="47"/>
    </row>
    <row r="991" spans="13:21" ht="15" customHeight="1" x14ac:dyDescent="0.2">
      <c r="M991" s="49"/>
      <c r="N991" s="46"/>
      <c r="Q991" s="43"/>
      <c r="S991" s="47"/>
      <c r="U991" s="47"/>
    </row>
    <row r="992" spans="13:21" ht="15" customHeight="1" x14ac:dyDescent="0.2">
      <c r="M992" s="49"/>
      <c r="N992" s="46"/>
      <c r="Q992" s="43"/>
      <c r="S992" s="47"/>
      <c r="U992" s="47"/>
    </row>
    <row r="993" spans="13:21" ht="15" customHeight="1" x14ac:dyDescent="0.2">
      <c r="M993" s="49"/>
      <c r="N993" s="46"/>
      <c r="Q993" s="43"/>
      <c r="S993" s="47"/>
      <c r="U993" s="47"/>
    </row>
    <row r="994" spans="13:21" ht="15" customHeight="1" x14ac:dyDescent="0.2">
      <c r="M994" s="49"/>
      <c r="N994" s="46"/>
      <c r="Q994" s="43"/>
      <c r="S994" s="47"/>
      <c r="U994" s="47"/>
    </row>
    <row r="995" spans="13:21" ht="15" customHeight="1" x14ac:dyDescent="0.2">
      <c r="N995" s="46"/>
      <c r="Q995" s="43"/>
      <c r="S995" s="47"/>
      <c r="U995" s="47"/>
    </row>
    <row r="996" spans="13:21" ht="15" customHeight="1" x14ac:dyDescent="0.2">
      <c r="N996" s="46"/>
      <c r="Q996" s="43"/>
      <c r="S996" s="47"/>
      <c r="U996" s="47"/>
    </row>
    <row r="997" spans="13:21" ht="15" customHeight="1" x14ac:dyDescent="0.2">
      <c r="N997" s="46"/>
      <c r="Q997" s="43"/>
      <c r="S997" s="47"/>
      <c r="U997" s="47"/>
    </row>
    <row r="998" spans="13:21" ht="15" customHeight="1" x14ac:dyDescent="0.2">
      <c r="N998" s="46"/>
      <c r="Q998" s="43"/>
      <c r="S998" s="47"/>
      <c r="U998" s="47"/>
    </row>
    <row r="999" spans="13:21" ht="15" customHeight="1" x14ac:dyDescent="0.2">
      <c r="N999" s="46"/>
      <c r="Q999" s="43"/>
      <c r="S999" s="47"/>
      <c r="U999" s="47"/>
    </row>
    <row r="1000" spans="13:21" ht="15" customHeight="1" x14ac:dyDescent="0.2">
      <c r="N1000" s="46"/>
      <c r="Q1000" s="43"/>
      <c r="S1000" s="47"/>
      <c r="U1000" s="47"/>
    </row>
    <row r="1001" spans="13:21" ht="15" customHeight="1" x14ac:dyDescent="0.2">
      <c r="N1001" s="46"/>
    </row>
    <row r="1002" spans="13:21" ht="15" customHeight="1" x14ac:dyDescent="0.2">
      <c r="N1002" s="46"/>
    </row>
    <row r="1003" spans="13:21" ht="15" customHeight="1" x14ac:dyDescent="0.2">
      <c r="N1003" s="46"/>
    </row>
    <row r="1004" spans="13:21" ht="15" customHeight="1" x14ac:dyDescent="0.2">
      <c r="N1004" s="46"/>
    </row>
    <row r="1005" spans="13:21" ht="15" customHeight="1" x14ac:dyDescent="0.2">
      <c r="N1005" s="46"/>
    </row>
    <row r="1006" spans="13:21" ht="15" customHeight="1" x14ac:dyDescent="0.2">
      <c r="N1006" s="46"/>
    </row>
    <row r="1007" spans="13:21" ht="15" customHeight="1" x14ac:dyDescent="0.2">
      <c r="N1007" s="46"/>
    </row>
    <row r="1008" spans="13:21" ht="15" customHeight="1" x14ac:dyDescent="0.2">
      <c r="N1008" s="46"/>
    </row>
    <row r="1009" spans="14:14" ht="15" customHeight="1" x14ac:dyDescent="0.2">
      <c r="N1009" s="46"/>
    </row>
    <row r="1010" spans="14:14" ht="15" customHeight="1" x14ac:dyDescent="0.2">
      <c r="N1010" s="46"/>
    </row>
    <row r="1011" spans="14:14" ht="15" customHeight="1" x14ac:dyDescent="0.2">
      <c r="N1011" s="46"/>
    </row>
    <row r="1012" spans="14:14" ht="15" customHeight="1" x14ac:dyDescent="0.2">
      <c r="N1012" s="46"/>
    </row>
    <row r="1013" spans="14:14" ht="15" customHeight="1" x14ac:dyDescent="0.2">
      <c r="N1013" s="46"/>
    </row>
    <row r="1014" spans="14:14" ht="15" customHeight="1" x14ac:dyDescent="0.2">
      <c r="N1014" s="46"/>
    </row>
    <row r="1015" spans="14:14" ht="15" customHeight="1" x14ac:dyDescent="0.2">
      <c r="N1015" s="46"/>
    </row>
    <row r="1016" spans="14:14" ht="15" customHeight="1" x14ac:dyDescent="0.2">
      <c r="N1016" s="46"/>
    </row>
    <row r="1017" spans="14:14" ht="15" customHeight="1" x14ac:dyDescent="0.2">
      <c r="N1017" s="46"/>
    </row>
    <row r="1018" spans="14:14" ht="15" customHeight="1" x14ac:dyDescent="0.2">
      <c r="N1018" s="46"/>
    </row>
    <row r="1019" spans="14:14" ht="15" customHeight="1" x14ac:dyDescent="0.2">
      <c r="N1019" s="46"/>
    </row>
    <row r="1020" spans="14:14" ht="15" customHeight="1" x14ac:dyDescent="0.2">
      <c r="N1020" s="46"/>
    </row>
    <row r="1021" spans="14:14" ht="15" customHeight="1" x14ac:dyDescent="0.2">
      <c r="N1021" s="46"/>
    </row>
    <row r="1022" spans="14:14" ht="15" customHeight="1" x14ac:dyDescent="0.2">
      <c r="N1022" s="46"/>
    </row>
    <row r="1023" spans="14:14" ht="15" customHeight="1" x14ac:dyDescent="0.2">
      <c r="N1023" s="46"/>
    </row>
    <row r="1024" spans="14:14" ht="15" customHeight="1" x14ac:dyDescent="0.2">
      <c r="N1024" s="46"/>
    </row>
    <row r="1025" spans="14:14" ht="15" customHeight="1" x14ac:dyDescent="0.2">
      <c r="N1025" s="46"/>
    </row>
    <row r="1026" spans="14:14" ht="15" customHeight="1" x14ac:dyDescent="0.2">
      <c r="N1026" s="46"/>
    </row>
    <row r="1027" spans="14:14" ht="15" customHeight="1" x14ac:dyDescent="0.2">
      <c r="N1027" s="46"/>
    </row>
    <row r="1028" spans="14:14" ht="15" customHeight="1" x14ac:dyDescent="0.2">
      <c r="N1028" s="46"/>
    </row>
    <row r="1029" spans="14:14" ht="15" customHeight="1" x14ac:dyDescent="0.2">
      <c r="N1029" s="46"/>
    </row>
    <row r="1030" spans="14:14" ht="15" customHeight="1" x14ac:dyDescent="0.2">
      <c r="N1030" s="46"/>
    </row>
    <row r="1031" spans="14:14" ht="15" customHeight="1" x14ac:dyDescent="0.2">
      <c r="N1031" s="46"/>
    </row>
    <row r="1032" spans="14:14" ht="15" customHeight="1" x14ac:dyDescent="0.2">
      <c r="N1032" s="46"/>
    </row>
    <row r="1033" spans="14:14" ht="15" customHeight="1" x14ac:dyDescent="0.2">
      <c r="N1033" s="46"/>
    </row>
    <row r="1034" spans="14:14" ht="15" customHeight="1" x14ac:dyDescent="0.2">
      <c r="N1034" s="46"/>
    </row>
    <row r="1035" spans="14:14" ht="15" customHeight="1" x14ac:dyDescent="0.2">
      <c r="N1035" s="46"/>
    </row>
    <row r="1036" spans="14:14" ht="15" customHeight="1" x14ac:dyDescent="0.2">
      <c r="N1036" s="46"/>
    </row>
    <row r="1037" spans="14:14" ht="15" customHeight="1" x14ac:dyDescent="0.2">
      <c r="N1037" s="46"/>
    </row>
    <row r="1038" spans="14:14" ht="15" customHeight="1" x14ac:dyDescent="0.2">
      <c r="N1038" s="46"/>
    </row>
    <row r="1039" spans="14:14" ht="15" customHeight="1" x14ac:dyDescent="0.2">
      <c r="N1039" s="46"/>
    </row>
    <row r="1040" spans="14:14" ht="15" customHeight="1" x14ac:dyDescent="0.2">
      <c r="N1040" s="46"/>
    </row>
    <row r="1041" spans="14:14" ht="15" customHeight="1" x14ac:dyDescent="0.2">
      <c r="N1041" s="46"/>
    </row>
    <row r="1042" spans="14:14" ht="15" customHeight="1" x14ac:dyDescent="0.2">
      <c r="N1042" s="46"/>
    </row>
    <row r="1043" spans="14:14" ht="15" customHeight="1" x14ac:dyDescent="0.2">
      <c r="N1043" s="46"/>
    </row>
    <row r="1044" spans="14:14" ht="15" customHeight="1" x14ac:dyDescent="0.2">
      <c r="N1044" s="46"/>
    </row>
    <row r="1045" spans="14:14" ht="15" customHeight="1" x14ac:dyDescent="0.2">
      <c r="N1045" s="46"/>
    </row>
    <row r="1046" spans="14:14" ht="15" customHeight="1" x14ac:dyDescent="0.2">
      <c r="N1046" s="46"/>
    </row>
    <row r="1047" spans="14:14" ht="15" customHeight="1" x14ac:dyDescent="0.2">
      <c r="N1047" s="46"/>
    </row>
    <row r="1048" spans="14:14" ht="15" customHeight="1" x14ac:dyDescent="0.2">
      <c r="N1048" s="46"/>
    </row>
    <row r="1049" spans="14:14" ht="15" customHeight="1" x14ac:dyDescent="0.2">
      <c r="N1049" s="46"/>
    </row>
    <row r="1050" spans="14:14" ht="15" customHeight="1" x14ac:dyDescent="0.2">
      <c r="N1050" s="46"/>
    </row>
    <row r="1051" spans="14:14" ht="15" customHeight="1" x14ac:dyDescent="0.2">
      <c r="N1051" s="46"/>
    </row>
    <row r="1052" spans="14:14" ht="15" customHeight="1" x14ac:dyDescent="0.2">
      <c r="N1052" s="46"/>
    </row>
    <row r="1053" spans="14:14" ht="15" customHeight="1" x14ac:dyDescent="0.2">
      <c r="N1053" s="46"/>
    </row>
    <row r="1054" spans="14:14" ht="15" customHeight="1" x14ac:dyDescent="0.2">
      <c r="N1054" s="46"/>
    </row>
    <row r="1055" spans="14:14" ht="15" customHeight="1" x14ac:dyDescent="0.2">
      <c r="N1055" s="46"/>
    </row>
    <row r="1056" spans="14:14" ht="15" customHeight="1" x14ac:dyDescent="0.2">
      <c r="N1056" s="46"/>
    </row>
    <row r="1057" spans="14:14" ht="15" customHeight="1" x14ac:dyDescent="0.2">
      <c r="N1057" s="46"/>
    </row>
    <row r="1058" spans="14:14" ht="15" customHeight="1" x14ac:dyDescent="0.2">
      <c r="N1058" s="46"/>
    </row>
    <row r="1059" spans="14:14" ht="15" customHeight="1" x14ac:dyDescent="0.2">
      <c r="N1059" s="46"/>
    </row>
    <row r="1060" spans="14:14" ht="15" customHeight="1" x14ac:dyDescent="0.2">
      <c r="N1060" s="46"/>
    </row>
    <row r="1061" spans="14:14" ht="15" customHeight="1" x14ac:dyDescent="0.2">
      <c r="N1061" s="46"/>
    </row>
    <row r="1062" spans="14:14" ht="15" customHeight="1" x14ac:dyDescent="0.2">
      <c r="N1062" s="46"/>
    </row>
    <row r="1063" spans="14:14" ht="15" customHeight="1" x14ac:dyDescent="0.2">
      <c r="N1063" s="46"/>
    </row>
    <row r="1064" spans="14:14" ht="15" customHeight="1" x14ac:dyDescent="0.2">
      <c r="N1064" s="46"/>
    </row>
    <row r="1065" spans="14:14" ht="15" customHeight="1" x14ac:dyDescent="0.2">
      <c r="N1065" s="46"/>
    </row>
    <row r="1066" spans="14:14" ht="15" customHeight="1" x14ac:dyDescent="0.2">
      <c r="N1066" s="46"/>
    </row>
    <row r="1067" spans="14:14" ht="15" customHeight="1" x14ac:dyDescent="0.2">
      <c r="N1067" s="46"/>
    </row>
    <row r="1068" spans="14:14" ht="15" customHeight="1" x14ac:dyDescent="0.2">
      <c r="N1068" s="46"/>
    </row>
    <row r="1069" spans="14:14" ht="15" customHeight="1" x14ac:dyDescent="0.2">
      <c r="N1069" s="46"/>
    </row>
    <row r="1070" spans="14:14" ht="15" customHeight="1" x14ac:dyDescent="0.2">
      <c r="N1070" s="46"/>
    </row>
    <row r="1071" spans="14:14" ht="15" customHeight="1" x14ac:dyDescent="0.2">
      <c r="N1071" s="46"/>
    </row>
    <row r="1072" spans="14:14" ht="15" customHeight="1" x14ac:dyDescent="0.2">
      <c r="N1072" s="46"/>
    </row>
    <row r="1073" spans="14:14" ht="15" customHeight="1" x14ac:dyDescent="0.2">
      <c r="N1073" s="46"/>
    </row>
    <row r="1074" spans="14:14" ht="15" customHeight="1" x14ac:dyDescent="0.2">
      <c r="N1074" s="46"/>
    </row>
    <row r="1075" spans="14:14" ht="15" customHeight="1" x14ac:dyDescent="0.2">
      <c r="N1075" s="46"/>
    </row>
    <row r="1076" spans="14:14" ht="15" customHeight="1" x14ac:dyDescent="0.2">
      <c r="N1076" s="46"/>
    </row>
    <row r="1077" spans="14:14" ht="15" customHeight="1" x14ac:dyDescent="0.2">
      <c r="N1077" s="46"/>
    </row>
    <row r="1078" spans="14:14" ht="15" customHeight="1" x14ac:dyDescent="0.2">
      <c r="N1078" s="46"/>
    </row>
    <row r="1079" spans="14:14" ht="15" customHeight="1" x14ac:dyDescent="0.2">
      <c r="N1079" s="46"/>
    </row>
    <row r="1080" spans="14:14" ht="15" customHeight="1" x14ac:dyDescent="0.2">
      <c r="N1080" s="46"/>
    </row>
    <row r="1081" spans="14:14" ht="15" customHeight="1" x14ac:dyDescent="0.2">
      <c r="N1081" s="46"/>
    </row>
    <row r="1082" spans="14:14" ht="15" customHeight="1" x14ac:dyDescent="0.2">
      <c r="N1082" s="46"/>
    </row>
    <row r="1083" spans="14:14" ht="15" customHeight="1" x14ac:dyDescent="0.2">
      <c r="N1083" s="46"/>
    </row>
    <row r="1084" spans="14:14" ht="15" customHeight="1" x14ac:dyDescent="0.2">
      <c r="N1084" s="46"/>
    </row>
    <row r="1085" spans="14:14" ht="15" customHeight="1" x14ac:dyDescent="0.2">
      <c r="N1085" s="46"/>
    </row>
    <row r="1086" spans="14:14" ht="15" customHeight="1" x14ac:dyDescent="0.2">
      <c r="N1086" s="46"/>
    </row>
    <row r="1087" spans="14:14" ht="15" customHeight="1" x14ac:dyDescent="0.2">
      <c r="N1087" s="46"/>
    </row>
    <row r="1088" spans="14:14" ht="15" customHeight="1" x14ac:dyDescent="0.2">
      <c r="N1088" s="46"/>
    </row>
    <row r="1089" spans="14:14" ht="15" customHeight="1" x14ac:dyDescent="0.2">
      <c r="N1089" s="46"/>
    </row>
    <row r="1090" spans="14:14" ht="15" customHeight="1" x14ac:dyDescent="0.2">
      <c r="N1090" s="46"/>
    </row>
    <row r="1091" spans="14:14" ht="15" customHeight="1" x14ac:dyDescent="0.2">
      <c r="N1091" s="46"/>
    </row>
    <row r="1092" spans="14:14" ht="15" customHeight="1" x14ac:dyDescent="0.2">
      <c r="N1092" s="46"/>
    </row>
    <row r="1093" spans="14:14" ht="15" customHeight="1" x14ac:dyDescent="0.2">
      <c r="N1093" s="46"/>
    </row>
    <row r="1094" spans="14:14" ht="15" customHeight="1" x14ac:dyDescent="0.2">
      <c r="N1094" s="46"/>
    </row>
    <row r="1095" spans="14:14" ht="15" customHeight="1" x14ac:dyDescent="0.2">
      <c r="N1095" s="46"/>
    </row>
    <row r="1096" spans="14:14" ht="15" customHeight="1" x14ac:dyDescent="0.2">
      <c r="N1096" s="46"/>
    </row>
    <row r="1097" spans="14:14" ht="15" customHeight="1" x14ac:dyDescent="0.2">
      <c r="N1097" s="46"/>
    </row>
    <row r="1098" spans="14:14" ht="15" customHeight="1" x14ac:dyDescent="0.2">
      <c r="N1098" s="46"/>
    </row>
    <row r="1099" spans="14:14" ht="15" customHeight="1" x14ac:dyDescent="0.2">
      <c r="N1099" s="46"/>
    </row>
    <row r="1100" spans="14:14" ht="15" customHeight="1" x14ac:dyDescent="0.2">
      <c r="N1100" s="46"/>
    </row>
    <row r="1101" spans="14:14" ht="15" customHeight="1" x14ac:dyDescent="0.2">
      <c r="N1101" s="46"/>
    </row>
    <row r="1102" spans="14:14" ht="15" customHeight="1" x14ac:dyDescent="0.2">
      <c r="N1102" s="46"/>
    </row>
    <row r="1103" spans="14:14" ht="15" customHeight="1" x14ac:dyDescent="0.2">
      <c r="N1103" s="46"/>
    </row>
    <row r="1104" spans="14:14" ht="15" customHeight="1" x14ac:dyDescent="0.2">
      <c r="N1104" s="46"/>
    </row>
    <row r="1105" spans="14:14" ht="15" customHeight="1" x14ac:dyDescent="0.2">
      <c r="N1105" s="46"/>
    </row>
    <row r="1106" spans="14:14" ht="15" customHeight="1" x14ac:dyDescent="0.2">
      <c r="N1106" s="46"/>
    </row>
    <row r="1107" spans="14:14" ht="15" customHeight="1" x14ac:dyDescent="0.2">
      <c r="N1107" s="46"/>
    </row>
    <row r="1108" spans="14:14" ht="15" customHeight="1" x14ac:dyDescent="0.2">
      <c r="N1108" s="46"/>
    </row>
    <row r="1109" spans="14:14" ht="15" customHeight="1" x14ac:dyDescent="0.2">
      <c r="N1109" s="46"/>
    </row>
    <row r="1110" spans="14:14" ht="15" customHeight="1" x14ac:dyDescent="0.2">
      <c r="N1110" s="46"/>
    </row>
    <row r="1111" spans="14:14" ht="15" customHeight="1" x14ac:dyDescent="0.2">
      <c r="N1111" s="46"/>
    </row>
    <row r="1112" spans="14:14" ht="15" customHeight="1" x14ac:dyDescent="0.2">
      <c r="N1112" s="46"/>
    </row>
    <row r="1113" spans="14:14" ht="15" customHeight="1" x14ac:dyDescent="0.2">
      <c r="N1113" s="46"/>
    </row>
    <row r="1114" spans="14:14" ht="15" customHeight="1" x14ac:dyDescent="0.2">
      <c r="N1114" s="46"/>
    </row>
    <row r="1115" spans="14:14" ht="15" customHeight="1" x14ac:dyDescent="0.2">
      <c r="N1115" s="46"/>
    </row>
    <row r="1116" spans="14:14" ht="15" customHeight="1" x14ac:dyDescent="0.2">
      <c r="N1116" s="46"/>
    </row>
    <row r="1117" spans="14:14" ht="15" customHeight="1" x14ac:dyDescent="0.2">
      <c r="N1117" s="46"/>
    </row>
    <row r="1118" spans="14:14" ht="15" customHeight="1" x14ac:dyDescent="0.2">
      <c r="N1118" s="46"/>
    </row>
    <row r="1119" spans="14:14" ht="15" customHeight="1" x14ac:dyDescent="0.2">
      <c r="N1119" s="46"/>
    </row>
    <row r="1120" spans="14:14" ht="15" customHeight="1" x14ac:dyDescent="0.2">
      <c r="N1120" s="46"/>
    </row>
    <row r="1121" spans="14:14" ht="15" customHeight="1" x14ac:dyDescent="0.2">
      <c r="N1121" s="46"/>
    </row>
    <row r="1122" spans="14:14" ht="15" customHeight="1" x14ac:dyDescent="0.2">
      <c r="N1122" s="46"/>
    </row>
    <row r="1123" spans="14:14" ht="15" customHeight="1" x14ac:dyDescent="0.2">
      <c r="N1123" s="46"/>
    </row>
    <row r="1124" spans="14:14" ht="15" customHeight="1" x14ac:dyDescent="0.2">
      <c r="N1124" s="46"/>
    </row>
    <row r="1125" spans="14:14" ht="15" customHeight="1" x14ac:dyDescent="0.2">
      <c r="N1125" s="46"/>
    </row>
    <row r="1126" spans="14:14" ht="15" customHeight="1" x14ac:dyDescent="0.2">
      <c r="N1126" s="46"/>
    </row>
    <row r="1127" spans="14:14" ht="15" customHeight="1" x14ac:dyDescent="0.2">
      <c r="N1127" s="46"/>
    </row>
  </sheetData>
  <autoFilter ref="A1:I321" xr:uid="{00000000-0001-0000-0300-000000000000}">
    <sortState xmlns:xlrd2="http://schemas.microsoft.com/office/spreadsheetml/2017/richdata2" ref="A2:I321">
      <sortCondition ref="A1:A321"/>
    </sortState>
  </autoFilter>
  <sortState xmlns:xlrd2="http://schemas.microsoft.com/office/spreadsheetml/2017/richdata2" ref="A2:L1127">
    <sortCondition ref="A1:A1127"/>
  </sortState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217"/>
  <sheetViews>
    <sheetView topLeftCell="A68" zoomScaleNormal="88" workbookViewId="0">
      <selection activeCell="J79" sqref="J79"/>
    </sheetView>
  </sheetViews>
  <sheetFormatPr baseColWidth="10" defaultColWidth="8.83203125" defaultRowHeight="15" customHeight="1" x14ac:dyDescent="0.2"/>
  <cols>
    <col min="5" max="5" width="15.83203125" customWidth="1"/>
    <col min="7" max="7" width="8.83203125" style="20"/>
    <col min="9" max="10" width="8.83203125" style="27"/>
    <col min="11" max="11" width="8.83203125" style="20"/>
    <col min="12" max="12" width="21.33203125" style="32" customWidth="1"/>
    <col min="13" max="13" width="21" style="68" customWidth="1"/>
    <col min="14" max="15" width="13" style="69" customWidth="1"/>
    <col min="17" max="17" width="21" style="20" customWidth="1"/>
    <col min="18" max="18" width="13" customWidth="1"/>
  </cols>
  <sheetData>
    <row r="1" spans="1:18" s="21" customFormat="1" ht="15" customHeight="1" x14ac:dyDescent="0.2">
      <c r="A1" s="96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30</v>
      </c>
      <c r="J1" s="34" t="s">
        <v>63</v>
      </c>
      <c r="K1" s="87"/>
      <c r="L1" s="78"/>
      <c r="M1" s="79"/>
      <c r="N1" s="80"/>
      <c r="O1" s="80"/>
      <c r="Q1" s="81"/>
      <c r="R1" s="82"/>
    </row>
    <row r="2" spans="1:18" ht="15" customHeight="1" x14ac:dyDescent="0.2">
      <c r="A2" s="27" t="s">
        <v>26</v>
      </c>
      <c r="B2" s="27"/>
      <c r="C2" s="27"/>
      <c r="D2" s="27"/>
      <c r="E2" s="27"/>
      <c r="F2" s="27"/>
      <c r="G2" s="27"/>
      <c r="H2" s="27"/>
      <c r="J2" s="20"/>
      <c r="K2" s="27"/>
      <c r="L2" s="40"/>
      <c r="Q2" s="22"/>
      <c r="R2" s="25"/>
    </row>
    <row r="3" spans="1:18" ht="15" customHeight="1" x14ac:dyDescent="0.2">
      <c r="A3" s="27" t="s">
        <v>37</v>
      </c>
      <c r="B3" s="27" t="s">
        <v>181</v>
      </c>
      <c r="C3" s="27">
        <v>424525</v>
      </c>
      <c r="D3" s="27" t="s">
        <v>76</v>
      </c>
      <c r="E3" s="27" t="s">
        <v>144</v>
      </c>
      <c r="F3" s="27">
        <v>230000</v>
      </c>
      <c r="G3" s="27">
        <v>15</v>
      </c>
      <c r="H3" s="27">
        <v>14.04</v>
      </c>
      <c r="J3" s="20">
        <f>G3*H3+1.5*G3*I3</f>
        <v>210.6</v>
      </c>
      <c r="K3" s="27"/>
      <c r="L3" s="40"/>
      <c r="Q3" s="22"/>
      <c r="R3" s="25"/>
    </row>
    <row r="4" spans="1:18" ht="15" customHeight="1" x14ac:dyDescent="0.2">
      <c r="A4" s="27" t="s">
        <v>37</v>
      </c>
      <c r="B4" s="27" t="s">
        <v>181</v>
      </c>
      <c r="C4" s="27">
        <v>534380</v>
      </c>
      <c r="D4" s="27" t="s">
        <v>76</v>
      </c>
      <c r="E4" s="27" t="s">
        <v>125</v>
      </c>
      <c r="F4" s="27">
        <v>230000</v>
      </c>
      <c r="G4" s="27">
        <v>22</v>
      </c>
      <c r="H4" s="27">
        <v>1.8</v>
      </c>
      <c r="J4" s="20">
        <f t="shared" ref="J4:J67" si="0">G4*H4+1.5*G4*I4</f>
        <v>39.6</v>
      </c>
      <c r="K4" s="27"/>
      <c r="L4" s="40"/>
      <c r="Q4" s="22"/>
      <c r="R4" s="25"/>
    </row>
    <row r="5" spans="1:18" ht="15" customHeight="1" x14ac:dyDescent="0.2">
      <c r="A5" s="27" t="s">
        <v>37</v>
      </c>
      <c r="B5" s="27" t="s">
        <v>181</v>
      </c>
      <c r="C5" s="27">
        <v>534900</v>
      </c>
      <c r="D5" s="27" t="s">
        <v>76</v>
      </c>
      <c r="E5" s="27" t="s">
        <v>162</v>
      </c>
      <c r="F5" s="27">
        <v>230000</v>
      </c>
      <c r="G5" s="27">
        <v>22</v>
      </c>
      <c r="H5" s="27">
        <v>1.82</v>
      </c>
      <c r="J5" s="20">
        <f t="shared" si="0"/>
        <v>40.04</v>
      </c>
      <c r="K5" s="27"/>
      <c r="L5" s="40"/>
      <c r="Q5" s="22"/>
      <c r="R5" s="25"/>
    </row>
    <row r="6" spans="1:18" ht="15" customHeight="1" x14ac:dyDescent="0.2">
      <c r="A6" s="27" t="s">
        <v>37</v>
      </c>
      <c r="B6" s="27" t="s">
        <v>181</v>
      </c>
      <c r="C6" s="27">
        <v>534900</v>
      </c>
      <c r="D6" s="27" t="s">
        <v>76</v>
      </c>
      <c r="E6" s="27" t="s">
        <v>162</v>
      </c>
      <c r="F6" s="27">
        <v>230000</v>
      </c>
      <c r="G6" s="27">
        <v>15</v>
      </c>
      <c r="H6" s="27">
        <v>6.72</v>
      </c>
      <c r="J6" s="20">
        <f t="shared" si="0"/>
        <v>100.8</v>
      </c>
      <c r="K6" s="27"/>
      <c r="L6" s="40"/>
      <c r="Q6" s="22"/>
      <c r="R6" s="25"/>
    </row>
    <row r="7" spans="1:18" ht="15" customHeight="1" x14ac:dyDescent="0.2">
      <c r="A7" s="27" t="s">
        <v>37</v>
      </c>
      <c r="B7" s="27" t="s">
        <v>181</v>
      </c>
      <c r="C7" s="27">
        <v>90921</v>
      </c>
      <c r="D7" s="27" t="s">
        <v>76</v>
      </c>
      <c r="E7" s="27" t="s">
        <v>72</v>
      </c>
      <c r="F7" s="27">
        <v>230000</v>
      </c>
      <c r="G7" s="27">
        <v>22</v>
      </c>
      <c r="H7" s="27">
        <v>2.69</v>
      </c>
      <c r="J7" s="20">
        <f t="shared" si="0"/>
        <v>59.18</v>
      </c>
      <c r="K7" s="27"/>
      <c r="L7" s="40"/>
      <c r="Q7" s="22"/>
      <c r="R7" s="25"/>
    </row>
    <row r="8" spans="1:18" ht="15" customHeight="1" x14ac:dyDescent="0.2">
      <c r="A8" s="27" t="s">
        <v>37</v>
      </c>
      <c r="B8" s="27" t="s">
        <v>181</v>
      </c>
      <c r="C8" s="27">
        <v>90921</v>
      </c>
      <c r="D8" s="27" t="s">
        <v>76</v>
      </c>
      <c r="E8" s="27" t="s">
        <v>72</v>
      </c>
      <c r="F8" s="27">
        <v>230000</v>
      </c>
      <c r="G8" s="27">
        <v>15</v>
      </c>
      <c r="H8" s="27">
        <v>12.06</v>
      </c>
      <c r="J8" s="20">
        <f t="shared" si="0"/>
        <v>180.9</v>
      </c>
      <c r="K8" s="27"/>
      <c r="L8" s="40"/>
      <c r="Q8" s="22"/>
      <c r="R8" s="25"/>
    </row>
    <row r="9" spans="1:18" ht="15" customHeight="1" x14ac:dyDescent="0.2">
      <c r="A9" s="27" t="s">
        <v>37</v>
      </c>
      <c r="B9" s="27" t="s">
        <v>181</v>
      </c>
      <c r="C9" s="27">
        <v>347082</v>
      </c>
      <c r="D9" s="27" t="s">
        <v>76</v>
      </c>
      <c r="E9" s="27" t="s">
        <v>143</v>
      </c>
      <c r="F9" s="27">
        <v>230000</v>
      </c>
      <c r="G9" s="27">
        <v>22</v>
      </c>
      <c r="H9" s="27">
        <v>1.68</v>
      </c>
      <c r="J9" s="20">
        <f t="shared" si="0"/>
        <v>36.96</v>
      </c>
      <c r="K9" s="27"/>
      <c r="L9" s="40"/>
      <c r="Q9" s="22"/>
      <c r="R9" s="25"/>
    </row>
    <row r="10" spans="1:18" ht="15" customHeight="1" x14ac:dyDescent="0.2">
      <c r="A10" s="27" t="s">
        <v>37</v>
      </c>
      <c r="B10" s="27" t="s">
        <v>181</v>
      </c>
      <c r="C10" s="27">
        <v>347082</v>
      </c>
      <c r="D10" s="27" t="s">
        <v>76</v>
      </c>
      <c r="E10" s="27" t="s">
        <v>143</v>
      </c>
      <c r="F10" s="27">
        <v>230000</v>
      </c>
      <c r="G10" s="27">
        <v>15</v>
      </c>
      <c r="H10" s="27">
        <v>7.84</v>
      </c>
      <c r="J10" s="20">
        <f t="shared" si="0"/>
        <v>117.6</v>
      </c>
      <c r="K10" s="27"/>
      <c r="L10" s="40"/>
      <c r="Q10" s="22"/>
      <c r="R10" s="25"/>
    </row>
    <row r="11" spans="1:18" ht="15" customHeight="1" x14ac:dyDescent="0.2">
      <c r="A11" s="27" t="s">
        <v>37</v>
      </c>
      <c r="B11" s="27" t="s">
        <v>181</v>
      </c>
      <c r="C11" s="27">
        <v>483298</v>
      </c>
      <c r="D11" s="27" t="s">
        <v>76</v>
      </c>
      <c r="E11" s="27" t="s">
        <v>145</v>
      </c>
      <c r="F11" s="27">
        <v>230000</v>
      </c>
      <c r="G11" s="27">
        <v>22</v>
      </c>
      <c r="H11" s="27">
        <v>2.71</v>
      </c>
      <c r="J11" s="20">
        <f t="shared" si="0"/>
        <v>59.62</v>
      </c>
      <c r="K11" s="27"/>
      <c r="L11" s="40"/>
      <c r="Q11" s="22"/>
      <c r="R11" s="25"/>
    </row>
    <row r="12" spans="1:18" ht="15" customHeight="1" x14ac:dyDescent="0.2">
      <c r="A12" s="27" t="s">
        <v>37</v>
      </c>
      <c r="B12" s="27" t="s">
        <v>181</v>
      </c>
      <c r="C12" s="27">
        <v>483298</v>
      </c>
      <c r="D12" s="27" t="s">
        <v>76</v>
      </c>
      <c r="E12" s="27" t="s">
        <v>145</v>
      </c>
      <c r="F12" s="27">
        <v>230000</v>
      </c>
      <c r="G12" s="27">
        <v>15</v>
      </c>
      <c r="H12" s="27">
        <v>14.72</v>
      </c>
      <c r="J12" s="20">
        <f t="shared" si="0"/>
        <v>220.8</v>
      </c>
      <c r="K12" s="27"/>
      <c r="L12" s="40"/>
      <c r="Q12" s="22"/>
      <c r="R12" s="25"/>
    </row>
    <row r="13" spans="1:18" ht="15" customHeight="1" x14ac:dyDescent="0.2">
      <c r="A13" s="27" t="s">
        <v>37</v>
      </c>
      <c r="B13" s="27" t="s">
        <v>181</v>
      </c>
      <c r="C13" s="27">
        <v>68546</v>
      </c>
      <c r="D13" s="27" t="s">
        <v>76</v>
      </c>
      <c r="E13" s="27" t="s">
        <v>122</v>
      </c>
      <c r="F13" s="27">
        <v>230000</v>
      </c>
      <c r="G13" s="27">
        <v>22</v>
      </c>
      <c r="H13" s="27">
        <v>4.5599999999999996</v>
      </c>
      <c r="J13" s="20">
        <f t="shared" si="0"/>
        <v>100.32</v>
      </c>
      <c r="K13" s="27"/>
      <c r="L13" s="40"/>
      <c r="Q13" s="22"/>
      <c r="R13" s="25"/>
    </row>
    <row r="14" spans="1:18" ht="15" customHeight="1" x14ac:dyDescent="0.2">
      <c r="A14" s="27" t="s">
        <v>37</v>
      </c>
      <c r="B14" s="27" t="s">
        <v>181</v>
      </c>
      <c r="C14" s="27">
        <v>68546</v>
      </c>
      <c r="D14" s="27" t="s">
        <v>76</v>
      </c>
      <c r="E14" s="27" t="s">
        <v>122</v>
      </c>
      <c r="F14" s="27">
        <v>230000</v>
      </c>
      <c r="G14" s="27">
        <v>15</v>
      </c>
      <c r="H14" s="27">
        <v>57.84</v>
      </c>
      <c r="J14" s="20">
        <f t="shared" si="0"/>
        <v>867.6</v>
      </c>
      <c r="K14" s="27"/>
      <c r="L14" s="40"/>
      <c r="Q14" s="22"/>
      <c r="R14" s="25"/>
    </row>
    <row r="15" spans="1:18" ht="15" customHeight="1" x14ac:dyDescent="0.2">
      <c r="A15" s="27" t="s">
        <v>37</v>
      </c>
      <c r="B15" s="27" t="s">
        <v>181</v>
      </c>
      <c r="C15" s="27">
        <v>68546</v>
      </c>
      <c r="D15" s="27" t="s">
        <v>76</v>
      </c>
      <c r="E15" s="27" t="s">
        <v>122</v>
      </c>
      <c r="F15" s="27">
        <v>230000</v>
      </c>
      <c r="G15" s="27">
        <v>22</v>
      </c>
      <c r="H15" s="27">
        <v>7.11</v>
      </c>
      <c r="J15" s="20">
        <f t="shared" si="0"/>
        <v>156.42000000000002</v>
      </c>
      <c r="K15" s="27"/>
      <c r="L15" s="40"/>
      <c r="Q15" s="22"/>
      <c r="R15" s="25"/>
    </row>
    <row r="16" spans="1:18" ht="15" customHeight="1" x14ac:dyDescent="0.2">
      <c r="A16" s="27" t="s">
        <v>37</v>
      </c>
      <c r="B16" s="27" t="s">
        <v>181</v>
      </c>
      <c r="C16" s="27">
        <v>463981</v>
      </c>
      <c r="D16" s="27" t="s">
        <v>76</v>
      </c>
      <c r="E16" s="27" t="s">
        <v>182</v>
      </c>
      <c r="F16" s="27">
        <v>230000</v>
      </c>
      <c r="G16" s="27">
        <v>22</v>
      </c>
      <c r="H16" s="27">
        <v>2.19</v>
      </c>
      <c r="J16" s="20">
        <f t="shared" si="0"/>
        <v>48.18</v>
      </c>
      <c r="K16" s="27"/>
      <c r="L16" s="40"/>
      <c r="Q16" s="22"/>
      <c r="R16" s="25"/>
    </row>
    <row r="17" spans="1:18" ht="15" customHeight="1" x14ac:dyDescent="0.2">
      <c r="A17" s="27" t="s">
        <v>37</v>
      </c>
      <c r="B17" s="27" t="s">
        <v>181</v>
      </c>
      <c r="C17" s="27">
        <v>463981</v>
      </c>
      <c r="D17" s="27" t="s">
        <v>76</v>
      </c>
      <c r="E17" s="27" t="s">
        <v>182</v>
      </c>
      <c r="F17" s="27">
        <v>230000</v>
      </c>
      <c r="G17" s="27">
        <v>15</v>
      </c>
      <c r="H17" s="27">
        <v>11.16</v>
      </c>
      <c r="J17" s="20">
        <f t="shared" si="0"/>
        <v>167.4</v>
      </c>
      <c r="K17" s="27"/>
      <c r="L17" s="40"/>
      <c r="Q17" s="22"/>
      <c r="R17" s="25"/>
    </row>
    <row r="18" spans="1:18" ht="15" customHeight="1" x14ac:dyDescent="0.2">
      <c r="A18" s="27" t="s">
        <v>37</v>
      </c>
      <c r="B18" s="27" t="s">
        <v>181</v>
      </c>
      <c r="C18" s="27">
        <v>535143</v>
      </c>
      <c r="D18" s="27" t="s">
        <v>76</v>
      </c>
      <c r="E18" s="27" t="s">
        <v>135</v>
      </c>
      <c r="F18" s="27">
        <v>230000</v>
      </c>
      <c r="G18" s="27">
        <v>22</v>
      </c>
      <c r="H18" s="27">
        <v>5.18</v>
      </c>
      <c r="J18" s="20">
        <f t="shared" si="0"/>
        <v>113.96</v>
      </c>
      <c r="K18" s="27"/>
      <c r="L18" s="40"/>
      <c r="Q18" s="22"/>
      <c r="R18" s="25"/>
    </row>
    <row r="19" spans="1:18" ht="15" customHeight="1" x14ac:dyDescent="0.2">
      <c r="A19" s="27" t="s">
        <v>37</v>
      </c>
      <c r="B19" s="27" t="s">
        <v>181</v>
      </c>
      <c r="C19" s="27">
        <v>535143</v>
      </c>
      <c r="D19" s="27" t="s">
        <v>76</v>
      </c>
      <c r="E19" s="27" t="s">
        <v>135</v>
      </c>
      <c r="F19" s="27">
        <v>230000</v>
      </c>
      <c r="G19" s="27">
        <v>15</v>
      </c>
      <c r="H19" s="27">
        <v>3.78</v>
      </c>
      <c r="J19" s="20">
        <f t="shared" si="0"/>
        <v>56.699999999999996</v>
      </c>
      <c r="K19" s="27"/>
      <c r="L19" s="40"/>
      <c r="O19" s="70"/>
      <c r="Q19" s="22"/>
      <c r="R19" s="25"/>
    </row>
    <row r="20" spans="1:18" ht="15" customHeight="1" x14ac:dyDescent="0.2">
      <c r="A20" s="27" t="s">
        <v>37</v>
      </c>
      <c r="B20" s="27" t="s">
        <v>181</v>
      </c>
      <c r="C20" s="27">
        <v>463749</v>
      </c>
      <c r="D20" s="27" t="s">
        <v>76</v>
      </c>
      <c r="E20" s="27" t="s">
        <v>108</v>
      </c>
      <c r="F20" s="27">
        <v>230000</v>
      </c>
      <c r="G20" s="27">
        <v>22</v>
      </c>
      <c r="H20" s="27">
        <v>0.57999999999999996</v>
      </c>
      <c r="J20" s="20">
        <f t="shared" si="0"/>
        <v>12.76</v>
      </c>
      <c r="K20" s="27"/>
      <c r="L20" s="40"/>
      <c r="M20" s="70"/>
      <c r="O20" s="70"/>
      <c r="Q20" s="22"/>
      <c r="R20" s="25"/>
    </row>
    <row r="21" spans="1:18" s="27" customFormat="1" ht="15" customHeight="1" x14ac:dyDescent="0.2">
      <c r="A21" s="27" t="s">
        <v>37</v>
      </c>
      <c r="B21" s="27" t="s">
        <v>181</v>
      </c>
      <c r="C21" s="27">
        <v>463749</v>
      </c>
      <c r="D21" s="27" t="s">
        <v>76</v>
      </c>
      <c r="E21" s="27" t="s">
        <v>108</v>
      </c>
      <c r="F21" s="27">
        <v>230000</v>
      </c>
      <c r="G21" s="27">
        <v>15</v>
      </c>
      <c r="H21" s="27">
        <v>7.26</v>
      </c>
      <c r="J21" s="20">
        <f t="shared" si="0"/>
        <v>108.89999999999999</v>
      </c>
      <c r="L21" s="40"/>
      <c r="M21" s="71"/>
      <c r="N21" s="69"/>
      <c r="O21" s="70"/>
      <c r="Q21" s="22"/>
      <c r="R21" s="25"/>
    </row>
    <row r="22" spans="1:18" ht="15" customHeight="1" x14ac:dyDescent="0.2">
      <c r="A22" s="27" t="s">
        <v>37</v>
      </c>
      <c r="B22" s="27" t="s">
        <v>181</v>
      </c>
      <c r="C22" s="27">
        <v>753481</v>
      </c>
      <c r="D22" s="27" t="s">
        <v>76</v>
      </c>
      <c r="E22" s="27" t="s">
        <v>146</v>
      </c>
      <c r="F22" s="27">
        <v>230000</v>
      </c>
      <c r="G22" s="27">
        <v>15</v>
      </c>
      <c r="H22" s="27">
        <v>3.61</v>
      </c>
      <c r="J22" s="20">
        <f t="shared" si="0"/>
        <v>54.15</v>
      </c>
      <c r="K22" s="27"/>
      <c r="L22" s="40"/>
      <c r="M22" s="71"/>
      <c r="O22" s="70"/>
      <c r="Q22" s="22"/>
      <c r="R22" s="25"/>
    </row>
    <row r="23" spans="1:18" s="23" customFormat="1" ht="15" customHeight="1" x14ac:dyDescent="0.2">
      <c r="A23" s="27" t="s">
        <v>37</v>
      </c>
      <c r="B23" s="27" t="s">
        <v>181</v>
      </c>
      <c r="C23" s="27">
        <v>402290</v>
      </c>
      <c r="D23" s="27" t="s">
        <v>76</v>
      </c>
      <c r="E23" s="27" t="s">
        <v>126</v>
      </c>
      <c r="F23" s="27">
        <v>230000</v>
      </c>
      <c r="G23" s="27">
        <v>22</v>
      </c>
      <c r="H23" s="27">
        <v>1.88</v>
      </c>
      <c r="I23" s="27"/>
      <c r="J23" s="20">
        <f t="shared" si="0"/>
        <v>41.36</v>
      </c>
      <c r="K23" s="27"/>
      <c r="L23" s="40"/>
      <c r="M23" s="71"/>
      <c r="N23" s="68"/>
      <c r="O23" s="70"/>
      <c r="Q23" s="22"/>
      <c r="R23" s="25"/>
    </row>
    <row r="24" spans="1:18" ht="15" customHeight="1" x14ac:dyDescent="0.2">
      <c r="A24" s="27" t="s">
        <v>37</v>
      </c>
      <c r="B24" s="27" t="s">
        <v>181</v>
      </c>
      <c r="C24" s="27">
        <v>402290</v>
      </c>
      <c r="D24" s="27" t="s">
        <v>76</v>
      </c>
      <c r="E24" s="27" t="s">
        <v>126</v>
      </c>
      <c r="F24" s="27">
        <v>230000</v>
      </c>
      <c r="G24" s="27">
        <v>15</v>
      </c>
      <c r="H24" s="27">
        <v>5.52</v>
      </c>
      <c r="J24" s="20">
        <f t="shared" si="0"/>
        <v>82.8</v>
      </c>
      <c r="K24" s="27"/>
      <c r="L24" s="40"/>
      <c r="M24" s="71"/>
      <c r="O24" s="70"/>
      <c r="Q24" s="22"/>
      <c r="R24" s="25"/>
    </row>
    <row r="25" spans="1:18" ht="15" customHeight="1" x14ac:dyDescent="0.2">
      <c r="A25" s="27" t="s">
        <v>37</v>
      </c>
      <c r="B25" s="27" t="s">
        <v>181</v>
      </c>
      <c r="C25" s="27">
        <v>931637</v>
      </c>
      <c r="D25" s="27" t="s">
        <v>76</v>
      </c>
      <c r="E25" s="27" t="s">
        <v>174</v>
      </c>
      <c r="F25" s="27">
        <v>230000</v>
      </c>
      <c r="G25" s="27">
        <v>14.25</v>
      </c>
      <c r="H25" s="27">
        <v>10</v>
      </c>
      <c r="J25" s="20">
        <f t="shared" si="0"/>
        <v>142.5</v>
      </c>
      <c r="K25" s="27"/>
      <c r="L25" s="40"/>
      <c r="M25" s="71"/>
      <c r="O25" s="70"/>
      <c r="Q25" s="22"/>
      <c r="R25" s="25"/>
    </row>
    <row r="26" spans="1:18" ht="15" customHeight="1" x14ac:dyDescent="0.2">
      <c r="A26" s="27" t="s">
        <v>37</v>
      </c>
      <c r="B26" s="27" t="s">
        <v>181</v>
      </c>
      <c r="C26" s="27">
        <v>931637</v>
      </c>
      <c r="D26" s="27" t="s">
        <v>76</v>
      </c>
      <c r="E26" s="27" t="s">
        <v>174</v>
      </c>
      <c r="F26" s="27">
        <v>230000</v>
      </c>
      <c r="G26" s="27">
        <v>22</v>
      </c>
      <c r="H26" s="27">
        <v>1.95</v>
      </c>
      <c r="J26" s="20">
        <f t="shared" si="0"/>
        <v>42.9</v>
      </c>
      <c r="K26" s="27"/>
      <c r="L26" s="40"/>
      <c r="O26" s="70"/>
      <c r="Q26" s="22"/>
      <c r="R26" s="25"/>
    </row>
    <row r="27" spans="1:18" ht="15" customHeight="1" x14ac:dyDescent="0.2">
      <c r="A27" s="27" t="s">
        <v>37</v>
      </c>
      <c r="B27" s="27" t="s">
        <v>181</v>
      </c>
      <c r="C27" s="27">
        <v>931637</v>
      </c>
      <c r="D27" s="27" t="s">
        <v>76</v>
      </c>
      <c r="E27" s="27" t="s">
        <v>174</v>
      </c>
      <c r="F27" s="27">
        <v>230000</v>
      </c>
      <c r="G27" s="27">
        <v>15</v>
      </c>
      <c r="H27" s="27">
        <v>8.8800000000000008</v>
      </c>
      <c r="J27" s="20">
        <f t="shared" si="0"/>
        <v>133.20000000000002</v>
      </c>
      <c r="K27" s="27"/>
      <c r="L27" s="40"/>
      <c r="O27" s="70"/>
      <c r="Q27" s="22"/>
      <c r="R27" s="25"/>
    </row>
    <row r="28" spans="1:18" ht="15" customHeight="1" x14ac:dyDescent="0.2">
      <c r="A28" s="27" t="s">
        <v>37</v>
      </c>
      <c r="B28" s="27" t="s">
        <v>181</v>
      </c>
      <c r="C28" s="27">
        <v>90121</v>
      </c>
      <c r="D28" s="27" t="s">
        <v>76</v>
      </c>
      <c r="E28" s="27" t="s">
        <v>73</v>
      </c>
      <c r="F28" s="27">
        <v>230000</v>
      </c>
      <c r="G28" s="27">
        <v>18</v>
      </c>
      <c r="H28" s="27">
        <v>11.58</v>
      </c>
      <c r="J28" s="20">
        <f t="shared" si="0"/>
        <v>208.44</v>
      </c>
      <c r="K28" s="27"/>
      <c r="L28" s="40"/>
      <c r="O28" s="70"/>
      <c r="Q28" s="22"/>
      <c r="R28" s="25"/>
    </row>
    <row r="29" spans="1:18" ht="15" customHeight="1" x14ac:dyDescent="0.2">
      <c r="A29" s="27" t="s">
        <v>37</v>
      </c>
      <c r="B29" s="27" t="s">
        <v>181</v>
      </c>
      <c r="C29" s="27">
        <v>210791</v>
      </c>
      <c r="D29" s="27" t="s">
        <v>76</v>
      </c>
      <c r="E29" s="27" t="s">
        <v>136</v>
      </c>
      <c r="F29" s="27">
        <v>230000</v>
      </c>
      <c r="G29" s="27">
        <v>15</v>
      </c>
      <c r="H29" s="27">
        <v>3.84</v>
      </c>
      <c r="J29" s="20">
        <f t="shared" si="0"/>
        <v>57.599999999999994</v>
      </c>
      <c r="K29" s="27"/>
      <c r="L29" s="40"/>
      <c r="O29" s="70"/>
      <c r="Q29" s="22"/>
      <c r="R29" s="25"/>
    </row>
    <row r="30" spans="1:18" ht="15" customHeight="1" x14ac:dyDescent="0.2">
      <c r="A30" s="27" t="s">
        <v>37</v>
      </c>
      <c r="B30" s="27" t="s">
        <v>181</v>
      </c>
      <c r="C30" s="27">
        <v>233194</v>
      </c>
      <c r="D30" s="27" t="s">
        <v>76</v>
      </c>
      <c r="E30" s="27" t="s">
        <v>127</v>
      </c>
      <c r="F30" s="27">
        <v>230000</v>
      </c>
      <c r="G30" s="27">
        <v>15</v>
      </c>
      <c r="H30" s="27">
        <v>2.98</v>
      </c>
      <c r="J30" s="20">
        <f t="shared" si="0"/>
        <v>44.7</v>
      </c>
      <c r="K30" s="27"/>
      <c r="L30" s="40"/>
      <c r="O30" s="70"/>
      <c r="Q30" s="22"/>
      <c r="R30" s="25"/>
    </row>
    <row r="31" spans="1:18" ht="15" customHeight="1" x14ac:dyDescent="0.2">
      <c r="A31" s="27" t="s">
        <v>37</v>
      </c>
      <c r="B31" s="27" t="s">
        <v>181</v>
      </c>
      <c r="C31" s="27">
        <v>710170</v>
      </c>
      <c r="D31" s="27" t="s">
        <v>76</v>
      </c>
      <c r="E31" s="27" t="s">
        <v>121</v>
      </c>
      <c r="F31" s="27">
        <v>230000</v>
      </c>
      <c r="G31" s="27">
        <v>22</v>
      </c>
      <c r="H31" s="27">
        <v>3.43</v>
      </c>
      <c r="J31" s="20">
        <f t="shared" si="0"/>
        <v>75.460000000000008</v>
      </c>
      <c r="K31" s="27"/>
      <c r="L31" s="40"/>
      <c r="Q31"/>
    </row>
    <row r="32" spans="1:18" ht="15" customHeight="1" x14ac:dyDescent="0.2">
      <c r="A32" s="27" t="s">
        <v>37</v>
      </c>
      <c r="B32" s="27" t="s">
        <v>181</v>
      </c>
      <c r="C32" s="27">
        <v>710170</v>
      </c>
      <c r="D32" s="27" t="s">
        <v>76</v>
      </c>
      <c r="E32" s="27" t="s">
        <v>121</v>
      </c>
      <c r="F32" s="27">
        <v>230000</v>
      </c>
      <c r="G32" s="27">
        <v>15</v>
      </c>
      <c r="H32" s="27">
        <v>9.5500000000000007</v>
      </c>
      <c r="J32" s="20">
        <f t="shared" si="0"/>
        <v>143.25</v>
      </c>
      <c r="K32" s="27"/>
      <c r="L32" s="40"/>
    </row>
    <row r="33" spans="1:18" ht="15" customHeight="1" x14ac:dyDescent="0.2">
      <c r="A33" s="27" t="s">
        <v>37</v>
      </c>
      <c r="B33" s="27" t="s">
        <v>181</v>
      </c>
      <c r="C33" s="27">
        <v>346479</v>
      </c>
      <c r="D33" s="27" t="s">
        <v>76</v>
      </c>
      <c r="E33" s="27" t="s">
        <v>101</v>
      </c>
      <c r="F33" s="27">
        <v>230000</v>
      </c>
      <c r="G33" s="27">
        <v>22</v>
      </c>
      <c r="H33" s="27">
        <v>1.79</v>
      </c>
      <c r="J33" s="20">
        <f t="shared" si="0"/>
        <v>39.380000000000003</v>
      </c>
      <c r="K33" s="27"/>
      <c r="L33" s="40"/>
      <c r="N33" s="70"/>
    </row>
    <row r="34" spans="1:18" ht="15" customHeight="1" x14ac:dyDescent="0.2">
      <c r="A34" s="27" t="s">
        <v>37</v>
      </c>
      <c r="B34" s="27" t="s">
        <v>181</v>
      </c>
      <c r="C34" s="27">
        <v>346479</v>
      </c>
      <c r="D34" s="27" t="s">
        <v>76</v>
      </c>
      <c r="E34" s="27" t="s">
        <v>101</v>
      </c>
      <c r="F34" s="27">
        <v>230000</v>
      </c>
      <c r="G34" s="27">
        <v>15</v>
      </c>
      <c r="H34" s="27">
        <v>14.62</v>
      </c>
      <c r="J34" s="20">
        <f t="shared" si="0"/>
        <v>219.29999999999998</v>
      </c>
      <c r="K34" s="27"/>
      <c r="L34" s="40"/>
      <c r="N34" s="70"/>
      <c r="Q34" s="22"/>
      <c r="R34" s="25"/>
    </row>
    <row r="35" spans="1:18" ht="15" customHeight="1" x14ac:dyDescent="0.2">
      <c r="A35" s="27" t="s">
        <v>37</v>
      </c>
      <c r="B35" s="27" t="s">
        <v>181</v>
      </c>
      <c r="C35" s="27">
        <v>517616</v>
      </c>
      <c r="D35" s="27" t="s">
        <v>76</v>
      </c>
      <c r="E35" s="27" t="s">
        <v>137</v>
      </c>
      <c r="F35" s="27">
        <v>230000</v>
      </c>
      <c r="G35" s="27">
        <v>22</v>
      </c>
      <c r="H35" s="27">
        <v>1.45</v>
      </c>
      <c r="J35" s="20">
        <f t="shared" si="0"/>
        <v>31.9</v>
      </c>
      <c r="K35" s="27"/>
      <c r="L35" s="40"/>
      <c r="N35" s="70"/>
      <c r="Q35" s="22"/>
      <c r="R35" s="25"/>
    </row>
    <row r="36" spans="1:18" ht="15" customHeight="1" x14ac:dyDescent="0.2">
      <c r="A36" s="27" t="s">
        <v>37</v>
      </c>
      <c r="B36" s="27" t="s">
        <v>181</v>
      </c>
      <c r="C36" s="27">
        <v>517616</v>
      </c>
      <c r="D36" s="27" t="s">
        <v>76</v>
      </c>
      <c r="E36" s="27" t="s">
        <v>137</v>
      </c>
      <c r="F36" s="27">
        <v>230000</v>
      </c>
      <c r="G36" s="27">
        <v>15</v>
      </c>
      <c r="H36" s="27">
        <v>13.67</v>
      </c>
      <c r="J36" s="20">
        <f t="shared" si="0"/>
        <v>205.05</v>
      </c>
      <c r="K36" s="27"/>
      <c r="L36" s="40"/>
      <c r="N36" s="70"/>
      <c r="Q36" s="22"/>
      <c r="R36" s="25"/>
    </row>
    <row r="37" spans="1:18" ht="15" customHeight="1" x14ac:dyDescent="0.2">
      <c r="A37" s="27" t="s">
        <v>37</v>
      </c>
      <c r="B37" s="27" t="s">
        <v>181</v>
      </c>
      <c r="C37" s="27">
        <v>207203</v>
      </c>
      <c r="D37" s="27" t="s">
        <v>76</v>
      </c>
      <c r="E37" s="27" t="s">
        <v>103</v>
      </c>
      <c r="F37" s="27">
        <v>230000</v>
      </c>
      <c r="G37" s="27">
        <v>22</v>
      </c>
      <c r="H37" s="27">
        <v>1.38</v>
      </c>
      <c r="J37" s="20">
        <f t="shared" si="0"/>
        <v>30.36</v>
      </c>
      <c r="K37" s="27"/>
      <c r="L37" s="40"/>
      <c r="N37" s="70"/>
      <c r="Q37" s="22"/>
      <c r="R37" s="25"/>
    </row>
    <row r="38" spans="1:18" ht="15" customHeight="1" x14ac:dyDescent="0.2">
      <c r="A38" s="27" t="s">
        <v>37</v>
      </c>
      <c r="B38" s="27" t="s">
        <v>181</v>
      </c>
      <c r="C38" s="27">
        <v>534478</v>
      </c>
      <c r="D38" s="27" t="s">
        <v>76</v>
      </c>
      <c r="E38" s="27" t="s">
        <v>139</v>
      </c>
      <c r="F38" s="27">
        <v>230000</v>
      </c>
      <c r="G38" s="27">
        <v>22</v>
      </c>
      <c r="H38" s="27">
        <v>1.29</v>
      </c>
      <c r="J38" s="20">
        <f t="shared" si="0"/>
        <v>28.380000000000003</v>
      </c>
      <c r="K38" s="27"/>
      <c r="L38" s="40"/>
      <c r="N38" s="70"/>
    </row>
    <row r="39" spans="1:18" ht="15" customHeight="1" x14ac:dyDescent="0.2">
      <c r="A39" s="27" t="s">
        <v>37</v>
      </c>
      <c r="B39" s="27" t="s">
        <v>181</v>
      </c>
      <c r="C39" s="27">
        <v>534478</v>
      </c>
      <c r="D39" s="27" t="s">
        <v>76</v>
      </c>
      <c r="E39" s="27" t="s">
        <v>139</v>
      </c>
      <c r="F39" s="27">
        <v>230000</v>
      </c>
      <c r="G39" s="27">
        <v>15</v>
      </c>
      <c r="H39" s="27">
        <v>5.01</v>
      </c>
      <c r="J39" s="20">
        <f t="shared" si="0"/>
        <v>75.149999999999991</v>
      </c>
      <c r="K39" s="27"/>
      <c r="L39" s="40"/>
    </row>
    <row r="40" spans="1:18" ht="15" customHeight="1" x14ac:dyDescent="0.2">
      <c r="A40" s="27" t="s">
        <v>37</v>
      </c>
      <c r="B40" s="27" t="s">
        <v>181</v>
      </c>
      <c r="C40" s="27">
        <v>491136</v>
      </c>
      <c r="D40" s="27" t="s">
        <v>76</v>
      </c>
      <c r="E40" s="27" t="s">
        <v>163</v>
      </c>
      <c r="F40" s="27">
        <v>230000</v>
      </c>
      <c r="G40" s="27">
        <v>15</v>
      </c>
      <c r="H40" s="27">
        <v>13.47</v>
      </c>
      <c r="J40" s="20">
        <f t="shared" si="0"/>
        <v>202.05</v>
      </c>
      <c r="K40" s="27"/>
      <c r="L40" s="40"/>
    </row>
    <row r="41" spans="1:18" ht="15" customHeight="1" x14ac:dyDescent="0.2">
      <c r="A41" s="27" t="s">
        <v>37</v>
      </c>
      <c r="B41" s="27" t="s">
        <v>181</v>
      </c>
      <c r="C41" s="27">
        <v>23017</v>
      </c>
      <c r="D41" s="27" t="s">
        <v>76</v>
      </c>
      <c r="E41" s="27" t="s">
        <v>173</v>
      </c>
      <c r="F41" s="27">
        <v>230000</v>
      </c>
      <c r="G41" s="27">
        <v>22</v>
      </c>
      <c r="H41" s="27">
        <v>1.9</v>
      </c>
      <c r="J41" s="20">
        <f t="shared" si="0"/>
        <v>41.8</v>
      </c>
      <c r="K41" s="27"/>
      <c r="L41" s="40"/>
    </row>
    <row r="42" spans="1:18" ht="15" customHeight="1" x14ac:dyDescent="0.2">
      <c r="A42" s="27" t="s">
        <v>37</v>
      </c>
      <c r="B42" s="27" t="s">
        <v>181</v>
      </c>
      <c r="C42" s="27">
        <v>23017</v>
      </c>
      <c r="D42" s="27" t="s">
        <v>76</v>
      </c>
      <c r="E42" s="27" t="s">
        <v>173</v>
      </c>
      <c r="F42" s="27">
        <v>230000</v>
      </c>
      <c r="G42" s="27">
        <v>15</v>
      </c>
      <c r="H42" s="27">
        <v>6.97</v>
      </c>
      <c r="J42" s="20">
        <f t="shared" si="0"/>
        <v>104.55</v>
      </c>
      <c r="K42" s="27"/>
      <c r="L42" s="40"/>
    </row>
    <row r="43" spans="1:18" ht="15" customHeight="1" x14ac:dyDescent="0.2">
      <c r="A43" s="27" t="s">
        <v>37</v>
      </c>
      <c r="B43" s="27" t="s">
        <v>181</v>
      </c>
      <c r="C43" s="27">
        <v>403471</v>
      </c>
      <c r="D43" s="27" t="s">
        <v>76</v>
      </c>
      <c r="E43" s="27" t="s">
        <v>97</v>
      </c>
      <c r="F43" s="27">
        <v>230000</v>
      </c>
      <c r="G43" s="27">
        <v>22</v>
      </c>
      <c r="H43" s="27">
        <v>4.12</v>
      </c>
      <c r="J43" s="20">
        <f t="shared" si="0"/>
        <v>90.64</v>
      </c>
      <c r="K43" s="27"/>
      <c r="L43" s="40"/>
    </row>
    <row r="44" spans="1:18" ht="15" customHeight="1" x14ac:dyDescent="0.2">
      <c r="A44" s="27" t="s">
        <v>37</v>
      </c>
      <c r="B44" s="27" t="s">
        <v>181</v>
      </c>
      <c r="C44" s="27">
        <v>403471</v>
      </c>
      <c r="D44" s="27" t="s">
        <v>76</v>
      </c>
      <c r="E44" s="27" t="s">
        <v>97</v>
      </c>
      <c r="F44" s="27">
        <v>230000</v>
      </c>
      <c r="G44" s="27">
        <v>15</v>
      </c>
      <c r="H44" s="27">
        <v>11.55</v>
      </c>
      <c r="J44" s="20">
        <f t="shared" si="0"/>
        <v>173.25</v>
      </c>
      <c r="K44" s="27"/>
      <c r="L44" s="40"/>
    </row>
    <row r="45" spans="1:18" ht="15" customHeight="1" x14ac:dyDescent="0.2">
      <c r="A45" s="27" t="s">
        <v>37</v>
      </c>
      <c r="B45" s="27" t="s">
        <v>181</v>
      </c>
      <c r="C45" s="27">
        <v>517642</v>
      </c>
      <c r="D45" s="27" t="s">
        <v>76</v>
      </c>
      <c r="E45" s="27" t="s">
        <v>142</v>
      </c>
      <c r="F45" s="27">
        <v>230000</v>
      </c>
      <c r="G45" s="27">
        <v>14.25</v>
      </c>
      <c r="H45" s="27">
        <v>10</v>
      </c>
      <c r="J45" s="20">
        <f t="shared" si="0"/>
        <v>142.5</v>
      </c>
      <c r="L45" s="40"/>
    </row>
    <row r="46" spans="1:18" ht="15" customHeight="1" x14ac:dyDescent="0.2">
      <c r="A46" s="27" t="s">
        <v>37</v>
      </c>
      <c r="B46" s="27" t="s">
        <v>181</v>
      </c>
      <c r="C46" s="27">
        <v>517642</v>
      </c>
      <c r="D46" s="27" t="s">
        <v>76</v>
      </c>
      <c r="E46" s="27" t="s">
        <v>142</v>
      </c>
      <c r="F46" s="27">
        <v>230000</v>
      </c>
      <c r="G46" s="27">
        <v>22</v>
      </c>
      <c r="H46" s="27">
        <v>11.96</v>
      </c>
      <c r="J46" s="20">
        <f t="shared" si="0"/>
        <v>263.12</v>
      </c>
      <c r="L46" s="40"/>
    </row>
    <row r="47" spans="1:18" ht="15" customHeight="1" x14ac:dyDescent="0.2">
      <c r="A47" s="27" t="s">
        <v>37</v>
      </c>
      <c r="B47" s="27" t="s">
        <v>181</v>
      </c>
      <c r="C47" s="27">
        <v>517642</v>
      </c>
      <c r="D47" s="27" t="s">
        <v>76</v>
      </c>
      <c r="E47" s="27" t="s">
        <v>142</v>
      </c>
      <c r="F47" s="27">
        <v>230000</v>
      </c>
      <c r="G47" s="27">
        <v>15</v>
      </c>
      <c r="H47" s="27">
        <v>26.76</v>
      </c>
      <c r="J47" s="20">
        <f t="shared" si="0"/>
        <v>401.40000000000003</v>
      </c>
      <c r="L47" s="40"/>
    </row>
    <row r="48" spans="1:18" ht="15" customHeight="1" x14ac:dyDescent="0.2">
      <c r="A48" s="27" t="s">
        <v>37</v>
      </c>
      <c r="B48" s="27" t="s">
        <v>181</v>
      </c>
      <c r="C48" s="27">
        <v>308649</v>
      </c>
      <c r="D48" s="27" t="s">
        <v>76</v>
      </c>
      <c r="E48" s="27" t="s">
        <v>93</v>
      </c>
      <c r="F48" s="27">
        <v>230000</v>
      </c>
      <c r="G48" s="27">
        <v>22</v>
      </c>
      <c r="H48" s="27">
        <v>5</v>
      </c>
      <c r="J48" s="20">
        <f t="shared" si="0"/>
        <v>110</v>
      </c>
      <c r="K48" s="27"/>
      <c r="L48" s="40"/>
    </row>
    <row r="49" spans="1:12" ht="15" customHeight="1" x14ac:dyDescent="0.2">
      <c r="A49" s="27" t="s">
        <v>37</v>
      </c>
      <c r="B49" s="27" t="s">
        <v>181</v>
      </c>
      <c r="C49" s="27">
        <v>308649</v>
      </c>
      <c r="D49" s="27" t="s">
        <v>76</v>
      </c>
      <c r="E49" s="27" t="s">
        <v>93</v>
      </c>
      <c r="F49" s="27">
        <v>230000</v>
      </c>
      <c r="G49" s="27">
        <v>15</v>
      </c>
      <c r="H49" s="27">
        <v>6.45</v>
      </c>
      <c r="J49" s="20">
        <f t="shared" si="0"/>
        <v>96.75</v>
      </c>
      <c r="K49" s="27"/>
      <c r="L49" s="40"/>
    </row>
    <row r="50" spans="1:12" ht="15" customHeight="1" x14ac:dyDescent="0.2">
      <c r="A50" s="27" t="s">
        <v>37</v>
      </c>
      <c r="B50" s="27" t="s">
        <v>181</v>
      </c>
      <c r="C50" s="27">
        <v>346629</v>
      </c>
      <c r="D50" s="27" t="s">
        <v>76</v>
      </c>
      <c r="E50" s="27" t="s">
        <v>141</v>
      </c>
      <c r="F50" s="27">
        <v>230000</v>
      </c>
      <c r="G50" s="27">
        <v>15</v>
      </c>
      <c r="H50" s="27">
        <v>7.42</v>
      </c>
      <c r="J50" s="20">
        <f t="shared" si="0"/>
        <v>111.3</v>
      </c>
      <c r="K50" s="27"/>
      <c r="L50" s="40"/>
    </row>
    <row r="51" spans="1:12" ht="15" customHeight="1" x14ac:dyDescent="0.2">
      <c r="A51" s="27" t="s">
        <v>37</v>
      </c>
      <c r="B51" s="27" t="s">
        <v>181</v>
      </c>
      <c r="C51" s="27">
        <v>518076</v>
      </c>
      <c r="D51" s="27" t="s">
        <v>76</v>
      </c>
      <c r="E51" s="27" t="s">
        <v>119</v>
      </c>
      <c r="F51" s="27">
        <v>230000</v>
      </c>
      <c r="G51" s="27">
        <v>15</v>
      </c>
      <c r="H51" s="27">
        <v>17.03</v>
      </c>
      <c r="J51" s="20">
        <f t="shared" si="0"/>
        <v>255.45000000000002</v>
      </c>
      <c r="L51" s="40"/>
    </row>
    <row r="52" spans="1:12" ht="15" customHeight="1" x14ac:dyDescent="0.2">
      <c r="A52" s="27" t="s">
        <v>37</v>
      </c>
      <c r="B52" s="27" t="s">
        <v>181</v>
      </c>
      <c r="C52" s="27">
        <v>129321</v>
      </c>
      <c r="D52" s="27" t="s">
        <v>76</v>
      </c>
      <c r="E52" s="27" t="s">
        <v>140</v>
      </c>
      <c r="F52" s="27">
        <v>230000</v>
      </c>
      <c r="G52" s="27">
        <v>20</v>
      </c>
      <c r="H52" s="27">
        <v>76.849999999999994</v>
      </c>
      <c r="J52" s="20">
        <f t="shared" si="0"/>
        <v>1537</v>
      </c>
      <c r="K52" s="69"/>
      <c r="L52" s="40"/>
    </row>
    <row r="53" spans="1:12" ht="15" customHeight="1" x14ac:dyDescent="0.2">
      <c r="A53" s="27" t="s">
        <v>37</v>
      </c>
      <c r="B53" s="27" t="s">
        <v>181</v>
      </c>
      <c r="C53" s="27">
        <v>534490</v>
      </c>
      <c r="D53" s="27" t="s">
        <v>76</v>
      </c>
      <c r="E53" s="27" t="s">
        <v>175</v>
      </c>
      <c r="F53" s="27">
        <v>230000</v>
      </c>
      <c r="G53" s="27">
        <v>22</v>
      </c>
      <c r="H53" s="27">
        <v>3.75</v>
      </c>
      <c r="J53" s="20">
        <f t="shared" si="0"/>
        <v>82.5</v>
      </c>
      <c r="K53" s="27"/>
      <c r="L53" s="40"/>
    </row>
    <row r="54" spans="1:12" ht="15" customHeight="1" x14ac:dyDescent="0.2">
      <c r="A54" s="27" t="s">
        <v>37</v>
      </c>
      <c r="B54" s="27" t="s">
        <v>181</v>
      </c>
      <c r="C54" s="27">
        <v>534490</v>
      </c>
      <c r="D54" s="27" t="s">
        <v>76</v>
      </c>
      <c r="E54" s="27" t="s">
        <v>175</v>
      </c>
      <c r="F54" s="27">
        <v>230000</v>
      </c>
      <c r="G54" s="27">
        <v>15</v>
      </c>
      <c r="H54" s="27">
        <v>18.579999999999998</v>
      </c>
      <c r="J54" s="20">
        <f t="shared" si="0"/>
        <v>278.7</v>
      </c>
      <c r="K54" s="27"/>
      <c r="L54" s="40"/>
    </row>
    <row r="55" spans="1:12" ht="15" customHeight="1" x14ac:dyDescent="0.2">
      <c r="A55" s="27" t="s">
        <v>37</v>
      </c>
      <c r="B55" s="27" t="s">
        <v>181</v>
      </c>
      <c r="C55" s="27">
        <v>423529</v>
      </c>
      <c r="D55" s="27" t="s">
        <v>76</v>
      </c>
      <c r="E55" s="27" t="s">
        <v>109</v>
      </c>
      <c r="F55" s="27">
        <v>230000</v>
      </c>
      <c r="G55" s="27">
        <v>22</v>
      </c>
      <c r="H55" s="27">
        <v>6.26</v>
      </c>
      <c r="J55" s="20">
        <f t="shared" si="0"/>
        <v>137.72</v>
      </c>
      <c r="K55" s="27"/>
      <c r="L55" s="40"/>
    </row>
    <row r="56" spans="1:12" ht="15" customHeight="1" x14ac:dyDescent="0.2">
      <c r="A56" s="27" t="s">
        <v>37</v>
      </c>
      <c r="B56" s="27" t="s">
        <v>181</v>
      </c>
      <c r="C56" s="27">
        <v>423529</v>
      </c>
      <c r="D56" s="27" t="s">
        <v>76</v>
      </c>
      <c r="E56" s="27" t="s">
        <v>109</v>
      </c>
      <c r="F56" s="27">
        <v>230000</v>
      </c>
      <c r="G56" s="27">
        <v>15</v>
      </c>
      <c r="H56" s="27">
        <v>7.59</v>
      </c>
      <c r="J56" s="20">
        <f t="shared" si="0"/>
        <v>113.85</v>
      </c>
      <c r="K56" s="27"/>
      <c r="L56" s="40"/>
    </row>
    <row r="57" spans="1:12" ht="15" customHeight="1" x14ac:dyDescent="0.2">
      <c r="A57" s="27" t="s">
        <v>37</v>
      </c>
      <c r="B57" s="27" t="s">
        <v>181</v>
      </c>
      <c r="C57" s="27">
        <v>346599</v>
      </c>
      <c r="D57" s="27" t="s">
        <v>76</v>
      </c>
      <c r="E57" s="27" t="s">
        <v>123</v>
      </c>
      <c r="F57" s="27">
        <v>230000</v>
      </c>
      <c r="G57" s="27">
        <v>15</v>
      </c>
      <c r="H57" s="27">
        <v>3.95</v>
      </c>
      <c r="J57" s="20">
        <f t="shared" si="0"/>
        <v>59.25</v>
      </c>
      <c r="K57" s="27"/>
      <c r="L57" s="40"/>
    </row>
    <row r="58" spans="1:12" ht="15" customHeight="1" x14ac:dyDescent="0.2">
      <c r="A58" s="27" t="s">
        <v>37</v>
      </c>
      <c r="B58" s="27" t="s">
        <v>181</v>
      </c>
      <c r="C58" s="27">
        <v>367786</v>
      </c>
      <c r="D58" s="27" t="s">
        <v>76</v>
      </c>
      <c r="E58" s="27" t="s">
        <v>110</v>
      </c>
      <c r="F58" s="27">
        <v>230000</v>
      </c>
      <c r="G58" s="27">
        <v>22</v>
      </c>
      <c r="H58" s="27">
        <v>4.79</v>
      </c>
      <c r="J58" s="20">
        <f t="shared" si="0"/>
        <v>105.38</v>
      </c>
      <c r="K58" s="27"/>
      <c r="L58" s="40"/>
    </row>
    <row r="59" spans="1:12" ht="15" customHeight="1" x14ac:dyDescent="0.2">
      <c r="A59" s="27" t="s">
        <v>37</v>
      </c>
      <c r="B59" s="27" t="s">
        <v>181</v>
      </c>
      <c r="C59" s="27">
        <v>367786</v>
      </c>
      <c r="D59" s="27" t="s">
        <v>76</v>
      </c>
      <c r="E59" s="27" t="s">
        <v>110</v>
      </c>
      <c r="F59" s="27">
        <v>230000</v>
      </c>
      <c r="G59" s="27">
        <v>15</v>
      </c>
      <c r="H59" s="27">
        <v>7.89</v>
      </c>
      <c r="J59" s="20">
        <f t="shared" si="0"/>
        <v>118.35</v>
      </c>
      <c r="K59" s="27"/>
      <c r="L59" s="40"/>
    </row>
    <row r="60" spans="1:12" ht="15" customHeight="1" x14ac:dyDescent="0.2">
      <c r="A60" s="27" t="s">
        <v>37</v>
      </c>
      <c r="B60" s="27" t="s">
        <v>181</v>
      </c>
      <c r="C60" s="27">
        <v>464240</v>
      </c>
      <c r="D60" s="27" t="s">
        <v>76</v>
      </c>
      <c r="E60" s="27" t="s">
        <v>74</v>
      </c>
      <c r="F60" s="27">
        <v>230000</v>
      </c>
      <c r="G60" s="27">
        <v>22</v>
      </c>
      <c r="H60" s="27">
        <v>1.34</v>
      </c>
      <c r="J60" s="20">
        <f t="shared" si="0"/>
        <v>29.48</v>
      </c>
      <c r="K60" s="27"/>
      <c r="L60" s="40"/>
    </row>
    <row r="61" spans="1:12" ht="15" customHeight="1" x14ac:dyDescent="0.2">
      <c r="A61" s="27" t="s">
        <v>37</v>
      </c>
      <c r="B61" s="27" t="s">
        <v>181</v>
      </c>
      <c r="C61" s="27">
        <v>464240</v>
      </c>
      <c r="D61" s="27" t="s">
        <v>76</v>
      </c>
      <c r="E61" s="27" t="s">
        <v>74</v>
      </c>
      <c r="F61" s="27">
        <v>230000</v>
      </c>
      <c r="G61" s="27">
        <v>15</v>
      </c>
      <c r="H61" s="27">
        <v>12.61</v>
      </c>
      <c r="J61" s="20">
        <f t="shared" si="0"/>
        <v>189.14999999999998</v>
      </c>
      <c r="K61" s="27"/>
      <c r="L61" s="40"/>
    </row>
    <row r="62" spans="1:12" ht="15" customHeight="1" x14ac:dyDescent="0.2">
      <c r="A62" s="27" t="s">
        <v>37</v>
      </c>
      <c r="B62" s="27" t="s">
        <v>181</v>
      </c>
      <c r="C62" s="27">
        <v>90221</v>
      </c>
      <c r="D62" s="27" t="s">
        <v>76</v>
      </c>
      <c r="E62" s="27" t="s">
        <v>133</v>
      </c>
      <c r="F62" s="27">
        <v>230000</v>
      </c>
      <c r="G62" s="27">
        <v>16</v>
      </c>
      <c r="H62" s="27">
        <v>60.95</v>
      </c>
      <c r="J62" s="20">
        <f t="shared" si="0"/>
        <v>975.2</v>
      </c>
      <c r="K62" s="27"/>
      <c r="L62" s="40"/>
    </row>
    <row r="63" spans="1:12" ht="15" customHeight="1" x14ac:dyDescent="0.2">
      <c r="A63" s="27" t="s">
        <v>37</v>
      </c>
      <c r="B63" s="27" t="s">
        <v>181</v>
      </c>
      <c r="C63" s="27">
        <v>483216</v>
      </c>
      <c r="D63" s="27" t="s">
        <v>76</v>
      </c>
      <c r="E63" s="27" t="s">
        <v>177</v>
      </c>
      <c r="F63" s="27">
        <v>230000</v>
      </c>
      <c r="G63" s="27">
        <v>22</v>
      </c>
      <c r="H63" s="27">
        <v>1.89</v>
      </c>
      <c r="J63" s="20">
        <f t="shared" si="0"/>
        <v>41.58</v>
      </c>
      <c r="K63" s="27"/>
      <c r="L63" s="40"/>
    </row>
    <row r="64" spans="1:12" ht="15" customHeight="1" x14ac:dyDescent="0.2">
      <c r="A64" s="27" t="s">
        <v>37</v>
      </c>
      <c r="B64" s="27" t="s">
        <v>181</v>
      </c>
      <c r="C64" s="27">
        <v>483216</v>
      </c>
      <c r="D64" s="27" t="s">
        <v>76</v>
      </c>
      <c r="E64" s="27" t="s">
        <v>177</v>
      </c>
      <c r="F64" s="27">
        <v>230000</v>
      </c>
      <c r="G64" s="27">
        <v>15</v>
      </c>
      <c r="H64" s="27">
        <v>3.26</v>
      </c>
      <c r="J64" s="20">
        <f t="shared" si="0"/>
        <v>48.9</v>
      </c>
      <c r="K64" s="27"/>
      <c r="L64" s="40"/>
    </row>
    <row r="65" spans="1:12" ht="15" customHeight="1" x14ac:dyDescent="0.2">
      <c r="A65" s="27" t="s">
        <v>37</v>
      </c>
      <c r="B65" s="27" t="s">
        <v>181</v>
      </c>
      <c r="C65" s="27">
        <v>931505</v>
      </c>
      <c r="D65" s="27" t="s">
        <v>76</v>
      </c>
      <c r="E65" s="27" t="s">
        <v>104</v>
      </c>
      <c r="F65" s="27">
        <v>230000</v>
      </c>
      <c r="G65" s="27">
        <v>22</v>
      </c>
      <c r="H65" s="27">
        <v>1.78</v>
      </c>
      <c r="J65" s="20">
        <f t="shared" si="0"/>
        <v>39.160000000000004</v>
      </c>
      <c r="K65" s="27"/>
      <c r="L65" s="40"/>
    </row>
    <row r="66" spans="1:12" ht="15" customHeight="1" x14ac:dyDescent="0.2">
      <c r="A66" s="27" t="s">
        <v>37</v>
      </c>
      <c r="B66" s="27" t="s">
        <v>181</v>
      </c>
      <c r="C66" s="27">
        <v>931505</v>
      </c>
      <c r="D66" s="27" t="s">
        <v>76</v>
      </c>
      <c r="E66" s="27" t="s">
        <v>104</v>
      </c>
      <c r="F66" s="27">
        <v>230000</v>
      </c>
      <c r="G66" s="27">
        <v>15</v>
      </c>
      <c r="H66" s="27">
        <v>4.54</v>
      </c>
      <c r="J66" s="20">
        <f t="shared" si="0"/>
        <v>68.099999999999994</v>
      </c>
      <c r="K66" s="27"/>
      <c r="L66" s="40"/>
    </row>
    <row r="67" spans="1:12" ht="15" customHeight="1" x14ac:dyDescent="0.2">
      <c r="A67" s="27" t="s">
        <v>37</v>
      </c>
      <c r="B67" s="27" t="s">
        <v>181</v>
      </c>
      <c r="C67" s="27">
        <v>17711</v>
      </c>
      <c r="D67" s="27" t="s">
        <v>76</v>
      </c>
      <c r="E67" s="27" t="s">
        <v>100</v>
      </c>
      <c r="F67" s="27">
        <v>230000</v>
      </c>
      <c r="G67" s="27">
        <v>15</v>
      </c>
      <c r="H67" s="27">
        <v>11.52</v>
      </c>
      <c r="J67" s="20">
        <f t="shared" si="0"/>
        <v>172.79999999999998</v>
      </c>
      <c r="K67" s="27"/>
      <c r="L67" s="40"/>
    </row>
    <row r="68" spans="1:12" ht="15" customHeight="1" x14ac:dyDescent="0.2">
      <c r="A68" s="27" t="s">
        <v>37</v>
      </c>
      <c r="B68" s="27" t="s">
        <v>181</v>
      </c>
      <c r="C68" s="27">
        <v>17711</v>
      </c>
      <c r="D68" s="27" t="s">
        <v>76</v>
      </c>
      <c r="E68" s="27" t="s">
        <v>100</v>
      </c>
      <c r="F68" s="27">
        <v>230000</v>
      </c>
      <c r="G68" s="27">
        <v>22</v>
      </c>
      <c r="H68" s="27">
        <v>3.5</v>
      </c>
      <c r="J68" s="20">
        <f t="shared" ref="J68:J77" si="1">G68*H68+1.5*G68*I68</f>
        <v>77</v>
      </c>
      <c r="K68" s="27"/>
      <c r="L68" s="40"/>
    </row>
    <row r="69" spans="1:12" ht="15" customHeight="1" x14ac:dyDescent="0.2">
      <c r="A69" s="27" t="s">
        <v>37</v>
      </c>
      <c r="B69" s="27" t="s">
        <v>181</v>
      </c>
      <c r="C69" s="27">
        <v>517875</v>
      </c>
      <c r="D69" s="27" t="s">
        <v>76</v>
      </c>
      <c r="E69" s="27" t="s">
        <v>138</v>
      </c>
      <c r="F69" s="27">
        <v>230000</v>
      </c>
      <c r="G69" s="27">
        <v>22</v>
      </c>
      <c r="H69" s="27">
        <v>1.78</v>
      </c>
      <c r="J69" s="20">
        <f t="shared" si="1"/>
        <v>39.160000000000004</v>
      </c>
      <c r="K69" s="27"/>
      <c r="L69" s="40"/>
    </row>
    <row r="70" spans="1:12" ht="15" customHeight="1" x14ac:dyDescent="0.2">
      <c r="A70" s="27" t="s">
        <v>37</v>
      </c>
      <c r="B70" s="27" t="s">
        <v>181</v>
      </c>
      <c r="C70" s="27">
        <v>517875</v>
      </c>
      <c r="D70" s="27" t="s">
        <v>76</v>
      </c>
      <c r="E70" s="27" t="s">
        <v>138</v>
      </c>
      <c r="F70" s="27">
        <v>230000</v>
      </c>
      <c r="G70" s="27">
        <v>15</v>
      </c>
      <c r="H70" s="27">
        <v>6.37</v>
      </c>
      <c r="J70" s="20">
        <f t="shared" si="1"/>
        <v>95.55</v>
      </c>
      <c r="K70" s="27"/>
      <c r="L70" s="40"/>
    </row>
    <row r="71" spans="1:12" ht="15" customHeight="1" x14ac:dyDescent="0.2">
      <c r="A71" s="27" t="s">
        <v>37</v>
      </c>
      <c r="B71" s="27" t="s">
        <v>181</v>
      </c>
      <c r="C71" s="27">
        <v>534504</v>
      </c>
      <c r="D71" s="27" t="s">
        <v>76</v>
      </c>
      <c r="E71" s="27" t="s">
        <v>147</v>
      </c>
      <c r="F71" s="27">
        <v>230000</v>
      </c>
      <c r="G71" s="27">
        <v>22</v>
      </c>
      <c r="H71" s="27">
        <v>1.89</v>
      </c>
      <c r="J71" s="20">
        <f t="shared" si="1"/>
        <v>41.58</v>
      </c>
      <c r="K71" s="27"/>
      <c r="L71" s="40"/>
    </row>
    <row r="72" spans="1:12" ht="15" customHeight="1" x14ac:dyDescent="0.2">
      <c r="A72" s="27" t="s">
        <v>37</v>
      </c>
      <c r="B72" s="27" t="s">
        <v>181</v>
      </c>
      <c r="C72" s="27">
        <v>534504</v>
      </c>
      <c r="D72" s="27" t="s">
        <v>76</v>
      </c>
      <c r="E72" s="27" t="s">
        <v>147</v>
      </c>
      <c r="F72" s="27">
        <v>230000</v>
      </c>
      <c r="G72" s="27">
        <v>15</v>
      </c>
      <c r="H72" s="27">
        <v>14.03</v>
      </c>
      <c r="J72" s="20">
        <f t="shared" si="1"/>
        <v>210.45</v>
      </c>
      <c r="K72" s="27"/>
      <c r="L72" s="40"/>
    </row>
    <row r="73" spans="1:12" ht="15" customHeight="1" x14ac:dyDescent="0.2">
      <c r="A73" s="27" t="s">
        <v>37</v>
      </c>
      <c r="B73" s="27" t="s">
        <v>181</v>
      </c>
      <c r="C73" s="27">
        <v>534504</v>
      </c>
      <c r="D73" s="27" t="s">
        <v>76</v>
      </c>
      <c r="E73" s="27" t="s">
        <v>147</v>
      </c>
      <c r="F73" s="27">
        <v>230000</v>
      </c>
      <c r="G73" s="27">
        <v>15</v>
      </c>
      <c r="H73" s="27">
        <v>4.09</v>
      </c>
      <c r="J73" s="20">
        <f t="shared" si="1"/>
        <v>61.349999999999994</v>
      </c>
      <c r="K73" s="27"/>
      <c r="L73" s="40"/>
    </row>
    <row r="74" spans="1:12" ht="15" customHeight="1" x14ac:dyDescent="0.2">
      <c r="A74" s="27" t="s">
        <v>37</v>
      </c>
      <c r="B74" s="27" t="s">
        <v>181</v>
      </c>
      <c r="C74" s="27">
        <v>484069</v>
      </c>
      <c r="D74" s="27" t="s">
        <v>76</v>
      </c>
      <c r="E74" s="27" t="s">
        <v>99</v>
      </c>
      <c r="F74" s="27">
        <v>230000</v>
      </c>
      <c r="G74" s="27">
        <v>22</v>
      </c>
      <c r="H74" s="27">
        <v>4.01</v>
      </c>
      <c r="J74" s="20">
        <f t="shared" si="1"/>
        <v>88.22</v>
      </c>
      <c r="K74" s="27"/>
      <c r="L74" s="40"/>
    </row>
    <row r="75" spans="1:12" ht="15" customHeight="1" x14ac:dyDescent="0.2">
      <c r="A75" s="27" t="s">
        <v>37</v>
      </c>
      <c r="B75" s="27" t="s">
        <v>181</v>
      </c>
      <c r="C75" s="27">
        <v>484069</v>
      </c>
      <c r="D75" s="27" t="s">
        <v>76</v>
      </c>
      <c r="E75" s="27" t="s">
        <v>99</v>
      </c>
      <c r="F75" s="27">
        <v>230000</v>
      </c>
      <c r="G75" s="27">
        <v>15</v>
      </c>
      <c r="H75" s="27">
        <v>10.64</v>
      </c>
      <c r="J75" s="20">
        <f t="shared" si="1"/>
        <v>159.60000000000002</v>
      </c>
      <c r="K75" s="27"/>
      <c r="L75" s="40"/>
    </row>
    <row r="76" spans="1:12" ht="15" customHeight="1" x14ac:dyDescent="0.2">
      <c r="A76" s="27" t="s">
        <v>37</v>
      </c>
      <c r="B76" s="27" t="s">
        <v>181</v>
      </c>
      <c r="C76" s="27">
        <v>484069</v>
      </c>
      <c r="D76" s="27" t="s">
        <v>76</v>
      </c>
      <c r="E76" s="27" t="s">
        <v>99</v>
      </c>
      <c r="F76" s="27">
        <v>230000</v>
      </c>
      <c r="G76" s="27">
        <v>22</v>
      </c>
      <c r="H76" s="27">
        <v>3.37</v>
      </c>
      <c r="J76" s="20">
        <f t="shared" si="1"/>
        <v>74.14</v>
      </c>
      <c r="K76" s="27"/>
      <c r="L76" s="40"/>
    </row>
    <row r="77" spans="1:12" ht="15" customHeight="1" x14ac:dyDescent="0.2">
      <c r="A77" s="27" t="s">
        <v>37</v>
      </c>
      <c r="B77" s="27" t="s">
        <v>181</v>
      </c>
      <c r="C77" s="27">
        <v>426551</v>
      </c>
      <c r="D77" s="27" t="s">
        <v>76</v>
      </c>
      <c r="E77" s="27" t="s">
        <v>178</v>
      </c>
      <c r="F77" s="27">
        <v>230000</v>
      </c>
      <c r="G77" s="27">
        <v>15</v>
      </c>
      <c r="H77" s="27">
        <v>1.54</v>
      </c>
      <c r="J77" s="20">
        <f t="shared" si="1"/>
        <v>23.1</v>
      </c>
      <c r="K77" s="27"/>
      <c r="L77" s="40"/>
    </row>
    <row r="78" spans="1:12" ht="15" customHeight="1" x14ac:dyDescent="0.2">
      <c r="A78" s="37"/>
      <c r="B78" s="35"/>
      <c r="C78" s="35"/>
      <c r="D78" s="38"/>
      <c r="E78" s="38"/>
      <c r="J78" s="20">
        <f>SUM(J3:J77)</f>
        <v>11214.3</v>
      </c>
      <c r="K78" s="27"/>
      <c r="L78" s="40"/>
    </row>
    <row r="79" spans="1:12" ht="15" customHeight="1" x14ac:dyDescent="0.2">
      <c r="A79" s="37"/>
      <c r="B79" s="35"/>
      <c r="C79" s="35"/>
      <c r="D79" s="38"/>
      <c r="E79" s="38"/>
      <c r="K79" s="27"/>
      <c r="L79" s="40"/>
    </row>
    <row r="80" spans="1:12" ht="15" customHeight="1" x14ac:dyDescent="0.2">
      <c r="K80" s="27"/>
      <c r="L80" s="40"/>
    </row>
    <row r="81" spans="2:12" ht="15" customHeight="1" x14ac:dyDescent="0.2">
      <c r="K81" s="27"/>
      <c r="L81" s="40"/>
    </row>
    <row r="82" spans="2:12" ht="15" customHeight="1" x14ac:dyDescent="0.2">
      <c r="K82" s="27"/>
      <c r="L82" s="40"/>
    </row>
    <row r="83" spans="2:12" ht="15" customHeight="1" x14ac:dyDescent="0.2">
      <c r="K83" s="27"/>
      <c r="L83" s="40"/>
    </row>
    <row r="92" spans="2:12" ht="15" customHeight="1" x14ac:dyDescent="0.2">
      <c r="B92" s="35"/>
      <c r="C92" s="36"/>
      <c r="D92" s="37"/>
      <c r="E92" s="38"/>
      <c r="F92" s="38"/>
      <c r="G92" s="35"/>
      <c r="H92" s="35"/>
      <c r="I92" s="35"/>
    </row>
    <row r="93" spans="2:12" ht="15" customHeight="1" x14ac:dyDescent="0.2">
      <c r="B93" s="35"/>
      <c r="C93" s="36"/>
      <c r="D93" s="37"/>
      <c r="E93" s="38"/>
      <c r="F93" s="38"/>
      <c r="G93" s="35"/>
      <c r="H93" s="35"/>
      <c r="I93" s="35"/>
      <c r="J93" s="35"/>
    </row>
    <row r="94" spans="2:12" ht="15" customHeight="1" x14ac:dyDescent="0.2">
      <c r="B94" s="35"/>
      <c r="C94" s="36"/>
      <c r="D94" s="37"/>
      <c r="E94" s="38"/>
      <c r="F94" s="38"/>
      <c r="G94" s="35"/>
      <c r="H94" s="35"/>
      <c r="I94" s="35"/>
      <c r="J94" s="35"/>
    </row>
    <row r="95" spans="2:12" ht="15" customHeight="1" x14ac:dyDescent="0.2">
      <c r="B95" s="35"/>
      <c r="C95" s="36"/>
      <c r="D95" s="37"/>
      <c r="E95" s="38"/>
      <c r="F95" s="38"/>
      <c r="G95" s="35"/>
      <c r="H95" s="35"/>
      <c r="I95" s="35"/>
      <c r="J95" s="35"/>
    </row>
    <row r="96" spans="2:12" ht="15" customHeight="1" x14ac:dyDescent="0.2">
      <c r="B96" s="35"/>
      <c r="C96" s="36"/>
      <c r="D96" s="37"/>
      <c r="E96" s="38"/>
      <c r="F96" s="38"/>
      <c r="G96" s="35"/>
      <c r="H96" s="35"/>
      <c r="I96" s="35"/>
      <c r="J96" s="35"/>
    </row>
    <row r="97" spans="2:11" ht="15" customHeight="1" x14ac:dyDescent="0.2">
      <c r="B97" s="35"/>
      <c r="C97" s="36"/>
      <c r="D97" s="37"/>
      <c r="E97" s="38"/>
      <c r="F97" s="38"/>
      <c r="G97" s="35"/>
      <c r="H97" s="35"/>
      <c r="I97" s="35"/>
      <c r="J97" s="35"/>
    </row>
    <row r="98" spans="2:11" ht="15" customHeight="1" x14ac:dyDescent="0.2">
      <c r="B98" s="35"/>
      <c r="C98" s="36"/>
      <c r="D98" s="37"/>
      <c r="E98" s="38"/>
      <c r="F98" s="38"/>
      <c r="G98" s="35"/>
      <c r="H98" s="35"/>
      <c r="I98" s="35"/>
      <c r="J98" s="35"/>
    </row>
    <row r="99" spans="2:11" ht="15" customHeight="1" x14ac:dyDescent="0.2">
      <c r="B99" s="35"/>
      <c r="C99" s="36"/>
      <c r="D99" s="37"/>
      <c r="E99" s="38"/>
      <c r="F99" s="38"/>
      <c r="G99" s="35"/>
      <c r="H99" s="35"/>
      <c r="I99" s="35"/>
      <c r="J99" s="35"/>
    </row>
    <row r="100" spans="2:11" ht="15" customHeight="1" x14ac:dyDescent="0.2">
      <c r="B100" s="35"/>
      <c r="C100" s="36"/>
      <c r="D100" s="37"/>
      <c r="E100" s="38"/>
      <c r="F100" s="38"/>
      <c r="G100" s="35"/>
      <c r="H100" s="35"/>
      <c r="I100" s="35"/>
      <c r="J100" s="35"/>
    </row>
    <row r="101" spans="2:11" ht="15" customHeight="1" x14ac:dyDescent="0.2">
      <c r="B101" s="35"/>
      <c r="C101" s="36"/>
      <c r="D101" s="37"/>
      <c r="E101" s="38"/>
      <c r="F101" s="38"/>
      <c r="G101" s="35"/>
      <c r="H101" s="35"/>
      <c r="I101" s="35"/>
      <c r="J101" s="35"/>
    </row>
    <row r="102" spans="2:11" ht="15" customHeight="1" x14ac:dyDescent="0.2">
      <c r="B102" s="35"/>
      <c r="C102" s="36"/>
      <c r="D102" s="37"/>
      <c r="E102" s="38"/>
      <c r="F102" s="38"/>
      <c r="G102" s="35"/>
      <c r="H102" s="35"/>
      <c r="I102" s="35"/>
      <c r="J102" s="35"/>
    </row>
    <row r="103" spans="2:11" ht="15" customHeight="1" x14ac:dyDescent="0.2">
      <c r="B103" s="35"/>
      <c r="C103" s="36"/>
      <c r="D103" s="37"/>
      <c r="E103" s="38"/>
      <c r="F103" s="38"/>
      <c r="G103" s="35"/>
      <c r="H103" s="35"/>
      <c r="I103" s="35"/>
      <c r="J103" s="35"/>
    </row>
    <row r="104" spans="2:11" ht="15" customHeight="1" x14ac:dyDescent="0.2">
      <c r="B104" s="35"/>
      <c r="C104" s="36"/>
      <c r="D104" s="37"/>
      <c r="E104" s="38"/>
      <c r="F104" s="38"/>
      <c r="G104" s="35"/>
      <c r="H104" s="39"/>
      <c r="I104" s="39"/>
      <c r="J104" s="35"/>
    </row>
    <row r="105" spans="2:11" ht="15" customHeight="1" x14ac:dyDescent="0.2">
      <c r="B105" s="35"/>
      <c r="C105" s="36"/>
      <c r="D105" s="37"/>
      <c r="E105" s="38"/>
      <c r="F105" s="38"/>
      <c r="G105" s="35"/>
      <c r="H105" s="35"/>
      <c r="I105" s="35"/>
      <c r="J105" s="39"/>
    </row>
    <row r="106" spans="2:11" ht="15" customHeight="1" x14ac:dyDescent="0.2">
      <c r="B106" s="35"/>
      <c r="C106" s="36"/>
      <c r="D106" s="37"/>
      <c r="E106" s="38"/>
      <c r="F106" s="38"/>
      <c r="G106" s="35"/>
      <c r="H106" s="35"/>
      <c r="I106" s="35"/>
      <c r="J106" s="35"/>
    </row>
    <row r="107" spans="2:11" ht="15" customHeight="1" x14ac:dyDescent="0.2">
      <c r="B107" s="35"/>
      <c r="C107" s="36"/>
      <c r="D107" s="37"/>
      <c r="E107" s="38"/>
      <c r="F107" s="38"/>
      <c r="G107" s="35"/>
      <c r="H107" s="35"/>
      <c r="I107" s="35"/>
      <c r="J107" s="35"/>
    </row>
    <row r="108" spans="2:11" ht="15" customHeight="1" x14ac:dyDescent="0.2">
      <c r="B108" s="35"/>
      <c r="C108" s="36"/>
      <c r="D108" s="37"/>
      <c r="E108" s="38"/>
      <c r="F108" s="38"/>
      <c r="G108" s="35"/>
      <c r="H108" s="35"/>
      <c r="I108" s="35"/>
      <c r="J108" s="35"/>
      <c r="K108" s="35"/>
    </row>
    <row r="109" spans="2:11" ht="15" customHeight="1" x14ac:dyDescent="0.2">
      <c r="B109" s="35"/>
      <c r="C109" s="36"/>
      <c r="D109" s="37"/>
      <c r="E109" s="38"/>
      <c r="F109" s="38"/>
      <c r="G109" s="35"/>
      <c r="H109" s="35"/>
      <c r="I109" s="35"/>
      <c r="J109" s="35"/>
      <c r="K109" s="35"/>
    </row>
    <row r="110" spans="2:11" ht="15" customHeight="1" x14ac:dyDescent="0.2">
      <c r="B110" s="35"/>
      <c r="C110" s="36"/>
      <c r="D110" s="37"/>
      <c r="E110" s="38"/>
      <c r="F110" s="38"/>
      <c r="G110" s="35"/>
      <c r="H110" s="35"/>
      <c r="I110" s="35"/>
      <c r="J110" s="35"/>
      <c r="K110" s="35"/>
    </row>
    <row r="111" spans="2:11" ht="15" customHeight="1" x14ac:dyDescent="0.2">
      <c r="B111" s="35"/>
      <c r="C111" s="36"/>
      <c r="D111" s="37"/>
      <c r="E111" s="38"/>
      <c r="F111" s="38"/>
      <c r="G111" s="35"/>
      <c r="H111" s="35"/>
      <c r="I111" s="35"/>
      <c r="J111" s="35"/>
      <c r="K111" s="35"/>
    </row>
    <row r="112" spans="2:11" ht="15" customHeight="1" x14ac:dyDescent="0.2">
      <c r="B112" s="35"/>
      <c r="C112" s="36"/>
      <c r="D112" s="37"/>
      <c r="E112" s="38"/>
      <c r="F112" s="38"/>
      <c r="G112" s="35"/>
      <c r="H112" s="35"/>
      <c r="I112" s="35"/>
      <c r="J112" s="35"/>
      <c r="K112" s="35"/>
    </row>
    <row r="113" spans="2:11" ht="15" customHeight="1" x14ac:dyDescent="0.2">
      <c r="B113" s="35"/>
      <c r="C113" s="36"/>
      <c r="D113" s="37"/>
      <c r="E113" s="38"/>
      <c r="F113" s="38"/>
      <c r="G113" s="35"/>
      <c r="H113" s="35"/>
      <c r="I113" s="35"/>
      <c r="J113" s="35"/>
      <c r="K113" s="35"/>
    </row>
    <row r="114" spans="2:11" ht="15" customHeight="1" x14ac:dyDescent="0.2">
      <c r="B114" s="35"/>
      <c r="C114" s="36"/>
      <c r="D114" s="37"/>
      <c r="E114" s="38"/>
      <c r="F114" s="38"/>
      <c r="G114" s="35"/>
      <c r="H114" s="35"/>
      <c r="I114" s="35"/>
      <c r="J114" s="35"/>
      <c r="K114" s="35"/>
    </row>
    <row r="115" spans="2:11" ht="15" customHeight="1" x14ac:dyDescent="0.2">
      <c r="B115" s="35"/>
      <c r="C115" s="36"/>
      <c r="D115" s="37"/>
      <c r="E115" s="38"/>
      <c r="F115" s="38"/>
      <c r="G115" s="35"/>
      <c r="H115" s="35"/>
      <c r="I115" s="35"/>
      <c r="J115" s="35"/>
      <c r="K115" s="35"/>
    </row>
    <row r="116" spans="2:11" ht="15" customHeight="1" x14ac:dyDescent="0.2">
      <c r="B116" s="35"/>
      <c r="C116" s="36"/>
      <c r="D116" s="37"/>
      <c r="E116" s="38"/>
      <c r="F116" s="38"/>
      <c r="G116" s="35"/>
      <c r="H116" s="35"/>
      <c r="I116" s="35"/>
      <c r="J116" s="35"/>
      <c r="K116" s="35"/>
    </row>
    <row r="117" spans="2:11" ht="15" customHeight="1" x14ac:dyDescent="0.2">
      <c r="B117" s="35"/>
      <c r="C117" s="36"/>
      <c r="D117" s="37"/>
      <c r="E117" s="38"/>
      <c r="F117" s="38"/>
      <c r="G117" s="35"/>
      <c r="H117" s="35"/>
      <c r="I117" s="35"/>
      <c r="J117" s="35"/>
      <c r="K117" s="35"/>
    </row>
    <row r="118" spans="2:11" ht="15" customHeight="1" x14ac:dyDescent="0.2">
      <c r="B118" s="35"/>
      <c r="C118" s="36"/>
      <c r="D118" s="37"/>
      <c r="E118" s="38"/>
      <c r="F118" s="38"/>
      <c r="G118" s="35"/>
      <c r="H118" s="35"/>
      <c r="I118" s="35"/>
      <c r="J118" s="35"/>
      <c r="K118" s="35"/>
    </row>
    <row r="119" spans="2:11" ht="15" customHeight="1" x14ac:dyDescent="0.2">
      <c r="B119" s="35"/>
      <c r="C119" s="36"/>
      <c r="D119" s="37"/>
      <c r="E119" s="38"/>
      <c r="F119" s="38"/>
      <c r="G119" s="35"/>
      <c r="H119" s="35"/>
      <c r="I119" s="35"/>
      <c r="J119" s="35"/>
      <c r="K119" s="35"/>
    </row>
    <row r="120" spans="2:11" ht="15" customHeight="1" x14ac:dyDescent="0.2">
      <c r="B120" s="35"/>
      <c r="C120" s="36"/>
      <c r="D120" s="37"/>
      <c r="E120" s="38"/>
      <c r="F120" s="38"/>
      <c r="G120" s="35"/>
      <c r="H120" s="35"/>
      <c r="I120" s="35"/>
      <c r="J120" s="35"/>
      <c r="K120" s="35"/>
    </row>
    <row r="121" spans="2:11" ht="15" customHeight="1" x14ac:dyDescent="0.2">
      <c r="B121" s="35"/>
      <c r="C121" s="36"/>
      <c r="D121" s="37"/>
      <c r="E121" s="38"/>
      <c r="F121" s="38"/>
      <c r="G121" s="35"/>
      <c r="H121" s="35"/>
      <c r="I121" s="35"/>
      <c r="J121" s="35"/>
      <c r="K121" s="35"/>
    </row>
    <row r="122" spans="2:11" ht="15" customHeight="1" x14ac:dyDescent="0.2">
      <c r="B122" s="35"/>
      <c r="C122" s="36"/>
      <c r="D122" s="37"/>
      <c r="E122" s="38"/>
      <c r="F122" s="38"/>
      <c r="G122" s="35"/>
      <c r="H122" s="35"/>
      <c r="I122" s="35"/>
      <c r="J122" s="35"/>
      <c r="K122" s="35"/>
    </row>
    <row r="123" spans="2:11" ht="15" customHeight="1" x14ac:dyDescent="0.2">
      <c r="B123" s="35"/>
      <c r="C123" s="36"/>
      <c r="D123" s="37"/>
      <c r="E123" s="38"/>
      <c r="F123" s="38"/>
      <c r="G123" s="35"/>
      <c r="H123" s="35"/>
      <c r="I123" s="35"/>
      <c r="J123" s="35"/>
      <c r="K123" s="35"/>
    </row>
    <row r="124" spans="2:11" ht="15" customHeight="1" x14ac:dyDescent="0.2">
      <c r="B124" s="35"/>
      <c r="C124" s="36"/>
      <c r="D124" s="37"/>
      <c r="E124" s="38"/>
      <c r="F124" s="38"/>
      <c r="G124" s="35"/>
      <c r="H124" s="35"/>
      <c r="I124" s="35"/>
      <c r="J124" s="35"/>
      <c r="K124" s="35"/>
    </row>
    <row r="125" spans="2:11" ht="15" customHeight="1" x14ac:dyDescent="0.2">
      <c r="B125" s="35"/>
      <c r="C125" s="36"/>
      <c r="D125" s="37"/>
      <c r="E125" s="38"/>
      <c r="F125" s="38"/>
      <c r="G125" s="35"/>
      <c r="H125" s="35"/>
      <c r="I125" s="35"/>
      <c r="J125" s="35"/>
      <c r="K125" s="35"/>
    </row>
    <row r="126" spans="2:11" ht="15" customHeight="1" x14ac:dyDescent="0.2">
      <c r="B126" s="35"/>
      <c r="C126" s="36"/>
      <c r="D126" s="37"/>
      <c r="E126" s="38"/>
      <c r="F126" s="38"/>
      <c r="G126" s="35"/>
      <c r="H126" s="39"/>
      <c r="I126" s="39"/>
      <c r="J126" s="35"/>
      <c r="K126" s="35"/>
    </row>
    <row r="127" spans="2:11" ht="15" customHeight="1" x14ac:dyDescent="0.2">
      <c r="B127" s="35"/>
      <c r="C127" s="36"/>
      <c r="D127" s="37"/>
      <c r="E127" s="38"/>
      <c r="F127" s="38"/>
      <c r="G127" s="35"/>
      <c r="H127" s="39"/>
      <c r="I127" s="39"/>
      <c r="J127" s="39"/>
      <c r="K127" s="35"/>
    </row>
    <row r="128" spans="2:11" ht="15" customHeight="1" x14ac:dyDescent="0.2">
      <c r="B128" s="35"/>
      <c r="C128" s="36"/>
      <c r="D128" s="37"/>
      <c r="E128" s="38"/>
      <c r="F128" s="38"/>
      <c r="G128" s="35"/>
      <c r="H128" s="35"/>
      <c r="I128" s="35"/>
      <c r="J128" s="39"/>
      <c r="K128" s="35"/>
    </row>
    <row r="129" spans="2:11" ht="15" customHeight="1" x14ac:dyDescent="0.2">
      <c r="B129" s="35"/>
      <c r="C129" s="36"/>
      <c r="D129" s="37"/>
      <c r="E129" s="38"/>
      <c r="F129" s="38"/>
      <c r="G129" s="35"/>
      <c r="H129" s="35"/>
      <c r="I129" s="35"/>
      <c r="J129" s="35"/>
      <c r="K129" s="36"/>
    </row>
    <row r="130" spans="2:11" ht="15" customHeight="1" x14ac:dyDescent="0.2">
      <c r="B130" s="35"/>
      <c r="C130" s="36"/>
      <c r="D130" s="37"/>
      <c r="E130" s="38"/>
      <c r="F130" s="38"/>
      <c r="G130" s="35"/>
      <c r="H130" s="35"/>
      <c r="I130" s="35"/>
      <c r="J130" s="35"/>
      <c r="K130" s="35"/>
    </row>
    <row r="131" spans="2:11" ht="15" customHeight="1" x14ac:dyDescent="0.2">
      <c r="B131" s="35"/>
      <c r="C131" s="36"/>
      <c r="D131" s="37"/>
      <c r="E131" s="38"/>
      <c r="F131" s="38"/>
      <c r="G131" s="35"/>
      <c r="H131" s="35"/>
      <c r="I131" s="35"/>
      <c r="J131" s="35"/>
      <c r="K131" s="36"/>
    </row>
    <row r="132" spans="2:11" ht="15" customHeight="1" x14ac:dyDescent="0.2">
      <c r="B132" s="35"/>
      <c r="C132" s="36"/>
      <c r="D132" s="37"/>
      <c r="E132" s="38"/>
      <c r="F132" s="38"/>
      <c r="G132" s="35"/>
      <c r="H132" s="35"/>
      <c r="I132" s="35"/>
      <c r="J132" s="35"/>
      <c r="K132" s="35"/>
    </row>
    <row r="133" spans="2:11" ht="15" customHeight="1" x14ac:dyDescent="0.2">
      <c r="B133" s="35"/>
      <c r="C133" s="36"/>
      <c r="D133" s="37"/>
      <c r="E133" s="38"/>
      <c r="F133" s="38"/>
      <c r="G133" s="35"/>
      <c r="H133" s="35"/>
      <c r="I133" s="35"/>
      <c r="J133" s="35"/>
      <c r="K133" s="36"/>
    </row>
    <row r="134" spans="2:11" ht="15" customHeight="1" x14ac:dyDescent="0.2">
      <c r="B134" s="35"/>
      <c r="C134" s="36"/>
      <c r="D134" s="37"/>
      <c r="E134" s="38"/>
      <c r="F134" s="38"/>
      <c r="G134" s="35"/>
      <c r="H134" s="35"/>
      <c r="I134" s="35"/>
      <c r="J134" s="35"/>
      <c r="K134" s="35"/>
    </row>
    <row r="135" spans="2:11" ht="15" customHeight="1" x14ac:dyDescent="0.2">
      <c r="B135" s="35"/>
      <c r="C135" s="36"/>
      <c r="D135" s="37"/>
      <c r="E135" s="38"/>
      <c r="F135" s="38"/>
      <c r="G135" s="35"/>
      <c r="H135" s="35"/>
      <c r="I135" s="35"/>
      <c r="J135" s="35"/>
      <c r="K135" s="36"/>
    </row>
    <row r="136" spans="2:11" ht="15" customHeight="1" x14ac:dyDescent="0.2">
      <c r="B136" s="35"/>
      <c r="C136" s="36"/>
      <c r="D136" s="37"/>
      <c r="E136" s="38"/>
      <c r="F136" s="38"/>
      <c r="G136" s="35"/>
      <c r="H136" s="35"/>
      <c r="I136" s="35"/>
      <c r="J136" s="35"/>
      <c r="K136" s="35"/>
    </row>
    <row r="137" spans="2:11" ht="15" customHeight="1" x14ac:dyDescent="0.2">
      <c r="B137" s="35"/>
      <c r="C137" s="36"/>
      <c r="D137" s="37"/>
      <c r="E137" s="38"/>
      <c r="F137" s="38"/>
      <c r="G137" s="35"/>
      <c r="H137" s="35"/>
      <c r="I137" s="35"/>
      <c r="J137" s="35"/>
      <c r="K137" s="35"/>
    </row>
    <row r="138" spans="2:11" ht="15" customHeight="1" x14ac:dyDescent="0.2">
      <c r="B138" s="35"/>
      <c r="C138" s="36"/>
      <c r="D138" s="37"/>
      <c r="E138" s="38"/>
      <c r="F138" s="38"/>
      <c r="G138" s="35"/>
      <c r="H138" s="35"/>
      <c r="I138" s="35"/>
      <c r="J138" s="35"/>
      <c r="K138" s="35"/>
    </row>
    <row r="139" spans="2:11" ht="15" customHeight="1" x14ac:dyDescent="0.2">
      <c r="B139" s="35"/>
      <c r="C139" s="36"/>
      <c r="D139" s="37"/>
      <c r="E139" s="38"/>
      <c r="F139" s="38"/>
      <c r="G139" s="35"/>
      <c r="H139" s="35"/>
      <c r="I139" s="35"/>
      <c r="J139" s="35"/>
      <c r="K139" s="36"/>
    </row>
    <row r="140" spans="2:11" ht="15" customHeight="1" x14ac:dyDescent="0.2">
      <c r="B140" s="35"/>
      <c r="C140" s="36"/>
      <c r="D140" s="37"/>
      <c r="E140" s="38"/>
      <c r="F140" s="38"/>
      <c r="G140" s="35"/>
      <c r="H140" s="35"/>
      <c r="I140" s="35"/>
      <c r="J140" s="35"/>
      <c r="K140" s="35"/>
    </row>
    <row r="141" spans="2:11" ht="15" customHeight="1" x14ac:dyDescent="0.2">
      <c r="B141" s="35"/>
      <c r="C141" s="36"/>
      <c r="D141" s="37"/>
      <c r="E141" s="38"/>
      <c r="F141" s="38"/>
      <c r="G141" s="35"/>
      <c r="H141" s="35"/>
      <c r="I141" s="35"/>
      <c r="J141" s="35"/>
      <c r="K141" s="35"/>
    </row>
    <row r="142" spans="2:11" ht="15" customHeight="1" x14ac:dyDescent="0.2">
      <c r="B142" s="35"/>
      <c r="C142" s="36"/>
      <c r="D142" s="37"/>
      <c r="E142" s="38"/>
      <c r="F142" s="38"/>
      <c r="G142" s="35"/>
      <c r="H142" s="35"/>
      <c r="I142" s="35"/>
      <c r="J142" s="35"/>
      <c r="K142" s="36"/>
    </row>
    <row r="143" spans="2:11" ht="15" customHeight="1" x14ac:dyDescent="0.2">
      <c r="B143" s="35"/>
      <c r="C143" s="36"/>
      <c r="D143" s="37"/>
      <c r="E143" s="38"/>
      <c r="F143" s="38"/>
      <c r="G143" s="35"/>
      <c r="H143" s="35"/>
      <c r="I143" s="35"/>
      <c r="J143" s="35"/>
      <c r="K143" s="36"/>
    </row>
    <row r="144" spans="2:11" ht="15" customHeight="1" x14ac:dyDescent="0.2">
      <c r="B144" s="35"/>
      <c r="C144" s="36"/>
      <c r="D144" s="37"/>
      <c r="E144" s="38"/>
      <c r="F144" s="38"/>
      <c r="G144" s="35"/>
      <c r="H144" s="35"/>
      <c r="I144" s="35"/>
      <c r="J144" s="35"/>
      <c r="K144" s="35"/>
    </row>
    <row r="145" spans="2:11" ht="15" customHeight="1" x14ac:dyDescent="0.2">
      <c r="B145" s="35"/>
      <c r="C145" s="36"/>
      <c r="D145" s="37"/>
      <c r="E145" s="38"/>
      <c r="F145" s="38"/>
      <c r="G145" s="35"/>
      <c r="H145" s="35"/>
      <c r="I145" s="35"/>
      <c r="J145" s="35"/>
      <c r="K145" s="35"/>
    </row>
    <row r="146" spans="2:11" ht="15" customHeight="1" x14ac:dyDescent="0.2">
      <c r="B146" s="35"/>
      <c r="C146" s="36"/>
      <c r="D146" s="37"/>
      <c r="E146" s="38"/>
      <c r="F146" s="38"/>
      <c r="G146" s="35"/>
      <c r="H146" s="35"/>
      <c r="I146" s="35"/>
      <c r="J146" s="35"/>
      <c r="K146" s="35"/>
    </row>
    <row r="147" spans="2:11" ht="15" customHeight="1" x14ac:dyDescent="0.2">
      <c r="B147" s="35"/>
      <c r="C147" s="36"/>
      <c r="D147" s="37"/>
      <c r="E147" s="38"/>
      <c r="F147" s="38"/>
      <c r="G147" s="35"/>
      <c r="H147" s="35"/>
      <c r="I147" s="35"/>
      <c r="J147" s="35"/>
      <c r="K147" s="35"/>
    </row>
    <row r="148" spans="2:11" ht="15" customHeight="1" x14ac:dyDescent="0.2">
      <c r="B148" s="35"/>
      <c r="C148" s="36"/>
      <c r="D148" s="37"/>
      <c r="E148" s="38"/>
      <c r="F148" s="38"/>
      <c r="G148" s="35"/>
      <c r="H148" s="35"/>
      <c r="I148" s="35"/>
      <c r="J148" s="35"/>
      <c r="K148" s="35"/>
    </row>
    <row r="149" spans="2:11" ht="15" customHeight="1" x14ac:dyDescent="0.2">
      <c r="B149" s="35"/>
      <c r="C149" s="36"/>
      <c r="D149" s="37"/>
      <c r="E149" s="38"/>
      <c r="F149" s="38"/>
      <c r="G149" s="35"/>
      <c r="H149" s="35"/>
      <c r="I149" s="35"/>
      <c r="J149" s="35"/>
      <c r="K149" s="35"/>
    </row>
    <row r="150" spans="2:11" ht="15" customHeight="1" x14ac:dyDescent="0.2">
      <c r="B150" s="35"/>
      <c r="C150" s="36"/>
      <c r="D150" s="37"/>
      <c r="E150" s="38"/>
      <c r="F150" s="38"/>
      <c r="G150" s="35"/>
      <c r="H150" s="35"/>
      <c r="I150" s="35"/>
      <c r="J150" s="35"/>
      <c r="K150" s="35"/>
    </row>
    <row r="151" spans="2:11" ht="15" customHeight="1" x14ac:dyDescent="0.2">
      <c r="B151" s="35"/>
      <c r="C151" s="36"/>
      <c r="D151" s="37"/>
      <c r="E151" s="38"/>
      <c r="F151" s="38"/>
      <c r="G151" s="35"/>
      <c r="H151" s="35"/>
      <c r="I151" s="35"/>
      <c r="J151" s="35"/>
      <c r="K151" s="35"/>
    </row>
    <row r="152" spans="2:11" ht="15" customHeight="1" x14ac:dyDescent="0.2">
      <c r="B152" s="35"/>
      <c r="C152" s="36"/>
      <c r="D152" s="37"/>
      <c r="E152" s="38"/>
      <c r="F152" s="38"/>
      <c r="G152" s="35"/>
      <c r="H152" s="35"/>
      <c r="I152" s="35"/>
      <c r="J152" s="35"/>
      <c r="K152" s="35"/>
    </row>
    <row r="153" spans="2:11" ht="15" customHeight="1" x14ac:dyDescent="0.2">
      <c r="B153" s="35"/>
      <c r="C153" s="36"/>
      <c r="D153" s="37"/>
      <c r="E153" s="38"/>
      <c r="F153" s="38"/>
      <c r="G153" s="35"/>
      <c r="H153" s="35"/>
      <c r="I153" s="35"/>
      <c r="J153" s="35"/>
      <c r="K153" s="35"/>
    </row>
    <row r="154" spans="2:11" ht="15" customHeight="1" x14ac:dyDescent="0.2">
      <c r="B154" s="35"/>
      <c r="C154" s="36"/>
      <c r="D154" s="37"/>
      <c r="E154" s="38"/>
      <c r="F154" s="38"/>
      <c r="G154" s="35"/>
      <c r="H154" s="35"/>
      <c r="I154" s="35"/>
      <c r="J154" s="35"/>
      <c r="K154" s="35"/>
    </row>
    <row r="155" spans="2:11" ht="15" customHeight="1" x14ac:dyDescent="0.2">
      <c r="B155" s="35"/>
      <c r="C155" s="36"/>
      <c r="D155" s="37"/>
      <c r="E155" s="38"/>
      <c r="F155" s="38"/>
      <c r="G155" s="35"/>
      <c r="H155" s="35"/>
      <c r="I155" s="35"/>
      <c r="J155" s="35"/>
      <c r="K155" s="35"/>
    </row>
    <row r="156" spans="2:11" ht="15" customHeight="1" x14ac:dyDescent="0.2">
      <c r="B156" s="35"/>
      <c r="C156" s="36"/>
      <c r="D156" s="37"/>
      <c r="E156" s="38"/>
      <c r="F156" s="38"/>
      <c r="G156" s="35"/>
      <c r="H156" s="35"/>
      <c r="I156" s="35"/>
      <c r="J156" s="35"/>
      <c r="K156" s="35"/>
    </row>
    <row r="157" spans="2:11" ht="15" customHeight="1" x14ac:dyDescent="0.2">
      <c r="B157" s="35"/>
      <c r="C157" s="36"/>
      <c r="D157" s="37"/>
      <c r="E157" s="38"/>
      <c r="F157" s="38"/>
      <c r="G157" s="35"/>
      <c r="H157" s="35"/>
      <c r="I157" s="35"/>
      <c r="J157" s="35"/>
      <c r="K157" s="35"/>
    </row>
    <row r="158" spans="2:11" ht="15" customHeight="1" x14ac:dyDescent="0.2">
      <c r="B158" s="35"/>
      <c r="C158" s="36"/>
      <c r="D158" s="37"/>
      <c r="E158" s="38"/>
      <c r="F158" s="38"/>
      <c r="G158" s="35"/>
      <c r="H158" s="35"/>
      <c r="I158" s="35"/>
      <c r="J158" s="35"/>
      <c r="K158" s="35"/>
    </row>
    <row r="159" spans="2:11" ht="15" customHeight="1" x14ac:dyDescent="0.2">
      <c r="B159" s="35"/>
      <c r="C159" s="36"/>
      <c r="D159" s="37"/>
      <c r="E159" s="38"/>
      <c r="F159" s="38"/>
      <c r="G159" s="35"/>
      <c r="H159" s="35"/>
      <c r="I159" s="35"/>
      <c r="J159" s="35"/>
      <c r="K159" s="35"/>
    </row>
    <row r="160" spans="2:11" ht="15" customHeight="1" x14ac:dyDescent="0.2">
      <c r="B160" s="35"/>
      <c r="C160" s="36"/>
      <c r="D160" s="37"/>
      <c r="E160" s="38"/>
      <c r="F160" s="38"/>
      <c r="G160" s="35"/>
      <c r="H160" s="35"/>
      <c r="I160" s="35"/>
      <c r="J160" s="35"/>
      <c r="K160" s="35"/>
    </row>
    <row r="161" spans="2:11" ht="15" customHeight="1" x14ac:dyDescent="0.2">
      <c r="B161" s="35"/>
      <c r="C161" s="36"/>
      <c r="D161" s="37"/>
      <c r="E161" s="38"/>
      <c r="F161" s="38"/>
      <c r="G161" s="35"/>
      <c r="H161" s="35"/>
      <c r="I161" s="35"/>
      <c r="J161" s="35"/>
      <c r="K161" s="35"/>
    </row>
    <row r="162" spans="2:11" ht="15" customHeight="1" x14ac:dyDescent="0.2">
      <c r="B162" s="35"/>
      <c r="C162" s="36"/>
      <c r="D162" s="37"/>
      <c r="E162" s="38"/>
      <c r="F162" s="38"/>
      <c r="G162" s="35"/>
      <c r="H162" s="35"/>
      <c r="I162" s="35"/>
      <c r="J162" s="35"/>
      <c r="K162" s="35"/>
    </row>
    <row r="163" spans="2:11" ht="15" customHeight="1" x14ac:dyDescent="0.2">
      <c r="B163" s="35"/>
      <c r="C163" s="36"/>
      <c r="D163" s="37"/>
      <c r="E163" s="38"/>
      <c r="F163" s="38"/>
      <c r="G163" s="35"/>
      <c r="H163" s="35"/>
      <c r="I163" s="35"/>
      <c r="J163" s="35"/>
      <c r="K163" s="35"/>
    </row>
    <row r="164" spans="2:11" ht="15" customHeight="1" x14ac:dyDescent="0.2">
      <c r="B164" s="35"/>
      <c r="C164" s="36"/>
      <c r="D164" s="37"/>
      <c r="E164" s="38"/>
      <c r="F164" s="38"/>
      <c r="G164" s="35"/>
      <c r="H164" s="39"/>
      <c r="I164" s="39"/>
      <c r="J164" s="35"/>
      <c r="K164" s="35"/>
    </row>
    <row r="165" spans="2:11" ht="15" customHeight="1" x14ac:dyDescent="0.2">
      <c r="B165" s="35"/>
      <c r="C165" s="36"/>
      <c r="D165" s="37"/>
      <c r="E165" s="38"/>
      <c r="F165" s="38"/>
      <c r="G165" s="35"/>
      <c r="H165" s="39"/>
      <c r="I165" s="39"/>
      <c r="J165" s="39"/>
      <c r="K165" s="35"/>
    </row>
    <row r="166" spans="2:11" ht="15" customHeight="1" x14ac:dyDescent="0.2">
      <c r="B166" s="35"/>
      <c r="C166" s="36"/>
      <c r="D166" s="37"/>
      <c r="E166" s="38"/>
      <c r="F166" s="38"/>
      <c r="G166" s="35"/>
      <c r="H166" s="35"/>
      <c r="I166" s="35"/>
      <c r="J166" s="39"/>
      <c r="K166" s="35"/>
    </row>
    <row r="167" spans="2:11" ht="15" customHeight="1" x14ac:dyDescent="0.2">
      <c r="B167" s="35"/>
      <c r="C167" s="36"/>
      <c r="D167" s="37"/>
      <c r="E167" s="38"/>
      <c r="F167" s="38"/>
      <c r="G167" s="35"/>
      <c r="H167" s="35"/>
      <c r="I167" s="35"/>
      <c r="J167" s="35"/>
      <c r="K167" s="35"/>
    </row>
    <row r="168" spans="2:11" ht="15" customHeight="1" x14ac:dyDescent="0.2">
      <c r="B168" s="35"/>
      <c r="C168" s="36"/>
      <c r="D168" s="37"/>
      <c r="E168" s="38"/>
      <c r="F168" s="38"/>
      <c r="G168" s="35"/>
      <c r="H168" s="35"/>
      <c r="I168" s="35"/>
      <c r="J168" s="35"/>
      <c r="K168" s="35"/>
    </row>
    <row r="169" spans="2:11" ht="15" customHeight="1" x14ac:dyDescent="0.2">
      <c r="B169" s="35"/>
      <c r="C169" s="36"/>
      <c r="D169" s="37"/>
      <c r="E169" s="38"/>
      <c r="F169" s="38"/>
      <c r="G169" s="35"/>
      <c r="H169" s="35"/>
      <c r="I169" s="35"/>
      <c r="J169" s="35"/>
      <c r="K169" s="35"/>
    </row>
    <row r="170" spans="2:11" ht="15" customHeight="1" x14ac:dyDescent="0.2">
      <c r="B170" s="35"/>
      <c r="C170" s="36"/>
      <c r="D170" s="37"/>
      <c r="E170" s="38"/>
      <c r="F170" s="38"/>
      <c r="G170" s="35"/>
      <c r="H170" s="35"/>
      <c r="I170" s="35"/>
      <c r="J170" s="35"/>
      <c r="K170" s="35"/>
    </row>
    <row r="171" spans="2:11" ht="15" customHeight="1" x14ac:dyDescent="0.2">
      <c r="B171" s="35"/>
      <c r="C171" s="36"/>
      <c r="D171" s="37"/>
      <c r="E171" s="38"/>
      <c r="F171" s="38"/>
      <c r="G171" s="35"/>
      <c r="H171" s="35"/>
      <c r="I171" s="35"/>
      <c r="J171" s="35"/>
      <c r="K171" s="35"/>
    </row>
    <row r="172" spans="2:11" ht="15" customHeight="1" x14ac:dyDescent="0.2">
      <c r="B172" s="35"/>
      <c r="C172" s="36"/>
      <c r="D172" s="37"/>
      <c r="E172" s="38"/>
      <c r="F172" s="38"/>
      <c r="G172" s="35"/>
      <c r="H172" s="35"/>
      <c r="I172" s="35"/>
      <c r="J172" s="35"/>
      <c r="K172" s="36"/>
    </row>
    <row r="173" spans="2:11" ht="15" customHeight="1" x14ac:dyDescent="0.2">
      <c r="B173" s="35"/>
      <c r="C173" s="36"/>
      <c r="D173" s="37"/>
      <c r="E173" s="38"/>
      <c r="F173" s="38"/>
      <c r="G173" s="35"/>
      <c r="H173" s="35"/>
      <c r="I173" s="35"/>
      <c r="J173" s="35"/>
      <c r="K173" s="35"/>
    </row>
    <row r="174" spans="2:11" ht="15" customHeight="1" x14ac:dyDescent="0.2">
      <c r="B174" s="35"/>
      <c r="C174" s="36"/>
      <c r="D174" s="37"/>
      <c r="E174" s="38"/>
      <c r="F174" s="38"/>
      <c r="G174" s="35"/>
      <c r="H174" s="35"/>
      <c r="I174" s="35"/>
      <c r="J174" s="35"/>
      <c r="K174" s="35"/>
    </row>
    <row r="175" spans="2:11" ht="15" customHeight="1" x14ac:dyDescent="0.2">
      <c r="B175" s="35"/>
      <c r="C175" s="36"/>
      <c r="D175" s="37"/>
      <c r="E175" s="38"/>
      <c r="F175" s="38"/>
      <c r="G175" s="35"/>
      <c r="H175" s="35"/>
      <c r="I175" s="35"/>
      <c r="J175" s="35"/>
      <c r="K175" s="35"/>
    </row>
    <row r="176" spans="2:11" ht="15" customHeight="1" x14ac:dyDescent="0.2">
      <c r="B176" s="35"/>
      <c r="C176" s="36"/>
      <c r="D176" s="37"/>
      <c r="E176" s="38"/>
      <c r="F176" s="38"/>
      <c r="G176" s="35"/>
      <c r="H176" s="35"/>
      <c r="I176" s="35"/>
      <c r="J176" s="35"/>
      <c r="K176" s="35"/>
    </row>
    <row r="177" spans="2:11" ht="15" customHeight="1" x14ac:dyDescent="0.2">
      <c r="B177" s="35"/>
      <c r="C177" s="36"/>
      <c r="D177" s="37"/>
      <c r="E177" s="38"/>
      <c r="F177" s="38"/>
      <c r="G177" s="35"/>
      <c r="H177" s="35"/>
      <c r="I177" s="35"/>
      <c r="J177" s="35"/>
      <c r="K177" s="36"/>
    </row>
    <row r="178" spans="2:11" ht="15" customHeight="1" x14ac:dyDescent="0.2">
      <c r="B178" s="35"/>
      <c r="C178" s="36"/>
      <c r="D178" s="37"/>
      <c r="E178" s="38"/>
      <c r="F178" s="38"/>
      <c r="G178" s="35"/>
      <c r="H178" s="35"/>
      <c r="I178" s="35"/>
      <c r="J178" s="35"/>
      <c r="K178" s="36"/>
    </row>
    <row r="179" spans="2:11" ht="15" customHeight="1" x14ac:dyDescent="0.2">
      <c r="B179" s="35"/>
      <c r="C179" s="36"/>
      <c r="D179" s="37"/>
      <c r="E179" s="38"/>
      <c r="F179" s="38"/>
      <c r="G179" s="35"/>
      <c r="H179" s="35"/>
      <c r="I179" s="35"/>
      <c r="J179" s="35"/>
      <c r="K179" s="36"/>
    </row>
    <row r="180" spans="2:11" ht="15" customHeight="1" x14ac:dyDescent="0.2">
      <c r="B180" s="35"/>
      <c r="C180" s="36"/>
      <c r="D180" s="37"/>
      <c r="E180" s="38"/>
      <c r="F180" s="38"/>
      <c r="G180" s="35"/>
      <c r="H180" s="35"/>
      <c r="I180" s="35"/>
      <c r="J180" s="35"/>
      <c r="K180" s="36"/>
    </row>
    <row r="181" spans="2:11" ht="15" customHeight="1" x14ac:dyDescent="0.2">
      <c r="B181" s="35"/>
      <c r="C181" s="36"/>
      <c r="D181" s="37"/>
      <c r="E181" s="38"/>
      <c r="F181" s="38"/>
      <c r="G181" s="35"/>
      <c r="H181" s="35"/>
      <c r="I181" s="35"/>
      <c r="J181" s="35"/>
      <c r="K181" s="36"/>
    </row>
    <row r="182" spans="2:11" ht="15" customHeight="1" x14ac:dyDescent="0.2">
      <c r="B182" s="35"/>
      <c r="C182" s="36"/>
      <c r="D182" s="37"/>
      <c r="E182" s="38"/>
      <c r="F182" s="38"/>
      <c r="G182" s="35"/>
      <c r="H182" s="35"/>
      <c r="I182" s="35"/>
      <c r="J182" s="35"/>
      <c r="K182" s="35"/>
    </row>
    <row r="183" spans="2:11" ht="15" customHeight="1" x14ac:dyDescent="0.2">
      <c r="B183" s="35"/>
      <c r="C183" s="36"/>
      <c r="D183" s="37"/>
      <c r="E183" s="38"/>
      <c r="F183" s="38"/>
      <c r="G183" s="35"/>
      <c r="H183" s="35"/>
      <c r="I183" s="35"/>
      <c r="J183" s="35"/>
      <c r="K183" s="35"/>
    </row>
    <row r="184" spans="2:11" ht="15" customHeight="1" x14ac:dyDescent="0.2">
      <c r="B184" s="35"/>
      <c r="C184" s="36"/>
      <c r="D184" s="37"/>
      <c r="E184" s="38"/>
      <c r="F184" s="38"/>
      <c r="G184" s="35"/>
      <c r="H184" s="35"/>
      <c r="I184" s="35"/>
      <c r="J184" s="35"/>
      <c r="K184" s="35"/>
    </row>
    <row r="185" spans="2:11" ht="15" customHeight="1" x14ac:dyDescent="0.2">
      <c r="B185" s="35"/>
      <c r="C185" s="36"/>
      <c r="D185" s="37"/>
      <c r="E185" s="38"/>
      <c r="F185" s="38"/>
      <c r="G185" s="35"/>
      <c r="H185" s="35"/>
      <c r="I185" s="35"/>
      <c r="J185" s="35"/>
      <c r="K185" s="35"/>
    </row>
    <row r="186" spans="2:11" ht="15" customHeight="1" x14ac:dyDescent="0.2">
      <c r="B186" s="35"/>
      <c r="C186" s="36"/>
      <c r="D186" s="37"/>
      <c r="E186" s="38"/>
      <c r="F186" s="38"/>
      <c r="G186" s="35"/>
      <c r="H186" s="35"/>
      <c r="I186" s="35"/>
      <c r="J186" s="35"/>
      <c r="K186" s="35"/>
    </row>
    <row r="187" spans="2:11" ht="15" customHeight="1" x14ac:dyDescent="0.2">
      <c r="B187" s="35"/>
      <c r="C187" s="36"/>
      <c r="D187" s="37"/>
      <c r="E187" s="38"/>
      <c r="F187" s="38"/>
      <c r="G187" s="35"/>
      <c r="H187" s="35"/>
      <c r="I187" s="35"/>
      <c r="J187" s="35"/>
      <c r="K187" s="35"/>
    </row>
    <row r="188" spans="2:11" ht="15" customHeight="1" x14ac:dyDescent="0.2">
      <c r="B188" s="35"/>
      <c r="C188" s="36"/>
      <c r="D188" s="37"/>
      <c r="E188" s="38"/>
      <c r="F188" s="38"/>
      <c r="G188" s="35"/>
      <c r="H188" s="35"/>
      <c r="I188" s="35"/>
      <c r="J188" s="35"/>
      <c r="K188" s="35"/>
    </row>
    <row r="189" spans="2:11" ht="15" customHeight="1" x14ac:dyDescent="0.2">
      <c r="B189" s="35"/>
      <c r="C189" s="36"/>
      <c r="D189" s="37"/>
      <c r="E189" s="38"/>
      <c r="F189" s="38"/>
      <c r="G189" s="35"/>
      <c r="H189" s="35"/>
      <c r="I189" s="35"/>
      <c r="J189" s="35"/>
      <c r="K189" s="35"/>
    </row>
    <row r="190" spans="2:11" ht="15" customHeight="1" x14ac:dyDescent="0.2">
      <c r="B190" s="35"/>
      <c r="C190" s="36"/>
      <c r="D190" s="37"/>
      <c r="E190" s="38"/>
      <c r="F190" s="38"/>
      <c r="G190" s="35"/>
      <c r="H190" s="35"/>
      <c r="I190" s="35"/>
      <c r="J190" s="35"/>
      <c r="K190" s="35"/>
    </row>
    <row r="191" spans="2:11" ht="15" customHeight="1" x14ac:dyDescent="0.2">
      <c r="B191" s="35"/>
      <c r="C191" s="36"/>
      <c r="D191" s="37"/>
      <c r="E191" s="38"/>
      <c r="F191" s="38"/>
      <c r="G191" s="35"/>
      <c r="H191" s="35"/>
      <c r="I191" s="35"/>
      <c r="J191" s="35"/>
      <c r="K191" s="35"/>
    </row>
    <row r="192" spans="2:11" ht="15" customHeight="1" x14ac:dyDescent="0.2">
      <c r="B192" s="35"/>
      <c r="C192" s="36"/>
      <c r="D192" s="37"/>
      <c r="E192" s="38"/>
      <c r="F192" s="38"/>
      <c r="G192" s="35"/>
      <c r="H192" s="35"/>
      <c r="I192" s="35"/>
      <c r="J192" s="35"/>
      <c r="K192" s="35"/>
    </row>
    <row r="193" spans="2:11" ht="15" customHeight="1" x14ac:dyDescent="0.2">
      <c r="B193" s="35"/>
      <c r="C193" s="36"/>
      <c r="D193" s="37"/>
      <c r="E193" s="38"/>
      <c r="F193" s="38"/>
      <c r="G193" s="35"/>
      <c r="H193" s="35"/>
      <c r="I193" s="35"/>
      <c r="J193" s="35"/>
      <c r="K193" s="35"/>
    </row>
    <row r="194" spans="2:11" ht="15" customHeight="1" x14ac:dyDescent="0.2">
      <c r="B194" s="35"/>
      <c r="C194" s="36"/>
      <c r="D194" s="37"/>
      <c r="E194" s="38"/>
      <c r="F194" s="38"/>
      <c r="G194" s="35"/>
      <c r="H194" s="35"/>
      <c r="I194" s="35"/>
      <c r="J194" s="35"/>
      <c r="K194" s="35"/>
    </row>
    <row r="195" spans="2:11" ht="15" customHeight="1" x14ac:dyDescent="0.2">
      <c r="B195" s="35"/>
      <c r="C195" s="36"/>
      <c r="D195" s="37"/>
      <c r="E195" s="38"/>
      <c r="F195" s="38"/>
      <c r="G195" s="35"/>
      <c r="H195" s="35"/>
      <c r="I195" s="35"/>
      <c r="J195" s="35"/>
      <c r="K195" s="35"/>
    </row>
    <row r="196" spans="2:11" ht="15" customHeight="1" x14ac:dyDescent="0.2">
      <c r="B196" s="35"/>
      <c r="C196" s="36"/>
      <c r="D196" s="37"/>
      <c r="E196" s="38"/>
      <c r="F196" s="38"/>
      <c r="G196" s="35"/>
      <c r="H196" s="35"/>
      <c r="I196" s="35"/>
      <c r="J196" s="35"/>
      <c r="K196" s="35"/>
    </row>
    <row r="197" spans="2:11" ht="15" customHeight="1" x14ac:dyDescent="0.2">
      <c r="B197" s="35"/>
      <c r="C197" s="36"/>
      <c r="D197" s="37"/>
      <c r="E197" s="38"/>
      <c r="F197" s="38"/>
      <c r="G197" s="35"/>
      <c r="H197" s="35"/>
      <c r="I197" s="35"/>
      <c r="J197" s="35"/>
      <c r="K197" s="35"/>
    </row>
    <row r="198" spans="2:11" ht="15" customHeight="1" x14ac:dyDescent="0.2">
      <c r="B198" s="35"/>
      <c r="C198" s="36"/>
      <c r="D198" s="37"/>
      <c r="E198" s="38"/>
      <c r="F198" s="38"/>
      <c r="G198" s="35"/>
      <c r="H198" s="35"/>
      <c r="I198" s="35"/>
      <c r="J198" s="35"/>
      <c r="K198" s="35"/>
    </row>
    <row r="199" spans="2:11" ht="15" customHeight="1" x14ac:dyDescent="0.2">
      <c r="B199" s="35"/>
      <c r="C199" s="36"/>
      <c r="D199" s="37"/>
      <c r="E199" s="38"/>
      <c r="F199" s="38"/>
      <c r="G199" s="35"/>
      <c r="H199" s="35"/>
      <c r="I199" s="35"/>
      <c r="J199" s="35"/>
      <c r="K199" s="35"/>
    </row>
    <row r="200" spans="2:11" ht="15" customHeight="1" x14ac:dyDescent="0.2">
      <c r="B200" s="35"/>
      <c r="C200" s="36"/>
      <c r="D200" s="37"/>
      <c r="E200" s="38"/>
      <c r="F200" s="38"/>
      <c r="G200" s="35"/>
      <c r="H200" s="35"/>
      <c r="I200" s="35"/>
      <c r="J200" s="35"/>
      <c r="K200" s="35"/>
    </row>
    <row r="201" spans="2:11" ht="15" customHeight="1" x14ac:dyDescent="0.2">
      <c r="B201" s="36"/>
      <c r="C201" s="36"/>
      <c r="D201" s="36"/>
      <c r="E201" s="36"/>
      <c r="F201" s="36"/>
      <c r="G201" s="36"/>
      <c r="H201" s="39"/>
      <c r="I201" s="39"/>
      <c r="J201" s="35"/>
      <c r="K201" s="35"/>
    </row>
    <row r="202" spans="2:11" ht="15" customHeight="1" x14ac:dyDescent="0.2">
      <c r="J202" s="39"/>
      <c r="K202" s="35"/>
    </row>
    <row r="203" spans="2:11" ht="15" customHeight="1" x14ac:dyDescent="0.2">
      <c r="K203" s="35"/>
    </row>
    <row r="204" spans="2:11" ht="15" customHeight="1" x14ac:dyDescent="0.2">
      <c r="K204" s="35"/>
    </row>
    <row r="205" spans="2:11" ht="15" customHeight="1" x14ac:dyDescent="0.2">
      <c r="K205" s="35"/>
    </row>
    <row r="206" spans="2:11" ht="15" customHeight="1" x14ac:dyDescent="0.2">
      <c r="K206" s="35"/>
    </row>
    <row r="207" spans="2:11" ht="15" customHeight="1" x14ac:dyDescent="0.2">
      <c r="K207" s="35"/>
    </row>
    <row r="208" spans="2:11" ht="15" customHeight="1" x14ac:dyDescent="0.2">
      <c r="K208" s="35"/>
    </row>
    <row r="209" spans="11:11" ht="15" customHeight="1" x14ac:dyDescent="0.2">
      <c r="K209" s="35"/>
    </row>
    <row r="210" spans="11:11" ht="15" customHeight="1" x14ac:dyDescent="0.2">
      <c r="K210" s="35"/>
    </row>
    <row r="211" spans="11:11" ht="15" customHeight="1" x14ac:dyDescent="0.2">
      <c r="K211" s="35"/>
    </row>
    <row r="212" spans="11:11" ht="15" customHeight="1" x14ac:dyDescent="0.2">
      <c r="K212" s="35"/>
    </row>
    <row r="213" spans="11:11" ht="15" customHeight="1" x14ac:dyDescent="0.2">
      <c r="K213" s="35"/>
    </row>
    <row r="214" spans="11:11" ht="15" customHeight="1" x14ac:dyDescent="0.2">
      <c r="K214" s="35"/>
    </row>
    <row r="215" spans="11:11" ht="15" customHeight="1" x14ac:dyDescent="0.2">
      <c r="K215" s="35"/>
    </row>
    <row r="216" spans="11:11" ht="15" customHeight="1" x14ac:dyDescent="0.2">
      <c r="K216" s="35"/>
    </row>
    <row r="217" spans="11:11" ht="15" customHeight="1" x14ac:dyDescent="0.2">
      <c r="K217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EB46-8CF0-4F44-84FB-6CB74C3B069B}">
  <sheetPr>
    <tabColor rgb="FF00B050"/>
  </sheetPr>
  <dimension ref="A1:H24"/>
  <sheetViews>
    <sheetView workbookViewId="0">
      <selection activeCell="H21" sqref="H21"/>
    </sheetView>
  </sheetViews>
  <sheetFormatPr baseColWidth="10" defaultRowHeight="15" x14ac:dyDescent="0.2"/>
  <sheetData>
    <row r="1" spans="1:8" x14ac:dyDescent="0.2">
      <c r="A1" s="33" t="s">
        <v>29</v>
      </c>
      <c r="B1" s="33" t="s">
        <v>150</v>
      </c>
      <c r="C1" s="33" t="s">
        <v>151</v>
      </c>
      <c r="D1" s="33" t="s">
        <v>152</v>
      </c>
      <c r="E1" s="33" t="s">
        <v>197</v>
      </c>
      <c r="F1" s="33" t="s">
        <v>153</v>
      </c>
      <c r="G1" s="33" t="s">
        <v>154</v>
      </c>
      <c r="H1" s="33" t="s">
        <v>155</v>
      </c>
    </row>
    <row r="2" spans="1:8" x14ac:dyDescent="0.2">
      <c r="A2" s="90">
        <v>44774</v>
      </c>
      <c r="B2" s="24" t="s">
        <v>146</v>
      </c>
      <c r="C2" s="24" t="s">
        <v>188</v>
      </c>
      <c r="D2" s="24" t="s">
        <v>188</v>
      </c>
      <c r="E2" s="24">
        <v>50</v>
      </c>
      <c r="F2" s="24" t="s">
        <v>189</v>
      </c>
      <c r="G2" s="24">
        <v>50</v>
      </c>
      <c r="H2" s="24"/>
    </row>
    <row r="3" spans="1:8" x14ac:dyDescent="0.2">
      <c r="A3" s="24" t="s">
        <v>190</v>
      </c>
      <c r="B3" s="24" t="s">
        <v>93</v>
      </c>
      <c r="C3" s="24" t="s">
        <v>191</v>
      </c>
      <c r="D3" s="24" t="s">
        <v>192</v>
      </c>
      <c r="E3" s="24">
        <v>150</v>
      </c>
      <c r="F3" s="24" t="s">
        <v>193</v>
      </c>
      <c r="G3" s="24">
        <v>150</v>
      </c>
      <c r="H3" s="24"/>
    </row>
    <row r="4" spans="1:8" x14ac:dyDescent="0.2">
      <c r="A4" s="90">
        <v>44776</v>
      </c>
      <c r="B4" s="24" t="s">
        <v>194</v>
      </c>
      <c r="C4" s="105">
        <v>0.66666666666666663</v>
      </c>
      <c r="D4" s="24" t="s">
        <v>156</v>
      </c>
      <c r="E4" s="24">
        <v>25</v>
      </c>
      <c r="F4" s="24" t="s">
        <v>195</v>
      </c>
      <c r="G4" s="24">
        <v>25</v>
      </c>
      <c r="H4" s="24"/>
    </row>
    <row r="5" spans="1:8" x14ac:dyDescent="0.2">
      <c r="A5" s="90">
        <v>44777</v>
      </c>
      <c r="B5" s="24" t="s">
        <v>194</v>
      </c>
      <c r="C5" s="105">
        <v>0.39583333333333331</v>
      </c>
      <c r="D5" s="24" t="s">
        <v>156</v>
      </c>
      <c r="E5" s="24">
        <v>75</v>
      </c>
      <c r="F5" s="24" t="s">
        <v>196</v>
      </c>
      <c r="G5" s="24">
        <v>75</v>
      </c>
      <c r="H5" s="24"/>
    </row>
    <row r="6" spans="1:8" x14ac:dyDescent="0.2">
      <c r="A6" s="90">
        <v>44779</v>
      </c>
      <c r="B6" s="24" t="s">
        <v>142</v>
      </c>
      <c r="C6" s="105">
        <v>0.625</v>
      </c>
      <c r="D6" s="24" t="s">
        <v>156</v>
      </c>
      <c r="E6" s="24">
        <v>25</v>
      </c>
      <c r="F6" s="24" t="s">
        <v>195</v>
      </c>
      <c r="G6" s="24">
        <v>25</v>
      </c>
      <c r="H6" s="24"/>
    </row>
    <row r="7" spans="1:8" x14ac:dyDescent="0.2">
      <c r="A7" s="90">
        <v>44781</v>
      </c>
      <c r="B7" s="24" t="s">
        <v>100</v>
      </c>
      <c r="C7" s="105">
        <v>0.5625</v>
      </c>
      <c r="D7" s="24" t="s">
        <v>156</v>
      </c>
      <c r="E7" s="24">
        <v>25</v>
      </c>
      <c r="F7" s="24" t="s">
        <v>195</v>
      </c>
      <c r="G7" s="24">
        <v>25</v>
      </c>
      <c r="H7" s="24"/>
    </row>
    <row r="8" spans="1:8" x14ac:dyDescent="0.2">
      <c r="A8" s="90">
        <v>44784</v>
      </c>
      <c r="B8" s="24" t="s">
        <v>135</v>
      </c>
      <c r="C8" s="105">
        <v>0.4375</v>
      </c>
      <c r="D8" s="24" t="s">
        <v>156</v>
      </c>
      <c r="E8" s="24">
        <v>25</v>
      </c>
      <c r="F8" s="24" t="s">
        <v>195</v>
      </c>
      <c r="G8" s="24">
        <v>25</v>
      </c>
      <c r="H8" s="24"/>
    </row>
    <row r="9" spans="1:8" x14ac:dyDescent="0.2">
      <c r="A9" s="90">
        <v>44775</v>
      </c>
      <c r="B9" s="24" t="s">
        <v>122</v>
      </c>
      <c r="C9" s="105">
        <v>0.75</v>
      </c>
      <c r="D9" s="24" t="s">
        <v>156</v>
      </c>
      <c r="E9" s="24">
        <v>25</v>
      </c>
      <c r="F9" s="24" t="s">
        <v>195</v>
      </c>
      <c r="G9" s="24">
        <v>25</v>
      </c>
      <c r="H9" s="24"/>
    </row>
    <row r="10" spans="1:8" x14ac:dyDescent="0.2">
      <c r="A10" s="90"/>
      <c r="B10" s="24"/>
      <c r="C10" s="24"/>
      <c r="D10" s="24"/>
      <c r="E10" s="24"/>
      <c r="F10" s="84"/>
      <c r="G10" s="93">
        <f>SUM(G2:G9)</f>
        <v>400</v>
      </c>
      <c r="H10" s="24"/>
    </row>
    <row r="11" spans="1:8" x14ac:dyDescent="0.2">
      <c r="A11" s="90"/>
      <c r="B11" s="24"/>
      <c r="C11" s="24"/>
      <c r="D11" s="24"/>
      <c r="E11" s="24"/>
      <c r="F11" s="84"/>
      <c r="G11" s="24"/>
      <c r="H11" s="24"/>
    </row>
    <row r="12" spans="1:8" x14ac:dyDescent="0.2">
      <c r="A12" s="90"/>
      <c r="B12" s="24"/>
      <c r="C12" s="24"/>
      <c r="D12" s="24"/>
      <c r="E12" s="24"/>
      <c r="F12" s="84"/>
      <c r="G12" s="93">
        <f>G10-'ADP Bonus'!F9</f>
        <v>0</v>
      </c>
      <c r="H12" s="93" t="s">
        <v>107</v>
      </c>
    </row>
    <row r="13" spans="1:8" x14ac:dyDescent="0.2">
      <c r="A13" s="90"/>
      <c r="B13" s="24"/>
      <c r="C13" s="24"/>
      <c r="D13" s="24"/>
      <c r="E13" s="24"/>
      <c r="F13" s="84"/>
      <c r="G13" s="24"/>
      <c r="H13" s="24"/>
    </row>
    <row r="14" spans="1:8" x14ac:dyDescent="0.2">
      <c r="A14" s="90"/>
      <c r="B14" s="24"/>
      <c r="C14" s="24"/>
      <c r="D14" s="24"/>
      <c r="E14" s="24"/>
      <c r="F14" s="84"/>
      <c r="G14" s="24"/>
      <c r="H14" s="24"/>
    </row>
    <row r="15" spans="1:8" x14ac:dyDescent="0.2">
      <c r="A15" s="90"/>
      <c r="B15" s="24"/>
      <c r="C15" s="24"/>
      <c r="D15" s="24"/>
      <c r="E15" s="24"/>
      <c r="F15" s="84"/>
      <c r="G15" s="24"/>
      <c r="H15" s="24"/>
    </row>
    <row r="16" spans="1:8" x14ac:dyDescent="0.2">
      <c r="A16" s="90"/>
      <c r="B16" s="24"/>
      <c r="C16" s="24"/>
      <c r="D16" s="24"/>
      <c r="E16" s="24"/>
      <c r="F16" s="84"/>
      <c r="G16" s="24"/>
      <c r="H16" s="24"/>
    </row>
    <row r="17" spans="1:8" x14ac:dyDescent="0.2">
      <c r="A17" s="90"/>
      <c r="B17" s="24"/>
      <c r="C17" s="24"/>
      <c r="D17" s="24"/>
      <c r="E17" s="24"/>
      <c r="F17" s="84"/>
      <c r="G17" s="24"/>
      <c r="H17" s="24"/>
    </row>
    <row r="18" spans="1:8" x14ac:dyDescent="0.2">
      <c r="A18" s="90"/>
      <c r="B18" s="24"/>
      <c r="C18" s="24"/>
      <c r="D18" s="24"/>
      <c r="E18" s="24"/>
      <c r="F18" s="84"/>
      <c r="G18" s="24"/>
      <c r="H18" s="24"/>
    </row>
    <row r="19" spans="1:8" x14ac:dyDescent="0.2">
      <c r="A19" s="90"/>
      <c r="B19" s="24"/>
      <c r="C19" s="24"/>
      <c r="D19" s="24"/>
      <c r="E19" s="24"/>
      <c r="F19" s="84"/>
      <c r="G19" s="24"/>
      <c r="H19" s="24"/>
    </row>
    <row r="20" spans="1:8" x14ac:dyDescent="0.2">
      <c r="A20" s="90"/>
      <c r="B20" s="24"/>
      <c r="C20" s="24"/>
      <c r="D20" s="24"/>
      <c r="E20" s="24"/>
      <c r="F20" s="84"/>
      <c r="G20" s="24"/>
      <c r="H20" s="24"/>
    </row>
    <row r="21" spans="1:8" x14ac:dyDescent="0.2">
      <c r="A21" s="90"/>
      <c r="B21" s="24"/>
      <c r="C21" s="24"/>
      <c r="D21" s="24"/>
      <c r="E21" s="24"/>
      <c r="F21" s="84"/>
      <c r="G21" s="24"/>
      <c r="H21" s="24"/>
    </row>
    <row r="22" spans="1:8" x14ac:dyDescent="0.2">
      <c r="F22" s="95"/>
    </row>
    <row r="24" spans="1:8" x14ac:dyDescent="0.2">
      <c r="F24" s="95"/>
      <c r="G24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47AF-9649-9C49-A967-B6A9C34C4ADB}">
  <sheetPr>
    <tabColor rgb="FF00B050"/>
  </sheetPr>
  <dimension ref="A1:O11"/>
  <sheetViews>
    <sheetView workbookViewId="0">
      <selection activeCell="F10" sqref="F10"/>
    </sheetView>
  </sheetViews>
  <sheetFormatPr baseColWidth="10" defaultRowHeight="15" x14ac:dyDescent="0.2"/>
  <sheetData>
    <row r="1" spans="1:15" x14ac:dyDescent="0.2">
      <c r="A1" s="27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64</v>
      </c>
      <c r="G1" s="27"/>
    </row>
    <row r="2" spans="1:15" x14ac:dyDescent="0.2">
      <c r="A2" s="27" t="s">
        <v>26</v>
      </c>
      <c r="B2" s="27"/>
      <c r="C2" s="27"/>
      <c r="D2" s="27"/>
      <c r="E2" s="27"/>
      <c r="F2" s="27"/>
      <c r="G2" s="27"/>
    </row>
    <row r="3" spans="1:15" x14ac:dyDescent="0.2">
      <c r="A3" s="27" t="s">
        <v>37</v>
      </c>
      <c r="B3" s="27" t="s">
        <v>201</v>
      </c>
      <c r="C3" s="27">
        <v>753481</v>
      </c>
      <c r="D3" s="27" t="s">
        <v>202</v>
      </c>
      <c r="E3" s="27" t="s">
        <v>146</v>
      </c>
      <c r="F3" s="27">
        <v>50</v>
      </c>
      <c r="G3" s="27"/>
      <c r="I3" s="27"/>
      <c r="J3" s="27"/>
      <c r="K3" s="27"/>
      <c r="L3" s="27"/>
      <c r="M3" s="27"/>
      <c r="N3" s="27"/>
      <c r="O3" s="27"/>
    </row>
    <row r="4" spans="1:15" x14ac:dyDescent="0.2">
      <c r="A4" s="27" t="s">
        <v>37</v>
      </c>
      <c r="B4" s="27" t="s">
        <v>201</v>
      </c>
      <c r="C4" s="27">
        <v>308649</v>
      </c>
      <c r="D4" s="27" t="s">
        <v>202</v>
      </c>
      <c r="E4" s="27" t="s">
        <v>93</v>
      </c>
      <c r="F4" s="27">
        <v>150</v>
      </c>
      <c r="G4" s="27"/>
      <c r="I4" s="27"/>
      <c r="J4" s="27"/>
      <c r="K4" s="27"/>
      <c r="L4" s="27"/>
      <c r="M4" s="27"/>
      <c r="N4" s="27"/>
      <c r="O4" s="27"/>
    </row>
    <row r="5" spans="1:15" x14ac:dyDescent="0.2">
      <c r="A5" s="27" t="s">
        <v>37</v>
      </c>
      <c r="B5" s="27" t="s">
        <v>201</v>
      </c>
      <c r="C5" s="27">
        <v>517642</v>
      </c>
      <c r="D5" s="27" t="s">
        <v>202</v>
      </c>
      <c r="E5" s="27" t="s">
        <v>142</v>
      </c>
      <c r="F5" s="27">
        <v>25</v>
      </c>
      <c r="G5" s="27"/>
      <c r="I5" s="27"/>
      <c r="J5" s="27"/>
      <c r="K5" s="27"/>
      <c r="L5" s="27"/>
      <c r="M5" s="27"/>
      <c r="N5" s="27"/>
      <c r="O5" s="27"/>
    </row>
    <row r="6" spans="1:15" x14ac:dyDescent="0.2">
      <c r="A6" s="27" t="s">
        <v>37</v>
      </c>
      <c r="B6" s="27" t="s">
        <v>201</v>
      </c>
      <c r="C6" s="27">
        <v>17711</v>
      </c>
      <c r="D6" s="27" t="s">
        <v>202</v>
      </c>
      <c r="E6" s="27" t="s">
        <v>100</v>
      </c>
      <c r="F6" s="27">
        <v>25</v>
      </c>
      <c r="G6" s="27"/>
      <c r="I6" s="27"/>
      <c r="J6" s="27"/>
      <c r="K6" s="27"/>
      <c r="L6" s="27"/>
      <c r="M6" s="27"/>
      <c r="N6" s="27"/>
      <c r="O6" s="27"/>
    </row>
    <row r="7" spans="1:15" x14ac:dyDescent="0.2">
      <c r="A7" s="27" t="s">
        <v>37</v>
      </c>
      <c r="B7" s="27" t="s">
        <v>201</v>
      </c>
      <c r="C7" s="27">
        <v>535143</v>
      </c>
      <c r="D7" s="27" t="s">
        <v>202</v>
      </c>
      <c r="E7" s="27" t="s">
        <v>135</v>
      </c>
      <c r="F7" s="27">
        <v>25</v>
      </c>
      <c r="G7" s="27"/>
      <c r="I7" s="27"/>
      <c r="J7" s="27"/>
      <c r="K7" s="27"/>
      <c r="L7" s="27"/>
      <c r="M7" s="27"/>
      <c r="N7" s="27"/>
      <c r="O7" s="27"/>
    </row>
    <row r="8" spans="1:15" x14ac:dyDescent="0.2">
      <c r="A8" s="27" t="s">
        <v>37</v>
      </c>
      <c r="B8" s="27" t="s">
        <v>201</v>
      </c>
      <c r="C8" s="27">
        <v>68546</v>
      </c>
      <c r="D8" s="27" t="s">
        <v>202</v>
      </c>
      <c r="E8" s="27" t="s">
        <v>122</v>
      </c>
      <c r="F8" s="27">
        <v>125</v>
      </c>
      <c r="G8" s="27"/>
    </row>
    <row r="9" spans="1:15" x14ac:dyDescent="0.2">
      <c r="F9" s="69">
        <f>SUM(F3:F8)</f>
        <v>400</v>
      </c>
      <c r="G9" s="27"/>
    </row>
    <row r="10" spans="1:15" x14ac:dyDescent="0.2">
      <c r="G10" s="27"/>
    </row>
    <row r="11" spans="1:15" x14ac:dyDescent="0.2">
      <c r="G11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8317-12F9-8E44-89FB-990D0CD7806E}">
  <sheetPr>
    <tabColor rgb="FF00B050"/>
  </sheetPr>
  <dimension ref="A1:H49"/>
  <sheetViews>
    <sheetView tabSelected="1" workbookViewId="0">
      <selection activeCell="G53" sqref="G53"/>
    </sheetView>
  </sheetViews>
  <sheetFormatPr baseColWidth="10" defaultRowHeight="15" x14ac:dyDescent="0.2"/>
  <sheetData>
    <row r="1" spans="1:8" x14ac:dyDescent="0.2">
      <c r="A1" s="33" t="s">
        <v>29</v>
      </c>
      <c r="B1" s="33" t="s">
        <v>150</v>
      </c>
      <c r="C1" s="33" t="s">
        <v>151</v>
      </c>
      <c r="D1" s="33" t="s">
        <v>152</v>
      </c>
      <c r="E1" s="33" t="s">
        <v>197</v>
      </c>
      <c r="F1" s="33" t="s">
        <v>153</v>
      </c>
      <c r="G1" s="33" t="s">
        <v>154</v>
      </c>
      <c r="H1" s="33" t="s">
        <v>155</v>
      </c>
    </row>
    <row r="2" spans="1:8" x14ac:dyDescent="0.2">
      <c r="A2" s="90">
        <v>44773</v>
      </c>
      <c r="B2" s="24" t="s">
        <v>125</v>
      </c>
      <c r="C2" s="105">
        <v>0.48958333333333331</v>
      </c>
      <c r="D2" s="24" t="s">
        <v>156</v>
      </c>
      <c r="E2" s="24">
        <v>80</v>
      </c>
      <c r="F2" s="24"/>
      <c r="G2" s="24">
        <v>80</v>
      </c>
      <c r="H2" s="27"/>
    </row>
    <row r="3" spans="1:8" x14ac:dyDescent="0.2">
      <c r="A3" s="90">
        <v>44773</v>
      </c>
      <c r="B3" s="24" t="s">
        <v>122</v>
      </c>
      <c r="C3" s="24" t="s">
        <v>200</v>
      </c>
      <c r="D3" s="24" t="s">
        <v>157</v>
      </c>
      <c r="E3" s="24">
        <v>186.67</v>
      </c>
      <c r="F3" s="24"/>
      <c r="G3" s="24">
        <v>186.67</v>
      </c>
      <c r="H3" s="27"/>
    </row>
    <row r="4" spans="1:8" x14ac:dyDescent="0.2">
      <c r="A4" s="90">
        <v>44773</v>
      </c>
      <c r="B4" s="24" t="s">
        <v>122</v>
      </c>
      <c r="C4" s="105">
        <v>0.57291666666666663</v>
      </c>
      <c r="D4" s="24" t="s">
        <v>156</v>
      </c>
      <c r="E4" s="24">
        <v>80</v>
      </c>
      <c r="F4" s="24"/>
      <c r="G4" s="24">
        <v>80</v>
      </c>
      <c r="H4" s="27"/>
    </row>
    <row r="5" spans="1:8" x14ac:dyDescent="0.2">
      <c r="A5" s="90">
        <v>44773</v>
      </c>
      <c r="B5" s="24" t="s">
        <v>98</v>
      </c>
      <c r="C5" s="105">
        <v>0.53125</v>
      </c>
      <c r="D5" s="24" t="s">
        <v>156</v>
      </c>
      <c r="E5" s="24">
        <v>80</v>
      </c>
      <c r="F5" s="24"/>
      <c r="G5" s="24">
        <v>80</v>
      </c>
      <c r="H5" s="27"/>
    </row>
    <row r="6" spans="1:8" x14ac:dyDescent="0.2">
      <c r="A6" s="90">
        <v>44773</v>
      </c>
      <c r="B6" s="24" t="s">
        <v>93</v>
      </c>
      <c r="C6" s="105">
        <v>0.57291666666666663</v>
      </c>
      <c r="D6" s="24" t="s">
        <v>156</v>
      </c>
      <c r="E6" s="24">
        <v>80</v>
      </c>
      <c r="F6" s="24"/>
      <c r="G6" s="24">
        <v>80</v>
      </c>
      <c r="H6" s="27"/>
    </row>
    <row r="7" spans="1:8" x14ac:dyDescent="0.2">
      <c r="A7" s="90">
        <v>44773</v>
      </c>
      <c r="B7" s="24" t="s">
        <v>129</v>
      </c>
      <c r="C7" s="105">
        <v>0.60416666666666663</v>
      </c>
      <c r="D7" s="24" t="s">
        <v>156</v>
      </c>
      <c r="E7" s="24">
        <v>39</v>
      </c>
      <c r="F7" s="24"/>
      <c r="G7" s="24">
        <v>39</v>
      </c>
      <c r="H7" s="24"/>
    </row>
    <row r="8" spans="1:8" x14ac:dyDescent="0.2">
      <c r="A8" s="90">
        <v>44773</v>
      </c>
      <c r="B8" s="24" t="s">
        <v>109</v>
      </c>
      <c r="C8" s="105">
        <v>0.53125</v>
      </c>
      <c r="D8" s="24" t="s">
        <v>156</v>
      </c>
      <c r="E8" s="24">
        <v>80</v>
      </c>
      <c r="F8" s="24"/>
      <c r="G8" s="24">
        <v>80</v>
      </c>
      <c r="H8" s="27"/>
    </row>
    <row r="9" spans="1:8" x14ac:dyDescent="0.2">
      <c r="A9" s="90">
        <v>44773</v>
      </c>
      <c r="B9" s="24" t="s">
        <v>74</v>
      </c>
      <c r="C9" s="105">
        <v>0.48958333333333331</v>
      </c>
      <c r="D9" s="24" t="s">
        <v>156</v>
      </c>
      <c r="E9" s="24">
        <v>80</v>
      </c>
      <c r="F9" s="24"/>
      <c r="G9" s="24">
        <v>80</v>
      </c>
      <c r="H9" s="27"/>
    </row>
    <row r="10" spans="1:8" x14ac:dyDescent="0.2">
      <c r="A10" s="90">
        <v>44773</v>
      </c>
      <c r="B10" s="24" t="s">
        <v>104</v>
      </c>
      <c r="C10" s="105">
        <v>0.41666666666666669</v>
      </c>
      <c r="D10" s="24" t="s">
        <v>198</v>
      </c>
      <c r="E10" s="24">
        <v>50</v>
      </c>
      <c r="F10" s="24"/>
      <c r="G10" s="24">
        <v>50</v>
      </c>
      <c r="H10" s="27"/>
    </row>
    <row r="11" spans="1:8" x14ac:dyDescent="0.2">
      <c r="A11" s="90">
        <v>44773</v>
      </c>
      <c r="B11" s="24" t="s">
        <v>100</v>
      </c>
      <c r="C11" s="24" t="s">
        <v>200</v>
      </c>
      <c r="D11" s="24" t="s">
        <v>157</v>
      </c>
      <c r="E11" s="24">
        <v>186.67</v>
      </c>
      <c r="F11" s="24"/>
      <c r="G11" s="24">
        <v>186.67</v>
      </c>
      <c r="H11" s="27"/>
    </row>
    <row r="12" spans="1:8" x14ac:dyDescent="0.2">
      <c r="A12" s="90">
        <v>44773</v>
      </c>
      <c r="B12" s="24" t="s">
        <v>100</v>
      </c>
      <c r="C12" s="105">
        <v>0.53125</v>
      </c>
      <c r="D12" s="24" t="s">
        <v>156</v>
      </c>
      <c r="E12" s="24">
        <v>80</v>
      </c>
      <c r="F12" s="24"/>
      <c r="G12" s="24">
        <v>80</v>
      </c>
      <c r="H12" s="27"/>
    </row>
    <row r="13" spans="1:8" x14ac:dyDescent="0.2">
      <c r="A13" s="90">
        <v>44773</v>
      </c>
      <c r="B13" s="24" t="s">
        <v>99</v>
      </c>
      <c r="C13" s="24" t="s">
        <v>200</v>
      </c>
      <c r="D13" s="24" t="s">
        <v>157</v>
      </c>
      <c r="E13" s="24">
        <v>186.67</v>
      </c>
      <c r="F13" s="24"/>
      <c r="G13" s="24">
        <v>186.67</v>
      </c>
      <c r="H13" s="27"/>
    </row>
    <row r="14" spans="1:8" x14ac:dyDescent="0.2">
      <c r="A14" s="90">
        <v>44774</v>
      </c>
      <c r="B14" s="24" t="s">
        <v>162</v>
      </c>
      <c r="C14" s="105">
        <v>0.41666666666666669</v>
      </c>
      <c r="D14" s="24" t="s">
        <v>156</v>
      </c>
      <c r="E14" s="24">
        <v>39.83</v>
      </c>
      <c r="F14" s="24"/>
      <c r="G14" s="24">
        <v>39.83</v>
      </c>
      <c r="H14" s="27"/>
    </row>
    <row r="15" spans="1:8" x14ac:dyDescent="0.2">
      <c r="A15" s="90">
        <v>44774</v>
      </c>
      <c r="B15" s="24" t="s">
        <v>148</v>
      </c>
      <c r="C15" s="105">
        <v>0.5</v>
      </c>
      <c r="D15" s="24" t="s">
        <v>156</v>
      </c>
      <c r="E15" s="24">
        <v>39.83</v>
      </c>
      <c r="F15" s="24"/>
      <c r="G15" s="24">
        <v>39.83</v>
      </c>
      <c r="H15" s="27"/>
    </row>
    <row r="16" spans="1:8" x14ac:dyDescent="0.2">
      <c r="A16" s="90">
        <v>44774</v>
      </c>
      <c r="B16" s="24" t="s">
        <v>148</v>
      </c>
      <c r="C16" s="105">
        <v>0.58333333333333337</v>
      </c>
      <c r="D16" s="24" t="s">
        <v>156</v>
      </c>
      <c r="E16" s="24">
        <v>39.83</v>
      </c>
      <c r="F16" s="24"/>
      <c r="G16" s="24">
        <v>39.83</v>
      </c>
      <c r="H16" s="27"/>
    </row>
    <row r="17" spans="1:8" x14ac:dyDescent="0.2">
      <c r="A17" s="90">
        <v>44774</v>
      </c>
      <c r="B17" s="24" t="s">
        <v>121</v>
      </c>
      <c r="C17" s="105">
        <v>0.41666666666666669</v>
      </c>
      <c r="D17" s="24" t="s">
        <v>198</v>
      </c>
      <c r="E17" s="24">
        <v>80</v>
      </c>
      <c r="F17" s="24"/>
      <c r="G17" s="24">
        <v>80</v>
      </c>
      <c r="H17" s="24"/>
    </row>
    <row r="18" spans="1:8" x14ac:dyDescent="0.2">
      <c r="A18" s="90">
        <v>44774</v>
      </c>
      <c r="B18" s="24" t="s">
        <v>83</v>
      </c>
      <c r="C18" s="105">
        <v>0.41666666666666669</v>
      </c>
      <c r="D18" s="24" t="s">
        <v>156</v>
      </c>
      <c r="E18" s="24">
        <v>39.83</v>
      </c>
      <c r="F18" s="24"/>
      <c r="G18" s="24">
        <v>39.83</v>
      </c>
      <c r="H18" s="27"/>
    </row>
    <row r="19" spans="1:8" x14ac:dyDescent="0.2">
      <c r="A19" s="90">
        <v>44774</v>
      </c>
      <c r="B19" s="24" t="s">
        <v>97</v>
      </c>
      <c r="C19" s="105">
        <v>0.54166666666666663</v>
      </c>
      <c r="D19" s="24" t="s">
        <v>156</v>
      </c>
      <c r="E19" s="24">
        <v>39.83</v>
      </c>
      <c r="F19" s="24"/>
      <c r="G19" s="24">
        <v>39.83</v>
      </c>
      <c r="H19" s="27"/>
    </row>
    <row r="20" spans="1:8" x14ac:dyDescent="0.2">
      <c r="A20" s="90">
        <v>44774</v>
      </c>
      <c r="B20" s="24" t="s">
        <v>97</v>
      </c>
      <c r="C20" s="105">
        <v>0.625</v>
      </c>
      <c r="D20" s="24" t="s">
        <v>156</v>
      </c>
      <c r="E20" s="24">
        <v>39.83</v>
      </c>
      <c r="F20" s="24"/>
      <c r="G20" s="24">
        <v>39.83</v>
      </c>
    </row>
    <row r="21" spans="1:8" x14ac:dyDescent="0.2">
      <c r="A21" s="90">
        <v>44774</v>
      </c>
      <c r="B21" s="24" t="s">
        <v>142</v>
      </c>
      <c r="C21" s="105">
        <v>0.45833333333333331</v>
      </c>
      <c r="D21" s="24" t="s">
        <v>156</v>
      </c>
      <c r="E21" s="24">
        <v>39.83</v>
      </c>
      <c r="F21" s="24"/>
      <c r="G21" s="24">
        <v>39.83</v>
      </c>
    </row>
    <row r="22" spans="1:8" x14ac:dyDescent="0.2">
      <c r="A22" s="90">
        <v>44774</v>
      </c>
      <c r="B22" s="24" t="s">
        <v>142</v>
      </c>
      <c r="C22" s="105">
        <v>0.58333333333333337</v>
      </c>
      <c r="D22" s="24" t="s">
        <v>156</v>
      </c>
      <c r="E22" s="24">
        <v>39.83</v>
      </c>
      <c r="F22" s="24"/>
      <c r="G22" s="24">
        <v>39.83</v>
      </c>
    </row>
    <row r="23" spans="1:8" x14ac:dyDescent="0.2">
      <c r="A23" s="90">
        <v>44774</v>
      </c>
      <c r="B23" s="24" t="s">
        <v>93</v>
      </c>
      <c r="C23" s="105">
        <v>0.5625</v>
      </c>
      <c r="D23" s="24" t="s">
        <v>156</v>
      </c>
      <c r="E23" s="24">
        <v>80</v>
      </c>
      <c r="F23" s="24"/>
      <c r="G23" s="24">
        <v>80</v>
      </c>
      <c r="H23" s="24"/>
    </row>
    <row r="24" spans="1:8" x14ac:dyDescent="0.2">
      <c r="A24" s="90">
        <v>44774</v>
      </c>
      <c r="B24" s="24" t="s">
        <v>93</v>
      </c>
      <c r="C24" s="105">
        <v>0.45833333333333331</v>
      </c>
      <c r="D24" s="24" t="s">
        <v>156</v>
      </c>
      <c r="E24" s="24">
        <v>39.83</v>
      </c>
      <c r="F24" s="24"/>
      <c r="G24" s="24">
        <v>39.83</v>
      </c>
    </row>
    <row r="25" spans="1:8" x14ac:dyDescent="0.2">
      <c r="A25" s="90">
        <v>44774</v>
      </c>
      <c r="B25" s="24" t="s">
        <v>129</v>
      </c>
      <c r="C25" s="105">
        <v>0.54166666666666663</v>
      </c>
      <c r="D25" s="24" t="s">
        <v>156</v>
      </c>
      <c r="E25" s="24">
        <v>39.83</v>
      </c>
      <c r="F25" s="24"/>
      <c r="G25" s="24">
        <v>39.83</v>
      </c>
    </row>
    <row r="26" spans="1:8" x14ac:dyDescent="0.2">
      <c r="A26" s="90">
        <v>44774</v>
      </c>
      <c r="B26" s="24" t="s">
        <v>109</v>
      </c>
      <c r="C26" s="105">
        <v>0.5</v>
      </c>
      <c r="D26" s="24" t="s">
        <v>156</v>
      </c>
      <c r="E26" s="24">
        <v>39.83</v>
      </c>
      <c r="F26" s="24"/>
      <c r="G26" s="24">
        <v>39.83</v>
      </c>
    </row>
    <row r="27" spans="1:8" x14ac:dyDescent="0.2">
      <c r="A27" s="90">
        <v>44775</v>
      </c>
      <c r="B27" s="24" t="s">
        <v>122</v>
      </c>
      <c r="C27" s="105">
        <v>0.75</v>
      </c>
      <c r="D27" s="24" t="s">
        <v>156</v>
      </c>
      <c r="E27" s="24">
        <v>42</v>
      </c>
      <c r="F27" s="24"/>
      <c r="G27" s="24">
        <v>42</v>
      </c>
      <c r="H27" s="24"/>
    </row>
    <row r="28" spans="1:8" x14ac:dyDescent="0.2">
      <c r="A28" s="90">
        <v>44775</v>
      </c>
      <c r="B28" s="24" t="s">
        <v>135</v>
      </c>
      <c r="C28" s="105">
        <v>0.75</v>
      </c>
      <c r="D28" s="24" t="s">
        <v>156</v>
      </c>
      <c r="E28" s="24">
        <v>42</v>
      </c>
      <c r="F28" s="24"/>
      <c r="G28" s="24">
        <v>42</v>
      </c>
      <c r="H28" s="24"/>
    </row>
    <row r="29" spans="1:8" x14ac:dyDescent="0.2">
      <c r="A29" s="90">
        <v>44776</v>
      </c>
      <c r="B29" s="24" t="s">
        <v>134</v>
      </c>
      <c r="C29" s="105">
        <v>0.60416666666666663</v>
      </c>
      <c r="D29" s="24" t="s">
        <v>156</v>
      </c>
      <c r="E29" s="24">
        <v>73.099999999999994</v>
      </c>
      <c r="F29" s="24"/>
      <c r="G29" s="24">
        <v>73.099999999999994</v>
      </c>
      <c r="H29" s="24"/>
    </row>
    <row r="30" spans="1:8" x14ac:dyDescent="0.2">
      <c r="A30" s="90">
        <v>44776</v>
      </c>
      <c r="B30" s="24" t="s">
        <v>109</v>
      </c>
      <c r="C30" s="105">
        <v>0.60416666666666663</v>
      </c>
      <c r="D30" s="24" t="s">
        <v>156</v>
      </c>
      <c r="E30" s="24">
        <v>73.099999999999994</v>
      </c>
      <c r="F30" s="24"/>
      <c r="G30" s="24">
        <v>73.099999999999994</v>
      </c>
      <c r="H30" s="24"/>
    </row>
    <row r="31" spans="1:8" x14ac:dyDescent="0.2">
      <c r="A31" s="90">
        <v>44778</v>
      </c>
      <c r="B31" s="24" t="s">
        <v>199</v>
      </c>
      <c r="C31" s="105">
        <v>0.625</v>
      </c>
      <c r="D31" s="24" t="s">
        <v>198</v>
      </c>
      <c r="E31" s="24">
        <v>25</v>
      </c>
      <c r="F31" s="24"/>
      <c r="G31" s="24">
        <v>25</v>
      </c>
      <c r="H31" s="69"/>
    </row>
    <row r="32" spans="1:8" x14ac:dyDescent="0.2">
      <c r="A32" s="90">
        <v>44778</v>
      </c>
      <c r="B32" s="24" t="s">
        <v>110</v>
      </c>
      <c r="C32" s="105">
        <v>0.4375</v>
      </c>
      <c r="D32" s="24" t="s">
        <v>156</v>
      </c>
      <c r="E32" s="24">
        <v>105</v>
      </c>
      <c r="F32" s="24"/>
      <c r="G32" s="24">
        <v>105</v>
      </c>
      <c r="H32" s="24"/>
    </row>
    <row r="33" spans="1:8" x14ac:dyDescent="0.2">
      <c r="A33" s="90">
        <v>44778</v>
      </c>
      <c r="B33" s="24" t="s">
        <v>110</v>
      </c>
      <c r="C33" s="105">
        <v>0.54166666666666663</v>
      </c>
      <c r="D33" s="24" t="s">
        <v>156</v>
      </c>
      <c r="E33" s="24">
        <v>25</v>
      </c>
      <c r="F33" s="24"/>
      <c r="G33" s="24">
        <v>25</v>
      </c>
    </row>
    <row r="34" spans="1:8" x14ac:dyDescent="0.2">
      <c r="A34" s="90">
        <v>44778</v>
      </c>
      <c r="B34" s="24" t="s">
        <v>99</v>
      </c>
      <c r="C34" s="105">
        <v>0.4375</v>
      </c>
      <c r="D34" s="24" t="s">
        <v>156</v>
      </c>
      <c r="E34" s="24">
        <v>105</v>
      </c>
      <c r="F34" s="24"/>
      <c r="G34" s="24">
        <v>105</v>
      </c>
      <c r="H34" s="24"/>
    </row>
    <row r="35" spans="1:8" x14ac:dyDescent="0.2">
      <c r="A35" s="90">
        <v>44779</v>
      </c>
      <c r="B35" s="24" t="s">
        <v>126</v>
      </c>
      <c r="C35" s="105">
        <v>0.46875</v>
      </c>
      <c r="D35" s="24" t="s">
        <v>156</v>
      </c>
      <c r="E35" s="24">
        <v>32.549999999999997</v>
      </c>
      <c r="F35" s="24"/>
      <c r="G35" s="24">
        <v>32.549999999999997</v>
      </c>
      <c r="H35" s="24"/>
    </row>
    <row r="36" spans="1:8" x14ac:dyDescent="0.2">
      <c r="A36" s="90">
        <v>44779</v>
      </c>
      <c r="B36" s="24" t="s">
        <v>98</v>
      </c>
      <c r="C36" s="105">
        <v>0.46875</v>
      </c>
      <c r="D36" s="24" t="s">
        <v>156</v>
      </c>
      <c r="E36" s="24">
        <v>32.549999999999997</v>
      </c>
      <c r="F36" s="24"/>
      <c r="G36" s="24">
        <v>32.549999999999997</v>
      </c>
      <c r="H36" s="24"/>
    </row>
    <row r="37" spans="1:8" x14ac:dyDescent="0.2">
      <c r="A37" s="90">
        <v>44779</v>
      </c>
      <c r="B37" s="24" t="s">
        <v>142</v>
      </c>
      <c r="C37" s="105">
        <v>0.46875</v>
      </c>
      <c r="D37" s="24" t="s">
        <v>156</v>
      </c>
      <c r="E37" s="24">
        <v>32.549999999999997</v>
      </c>
      <c r="F37" s="24"/>
      <c r="G37" s="24">
        <v>32.549999999999997</v>
      </c>
      <c r="H37" s="24"/>
    </row>
    <row r="38" spans="1:8" x14ac:dyDescent="0.2">
      <c r="A38" s="90">
        <v>44779</v>
      </c>
      <c r="B38" s="24" t="s">
        <v>175</v>
      </c>
      <c r="C38" s="105">
        <v>0.46875</v>
      </c>
      <c r="D38" s="24" t="s">
        <v>156</v>
      </c>
      <c r="E38" s="24">
        <v>32.549999999999997</v>
      </c>
      <c r="F38" s="24"/>
      <c r="G38" s="24">
        <v>32.549999999999997</v>
      </c>
      <c r="H38" s="24"/>
    </row>
    <row r="39" spans="1:8" x14ac:dyDescent="0.2">
      <c r="A39" s="90">
        <v>44781</v>
      </c>
      <c r="B39" s="24" t="s">
        <v>72</v>
      </c>
      <c r="C39" s="105">
        <v>0.54166666666666663</v>
      </c>
      <c r="D39" s="24" t="s">
        <v>198</v>
      </c>
      <c r="E39" s="24">
        <v>64</v>
      </c>
      <c r="F39" s="24"/>
      <c r="G39" s="24">
        <v>64</v>
      </c>
    </row>
    <row r="40" spans="1:8" x14ac:dyDescent="0.2">
      <c r="A40" s="90">
        <v>44781</v>
      </c>
      <c r="B40" s="24" t="s">
        <v>176</v>
      </c>
      <c r="C40" s="105">
        <v>0.375</v>
      </c>
      <c r="D40" s="24" t="s">
        <v>156</v>
      </c>
      <c r="E40" s="24">
        <v>64</v>
      </c>
      <c r="F40" s="24"/>
      <c r="G40" s="24">
        <v>64</v>
      </c>
    </row>
    <row r="41" spans="1:8" x14ac:dyDescent="0.2">
      <c r="A41" s="90">
        <v>44781</v>
      </c>
      <c r="B41" s="24" t="s">
        <v>173</v>
      </c>
      <c r="C41" s="105">
        <v>0.54166666666666663</v>
      </c>
      <c r="D41" s="24" t="s">
        <v>198</v>
      </c>
      <c r="E41" s="24">
        <v>64</v>
      </c>
      <c r="F41" s="24"/>
      <c r="G41" s="24">
        <v>64</v>
      </c>
    </row>
    <row r="42" spans="1:8" x14ac:dyDescent="0.2">
      <c r="A42" s="90">
        <v>44781</v>
      </c>
      <c r="B42" s="24" t="s">
        <v>175</v>
      </c>
      <c r="C42" s="105">
        <v>0.375</v>
      </c>
      <c r="D42" s="24" t="s">
        <v>156</v>
      </c>
      <c r="E42" s="24">
        <v>64</v>
      </c>
      <c r="F42" s="24"/>
      <c r="G42" s="24">
        <v>64</v>
      </c>
    </row>
    <row r="43" spans="1:8" x14ac:dyDescent="0.2">
      <c r="A43" s="90">
        <v>44782</v>
      </c>
      <c r="B43" s="24" t="s">
        <v>142</v>
      </c>
      <c r="C43" s="105">
        <v>0.61458333333333337</v>
      </c>
      <c r="D43" s="24" t="s">
        <v>156</v>
      </c>
      <c r="E43" s="24">
        <v>27.5</v>
      </c>
      <c r="F43" s="24"/>
      <c r="G43" s="24">
        <v>27.5</v>
      </c>
    </row>
    <row r="44" spans="1:8" x14ac:dyDescent="0.2">
      <c r="A44" s="90">
        <v>44782</v>
      </c>
      <c r="B44" s="24" t="s">
        <v>110</v>
      </c>
      <c r="C44" s="105">
        <v>0.52083333333333337</v>
      </c>
      <c r="D44" s="24" t="s">
        <v>156</v>
      </c>
      <c r="E44" s="24">
        <v>25</v>
      </c>
      <c r="F44" s="24"/>
      <c r="G44" s="24">
        <v>25</v>
      </c>
      <c r="H44" s="27"/>
    </row>
    <row r="45" spans="1:8" x14ac:dyDescent="0.2">
      <c r="A45" s="90">
        <v>44783</v>
      </c>
      <c r="B45" s="24" t="s">
        <v>108</v>
      </c>
      <c r="C45" s="105">
        <v>0.60416666666666663</v>
      </c>
      <c r="D45" s="24" t="s">
        <v>156</v>
      </c>
      <c r="E45" s="24">
        <v>28.5</v>
      </c>
      <c r="F45" s="24"/>
      <c r="G45" s="24">
        <v>28.5</v>
      </c>
    </row>
    <row r="46" spans="1:8" x14ac:dyDescent="0.2">
      <c r="A46" s="90">
        <v>44785</v>
      </c>
      <c r="B46" s="24" t="s">
        <v>99</v>
      </c>
      <c r="C46" s="105">
        <v>0.58333333333333337</v>
      </c>
      <c r="D46" s="24" t="s">
        <v>156</v>
      </c>
      <c r="E46" s="24">
        <v>49</v>
      </c>
      <c r="F46" s="24"/>
      <c r="G46" s="24">
        <v>49</v>
      </c>
    </row>
    <row r="47" spans="1:8" x14ac:dyDescent="0.2">
      <c r="G47" s="69">
        <f>SUM(G2:G46)</f>
        <v>2813.54</v>
      </c>
    </row>
    <row r="49" spans="7:8" x14ac:dyDescent="0.2">
      <c r="G49" s="69">
        <f>G47-'ADP TIPS'!G29</f>
        <v>0</v>
      </c>
      <c r="H49" s="69" t="s">
        <v>107</v>
      </c>
    </row>
  </sheetData>
  <autoFilter ref="A1:H47" xr:uid="{8B068317-12F9-8E44-89FB-990D0CD7806E}">
    <sortState xmlns:xlrd2="http://schemas.microsoft.com/office/spreadsheetml/2017/richdata2" ref="A2:H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LGO - Payroll</vt:lpstr>
      <vt:lpstr>MG Salary</vt:lpstr>
      <vt:lpstr>ADP Salary</vt:lpstr>
      <vt:lpstr>LGO Tracking</vt:lpstr>
      <vt:lpstr>MG TT</vt:lpstr>
      <vt:lpstr>ADP TT</vt:lpstr>
      <vt:lpstr>MG Bonus</vt:lpstr>
      <vt:lpstr>ADP Bonus</vt:lpstr>
      <vt:lpstr>TIPS</vt:lpstr>
      <vt:lpstr>ADP TIPS</vt:lpstr>
      <vt:lpstr>F1 Intl.</vt:lpstr>
      <vt:lpstr>REISSUE</vt:lpstr>
      <vt:lpstr>'LGO - Payroll'!Print_Area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2022-08-22T16:56:31Z</dcterms:modified>
</cp:coreProperties>
</file>