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jruthe\BU_methane_model\Archive_OPGEEProxyCH4Version\AF Analysis\"/>
    </mc:Choice>
  </mc:AlternateContent>
  <xr:revisionPtr revIDLastSave="0" documentId="13_ncr:1_{43306E82-17E4-4EAA-BC97-C3B5A5BC7444}" xr6:coauthVersionLast="36" xr6:coauthVersionMax="36" xr10:uidLastSave="{00000000-0000-0000-0000-000000000000}"/>
  <bookViews>
    <workbookView xWindow="0" yWindow="0" windowWidth="19590" windowHeight="10110" xr2:uid="{00000000-000D-0000-FFFF-FFFF00000000}"/>
  </bookViews>
  <sheets>
    <sheet name="Sheet1" sheetId="1" r:id="rId1"/>
    <sheet name="Table" sheetId="3" r:id="rId2"/>
    <sheet name="AF_Multipliers" sheetId="2" r:id="rId3"/>
  </sheets>
  <definedNames>
    <definedName name="_xlnm._FilterDatabase" localSheetId="0" hidden="1">Sheet1!$A$11:$V$11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I3" i="2"/>
  <c r="J3" i="2"/>
  <c r="E4" i="2"/>
  <c r="H4" i="2"/>
  <c r="I4" i="2"/>
  <c r="B3" i="2"/>
  <c r="E63" i="1"/>
  <c r="C4" i="2" s="1"/>
  <c r="E62" i="1"/>
  <c r="C3" i="2" s="1"/>
  <c r="D62" i="1"/>
  <c r="M63" i="1"/>
  <c r="K4" i="2" s="1"/>
  <c r="L63" i="1"/>
  <c r="J4" i="2" s="1"/>
  <c r="K63" i="1"/>
  <c r="J63" i="1"/>
  <c r="I63" i="1"/>
  <c r="G4" i="2" s="1"/>
  <c r="H63" i="1"/>
  <c r="F4" i="2" s="1"/>
  <c r="G63" i="1"/>
  <c r="F63" i="1"/>
  <c r="D4" i="2" s="1"/>
  <c r="D63" i="1"/>
  <c r="B4" i="2" s="1"/>
  <c r="M62" i="1"/>
  <c r="K3" i="2" s="1"/>
  <c r="L62" i="1"/>
  <c r="K62" i="1"/>
  <c r="J62" i="1"/>
  <c r="H3" i="2" s="1"/>
  <c r="I62" i="1"/>
  <c r="G3" i="2" s="1"/>
  <c r="H62" i="1"/>
  <c r="G62" i="1"/>
  <c r="E3" i="2" s="1"/>
  <c r="F62" i="1"/>
  <c r="D3" i="2" s="1"/>
  <c r="J1" i="2"/>
  <c r="E2" i="2"/>
  <c r="G2" i="2"/>
  <c r="H2" i="2"/>
  <c r="I2" i="2"/>
  <c r="M42" i="1"/>
  <c r="K1" i="2" s="1"/>
  <c r="M43" i="1"/>
  <c r="K2" i="2" s="1"/>
  <c r="J42" i="1"/>
  <c r="H1" i="2" s="1"/>
  <c r="K42" i="1"/>
  <c r="I1" i="2" s="1"/>
  <c r="L42" i="1"/>
  <c r="J43" i="1"/>
  <c r="K43" i="1"/>
  <c r="L43" i="1"/>
  <c r="J2" i="2" s="1"/>
  <c r="I43" i="1"/>
  <c r="I42" i="1"/>
  <c r="G1" i="2" s="1"/>
  <c r="H42" i="1"/>
  <c r="F1" i="2" s="1"/>
  <c r="G42" i="1"/>
  <c r="E1" i="2" s="1"/>
  <c r="G43" i="1"/>
  <c r="H43" i="1"/>
  <c r="F2" i="2" s="1"/>
  <c r="F43" i="1"/>
  <c r="D2" i="2" s="1"/>
  <c r="F42" i="1"/>
  <c r="D1" i="2" s="1"/>
  <c r="E43" i="1"/>
  <c r="C2" i="2" s="1"/>
  <c r="E42" i="1"/>
  <c r="C1" i="2" s="1"/>
  <c r="D43" i="1"/>
  <c r="B2" i="2" s="1"/>
  <c r="D42" i="1"/>
  <c r="B1" i="2" s="1"/>
  <c r="D50" i="1" l="1"/>
  <c r="F50" i="1"/>
  <c r="G50" i="1"/>
  <c r="I50" i="1"/>
  <c r="L50" i="1"/>
  <c r="M50" i="1"/>
  <c r="D51" i="1"/>
  <c r="F51" i="1"/>
  <c r="G51" i="1"/>
  <c r="I51" i="1"/>
  <c r="L51" i="1"/>
  <c r="M51" i="1"/>
  <c r="D52" i="1"/>
  <c r="F52" i="1"/>
  <c r="G52" i="1"/>
  <c r="I52" i="1"/>
  <c r="L52" i="1"/>
  <c r="M52" i="1"/>
  <c r="D53" i="1"/>
  <c r="F53" i="1"/>
  <c r="G53" i="1"/>
  <c r="I53" i="1"/>
  <c r="L53" i="1"/>
  <c r="M53" i="1"/>
  <c r="D54" i="1"/>
  <c r="F54" i="1"/>
  <c r="G54" i="1"/>
  <c r="I54" i="1"/>
  <c r="L54" i="1"/>
  <c r="M54" i="1"/>
  <c r="D55" i="1"/>
  <c r="F55" i="1"/>
  <c r="G55" i="1"/>
  <c r="I55" i="1"/>
  <c r="L55" i="1"/>
  <c r="M55" i="1"/>
  <c r="F49" i="1"/>
  <c r="G49" i="1"/>
  <c r="I49" i="1"/>
  <c r="L49" i="1"/>
  <c r="M49" i="1"/>
  <c r="D49" i="1"/>
  <c r="E30" i="1"/>
  <c r="G30" i="1"/>
  <c r="H30" i="1"/>
  <c r="I30" i="1"/>
  <c r="J30" i="1"/>
  <c r="K30" i="1"/>
  <c r="L30" i="1"/>
  <c r="M30" i="1"/>
  <c r="E31" i="1"/>
  <c r="G31" i="1"/>
  <c r="H31" i="1"/>
  <c r="I31" i="1"/>
  <c r="J31" i="1"/>
  <c r="K31" i="1"/>
  <c r="L31" i="1"/>
  <c r="M31" i="1"/>
  <c r="E32" i="1"/>
  <c r="G32" i="1"/>
  <c r="H32" i="1"/>
  <c r="I32" i="1"/>
  <c r="J32" i="1"/>
  <c r="K32" i="1"/>
  <c r="L32" i="1"/>
  <c r="M32" i="1"/>
  <c r="E33" i="1"/>
  <c r="G33" i="1"/>
  <c r="H33" i="1"/>
  <c r="I33" i="1"/>
  <c r="J33" i="1"/>
  <c r="K33" i="1"/>
  <c r="L33" i="1"/>
  <c r="M33" i="1"/>
  <c r="E34" i="1"/>
  <c r="G34" i="1"/>
  <c r="H34" i="1"/>
  <c r="I34" i="1"/>
  <c r="J34" i="1"/>
  <c r="K34" i="1"/>
  <c r="L34" i="1"/>
  <c r="M34" i="1"/>
  <c r="E35" i="1"/>
  <c r="G35" i="1"/>
  <c r="H35" i="1"/>
  <c r="I35" i="1"/>
  <c r="J35" i="1"/>
  <c r="K35" i="1"/>
  <c r="L35" i="1"/>
  <c r="M35" i="1"/>
</calcChain>
</file>

<file path=xl/sharedStrings.xml><?xml version="1.0" encoding="utf-8"?>
<sst xmlns="http://schemas.openxmlformats.org/spreadsheetml/2006/main" count="123" uniqueCount="65">
  <si>
    <t>Average counts of equipment per wellhead used in Rutherford et al 2021</t>
  </si>
  <si>
    <t>Gas</t>
  </si>
  <si>
    <t>Oil</t>
  </si>
  <si>
    <t>Tables: Counts of equipment per wellhead</t>
  </si>
  <si>
    <t>GHGRP code</t>
  </si>
  <si>
    <t>GHGRP</t>
  </si>
  <si>
    <t>Headers per well</t>
  </si>
  <si>
    <t>Heaters per well</t>
  </si>
  <si>
    <t>Heater-treater per well</t>
  </si>
  <si>
    <t>Separators per well</t>
  </si>
  <si>
    <t>Meters per well</t>
  </si>
  <si>
    <t>Tanks per well</t>
  </si>
  <si>
    <t>Compressors per well</t>
  </si>
  <si>
    <t>Dehydrators per well</t>
  </si>
  <si>
    <t>Pneumatic Pumps</t>
  </si>
  <si>
    <t>Pneumatics - All</t>
  </si>
  <si>
    <t>High bleed</t>
  </si>
  <si>
    <t>Intermittent</t>
  </si>
  <si>
    <t>Low bleed</t>
  </si>
  <si>
    <t>Fraction tank controls</t>
  </si>
  <si>
    <t>LU_plunger</t>
  </si>
  <si>
    <t>LU_noplunger</t>
  </si>
  <si>
    <t>Thru - tank controls</t>
  </si>
  <si>
    <t>PERMIAN</t>
  </si>
  <si>
    <t>WESTERN GULF</t>
  </si>
  <si>
    <t>TX-LA-MS SALT</t>
  </si>
  <si>
    <t>FORT WORTH</t>
  </si>
  <si>
    <t>ANADARKO</t>
  </si>
  <si>
    <t>DENVER</t>
  </si>
  <si>
    <t>UINTA-PICEANCE</t>
  </si>
  <si>
    <t>GREATER GREEN RIVER</t>
  </si>
  <si>
    <t>SAN JOAQUIN BASIN</t>
  </si>
  <si>
    <t>APPALACHIAN</t>
  </si>
  <si>
    <t>ARKOMA</t>
  </si>
  <si>
    <t>WILLISTON</t>
  </si>
  <si>
    <t>POWDER RIVER</t>
  </si>
  <si>
    <t>COPIED FROM Equipment_Counts_v9_RY2018</t>
  </si>
  <si>
    <t>OIL</t>
  </si>
  <si>
    <t>GAS</t>
  </si>
  <si>
    <t>Gas basins</t>
  </si>
  <si>
    <t>Max</t>
  </si>
  <si>
    <t>Min</t>
  </si>
  <si>
    <t>Oil basins</t>
  </si>
  <si>
    <t>Applied to model</t>
  </si>
  <si>
    <t>header</t>
  </si>
  <si>
    <t>heater</t>
  </si>
  <si>
    <t>separator</t>
  </si>
  <si>
    <t>meter</t>
  </si>
  <si>
    <t>tanks-leaks</t>
  </si>
  <si>
    <t>tanks-vents</t>
  </si>
  <si>
    <t>recip</t>
  </si>
  <si>
    <t>dehy</t>
  </si>
  <si>
    <t>CIP</t>
  </si>
  <si>
    <t>PC</t>
  </si>
  <si>
    <t>Headers</t>
  </si>
  <si>
    <t>Heaters</t>
  </si>
  <si>
    <t>Separators</t>
  </si>
  <si>
    <t>Meters</t>
  </si>
  <si>
    <t>Tanks</t>
  </si>
  <si>
    <t>Compressors</t>
  </si>
  <si>
    <t xml:space="preserve">Dehydrators </t>
  </si>
  <si>
    <t>Pneumatic controllers</t>
  </si>
  <si>
    <t>Pneumatic umps</t>
  </si>
  <si>
    <t>Gas systems</t>
  </si>
  <si>
    <t>Oil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</si>
</sst>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Fill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69"/>
  <sheetViews>
    <sheetView tabSelected="1" workbookViewId="0">
      <selection activeCell="O17" sqref="O17"/>
    </sheetView>
  </sheetViews>
  <sheetFormatPr defaultRowHeight="15" x14ac:dyDescent="0.25"/>
  <sheetData>
    <row r="2" spans="1:22" x14ac:dyDescent="0.25">
      <c r="A2" t="s">
        <v>36</v>
      </c>
    </row>
    <row r="4" spans="1:22" s="1" customFormat="1" x14ac:dyDescent="0.25">
      <c r="A4" s="1" t="s">
        <v>0</v>
      </c>
    </row>
    <row r="5" spans="1:22" s="1" customFormat="1" x14ac:dyDescent="0.25"/>
    <row r="6" spans="1:22" s="1" customFormat="1" x14ac:dyDescent="0.25">
      <c r="B6" s="1" t="s">
        <v>1</v>
      </c>
      <c r="D6" s="1">
        <v>0</v>
      </c>
      <c r="E6" s="1">
        <v>0.13</v>
      </c>
      <c r="F6" s="1">
        <v>0</v>
      </c>
      <c r="G6" s="1">
        <v>0.71</v>
      </c>
      <c r="H6" s="1">
        <v>0.84</v>
      </c>
      <c r="I6" s="1">
        <v>0.41</v>
      </c>
      <c r="J6" s="1">
        <v>0.08</v>
      </c>
      <c r="K6" s="1">
        <v>0.03</v>
      </c>
      <c r="L6" s="1">
        <v>0.2</v>
      </c>
      <c r="M6" s="1">
        <v>1.87</v>
      </c>
      <c r="N6" s="2">
        <v>5.63230501740319E-2</v>
      </c>
      <c r="O6" s="2">
        <v>1.3820937978098404</v>
      </c>
      <c r="P6" s="2">
        <v>0.43586590247037216</v>
      </c>
    </row>
    <row r="7" spans="1:22" s="1" customFormat="1" x14ac:dyDescent="0.25">
      <c r="B7" s="1" t="s">
        <v>2</v>
      </c>
      <c r="D7" s="1">
        <v>0.22</v>
      </c>
      <c r="E7" s="1">
        <v>0</v>
      </c>
      <c r="F7" s="1">
        <v>0.19</v>
      </c>
      <c r="G7" s="1">
        <v>0.37</v>
      </c>
      <c r="H7" s="1">
        <v>0</v>
      </c>
      <c r="I7" s="1">
        <v>0.82</v>
      </c>
      <c r="J7" s="1">
        <v>0</v>
      </c>
      <c r="K7" s="1">
        <v>0</v>
      </c>
      <c r="L7" s="1">
        <v>0.09</v>
      </c>
      <c r="M7" s="1">
        <v>1.1100000000000001</v>
      </c>
      <c r="N7" s="2">
        <v>2.5969047740004712E-2</v>
      </c>
      <c r="O7" s="2">
        <v>0.78934266858174729</v>
      </c>
      <c r="P7" s="2">
        <v>0.28978834048409668</v>
      </c>
    </row>
    <row r="8" spans="1:22" s="1" customFormat="1" x14ac:dyDescent="0.25"/>
    <row r="9" spans="1:22" s="1" customFormat="1" x14ac:dyDescent="0.25">
      <c r="A9" s="1" t="s">
        <v>3</v>
      </c>
    </row>
    <row r="10" spans="1:22" s="1" customFormat="1" x14ac:dyDescent="0.25">
      <c r="D10" s="1">
        <v>7</v>
      </c>
      <c r="E10" s="1">
        <v>8</v>
      </c>
      <c r="F10" s="1">
        <v>9</v>
      </c>
      <c r="G10" s="1">
        <v>3</v>
      </c>
      <c r="H10" s="1">
        <v>4</v>
      </c>
      <c r="I10" s="1">
        <v>15</v>
      </c>
      <c r="J10" s="1">
        <v>5</v>
      </c>
      <c r="K10" s="1">
        <v>6</v>
      </c>
      <c r="L10" s="1">
        <v>11</v>
      </c>
      <c r="M10" s="1">
        <v>10</v>
      </c>
      <c r="N10" s="1">
        <v>12</v>
      </c>
      <c r="O10" s="1">
        <v>13</v>
      </c>
      <c r="P10" s="1">
        <v>14</v>
      </c>
      <c r="Q10" s="1">
        <v>16</v>
      </c>
      <c r="R10" s="1">
        <v>17</v>
      </c>
      <c r="S10" s="1">
        <v>18</v>
      </c>
      <c r="T10" s="1">
        <v>19</v>
      </c>
    </row>
    <row r="11" spans="1:22" s="1" customFormat="1" ht="45" x14ac:dyDescent="0.25">
      <c r="A11" s="1" t="s">
        <v>4</v>
      </c>
      <c r="B11" s="3" t="s">
        <v>5</v>
      </c>
      <c r="C11" s="3"/>
      <c r="D11" s="4" t="s">
        <v>6</v>
      </c>
      <c r="E11" s="4" t="s">
        <v>7</v>
      </c>
      <c r="F11" s="4" t="s">
        <v>8</v>
      </c>
      <c r="G11" s="4" t="s">
        <v>9</v>
      </c>
      <c r="H11" s="4" t="s">
        <v>10</v>
      </c>
      <c r="I11" s="4" t="s">
        <v>11</v>
      </c>
      <c r="J11" s="4" t="s">
        <v>12</v>
      </c>
      <c r="K11" s="4" t="s">
        <v>13</v>
      </c>
      <c r="L11" s="4" t="s">
        <v>14</v>
      </c>
      <c r="M11" s="4" t="s">
        <v>15</v>
      </c>
      <c r="N11" s="4" t="s">
        <v>16</v>
      </c>
      <c r="O11" s="4" t="s">
        <v>17</v>
      </c>
      <c r="P11" s="4" t="s">
        <v>18</v>
      </c>
      <c r="Q11" s="4" t="s">
        <v>19</v>
      </c>
      <c r="R11" s="4" t="s">
        <v>20</v>
      </c>
      <c r="S11" s="4" t="s">
        <v>21</v>
      </c>
      <c r="T11" s="5" t="s">
        <v>22</v>
      </c>
    </row>
    <row r="12" spans="1:22" s="1" customFormat="1" x14ac:dyDescent="0.25">
      <c r="A12" s="1">
        <v>210</v>
      </c>
      <c r="B12" s="2" t="s">
        <v>25</v>
      </c>
      <c r="C12" s="2"/>
      <c r="D12" s="6">
        <v>8.8600451467268623E-2</v>
      </c>
      <c r="E12" s="6" t="e">
        <v>#N/A</v>
      </c>
      <c r="F12" s="6">
        <v>0.10948081264108352</v>
      </c>
      <c r="G12" s="6">
        <v>0.10778781038374718</v>
      </c>
      <c r="H12" s="6">
        <v>8.4650112866817163E-3</v>
      </c>
      <c r="I12" s="6">
        <v>0.11512415349887133</v>
      </c>
      <c r="J12" s="6" t="e">
        <v>#N/A</v>
      </c>
      <c r="K12" s="6" t="e">
        <v>#N/A</v>
      </c>
      <c r="L12" s="6">
        <v>0.16196388261851016</v>
      </c>
      <c r="M12" s="6">
        <v>0.65744920993227995</v>
      </c>
      <c r="N12" s="6">
        <v>0</v>
      </c>
      <c r="O12" s="6">
        <v>8.5778781038374718E-2</v>
      </c>
      <c r="P12" s="6">
        <v>0.57167042889390518</v>
      </c>
      <c r="Q12" s="6">
        <v>0.87745098039215685</v>
      </c>
      <c r="R12" s="6">
        <v>1.580135440180587E-2</v>
      </c>
      <c r="S12" s="6">
        <v>0</v>
      </c>
      <c r="T12" s="6">
        <v>0.73967176935404344</v>
      </c>
      <c r="V12" s="1" t="s">
        <v>38</v>
      </c>
    </row>
    <row r="13" spans="1:22" s="1" customFormat="1" x14ac:dyDescent="0.25">
      <c r="A13" s="1">
        <v>420</v>
      </c>
      <c r="B13" s="2" t="s">
        <v>26</v>
      </c>
      <c r="C13" s="2"/>
      <c r="D13" s="7">
        <v>4.4163109082879437E-3</v>
      </c>
      <c r="E13" s="7">
        <v>5.8884145443839251E-4</v>
      </c>
      <c r="F13" s="7">
        <v>4.5635212718975419E-3</v>
      </c>
      <c r="G13" s="7">
        <v>1.0055939938171647</v>
      </c>
      <c r="H13" s="7">
        <v>0.85161195348152507</v>
      </c>
      <c r="I13" s="7">
        <v>0.89621669365523338</v>
      </c>
      <c r="J13" s="7">
        <v>0.13101722361254231</v>
      </c>
      <c r="K13" s="7">
        <v>2.4436920359193287E-2</v>
      </c>
      <c r="L13" s="7">
        <v>0.65258354188134848</v>
      </c>
      <c r="M13" s="7">
        <v>2.9939643750920064</v>
      </c>
      <c r="N13" s="7">
        <v>9.4214632710142802E-3</v>
      </c>
      <c r="O13" s="7">
        <v>1.6461062858825262</v>
      </c>
      <c r="P13" s="7">
        <v>1.3384366259384661</v>
      </c>
      <c r="Q13" s="7">
        <v>0.32539421813403419</v>
      </c>
      <c r="R13" s="6">
        <v>6.2858825261298393E-2</v>
      </c>
      <c r="S13" s="6">
        <v>6.580303253349036E-2</v>
      </c>
      <c r="T13" s="7">
        <v>0.3474805436950511</v>
      </c>
      <c r="V13" s="1" t="s">
        <v>38</v>
      </c>
    </row>
    <row r="14" spans="1:22" s="1" customFormat="1" x14ac:dyDescent="0.25">
      <c r="A14" s="1">
        <v>575</v>
      </c>
      <c r="B14" s="2" t="s">
        <v>29</v>
      </c>
      <c r="C14" s="2"/>
      <c r="D14" s="7">
        <v>0.25735762517518157</v>
      </c>
      <c r="E14" s="7">
        <v>3.8731048541215445E-2</v>
      </c>
      <c r="F14" s="7">
        <v>0.36157472289463627</v>
      </c>
      <c r="G14" s="7">
        <v>0.59268696649254682</v>
      </c>
      <c r="H14" s="7">
        <v>0.19340043317620079</v>
      </c>
      <c r="I14" s="7">
        <v>1.2963434832462735</v>
      </c>
      <c r="J14" s="7">
        <v>4.2553191489361701E-2</v>
      </c>
      <c r="K14" s="7">
        <v>4.2043572429608864E-3</v>
      </c>
      <c r="L14" s="7">
        <v>0.85603261561982413</v>
      </c>
      <c r="M14" s="7">
        <v>3.9624155943432284</v>
      </c>
      <c r="N14" s="7">
        <v>0.1509746464517773</v>
      </c>
      <c r="O14" s="7">
        <v>1.1074022168429098</v>
      </c>
      <c r="P14" s="7">
        <v>2.7040387310485414</v>
      </c>
      <c r="Q14" s="7">
        <v>0.51764127764127765</v>
      </c>
      <c r="R14" s="6">
        <v>9.0329978341189957E-2</v>
      </c>
      <c r="S14" s="6">
        <v>0.10702000254809529</v>
      </c>
      <c r="T14" s="7">
        <v>0.62192260300039104</v>
      </c>
      <c r="V14" s="1" t="s">
        <v>38</v>
      </c>
    </row>
    <row r="15" spans="1:22" s="1" customFormat="1" x14ac:dyDescent="0.25">
      <c r="A15" s="1">
        <v>535</v>
      </c>
      <c r="B15" s="2" t="s">
        <v>30</v>
      </c>
      <c r="C15" s="2"/>
      <c r="D15" s="7">
        <v>1.7686593562079943E-4</v>
      </c>
      <c r="E15" s="7">
        <v>0.17474354439334985</v>
      </c>
      <c r="F15" s="7">
        <v>1.4503006720905553E-2</v>
      </c>
      <c r="G15" s="7">
        <v>0.70498761938450649</v>
      </c>
      <c r="H15" s="7">
        <v>0.82914750619030775</v>
      </c>
      <c r="I15" s="7">
        <v>1.0415634948708878</v>
      </c>
      <c r="J15" s="7">
        <v>2.5114962858153518E-2</v>
      </c>
      <c r="K15" s="7">
        <v>0.31499823134064381</v>
      </c>
      <c r="L15" s="7">
        <v>1.2838698266713831</v>
      </c>
      <c r="M15" s="7">
        <v>6.2610541209762998</v>
      </c>
      <c r="N15" s="7">
        <v>1.5033604527767952E-2</v>
      </c>
      <c r="O15" s="7">
        <v>5.2598160594269547</v>
      </c>
      <c r="P15" s="7">
        <v>0.98620445702157766</v>
      </c>
      <c r="Q15" s="7">
        <v>0.36916284598403803</v>
      </c>
      <c r="R15" s="6">
        <v>0.22338167668906969</v>
      </c>
      <c r="S15" s="6">
        <v>0.3105765829501238</v>
      </c>
      <c r="T15" s="7">
        <v>0.6529453739176253</v>
      </c>
      <c r="V15" s="1" t="s">
        <v>38</v>
      </c>
    </row>
    <row r="16" spans="1:22" s="1" customFormat="1" x14ac:dyDescent="0.25">
      <c r="A16" s="1">
        <v>160</v>
      </c>
      <c r="B16" s="2" t="s">
        <v>32</v>
      </c>
      <c r="C16" s="2"/>
      <c r="D16" s="7">
        <v>6.6322577255952617E-3</v>
      </c>
      <c r="E16" s="7">
        <v>3.5196538092799075</v>
      </c>
      <c r="F16" s="7">
        <v>2.0356434603312191E-3</v>
      </c>
      <c r="G16" s="7">
        <v>0.48039872345455265</v>
      </c>
      <c r="H16" s="7">
        <v>0.89402834141024123</v>
      </c>
      <c r="I16" s="7">
        <v>0.3819261127089818</v>
      </c>
      <c r="J16" s="7">
        <v>9.0750298779927237E-3</v>
      </c>
      <c r="K16" s="7">
        <v>4.0056210025872369E-3</v>
      </c>
      <c r="L16" s="7">
        <v>0</v>
      </c>
      <c r="M16" s="7">
        <v>0.97540154708902982</v>
      </c>
      <c r="N16" s="7">
        <v>2.4033726015523422E-3</v>
      </c>
      <c r="O16" s="7">
        <v>0.85754435732765977</v>
      </c>
      <c r="P16" s="7">
        <v>0.11545381715981771</v>
      </c>
      <c r="Q16" s="7">
        <v>0.11203191086963997</v>
      </c>
      <c r="R16" s="6">
        <v>5.518563755039859E-2</v>
      </c>
      <c r="S16" s="6">
        <v>6.0662175117870323E-2</v>
      </c>
      <c r="T16" s="7">
        <v>0.9622527023894818</v>
      </c>
      <c r="V16" s="1" t="s">
        <v>38</v>
      </c>
    </row>
    <row r="17" spans="1:22" s="1" customFormat="1" x14ac:dyDescent="0.25">
      <c r="A17" s="1">
        <v>345</v>
      </c>
      <c r="B17" s="2" t="s">
        <v>33</v>
      </c>
      <c r="C17" s="2"/>
      <c r="D17" s="7" t="e">
        <v>#N/A</v>
      </c>
      <c r="E17" s="7">
        <v>1.3974168960406522E-2</v>
      </c>
      <c r="F17" s="7" t="e">
        <v>#N/A</v>
      </c>
      <c r="G17" s="7">
        <v>1.0010586491636673</v>
      </c>
      <c r="H17" s="7">
        <v>0.96125344060978191</v>
      </c>
      <c r="I17" s="7" t="e">
        <v>#N/A</v>
      </c>
      <c r="J17" s="7">
        <v>0.10904086385771755</v>
      </c>
      <c r="K17" s="7">
        <v>0.18716917213635401</v>
      </c>
      <c r="L17" s="7">
        <v>0.28181240736819818</v>
      </c>
      <c r="M17" s="7">
        <v>1.662926106288376</v>
      </c>
      <c r="N17" s="7">
        <v>6.394240948549651E-2</v>
      </c>
      <c r="O17" s="7">
        <v>1.3125132331145459</v>
      </c>
      <c r="P17" s="7">
        <v>0.28647046368833368</v>
      </c>
      <c r="Q17" s="7" t="e">
        <v>#N/A</v>
      </c>
      <c r="R17" s="6">
        <v>0.57040016938386617</v>
      </c>
      <c r="S17" s="6">
        <v>0.2983273343214059</v>
      </c>
      <c r="T17" s="7" t="e">
        <v>#N/A</v>
      </c>
      <c r="V17" s="1" t="s">
        <v>38</v>
      </c>
    </row>
    <row r="18" spans="1:22" s="1" customFormat="1" x14ac:dyDescent="0.25">
      <c r="A18" s="1">
        <v>430</v>
      </c>
      <c r="B18" s="2" t="s">
        <v>23</v>
      </c>
      <c r="C18" s="2"/>
      <c r="D18" s="7">
        <v>0.15599834683832831</v>
      </c>
      <c r="E18" s="7">
        <v>7.4642754267536665E-3</v>
      </c>
      <c r="F18" s="7">
        <v>0.11987926910215788</v>
      </c>
      <c r="G18" s="7">
        <v>0.39807381617343168</v>
      </c>
      <c r="H18" s="7">
        <v>0.20065875987826717</v>
      </c>
      <c r="I18" s="7">
        <v>0.66562300399514074</v>
      </c>
      <c r="J18" s="7">
        <v>2.305659573935151E-2</v>
      </c>
      <c r="K18" s="7">
        <v>7.263892193820682E-4</v>
      </c>
      <c r="L18" s="7">
        <v>6.2694904003907467E-2</v>
      </c>
      <c r="M18" s="7">
        <v>0.8808220722131076</v>
      </c>
      <c r="N18" s="7">
        <v>2.4346562801357597E-2</v>
      </c>
      <c r="O18" s="7">
        <v>0.46614149561035478</v>
      </c>
      <c r="P18" s="7">
        <v>0.39033401380139515</v>
      </c>
      <c r="Q18" s="7">
        <v>0.5141115375931361</v>
      </c>
      <c r="R18" s="6">
        <v>2.1415958019712703E-3</v>
      </c>
      <c r="S18" s="6">
        <v>1.1647275414229715E-3</v>
      </c>
      <c r="T18" s="7">
        <v>0.79919767103936379</v>
      </c>
      <c r="V18" s="1" t="s">
        <v>37</v>
      </c>
    </row>
    <row r="19" spans="1:22" s="1" customFormat="1" x14ac:dyDescent="0.25">
      <c r="A19" s="1">
        <v>220</v>
      </c>
      <c r="B19" s="2" t="s">
        <v>24</v>
      </c>
      <c r="C19" s="2"/>
      <c r="D19" s="7">
        <v>0.26379741085623437</v>
      </c>
      <c r="E19" s="7">
        <v>5.9277765160118102E-2</v>
      </c>
      <c r="F19" s="7">
        <v>0.16732909379968203</v>
      </c>
      <c r="G19" s="7">
        <v>1.0290143084260732</v>
      </c>
      <c r="H19" s="7">
        <v>0.39927322280263455</v>
      </c>
      <c r="I19" s="7">
        <v>1.2727685668862139</v>
      </c>
      <c r="J19" s="7">
        <v>6.9270951623892796E-2</v>
      </c>
      <c r="K19" s="7">
        <v>1.3343175107880989E-2</v>
      </c>
      <c r="L19" s="7">
        <v>0.78724733136497838</v>
      </c>
      <c r="M19" s="7">
        <v>3.4037588008176245</v>
      </c>
      <c r="N19" s="7">
        <v>4.2187145128321599E-2</v>
      </c>
      <c r="O19" s="7">
        <v>2.5685328185328187</v>
      </c>
      <c r="P19" s="7">
        <v>0.79303883715648427</v>
      </c>
      <c r="Q19" s="7">
        <v>0.67679336188436834</v>
      </c>
      <c r="R19" s="6">
        <v>2.2711787417669771E-2</v>
      </c>
      <c r="S19" s="6">
        <v>1.1753349988644106E-2</v>
      </c>
      <c r="T19" s="7">
        <v>0.88290517496397602</v>
      </c>
      <c r="V19" s="1" t="s">
        <v>37</v>
      </c>
    </row>
    <row r="20" spans="1:22" s="1" customFormat="1" x14ac:dyDescent="0.25">
      <c r="A20" s="1">
        <v>360</v>
      </c>
      <c r="B20" s="2" t="s">
        <v>27</v>
      </c>
      <c r="C20" s="2"/>
      <c r="D20" s="7">
        <v>0.37192160644783523</v>
      </c>
      <c r="E20" s="7">
        <v>0.19794716357248648</v>
      </c>
      <c r="F20" s="7">
        <v>0.22257431198980471</v>
      </c>
      <c r="G20" s="7">
        <v>1.5592601522405538</v>
      </c>
      <c r="H20" s="7">
        <v>0.75762063858368067</v>
      </c>
      <c r="I20" s="7">
        <v>1.6875968725243689</v>
      </c>
      <c r="J20" s="7">
        <v>0.10973719560500121</v>
      </c>
      <c r="K20" s="7">
        <v>7.9564633348258879E-3</v>
      </c>
      <c r="L20" s="7">
        <v>0.31856852547101572</v>
      </c>
      <c r="M20" s="7">
        <v>2.7539351772121381</v>
      </c>
      <c r="N20" s="7">
        <v>0.15248165880205283</v>
      </c>
      <c r="O20" s="7">
        <v>2.1206902490269695</v>
      </c>
      <c r="P20" s="7">
        <v>0.48076326938311575</v>
      </c>
      <c r="Q20" s="7">
        <v>0.30614744060739651</v>
      </c>
      <c r="R20" s="6">
        <v>1.40529742017704E-2</v>
      </c>
      <c r="S20" s="6">
        <v>5.5213033444700861E-2</v>
      </c>
      <c r="T20" s="7">
        <v>0.80443497452713908</v>
      </c>
      <c r="V20" s="1" t="s">
        <v>37</v>
      </c>
    </row>
    <row r="21" spans="1:22" s="1" customFormat="1" x14ac:dyDescent="0.25">
      <c r="A21" s="1">
        <v>540</v>
      </c>
      <c r="B21" s="2" t="s">
        <v>28</v>
      </c>
      <c r="C21" s="2"/>
      <c r="D21" s="7">
        <v>0.19609349281246571</v>
      </c>
      <c r="E21" s="7">
        <v>5.8158674421156589E-2</v>
      </c>
      <c r="F21" s="7">
        <v>3.0835070778009437E-2</v>
      </c>
      <c r="G21" s="7">
        <v>0.7505761000768133</v>
      </c>
      <c r="H21" s="7">
        <v>0.44683419291122572</v>
      </c>
      <c r="I21" s="7">
        <v>1.208932294524306</v>
      </c>
      <c r="J21" s="7">
        <v>0.11884121584549545</v>
      </c>
      <c r="K21" s="7">
        <v>6.5840008778667838E-4</v>
      </c>
      <c r="L21" s="7">
        <v>2.7982003730933829E-2</v>
      </c>
      <c r="M21" s="7">
        <v>3.8767694502359267</v>
      </c>
      <c r="N21" s="7">
        <v>0</v>
      </c>
      <c r="O21" s="7">
        <v>3.0767036102271481</v>
      </c>
      <c r="P21" s="7">
        <v>0.80006584000877867</v>
      </c>
      <c r="Q21" s="7">
        <v>1.0599981846237634</v>
      </c>
      <c r="R21" s="6">
        <v>4.2137605618347417E-2</v>
      </c>
      <c r="S21" s="6">
        <v>0.26533523537803139</v>
      </c>
      <c r="T21" s="7">
        <v>0.9093443888866265</v>
      </c>
      <c r="V21" s="1" t="s">
        <v>37</v>
      </c>
    </row>
    <row r="22" spans="1:22" s="1" customFormat="1" x14ac:dyDescent="0.25">
      <c r="A22" s="1">
        <v>745</v>
      </c>
      <c r="B22" s="2" t="s">
        <v>31</v>
      </c>
      <c r="C22" s="2"/>
      <c r="D22" s="7">
        <v>8.9578491111250713E-2</v>
      </c>
      <c r="E22" s="7" t="e">
        <v>#N/A</v>
      </c>
      <c r="F22" s="7" t="e">
        <v>#N/A</v>
      </c>
      <c r="G22" s="7" t="e">
        <v>#N/A</v>
      </c>
      <c r="H22" s="7" t="e">
        <v>#N/A</v>
      </c>
      <c r="I22" s="7">
        <v>5.7290030780827943E-2</v>
      </c>
      <c r="J22" s="7" t="e">
        <v>#N/A</v>
      </c>
      <c r="K22" s="7" t="e">
        <v>#N/A</v>
      </c>
      <c r="L22" s="7">
        <v>0</v>
      </c>
      <c r="M22" s="7">
        <v>1.3568691500722407E-2</v>
      </c>
      <c r="N22" s="7">
        <v>0</v>
      </c>
      <c r="O22" s="7">
        <v>1.3568691500722407E-2</v>
      </c>
      <c r="P22" s="7">
        <v>0</v>
      </c>
      <c r="Q22" s="7">
        <v>0.85635964912280704</v>
      </c>
      <c r="R22" s="6" t="e">
        <v>#N/A</v>
      </c>
      <c r="S22" s="6" t="e">
        <v>#N/A</v>
      </c>
      <c r="T22" s="7">
        <v>0.95458734023592084</v>
      </c>
      <c r="V22" s="1" t="s">
        <v>37</v>
      </c>
    </row>
    <row r="23" spans="1:22" s="1" customFormat="1" x14ac:dyDescent="0.25">
      <c r="A23" s="1">
        <v>395</v>
      </c>
      <c r="B23" s="2" t="s">
        <v>34</v>
      </c>
      <c r="C23" s="2"/>
      <c r="D23" s="7">
        <v>0.36852551984877124</v>
      </c>
      <c r="E23" s="7" t="e">
        <v>#N/A</v>
      </c>
      <c r="F23" s="7">
        <v>0.57873345935727794</v>
      </c>
      <c r="G23" s="7">
        <v>0.77202268431001886</v>
      </c>
      <c r="H23" s="7">
        <v>0.37882797731568996</v>
      </c>
      <c r="I23" s="7">
        <v>4.2758979206049146</v>
      </c>
      <c r="J23" s="7">
        <v>1.7958412098298677E-3</v>
      </c>
      <c r="K23" s="7">
        <v>2.8355387523629487E-4</v>
      </c>
      <c r="L23" s="7">
        <v>8.4877126654064272E-2</v>
      </c>
      <c r="M23" s="7">
        <v>2.421928166351607</v>
      </c>
      <c r="N23" s="7">
        <v>3.9319470699432889E-2</v>
      </c>
      <c r="O23" s="7">
        <v>1.972117202268431</v>
      </c>
      <c r="P23" s="7">
        <v>0.41049149338374291</v>
      </c>
      <c r="Q23" s="7">
        <v>0.94743473551581603</v>
      </c>
      <c r="R23" s="6">
        <v>9.0170132325141775E-2</v>
      </c>
      <c r="S23" s="6">
        <v>3.7807183364839322E-4</v>
      </c>
      <c r="T23" s="7">
        <v>0.99376912741595491</v>
      </c>
      <c r="V23" s="1" t="s">
        <v>37</v>
      </c>
    </row>
    <row r="24" spans="1:22" s="1" customFormat="1" x14ac:dyDescent="0.25">
      <c r="A24" s="1">
        <v>515</v>
      </c>
      <c r="B24" s="2" t="s">
        <v>35</v>
      </c>
      <c r="C24" s="2"/>
      <c r="D24" s="7">
        <v>0.14699331848552338</v>
      </c>
      <c r="E24" s="7">
        <v>4.7327394209354119E-2</v>
      </c>
      <c r="F24" s="7">
        <v>0.35690423162583518</v>
      </c>
      <c r="G24" s="7">
        <v>0.34799554565701557</v>
      </c>
      <c r="H24" s="7">
        <v>0.43207126948775054</v>
      </c>
      <c r="I24" s="7">
        <v>2.6692650334075725</v>
      </c>
      <c r="J24" s="7">
        <v>1.1135857461024498E-3</v>
      </c>
      <c r="K24" s="7" t="e">
        <v>#N/A</v>
      </c>
      <c r="L24" s="7">
        <v>0.22327394209354121</v>
      </c>
      <c r="M24" s="7">
        <v>1.265033407572383</v>
      </c>
      <c r="N24" s="7">
        <v>4.4543429844097994E-3</v>
      </c>
      <c r="O24" s="7">
        <v>0.5868596881959911</v>
      </c>
      <c r="P24" s="7">
        <v>0.67371937639198221</v>
      </c>
      <c r="Q24" s="7">
        <v>0.90592407175636214</v>
      </c>
      <c r="R24" s="6">
        <v>6.124721603563474E-3</v>
      </c>
      <c r="S24" s="6">
        <v>2.0044543429844099E-2</v>
      </c>
      <c r="T24" s="7">
        <v>0.98459315487023213</v>
      </c>
      <c r="V24" s="1" t="s">
        <v>37</v>
      </c>
    </row>
    <row r="25" spans="1:22" s="1" customFormat="1" x14ac:dyDescent="0.25">
      <c r="B25" s="2"/>
      <c r="C25" s="2"/>
      <c r="L25" s="2"/>
      <c r="M25" s="2"/>
      <c r="N25" s="2"/>
    </row>
    <row r="26" spans="1:22" s="1" customFormat="1" x14ac:dyDescent="0.25">
      <c r="B26" s="2"/>
      <c r="C26" s="2"/>
      <c r="N26" s="2"/>
    </row>
    <row r="27" spans="1:22" x14ac:dyDescent="0.25">
      <c r="A27" t="s">
        <v>39</v>
      </c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22" x14ac:dyDescent="0.25">
      <c r="B28" t="s">
        <v>40</v>
      </c>
      <c r="D28" s="1">
        <v>0</v>
      </c>
      <c r="E28" s="1">
        <v>27</v>
      </c>
      <c r="F28" s="1">
        <v>0</v>
      </c>
      <c r="G28" s="1">
        <v>1.4</v>
      </c>
      <c r="H28" s="1">
        <v>1.1000000000000001</v>
      </c>
      <c r="I28" s="1">
        <v>3.2</v>
      </c>
      <c r="J28" s="1">
        <v>1.6</v>
      </c>
      <c r="K28" s="1">
        <v>10.5</v>
      </c>
      <c r="L28" s="1">
        <v>6.4</v>
      </c>
      <c r="M28" s="1">
        <v>3.3</v>
      </c>
    </row>
    <row r="29" spans="1:22" s="8" customFormat="1" x14ac:dyDescent="0.25">
      <c r="B29" s="8" t="s">
        <v>41</v>
      </c>
      <c r="D29" s="1">
        <v>0</v>
      </c>
      <c r="E29" s="1">
        <v>0</v>
      </c>
      <c r="F29" s="1">
        <v>0</v>
      </c>
      <c r="G29" s="1">
        <v>0.2</v>
      </c>
      <c r="H29" s="1">
        <v>0</v>
      </c>
      <c r="I29" s="1">
        <v>0.3</v>
      </c>
      <c r="J29" s="1">
        <v>0.1</v>
      </c>
      <c r="K29" s="1">
        <v>0.1</v>
      </c>
      <c r="L29" s="1">
        <v>0</v>
      </c>
      <c r="M29" s="1">
        <v>0.3</v>
      </c>
    </row>
    <row r="30" spans="1:22" x14ac:dyDescent="0.25">
      <c r="D30" s="1">
        <v>0</v>
      </c>
      <c r="E30" s="1" t="e">
        <f t="shared" ref="E30:E35" si="0">IF($V12="OIL",(E12/E$7),(E12/E$6))</f>
        <v>#N/A</v>
      </c>
      <c r="F30" s="1">
        <v>0</v>
      </c>
      <c r="G30" s="1">
        <f t="shared" ref="G30:M35" si="1">IF($V12="OIL",(G12/G$7),(G12/G$6))</f>
        <v>0.15181381744189745</v>
      </c>
      <c r="H30" s="1">
        <f t="shared" si="1"/>
        <v>1.0077394388906806E-2</v>
      </c>
      <c r="I30" s="1">
        <f t="shared" si="1"/>
        <v>0.28079061828993007</v>
      </c>
      <c r="J30" s="1" t="e">
        <f t="shared" si="1"/>
        <v>#N/A</v>
      </c>
      <c r="K30" s="1" t="e">
        <f t="shared" si="1"/>
        <v>#N/A</v>
      </c>
      <c r="L30" s="1">
        <f t="shared" si="1"/>
        <v>0.80981941309255079</v>
      </c>
      <c r="M30" s="1">
        <f t="shared" si="1"/>
        <v>0.35157711761084487</v>
      </c>
    </row>
    <row r="31" spans="1:22" x14ac:dyDescent="0.25">
      <c r="D31" s="1">
        <v>0</v>
      </c>
      <c r="E31" s="1">
        <f t="shared" si="0"/>
        <v>4.529549649526096E-3</v>
      </c>
      <c r="F31" s="1">
        <v>0</v>
      </c>
      <c r="G31" s="1">
        <f t="shared" si="1"/>
        <v>1.4163295687565702</v>
      </c>
      <c r="H31" s="1">
        <f t="shared" si="1"/>
        <v>1.0138237541446729</v>
      </c>
      <c r="I31" s="1">
        <f t="shared" si="1"/>
        <v>2.1858943747688619</v>
      </c>
      <c r="J31" s="1">
        <f t="shared" si="1"/>
        <v>1.6377152951567788</v>
      </c>
      <c r="K31" s="1">
        <f t="shared" si="1"/>
        <v>0.81456401197310957</v>
      </c>
      <c r="L31" s="1">
        <f t="shared" si="1"/>
        <v>3.2629177094067421</v>
      </c>
      <c r="M31" s="1">
        <f t="shared" si="1"/>
        <v>1.6010504679636397</v>
      </c>
    </row>
    <row r="32" spans="1:22" x14ac:dyDescent="0.25">
      <c r="D32" s="1">
        <v>0</v>
      </c>
      <c r="E32" s="1">
        <f t="shared" si="0"/>
        <v>0.29793114262473419</v>
      </c>
      <c r="F32" s="1">
        <v>0</v>
      </c>
      <c r="G32" s="1">
        <f t="shared" si="1"/>
        <v>0.83477037534161525</v>
      </c>
      <c r="H32" s="1">
        <f t="shared" si="1"/>
        <v>0.23023861092404857</v>
      </c>
      <c r="I32" s="1">
        <f t="shared" si="1"/>
        <v>3.1618133737713987</v>
      </c>
      <c r="J32" s="1">
        <f t="shared" si="1"/>
        <v>0.53191489361702127</v>
      </c>
      <c r="K32" s="1">
        <f t="shared" si="1"/>
        <v>0.14014524143202955</v>
      </c>
      <c r="L32" s="1">
        <f t="shared" si="1"/>
        <v>4.28016307809912</v>
      </c>
      <c r="M32" s="1">
        <f t="shared" si="1"/>
        <v>2.1189388205044</v>
      </c>
    </row>
    <row r="33" spans="1:13" x14ac:dyDescent="0.25">
      <c r="D33" s="1">
        <v>0</v>
      </c>
      <c r="E33" s="1">
        <f t="shared" si="0"/>
        <v>1.3441811107180757</v>
      </c>
      <c r="F33" s="1">
        <v>0</v>
      </c>
      <c r="G33" s="1">
        <f t="shared" si="1"/>
        <v>0.99294030899226271</v>
      </c>
      <c r="H33" s="1">
        <f t="shared" si="1"/>
        <v>0.98708036451227121</v>
      </c>
      <c r="I33" s="1">
        <f t="shared" si="1"/>
        <v>2.5403987679777753</v>
      </c>
      <c r="J33" s="1">
        <f t="shared" si="1"/>
        <v>0.31393703572691894</v>
      </c>
      <c r="K33" s="1">
        <f t="shared" si="1"/>
        <v>10.499941044688127</v>
      </c>
      <c r="L33" s="1">
        <f t="shared" si="1"/>
        <v>6.4193491333569153</v>
      </c>
      <c r="M33" s="1">
        <f t="shared" si="1"/>
        <v>3.3481572839445453</v>
      </c>
    </row>
    <row r="34" spans="1:13" x14ac:dyDescent="0.25">
      <c r="D34" s="1">
        <v>0</v>
      </c>
      <c r="E34" s="1">
        <f t="shared" si="0"/>
        <v>27.074260071383904</v>
      </c>
      <c r="F34" s="1">
        <v>0</v>
      </c>
      <c r="G34" s="1">
        <f t="shared" si="1"/>
        <v>0.67661792035852486</v>
      </c>
      <c r="H34" s="1">
        <f t="shared" si="1"/>
        <v>1.0643194540598111</v>
      </c>
      <c r="I34" s="1">
        <f t="shared" si="1"/>
        <v>0.93152710416824835</v>
      </c>
      <c r="J34" s="1">
        <f t="shared" si="1"/>
        <v>0.11343787347490905</v>
      </c>
      <c r="K34" s="1">
        <f t="shared" si="1"/>
        <v>0.13352070008624123</v>
      </c>
      <c r="L34" s="1">
        <f t="shared" si="1"/>
        <v>0</v>
      </c>
      <c r="M34" s="1">
        <f t="shared" si="1"/>
        <v>0.52160510539520311</v>
      </c>
    </row>
    <row r="35" spans="1:13" x14ac:dyDescent="0.25">
      <c r="D35" s="1">
        <v>0</v>
      </c>
      <c r="E35" s="1">
        <f t="shared" si="0"/>
        <v>0.10749360738774247</v>
      </c>
      <c r="F35" s="1">
        <v>0</v>
      </c>
      <c r="G35" s="1">
        <f t="shared" si="1"/>
        <v>1.4099417593854469</v>
      </c>
      <c r="H35" s="1">
        <f t="shared" si="1"/>
        <v>1.1443493340592643</v>
      </c>
      <c r="I35" s="1" t="e">
        <f t="shared" si="1"/>
        <v>#N/A</v>
      </c>
      <c r="J35" s="1">
        <f t="shared" si="1"/>
        <v>1.3630107982214694</v>
      </c>
      <c r="K35" s="1">
        <f t="shared" si="1"/>
        <v>6.2389724045451338</v>
      </c>
      <c r="L35" s="1">
        <f t="shared" si="1"/>
        <v>1.4090620368409907</v>
      </c>
      <c r="M35" s="1">
        <f t="shared" si="1"/>
        <v>0.88926529748041494</v>
      </c>
    </row>
    <row r="36" spans="1:13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s="8" customFormat="1" x14ac:dyDescent="0.25">
      <c r="A37" s="8" t="s">
        <v>43</v>
      </c>
      <c r="D37" s="1" t="s">
        <v>6</v>
      </c>
      <c r="E37" s="1" t="s">
        <v>7</v>
      </c>
      <c r="F37" s="1" t="s">
        <v>8</v>
      </c>
      <c r="G37" s="1" t="s">
        <v>9</v>
      </c>
      <c r="H37" s="1" t="s">
        <v>10</v>
      </c>
      <c r="I37" s="1" t="s">
        <v>11</v>
      </c>
      <c r="J37" s="1" t="s">
        <v>12</v>
      </c>
      <c r="K37" s="1" t="s">
        <v>13</v>
      </c>
      <c r="L37" s="1" t="s">
        <v>14</v>
      </c>
      <c r="M37" s="1" t="s">
        <v>15</v>
      </c>
    </row>
    <row r="38" spans="1:13" s="8" customFormat="1" x14ac:dyDescent="0.25">
      <c r="B38" s="8" t="s">
        <v>40</v>
      </c>
      <c r="D38" s="1">
        <v>0</v>
      </c>
      <c r="E38" s="1">
        <v>28</v>
      </c>
      <c r="F38" s="1">
        <v>0</v>
      </c>
      <c r="G38" s="1">
        <v>2</v>
      </c>
      <c r="H38" s="1">
        <v>2</v>
      </c>
      <c r="I38" s="1">
        <v>4</v>
      </c>
      <c r="J38" s="1">
        <v>2</v>
      </c>
      <c r="K38" s="1">
        <v>12</v>
      </c>
      <c r="L38" s="1">
        <v>8</v>
      </c>
      <c r="M38" s="1">
        <v>4</v>
      </c>
    </row>
    <row r="39" spans="1:13" s="8" customFormat="1" x14ac:dyDescent="0.25">
      <c r="B39" s="9" t="s">
        <v>41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s="8" customFormat="1" x14ac:dyDescent="0.25">
      <c r="B40" s="9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s="8" customFormat="1" x14ac:dyDescent="0.25">
      <c r="A41" s="8" t="s">
        <v>43</v>
      </c>
      <c r="D41" s="1" t="s">
        <v>44</v>
      </c>
      <c r="E41" s="1" t="s">
        <v>45</v>
      </c>
      <c r="F41" s="1" t="s">
        <v>46</v>
      </c>
      <c r="G41" s="1" t="s">
        <v>47</v>
      </c>
      <c r="H41" s="1" t="s">
        <v>48</v>
      </c>
      <c r="I41" s="1" t="s">
        <v>49</v>
      </c>
      <c r="J41" s="1" t="s">
        <v>50</v>
      </c>
      <c r="K41" s="1" t="s">
        <v>51</v>
      </c>
      <c r="L41" s="1" t="s">
        <v>52</v>
      </c>
      <c r="M41" s="1" t="s">
        <v>53</v>
      </c>
    </row>
    <row r="42" spans="1:13" s="8" customFormat="1" x14ac:dyDescent="0.25">
      <c r="B42" s="8" t="s">
        <v>40</v>
      </c>
      <c r="D42" s="1">
        <f>D38</f>
        <v>0</v>
      </c>
      <c r="E42" s="1">
        <f>E38</f>
        <v>28</v>
      </c>
      <c r="F42" s="1">
        <f t="shared" ref="F42:H43" si="2">G38</f>
        <v>2</v>
      </c>
      <c r="G42" s="1">
        <f t="shared" si="2"/>
        <v>2</v>
      </c>
      <c r="H42" s="1">
        <f t="shared" si="2"/>
        <v>4</v>
      </c>
      <c r="I42" s="1">
        <f t="shared" ref="I42:M43" si="3">I38</f>
        <v>4</v>
      </c>
      <c r="J42" s="1">
        <f t="shared" si="3"/>
        <v>2</v>
      </c>
      <c r="K42" s="1">
        <f t="shared" si="3"/>
        <v>12</v>
      </c>
      <c r="L42" s="1">
        <f t="shared" si="3"/>
        <v>8</v>
      </c>
      <c r="M42" s="1">
        <f t="shared" si="3"/>
        <v>4</v>
      </c>
    </row>
    <row r="43" spans="1:13" s="8" customFormat="1" x14ac:dyDescent="0.25">
      <c r="B43" s="9" t="s">
        <v>41</v>
      </c>
      <c r="D43" s="1">
        <f>D39</f>
        <v>0</v>
      </c>
      <c r="E43" s="1">
        <f>E39</f>
        <v>0</v>
      </c>
      <c r="F43" s="1">
        <f t="shared" si="2"/>
        <v>0</v>
      </c>
      <c r="G43" s="1">
        <f t="shared" si="2"/>
        <v>0</v>
      </c>
      <c r="H43" s="1">
        <f t="shared" si="2"/>
        <v>0</v>
      </c>
      <c r="I43" s="1">
        <f t="shared" si="3"/>
        <v>0</v>
      </c>
      <c r="J43" s="1">
        <f t="shared" si="3"/>
        <v>0</v>
      </c>
      <c r="K43" s="1">
        <f t="shared" si="3"/>
        <v>0</v>
      </c>
      <c r="L43" s="1">
        <f t="shared" si="3"/>
        <v>0</v>
      </c>
      <c r="M43" s="1">
        <f t="shared" si="3"/>
        <v>0</v>
      </c>
    </row>
    <row r="44" spans="1:13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t="s">
        <v>42</v>
      </c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B46" t="s">
        <v>40</v>
      </c>
      <c r="D46" s="1">
        <v>1.7</v>
      </c>
      <c r="E46" s="1">
        <v>0</v>
      </c>
      <c r="F46" s="1">
        <v>3</v>
      </c>
      <c r="G46" s="1">
        <v>4.2</v>
      </c>
      <c r="H46" s="1">
        <v>0</v>
      </c>
      <c r="I46" s="1">
        <v>5.2</v>
      </c>
      <c r="J46" s="1">
        <v>0</v>
      </c>
      <c r="K46" s="1">
        <v>0</v>
      </c>
      <c r="L46" s="1">
        <v>8.6999999999999993</v>
      </c>
      <c r="M46" s="1">
        <v>3.5</v>
      </c>
    </row>
    <row r="47" spans="1:13" x14ac:dyDescent="0.25">
      <c r="B47" t="s">
        <v>41</v>
      </c>
      <c r="D47" s="1">
        <v>0</v>
      </c>
      <c r="E47" s="1">
        <v>0</v>
      </c>
      <c r="F47" s="1">
        <v>0.2</v>
      </c>
      <c r="G47" s="1">
        <v>0.9</v>
      </c>
      <c r="H47" s="1">
        <v>0</v>
      </c>
      <c r="I47" s="1">
        <v>0.8</v>
      </c>
      <c r="J47" s="1">
        <v>0</v>
      </c>
      <c r="K47" s="1">
        <v>0</v>
      </c>
      <c r="L47" s="1">
        <v>0.3</v>
      </c>
      <c r="M47" s="1">
        <v>0.8</v>
      </c>
    </row>
    <row r="48" spans="1:13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D49" s="1">
        <f t="shared" ref="D49:D55" si="4">IF($V18="OIL",(D18/D$7),(D18/D$6))</f>
        <v>0.70908339471967408</v>
      </c>
      <c r="E49" s="1">
        <v>0</v>
      </c>
      <c r="F49" s="1">
        <f t="shared" ref="F49:G55" si="5">IF($V18="OIL",(F18/F$7),(F18/F$6))</f>
        <v>0.63094352159030465</v>
      </c>
      <c r="G49" s="1">
        <f t="shared" si="5"/>
        <v>1.0758751788471126</v>
      </c>
      <c r="H49" s="1">
        <v>0</v>
      </c>
      <c r="I49" s="1">
        <f t="shared" ref="I49:I55" si="6">IF($V18="OIL",(I18/I$7),(I18/I$6))</f>
        <v>0.81173537072578139</v>
      </c>
      <c r="J49" s="1">
        <v>0</v>
      </c>
      <c r="K49" s="1">
        <v>0</v>
      </c>
      <c r="L49" s="1">
        <f t="shared" ref="L49:M55" si="7">IF($V18="OIL",(L18/L$7),(L18/L$6))</f>
        <v>0.69661004448786079</v>
      </c>
      <c r="M49" s="1">
        <f t="shared" si="7"/>
        <v>0.79353339839018699</v>
      </c>
    </row>
    <row r="50" spans="1:13" x14ac:dyDescent="0.25">
      <c r="D50" s="1">
        <f t="shared" si="4"/>
        <v>1.1990791402556107</v>
      </c>
      <c r="E50" s="1">
        <v>0</v>
      </c>
      <c r="F50" s="1">
        <f t="shared" si="5"/>
        <v>0.88067944105095808</v>
      </c>
      <c r="G50" s="1">
        <f t="shared" si="5"/>
        <v>2.7811197525029008</v>
      </c>
      <c r="H50" s="1">
        <v>0</v>
      </c>
      <c r="I50" s="1">
        <f t="shared" si="6"/>
        <v>1.5521567888856267</v>
      </c>
      <c r="J50" s="1">
        <v>0</v>
      </c>
      <c r="K50" s="1">
        <v>0</v>
      </c>
      <c r="L50" s="1">
        <f t="shared" si="7"/>
        <v>8.7471925707219818</v>
      </c>
      <c r="M50" s="1">
        <f t="shared" si="7"/>
        <v>3.0664493701059676</v>
      </c>
    </row>
    <row r="51" spans="1:13" x14ac:dyDescent="0.25">
      <c r="D51" s="1">
        <f t="shared" si="4"/>
        <v>1.6905527565810692</v>
      </c>
      <c r="E51" s="1">
        <v>0</v>
      </c>
      <c r="F51" s="1">
        <f t="shared" si="5"/>
        <v>1.1714437473147616</v>
      </c>
      <c r="G51" s="1">
        <f t="shared" si="5"/>
        <v>4.2142166276771729</v>
      </c>
      <c r="H51" s="1">
        <v>0</v>
      </c>
      <c r="I51" s="1">
        <f t="shared" si="6"/>
        <v>2.0580449664931328</v>
      </c>
      <c r="J51" s="1">
        <v>0</v>
      </c>
      <c r="K51" s="1">
        <v>0</v>
      </c>
      <c r="L51" s="1">
        <f t="shared" si="7"/>
        <v>3.5396502830112859</v>
      </c>
      <c r="M51" s="1">
        <f t="shared" si="7"/>
        <v>2.481022682173097</v>
      </c>
    </row>
    <row r="52" spans="1:13" x14ac:dyDescent="0.25">
      <c r="D52" s="1">
        <f t="shared" si="4"/>
        <v>0.89133405823848055</v>
      </c>
      <c r="E52" s="1">
        <v>0</v>
      </c>
      <c r="F52" s="1">
        <f t="shared" si="5"/>
        <v>0.16228984620004966</v>
      </c>
      <c r="G52" s="1">
        <f t="shared" si="5"/>
        <v>2.0285840542616578</v>
      </c>
      <c r="H52" s="1">
        <v>0</v>
      </c>
      <c r="I52" s="1">
        <f t="shared" si="6"/>
        <v>1.4743076762491536</v>
      </c>
      <c r="J52" s="1">
        <v>0</v>
      </c>
      <c r="K52" s="1">
        <v>0</v>
      </c>
      <c r="L52" s="1">
        <f t="shared" si="7"/>
        <v>0.31091115256593144</v>
      </c>
      <c r="M52" s="1">
        <f t="shared" si="7"/>
        <v>3.4925850903026365</v>
      </c>
    </row>
    <row r="53" spans="1:13" x14ac:dyDescent="0.25">
      <c r="D53" s="1">
        <f t="shared" si="4"/>
        <v>0.40717495959659417</v>
      </c>
      <c r="E53" s="1">
        <v>0</v>
      </c>
      <c r="F53" s="1" t="e">
        <f t="shared" si="5"/>
        <v>#N/A</v>
      </c>
      <c r="G53" s="1" t="e">
        <f t="shared" si="5"/>
        <v>#N/A</v>
      </c>
      <c r="H53" s="1">
        <v>0</v>
      </c>
      <c r="I53" s="1">
        <f t="shared" si="6"/>
        <v>6.9865891196131638E-2</v>
      </c>
      <c r="J53" s="1">
        <v>0</v>
      </c>
      <c r="K53" s="1">
        <v>0</v>
      </c>
      <c r="L53" s="1">
        <f t="shared" si="7"/>
        <v>0</v>
      </c>
      <c r="M53" s="1">
        <f t="shared" si="7"/>
        <v>1.2224046397047212E-2</v>
      </c>
    </row>
    <row r="54" spans="1:13" x14ac:dyDescent="0.25">
      <c r="D54" s="1">
        <f t="shared" si="4"/>
        <v>1.6751159993125966</v>
      </c>
      <c r="E54" s="1">
        <v>0</v>
      </c>
      <c r="F54" s="1">
        <f t="shared" si="5"/>
        <v>3.0459655755646207</v>
      </c>
      <c r="G54" s="1">
        <f t="shared" si="5"/>
        <v>2.0865477954324834</v>
      </c>
      <c r="H54" s="1">
        <v>0</v>
      </c>
      <c r="I54" s="1">
        <f t="shared" si="6"/>
        <v>5.2145096592742863</v>
      </c>
      <c r="J54" s="1">
        <v>0</v>
      </c>
      <c r="K54" s="1">
        <v>0</v>
      </c>
      <c r="L54" s="1">
        <f t="shared" si="7"/>
        <v>0.94307918504515864</v>
      </c>
      <c r="M54" s="1">
        <f t="shared" si="7"/>
        <v>2.1819172669834295</v>
      </c>
    </row>
    <row r="55" spans="1:13" x14ac:dyDescent="0.25">
      <c r="D55" s="1">
        <f t="shared" si="4"/>
        <v>0.66815144766146994</v>
      </c>
      <c r="E55" s="1">
        <v>0</v>
      </c>
      <c r="F55" s="1">
        <f t="shared" si="5"/>
        <v>1.8784433243465009</v>
      </c>
      <c r="G55" s="1">
        <f t="shared" si="5"/>
        <v>0.94052850177571778</v>
      </c>
      <c r="H55" s="1">
        <v>0</v>
      </c>
      <c r="I55" s="1">
        <f t="shared" si="6"/>
        <v>3.2552012602531373</v>
      </c>
      <c r="J55" s="1">
        <v>0</v>
      </c>
      <c r="K55" s="1">
        <v>0</v>
      </c>
      <c r="L55" s="1">
        <f t="shared" si="7"/>
        <v>2.4808215788171246</v>
      </c>
      <c r="M55" s="1">
        <f t="shared" si="7"/>
        <v>1.1396697365516963</v>
      </c>
    </row>
    <row r="56" spans="1:13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t="s">
        <v>43</v>
      </c>
      <c r="D57" s="1" t="s">
        <v>6</v>
      </c>
      <c r="E57" s="1" t="s">
        <v>7</v>
      </c>
      <c r="F57" s="1" t="s">
        <v>8</v>
      </c>
      <c r="G57" s="1" t="s">
        <v>9</v>
      </c>
      <c r="H57" s="1" t="s">
        <v>10</v>
      </c>
      <c r="I57" s="1" t="s">
        <v>11</v>
      </c>
      <c r="J57" s="1" t="s">
        <v>12</v>
      </c>
      <c r="K57" s="1" t="s">
        <v>13</v>
      </c>
      <c r="L57" s="1" t="s">
        <v>14</v>
      </c>
      <c r="M57" s="1" t="s">
        <v>15</v>
      </c>
    </row>
    <row r="58" spans="1:13" x14ac:dyDescent="0.25">
      <c r="B58" t="s">
        <v>40</v>
      </c>
      <c r="D58" s="1">
        <v>2</v>
      </c>
      <c r="E58" s="1">
        <v>0</v>
      </c>
      <c r="F58" s="1">
        <v>4</v>
      </c>
      <c r="G58" s="1">
        <v>6</v>
      </c>
      <c r="H58" s="1">
        <v>0</v>
      </c>
      <c r="I58" s="1">
        <v>6</v>
      </c>
      <c r="J58" s="1">
        <v>0</v>
      </c>
      <c r="K58" s="1">
        <v>0</v>
      </c>
      <c r="L58" s="1">
        <v>10</v>
      </c>
      <c r="M58" s="1">
        <v>4</v>
      </c>
    </row>
    <row r="59" spans="1:13" x14ac:dyDescent="0.25">
      <c r="B59" t="s">
        <v>41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</row>
    <row r="60" spans="1:13" s="8" customFormat="1" x14ac:dyDescent="0.25">
      <c r="B60" s="9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s="8" customFormat="1" x14ac:dyDescent="0.25">
      <c r="A61" s="8" t="s">
        <v>43</v>
      </c>
      <c r="D61" s="1" t="s">
        <v>44</v>
      </c>
      <c r="E61" s="1" t="s">
        <v>45</v>
      </c>
      <c r="F61" s="1" t="s">
        <v>46</v>
      </c>
      <c r="G61" s="1" t="s">
        <v>47</v>
      </c>
      <c r="H61" s="1" t="s">
        <v>48</v>
      </c>
      <c r="I61" s="1" t="s">
        <v>49</v>
      </c>
      <c r="J61" s="1" t="s">
        <v>50</v>
      </c>
      <c r="K61" s="1" t="s">
        <v>51</v>
      </c>
      <c r="L61" s="1" t="s">
        <v>52</v>
      </c>
      <c r="M61" s="1" t="s">
        <v>53</v>
      </c>
    </row>
    <row r="62" spans="1:13" s="8" customFormat="1" x14ac:dyDescent="0.25">
      <c r="B62" s="8" t="s">
        <v>40</v>
      </c>
      <c r="D62" s="1">
        <f>D58</f>
        <v>2</v>
      </c>
      <c r="E62" s="1">
        <f t="shared" ref="E62:H63" si="8">F58</f>
        <v>4</v>
      </c>
      <c r="F62" s="1">
        <f t="shared" si="8"/>
        <v>6</v>
      </c>
      <c r="G62" s="1">
        <f t="shared" si="8"/>
        <v>0</v>
      </c>
      <c r="H62" s="1">
        <f t="shared" si="8"/>
        <v>6</v>
      </c>
      <c r="I62" s="1">
        <f>I58</f>
        <v>6</v>
      </c>
      <c r="J62" s="1">
        <f t="shared" ref="J62:M63" si="9">J58</f>
        <v>0</v>
      </c>
      <c r="K62" s="1">
        <f t="shared" si="9"/>
        <v>0</v>
      </c>
      <c r="L62" s="1">
        <f t="shared" si="9"/>
        <v>10</v>
      </c>
      <c r="M62" s="1">
        <f t="shared" si="9"/>
        <v>4</v>
      </c>
    </row>
    <row r="63" spans="1:13" s="8" customFormat="1" x14ac:dyDescent="0.25">
      <c r="B63" s="9" t="s">
        <v>41</v>
      </c>
      <c r="D63" s="1">
        <f>D59</f>
        <v>0</v>
      </c>
      <c r="E63" s="1">
        <f t="shared" si="8"/>
        <v>0</v>
      </c>
      <c r="F63" s="1">
        <f t="shared" si="8"/>
        <v>0</v>
      </c>
      <c r="G63" s="1">
        <f t="shared" si="8"/>
        <v>0</v>
      </c>
      <c r="H63" s="1">
        <f t="shared" si="8"/>
        <v>0</v>
      </c>
      <c r="I63" s="1">
        <f>I59</f>
        <v>0</v>
      </c>
      <c r="J63" s="1">
        <f>J59</f>
        <v>0</v>
      </c>
      <c r="K63" s="1">
        <f>K59</f>
        <v>0</v>
      </c>
      <c r="L63" s="1">
        <f>L59</f>
        <v>0</v>
      </c>
      <c r="M63" s="1">
        <f t="shared" si="9"/>
        <v>0</v>
      </c>
    </row>
    <row r="64" spans="1:13" x14ac:dyDescent="0.25"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4:13" x14ac:dyDescent="0.25"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4:13" x14ac:dyDescent="0.25"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4:13" x14ac:dyDescent="0.25"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4:13" x14ac:dyDescent="0.25"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4:13" x14ac:dyDescent="0.25">
      <c r="D69" s="1"/>
      <c r="E69" s="1"/>
      <c r="F69" s="1"/>
      <c r="G69" s="1"/>
      <c r="H69" s="1"/>
      <c r="I69" s="1"/>
      <c r="J69" s="1"/>
      <c r="K69" s="1"/>
      <c r="L69" s="1"/>
      <c r="M69" s="1"/>
    </row>
  </sheetData>
  <autoFilter ref="A11:V11" xr:uid="{00000000-0009-0000-0000-000000000000}">
    <sortState ref="A12:V24">
      <sortCondition ref="V11"/>
    </sortState>
  </autoFilter>
  <conditionalFormatting sqref="G12:G24">
    <cfRule type="colorScale" priority="3">
      <colorScale>
        <cfvo type="min"/>
        <cfvo type="max"/>
        <color rgb="FFFCFCFF"/>
        <color rgb="FF63BE7B"/>
      </colorScale>
    </cfRule>
  </conditionalFormatting>
  <conditionalFormatting sqref="H12:H24 J12:J24">
    <cfRule type="colorScale" priority="4">
      <colorScale>
        <cfvo type="min"/>
        <cfvo type="max"/>
        <color rgb="FFFCFCFF"/>
        <color rgb="FFF8696B"/>
      </colorScale>
    </cfRule>
  </conditionalFormatting>
  <conditionalFormatting sqref="K12:K24">
    <cfRule type="colorScale" priority="5">
      <colorScale>
        <cfvo type="min"/>
        <cfvo type="max"/>
        <color rgb="FFFFFFFF"/>
        <color rgb="FF4472C4"/>
      </colorScale>
    </cfRule>
  </conditionalFormatting>
  <conditionalFormatting sqref="D12:D24">
    <cfRule type="colorScale" priority="6">
      <colorScale>
        <cfvo type="min"/>
        <cfvo type="max"/>
        <color rgb="FFFFFFFF"/>
        <color rgb="FFED7D31"/>
      </colorScale>
    </cfRule>
  </conditionalFormatting>
  <conditionalFormatting sqref="E12:E24">
    <cfRule type="colorScale" priority="7">
      <colorScale>
        <cfvo type="min"/>
        <cfvo type="max"/>
        <color rgb="FFFCFCFF"/>
        <color rgb="FF63BE7B"/>
      </colorScale>
    </cfRule>
  </conditionalFormatting>
  <conditionalFormatting sqref="I12:I24">
    <cfRule type="colorScale" priority="8">
      <colorScale>
        <cfvo type="min"/>
        <cfvo type="max"/>
        <color rgb="FFFFFFFF"/>
        <color rgb="FFED7D31"/>
      </colorScale>
    </cfRule>
  </conditionalFormatting>
  <conditionalFormatting sqref="N12:N24">
    <cfRule type="colorScale" priority="9">
      <colorScale>
        <cfvo type="min"/>
        <cfvo type="max"/>
        <color rgb="FFFCFCFF"/>
        <color rgb="FFF8696B"/>
      </colorScale>
    </cfRule>
  </conditionalFormatting>
  <conditionalFormatting sqref="N12:N24 P12:P24">
    <cfRule type="colorScale" priority="10">
      <colorScale>
        <cfvo type="min"/>
        <cfvo type="max"/>
        <color rgb="FFFCFCFF"/>
        <color rgb="FFF8696B"/>
      </colorScale>
    </cfRule>
  </conditionalFormatting>
  <conditionalFormatting sqref="F12:F24">
    <cfRule type="colorScale" priority="11">
      <colorScale>
        <cfvo type="min"/>
        <cfvo type="max"/>
        <color rgb="FFFCFCFF"/>
        <color rgb="FFF8696B"/>
      </colorScale>
    </cfRule>
  </conditionalFormatting>
  <conditionalFormatting sqref="M12:M24">
    <cfRule type="colorScale" priority="12">
      <colorScale>
        <cfvo type="min"/>
        <cfvo type="max"/>
        <color rgb="FFFFFFFF"/>
        <color rgb="FF4472C4"/>
      </colorScale>
    </cfRule>
  </conditionalFormatting>
  <conditionalFormatting sqref="L12:L24">
    <cfRule type="colorScale" priority="13">
      <colorScale>
        <cfvo type="min"/>
        <cfvo type="max"/>
        <color rgb="FFFFFFFF"/>
        <color rgb="FFED7D31"/>
      </colorScale>
    </cfRule>
  </conditionalFormatting>
  <conditionalFormatting sqref="O12:O24">
    <cfRule type="colorScale" priority="14">
      <colorScale>
        <cfvo type="min"/>
        <cfvo type="max"/>
        <color rgb="FFFCFCFF"/>
        <color rgb="FF63BE7B"/>
      </colorScale>
    </cfRule>
  </conditionalFormatting>
  <conditionalFormatting sqref="Q12:Q24">
    <cfRule type="colorScale" priority="2">
      <colorScale>
        <cfvo type="min"/>
        <cfvo type="max"/>
        <color rgb="FFFCFCFF"/>
        <color rgb="FF63BE7B"/>
      </colorScale>
    </cfRule>
  </conditionalFormatting>
  <conditionalFormatting sqref="T12:T2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D17" sqref="D17"/>
    </sheetView>
  </sheetViews>
  <sheetFormatPr defaultRowHeight="15" x14ac:dyDescent="0.25"/>
  <cols>
    <col min="1" max="1" width="21.5703125" customWidth="1"/>
  </cols>
  <sheetData>
    <row r="1" spans="1:5" x14ac:dyDescent="0.25">
      <c r="A1" s="10"/>
      <c r="B1" s="11" t="s">
        <v>63</v>
      </c>
      <c r="C1" s="11"/>
      <c r="D1" s="11" t="s">
        <v>64</v>
      </c>
      <c r="E1" s="11"/>
    </row>
    <row r="2" spans="1:5" x14ac:dyDescent="0.25">
      <c r="A2" s="12"/>
      <c r="B2" s="13" t="s">
        <v>40</v>
      </c>
      <c r="C2" s="13" t="s">
        <v>41</v>
      </c>
      <c r="D2" s="13" t="s">
        <v>40</v>
      </c>
      <c r="E2" s="13" t="s">
        <v>41</v>
      </c>
    </row>
    <row r="3" spans="1:5" ht="15.6" customHeight="1" x14ac:dyDescent="0.25">
      <c r="A3" s="14" t="s">
        <v>54</v>
      </c>
      <c r="B3" s="15">
        <v>0</v>
      </c>
      <c r="C3" s="15">
        <v>0</v>
      </c>
      <c r="D3" s="15">
        <v>2</v>
      </c>
      <c r="E3" s="15">
        <v>0</v>
      </c>
    </row>
    <row r="4" spans="1:5" ht="15.6" customHeight="1" x14ac:dyDescent="0.25">
      <c r="A4" s="14" t="s">
        <v>55</v>
      </c>
      <c r="B4" s="15">
        <v>28</v>
      </c>
      <c r="C4" s="15">
        <v>0</v>
      </c>
      <c r="D4" s="15">
        <v>4</v>
      </c>
      <c r="E4" s="15">
        <v>0</v>
      </c>
    </row>
    <row r="5" spans="1:5" ht="15.6" customHeight="1" x14ac:dyDescent="0.25">
      <c r="A5" s="14" t="s">
        <v>56</v>
      </c>
      <c r="B5" s="15">
        <v>2</v>
      </c>
      <c r="C5" s="15">
        <v>0</v>
      </c>
      <c r="D5" s="15">
        <v>6</v>
      </c>
      <c r="E5" s="15">
        <v>0</v>
      </c>
    </row>
    <row r="6" spans="1:5" ht="15.6" customHeight="1" x14ac:dyDescent="0.25">
      <c r="A6" s="14" t="s">
        <v>57</v>
      </c>
      <c r="B6" s="15">
        <v>2</v>
      </c>
      <c r="C6" s="15">
        <v>0</v>
      </c>
      <c r="D6" s="15">
        <v>0</v>
      </c>
      <c r="E6" s="15">
        <v>0</v>
      </c>
    </row>
    <row r="7" spans="1:5" ht="15.6" customHeight="1" x14ac:dyDescent="0.25">
      <c r="A7" s="14" t="s">
        <v>58</v>
      </c>
      <c r="B7" s="15">
        <v>4</v>
      </c>
      <c r="C7" s="15">
        <v>0</v>
      </c>
      <c r="D7" s="15">
        <v>6</v>
      </c>
      <c r="E7" s="15">
        <v>0</v>
      </c>
    </row>
    <row r="8" spans="1:5" ht="15.6" customHeight="1" x14ac:dyDescent="0.25">
      <c r="A8" s="14" t="s">
        <v>59</v>
      </c>
      <c r="B8" s="15">
        <v>2</v>
      </c>
      <c r="C8" s="15">
        <v>0</v>
      </c>
      <c r="D8" s="15">
        <v>0</v>
      </c>
      <c r="E8" s="15">
        <v>0</v>
      </c>
    </row>
    <row r="9" spans="1:5" ht="15.6" customHeight="1" x14ac:dyDescent="0.25">
      <c r="A9" s="14" t="s">
        <v>60</v>
      </c>
      <c r="B9" s="15">
        <v>12</v>
      </c>
      <c r="C9" s="15">
        <v>0</v>
      </c>
      <c r="D9" s="15">
        <v>0</v>
      </c>
      <c r="E9" s="15">
        <v>0</v>
      </c>
    </row>
    <row r="10" spans="1:5" ht="15.6" customHeight="1" x14ac:dyDescent="0.25">
      <c r="A10" s="14" t="s">
        <v>62</v>
      </c>
      <c r="B10" s="15">
        <v>8</v>
      </c>
      <c r="C10" s="15">
        <v>0</v>
      </c>
      <c r="D10" s="15">
        <v>10</v>
      </c>
      <c r="E10" s="15">
        <v>0</v>
      </c>
    </row>
    <row r="11" spans="1:5" ht="15.6" customHeight="1" x14ac:dyDescent="0.25">
      <c r="A11" s="16" t="s">
        <v>61</v>
      </c>
      <c r="B11" s="13">
        <v>4</v>
      </c>
      <c r="C11" s="13">
        <v>0</v>
      </c>
      <c r="D11" s="13">
        <v>4</v>
      </c>
      <c r="E11" s="13">
        <v>0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selection activeCell="B9" sqref="B9"/>
    </sheetView>
  </sheetViews>
  <sheetFormatPr defaultRowHeight="15" x14ac:dyDescent="0.25"/>
  <sheetData>
    <row r="1" spans="1:11" x14ac:dyDescent="0.25">
      <c r="A1">
        <v>1</v>
      </c>
      <c r="B1">
        <f>Sheet1!D42</f>
        <v>0</v>
      </c>
      <c r="C1">
        <f>Sheet1!E42</f>
        <v>28</v>
      </c>
      <c r="D1">
        <f>Sheet1!F42</f>
        <v>2</v>
      </c>
      <c r="E1">
        <f>Sheet1!G42</f>
        <v>2</v>
      </c>
      <c r="F1">
        <f>Sheet1!H42</f>
        <v>4</v>
      </c>
      <c r="G1">
        <f>Sheet1!I42</f>
        <v>4</v>
      </c>
      <c r="H1">
        <f>Sheet1!J42</f>
        <v>2</v>
      </c>
      <c r="I1">
        <f>Sheet1!K42</f>
        <v>12</v>
      </c>
      <c r="J1">
        <f>Sheet1!L42</f>
        <v>8</v>
      </c>
      <c r="K1">
        <f>Sheet1!M42</f>
        <v>4</v>
      </c>
    </row>
    <row r="2" spans="1:11" x14ac:dyDescent="0.25">
      <c r="A2">
        <v>1</v>
      </c>
      <c r="B2">
        <f>Sheet1!D43</f>
        <v>0</v>
      </c>
      <c r="C2">
        <f>Sheet1!E43</f>
        <v>0</v>
      </c>
      <c r="D2">
        <f>Sheet1!F43</f>
        <v>0</v>
      </c>
      <c r="E2">
        <f>Sheet1!G43</f>
        <v>0</v>
      </c>
      <c r="F2">
        <f>Sheet1!H43</f>
        <v>0</v>
      </c>
      <c r="G2">
        <f>Sheet1!I43</f>
        <v>0</v>
      </c>
      <c r="H2">
        <f>Sheet1!J43</f>
        <v>0</v>
      </c>
      <c r="I2">
        <f>Sheet1!K43</f>
        <v>0</v>
      </c>
      <c r="J2">
        <f>Sheet1!L43</f>
        <v>0</v>
      </c>
      <c r="K2">
        <f>Sheet1!M43</f>
        <v>0</v>
      </c>
    </row>
    <row r="3" spans="1:11" x14ac:dyDescent="0.25">
      <c r="A3">
        <v>1</v>
      </c>
      <c r="B3">
        <f>Sheet1!D62</f>
        <v>2</v>
      </c>
      <c r="C3">
        <f>Sheet1!E62</f>
        <v>4</v>
      </c>
      <c r="D3">
        <f>Sheet1!F62</f>
        <v>6</v>
      </c>
      <c r="E3">
        <f>Sheet1!G62</f>
        <v>0</v>
      </c>
      <c r="F3">
        <f>Sheet1!H62</f>
        <v>6</v>
      </c>
      <c r="G3">
        <f>Sheet1!I62</f>
        <v>6</v>
      </c>
      <c r="H3">
        <f>Sheet1!J62</f>
        <v>0</v>
      </c>
      <c r="I3">
        <f>Sheet1!K62</f>
        <v>0</v>
      </c>
      <c r="J3">
        <f>Sheet1!L62</f>
        <v>10</v>
      </c>
      <c r="K3">
        <f>Sheet1!M62</f>
        <v>4</v>
      </c>
    </row>
    <row r="4" spans="1:11" x14ac:dyDescent="0.25">
      <c r="A4">
        <v>1</v>
      </c>
      <c r="B4">
        <f>Sheet1!D63</f>
        <v>0</v>
      </c>
      <c r="C4">
        <f>Sheet1!E63</f>
        <v>0</v>
      </c>
      <c r="D4">
        <f>Sheet1!F63</f>
        <v>0</v>
      </c>
      <c r="E4">
        <f>Sheet1!G63</f>
        <v>0</v>
      </c>
      <c r="F4">
        <f>Sheet1!H63</f>
        <v>0</v>
      </c>
      <c r="G4">
        <f>Sheet1!I63</f>
        <v>0</v>
      </c>
      <c r="H4">
        <f>Sheet1!J63</f>
        <v>0</v>
      </c>
      <c r="I4">
        <f>Sheet1!K63</f>
        <v>0</v>
      </c>
      <c r="J4">
        <f>Sheet1!L63</f>
        <v>0</v>
      </c>
      <c r="K4">
        <f>Sheet1!M63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Table</vt:lpstr>
      <vt:lpstr>AF_Multipliers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Scott Rutherford</cp:lastModifiedBy>
  <dcterms:created xsi:type="dcterms:W3CDTF">2022-01-03T22:51:54Z</dcterms:created>
  <dcterms:modified xsi:type="dcterms:W3CDTF">2022-07-24T21:44:29Z</dcterms:modified>
</cp:coreProperties>
</file>