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uthe\Controlled_Release_2021\SatelliteData\"/>
    </mc:Choice>
  </mc:AlternateContent>
  <xr:revisionPtr revIDLastSave="0" documentId="8_{BB2E1180-F1F1-4247-9840-A10B2CE94160}" xr6:coauthVersionLast="36" xr6:coauthVersionMax="36" xr10:uidLastSave="{00000000-0000-0000-0000-000000000000}"/>
  <bookViews>
    <workbookView xWindow="0" yWindow="0" windowWidth="28800" windowHeight="11625" xr2:uid="{9557DA42-3D72-174E-9A7B-CC55E9D7381B}"/>
  </bookViews>
  <sheets>
    <sheet name="Sheet1" sheetId="1" r:id="rId1"/>
  </sheets>
  <definedNames>
    <definedName name="Gas_typ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1" l="1"/>
  <c r="Q26" i="1"/>
  <c r="Q25" i="1"/>
  <c r="Q23" i="1"/>
  <c r="Q22" i="1"/>
  <c r="Q19" i="1"/>
</calcChain>
</file>

<file path=xl/sharedStrings.xml><?xml version="1.0" encoding="utf-8"?>
<sst xmlns="http://schemas.openxmlformats.org/spreadsheetml/2006/main" count="225" uniqueCount="59">
  <si>
    <t>PerformerExperimentID</t>
  </si>
  <si>
    <t>FacilityID</t>
  </si>
  <si>
    <t>EquipmentUnitID</t>
  </si>
  <si>
    <t>DateOfSurvey</t>
  </si>
  <si>
    <t>Timestamp (hyperspectral technologies only)</t>
  </si>
  <si>
    <t>StartTime</t>
  </si>
  <si>
    <t>EndTime</t>
  </si>
  <si>
    <t>SurveyTime</t>
  </si>
  <si>
    <t>Gas</t>
  </si>
  <si>
    <t>PlumeLength (hyperspectral technologies only)</t>
  </si>
  <si>
    <t>FacilityEmissionRate</t>
  </si>
  <si>
    <t>FacilityEmissionRateUpper</t>
  </si>
  <si>
    <t>FacilityEmissionRateLower</t>
  </si>
  <si>
    <t>UncertaintyType</t>
  </si>
  <si>
    <t>WindSpeed</t>
  </si>
  <si>
    <t>WindDirection</t>
  </si>
  <si>
    <t>TransitDirection</t>
  </si>
  <si>
    <t>NumberOfEmissionSourcesReported</t>
  </si>
  <si>
    <t>10/17/2021</t>
  </si>
  <si>
    <t>10/19/2021</t>
  </si>
  <si>
    <t>10/22/2021</t>
  </si>
  <si>
    <t>10/24/2021</t>
  </si>
  <si>
    <t>10/27/2021</t>
  </si>
  <si>
    <t>10/29/2021</t>
  </si>
  <si>
    <t>10/21/2021</t>
  </si>
  <si>
    <t>10/28/2021</t>
  </si>
  <si>
    <t>10/16/2021</t>
  </si>
  <si>
    <t>10/23/2021</t>
  </si>
  <si>
    <t>Methane</t>
  </si>
  <si>
    <t>FR</t>
  </si>
  <si>
    <t>cloudy</t>
  </si>
  <si>
    <t>Exclude</t>
  </si>
  <si>
    <t>1-sigma confidence interval</t>
  </si>
  <si>
    <t>+/- 1 sigma</t>
  </si>
  <si>
    <t>Min/max</t>
  </si>
  <si>
    <t>N/A</t>
  </si>
  <si>
    <t>GHGSat C2/GHGSat</t>
  </si>
  <si>
    <t>PRISMA/UPV</t>
  </si>
  <si>
    <t>Sentinel-2/UPV</t>
  </si>
  <si>
    <t>Landsat 8/UPV</t>
  </si>
  <si>
    <t>WV3/UPV</t>
  </si>
  <si>
    <t>Sentinel-2/Kayrros</t>
  </si>
  <si>
    <t>Landsat 8/Kayrros</t>
  </si>
  <si>
    <t>PRISMA/Kayrros</t>
  </si>
  <si>
    <t>WV3/Kayrros</t>
  </si>
  <si>
    <t>Sentinel-2/Harvard</t>
  </si>
  <si>
    <t>Sentinel-2/SRON</t>
  </si>
  <si>
    <t>Landsat 8/SRON</t>
  </si>
  <si>
    <t>18:24:58.763092Z</t>
  </si>
  <si>
    <t>18:10:37.5283260Z</t>
  </si>
  <si>
    <t>18:34:54.542039Z</t>
  </si>
  <si>
    <t>18:34:57.856604Z</t>
  </si>
  <si>
    <t>18:16:48.2627780Z</t>
  </si>
  <si>
    <t>18:25:01.184114Z</t>
  </si>
  <si>
    <t xml:space="preserve">2.6 [1.7-3.4]  </t>
  </si>
  <si>
    <t xml:space="preserve">4.1 [3.9-4.4] </t>
  </si>
  <si>
    <t>1.9 [1.4-2.3]</t>
  </si>
  <si>
    <t xml:space="preserve">4.2 [3.9-4.4] </t>
  </si>
  <si>
    <t>OperatorSet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</si>
</sst>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h:mm:ss"/>
    <numFmt numFmtId="165" formatCode="[$]hh:mm:ss"/>
    <numFmt numFmtId="166" formatCode="0.0"/>
    <numFmt numFmtId="167" formatCode="0.00_ "/>
    <numFmt numFmtId="168" formatCode="0_ "/>
    <numFmt numFmtId="169" formatCode="h:mm;@"/>
  </numFmts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4472C4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ED7D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3" fillId="0" borderId="5" xfId="0" applyNumberFormat="1" applyFont="1" applyBorder="1" applyAlignment="1" applyProtection="1">
      <alignment horizontal="center"/>
      <protection locked="0"/>
    </xf>
    <xf numFmtId="14" fontId="3" fillId="0" borderId="7" xfId="0" applyNumberFormat="1" applyFont="1" applyBorder="1" applyAlignment="1" applyProtection="1">
      <alignment horizontal="center"/>
      <protection locked="0"/>
    </xf>
    <xf numFmtId="164" fontId="4" fillId="5" borderId="4" xfId="0" applyNumberFormat="1" applyFont="1" applyFill="1" applyBorder="1" applyAlignment="1">
      <alignment horizontal="center" wrapText="1"/>
    </xf>
    <xf numFmtId="21" fontId="2" fillId="0" borderId="4" xfId="0" applyNumberFormat="1" applyFont="1" applyBorder="1" applyAlignment="1">
      <alignment horizontal="center"/>
    </xf>
    <xf numFmtId="21" fontId="2" fillId="5" borderId="4" xfId="0" applyNumberFormat="1" applyFont="1" applyFill="1" applyBorder="1" applyAlignment="1">
      <alignment horizontal="center" wrapText="1"/>
    </xf>
    <xf numFmtId="164" fontId="2" fillId="5" borderId="4" xfId="0" applyNumberFormat="1" applyFont="1" applyFill="1" applyBorder="1" applyAlignment="1">
      <alignment horizontal="center" wrapText="1"/>
    </xf>
    <xf numFmtId="165" fontId="2" fillId="0" borderId="4" xfId="0" applyNumberFormat="1" applyFont="1" applyBorder="1" applyAlignment="1">
      <alignment horizontal="center"/>
    </xf>
    <xf numFmtId="21" fontId="3" fillId="0" borderId="5" xfId="0" applyNumberFormat="1" applyFont="1" applyBorder="1" applyAlignment="1" applyProtection="1">
      <alignment horizontal="center"/>
      <protection locked="0"/>
    </xf>
    <xf numFmtId="21" fontId="3" fillId="0" borderId="7" xfId="0" applyNumberFormat="1" applyFont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7" borderId="7" xfId="0" applyFont="1" applyFill="1" applyBorder="1" applyAlignment="1" applyProtection="1">
      <alignment horizontal="center"/>
      <protection locked="0"/>
    </xf>
    <xf numFmtId="1" fontId="2" fillId="0" borderId="1" xfId="0" applyNumberFormat="1" applyFont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7" fillId="10" borderId="10" xfId="0" applyFont="1" applyFill="1" applyBorder="1" applyAlignment="1">
      <alignment horizontal="center" wrapText="1" readingOrder="1"/>
    </xf>
    <xf numFmtId="0" fontId="6" fillId="9" borderId="11" xfId="0" applyFont="1" applyFill="1" applyBorder="1" applyAlignment="1">
      <alignment horizontal="left" vertical="center" wrapText="1" readingOrder="1"/>
    </xf>
    <xf numFmtId="0" fontId="0" fillId="4" borderId="7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1" fontId="0" fillId="4" borderId="6" xfId="0" applyNumberFormat="1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1" fontId="0" fillId="4" borderId="1" xfId="0" applyNumberFormat="1" applyFill="1" applyBorder="1" applyAlignment="1" applyProtection="1">
      <alignment horizontal="center"/>
      <protection locked="0"/>
    </xf>
    <xf numFmtId="0" fontId="0" fillId="11" borderId="6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center"/>
      <protection locked="0"/>
    </xf>
    <xf numFmtId="0" fontId="2" fillId="12" borderId="8" xfId="0" applyFont="1" applyFill="1" applyBorder="1" applyAlignment="1">
      <alignment horizontal="center"/>
    </xf>
    <xf numFmtId="0" fontId="2" fillId="12" borderId="4" xfId="0" applyFont="1" applyFill="1" applyBorder="1"/>
    <xf numFmtId="0" fontId="2" fillId="12" borderId="4" xfId="0" applyFont="1" applyFill="1" applyBorder="1" applyAlignment="1">
      <alignment horizontal="center"/>
    </xf>
    <xf numFmtId="0" fontId="0" fillId="3" borderId="6" xfId="0" applyFill="1" applyBorder="1" applyAlignment="1" applyProtection="1">
      <alignment horizontal="center"/>
      <protection locked="0"/>
    </xf>
    <xf numFmtId="169" fontId="0" fillId="2" borderId="6" xfId="0" applyNumberFormat="1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169" fontId="0" fillId="13" borderId="6" xfId="0" applyNumberFormat="1" applyFill="1" applyBorder="1" applyAlignment="1">
      <alignment horizontal="center"/>
    </xf>
    <xf numFmtId="20" fontId="2" fillId="14" borderId="8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20" fontId="2" fillId="14" borderId="4" xfId="0" applyNumberFormat="1" applyFont="1" applyFill="1" applyBorder="1" applyAlignment="1">
      <alignment horizontal="center"/>
    </xf>
    <xf numFmtId="0" fontId="8" fillId="0" borderId="0" xfId="0" applyFont="1"/>
    <xf numFmtId="9" fontId="8" fillId="0" borderId="0" xfId="0" applyNumberFormat="1" applyFont="1"/>
    <xf numFmtId="166" fontId="0" fillId="0" borderId="1" xfId="0" applyNumberFormat="1" applyBorder="1" applyAlignment="1">
      <alignment horizontal="center"/>
    </xf>
    <xf numFmtId="168" fontId="0" fillId="0" borderId="0" xfId="0" applyNumberFormat="1"/>
    <xf numFmtId="167" fontId="0" fillId="0" borderId="0" xfId="0" applyNumberFormat="1"/>
    <xf numFmtId="167" fontId="0" fillId="3" borderId="1" xfId="0" applyNumberFormat="1" applyFill="1" applyBorder="1" applyAlignment="1" applyProtection="1">
      <alignment horizontal="center"/>
      <protection locked="0"/>
    </xf>
    <xf numFmtId="0" fontId="9" fillId="4" borderId="1" xfId="0" applyFont="1" applyFill="1" applyBorder="1" applyAlignment="1" applyProtection="1">
      <alignment horizontal="center"/>
      <protection locked="0"/>
    </xf>
    <xf numFmtId="0" fontId="5" fillId="3" borderId="6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15" borderId="9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E22A-60AE-0B42-A6E1-611F98273469}">
  <dimension ref="A1:S49"/>
  <sheetViews>
    <sheetView tabSelected="1" workbookViewId="0">
      <selection activeCell="H9" sqref="H9"/>
    </sheetView>
  </sheetViews>
  <sheetFormatPr defaultColWidth="11" defaultRowHeight="15.75" x14ac:dyDescent="0.25"/>
  <sheetData>
    <row r="1" spans="1:19" ht="9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" t="s">
        <v>58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3" t="s">
        <v>16</v>
      </c>
      <c r="S1" s="5" t="s">
        <v>17</v>
      </c>
    </row>
    <row r="2" spans="1:19" x14ac:dyDescent="0.25">
      <c r="A2" s="6">
        <v>1</v>
      </c>
      <c r="B2" s="6">
        <v>1</v>
      </c>
      <c r="C2" s="6">
        <v>1</v>
      </c>
      <c r="D2" s="7">
        <v>44485</v>
      </c>
      <c r="E2" s="19">
        <v>0.72685185185185175</v>
      </c>
      <c r="I2" s="6" t="s">
        <v>36</v>
      </c>
      <c r="J2" s="26" t="s">
        <v>28</v>
      </c>
      <c r="K2" s="53"/>
      <c r="L2" s="53">
        <v>1534</v>
      </c>
      <c r="M2" s="53">
        <v>1886</v>
      </c>
      <c r="N2" s="53">
        <v>1181</v>
      </c>
      <c r="O2" s="54">
        <v>0.23</v>
      </c>
      <c r="P2" s="53">
        <v>4.2699999999999996</v>
      </c>
      <c r="Q2" s="53"/>
      <c r="R2" s="53"/>
      <c r="S2" s="53" t="s">
        <v>35</v>
      </c>
    </row>
    <row r="3" spans="1:19" x14ac:dyDescent="0.25">
      <c r="A3" s="6">
        <v>2</v>
      </c>
      <c r="B3" s="6">
        <v>1</v>
      </c>
      <c r="C3" s="6">
        <v>1</v>
      </c>
      <c r="D3" s="7">
        <v>44493</v>
      </c>
      <c r="E3" s="19">
        <v>0.73285879629629624</v>
      </c>
      <c r="I3" s="6" t="s">
        <v>36</v>
      </c>
      <c r="J3" s="26" t="s">
        <v>28</v>
      </c>
      <c r="K3" s="53"/>
      <c r="L3" s="53">
        <v>4408</v>
      </c>
      <c r="M3" s="53">
        <v>5378</v>
      </c>
      <c r="N3" s="53">
        <v>3438</v>
      </c>
      <c r="O3" s="54">
        <v>0.22</v>
      </c>
      <c r="P3" s="53">
        <v>2.4900000000000002</v>
      </c>
      <c r="Q3" s="53"/>
      <c r="R3" s="53"/>
      <c r="S3" s="53" t="s">
        <v>35</v>
      </c>
    </row>
    <row r="4" spans="1:19" x14ac:dyDescent="0.25">
      <c r="A4" s="6">
        <v>3</v>
      </c>
      <c r="B4" s="6">
        <v>1</v>
      </c>
      <c r="C4" s="6">
        <v>1</v>
      </c>
      <c r="D4" s="7">
        <v>44494</v>
      </c>
      <c r="E4" s="19">
        <v>0.72542824074074075</v>
      </c>
      <c r="I4" s="6" t="s">
        <v>36</v>
      </c>
      <c r="J4" s="26" t="s">
        <v>28</v>
      </c>
      <c r="K4" s="53"/>
      <c r="L4" s="53">
        <v>253</v>
      </c>
      <c r="M4" s="53">
        <v>317</v>
      </c>
      <c r="N4" s="53">
        <v>189</v>
      </c>
      <c r="O4" s="54">
        <v>0.25</v>
      </c>
      <c r="P4" s="53">
        <v>5.93</v>
      </c>
      <c r="Q4" s="53"/>
      <c r="R4" s="53"/>
      <c r="S4" s="53" t="s">
        <v>35</v>
      </c>
    </row>
    <row r="5" spans="1:19" x14ac:dyDescent="0.25">
      <c r="A5" s="6">
        <v>4</v>
      </c>
      <c r="B5" s="6">
        <v>1</v>
      </c>
      <c r="C5" s="6">
        <v>1</v>
      </c>
      <c r="D5" s="7">
        <v>44485</v>
      </c>
      <c r="E5" s="19">
        <v>0.77530092592592592</v>
      </c>
      <c r="I5" s="6" t="s">
        <v>37</v>
      </c>
      <c r="J5" s="26" t="s">
        <v>28</v>
      </c>
      <c r="K5" s="55">
        <v>444.97190922573975</v>
      </c>
      <c r="L5" s="30">
        <v>3777.9033610375827</v>
      </c>
      <c r="M5" s="35"/>
      <c r="N5" s="36"/>
      <c r="O5" s="37">
        <v>1613.54</v>
      </c>
      <c r="P5" s="46">
        <v>6.9439383561643808</v>
      </c>
      <c r="Q5" s="46"/>
      <c r="R5" s="46"/>
      <c r="S5" s="47" t="s">
        <v>35</v>
      </c>
    </row>
    <row r="6" spans="1:19" x14ac:dyDescent="0.25">
      <c r="A6" s="6">
        <v>5</v>
      </c>
      <c r="B6" s="6">
        <v>1</v>
      </c>
      <c r="C6" s="6">
        <v>1</v>
      </c>
      <c r="D6" s="7">
        <v>44490</v>
      </c>
      <c r="E6" s="19">
        <v>0.76611111111111108</v>
      </c>
      <c r="I6" s="6" t="s">
        <v>37</v>
      </c>
      <c r="J6" s="26" t="s">
        <v>28</v>
      </c>
      <c r="K6" s="55">
        <v>1004.8880534666536</v>
      </c>
      <c r="L6" s="30">
        <v>6469.1204690654631</v>
      </c>
      <c r="M6" s="38"/>
      <c r="N6" s="39"/>
      <c r="O6" s="40">
        <v>2433.89</v>
      </c>
      <c r="P6" s="48">
        <v>3.9357666666666646</v>
      </c>
      <c r="Q6" s="48"/>
      <c r="R6" s="48"/>
      <c r="S6" s="47" t="s">
        <v>35</v>
      </c>
    </row>
    <row r="7" spans="1:19" x14ac:dyDescent="0.25">
      <c r="A7" s="6">
        <v>6</v>
      </c>
      <c r="B7" s="6">
        <v>1</v>
      </c>
      <c r="C7" s="6">
        <v>1</v>
      </c>
      <c r="D7" s="7">
        <v>44496</v>
      </c>
      <c r="E7" s="19">
        <v>0.76840277777777777</v>
      </c>
      <c r="I7" s="6" t="s">
        <v>37</v>
      </c>
      <c r="J7" s="26" t="s">
        <v>28</v>
      </c>
      <c r="K7" s="55">
        <v>1020.8819716304133</v>
      </c>
      <c r="L7" s="30">
        <v>5645.0037716416409</v>
      </c>
      <c r="M7" s="38"/>
      <c r="N7" s="39"/>
      <c r="O7" s="40">
        <v>2097.56</v>
      </c>
      <c r="P7" s="48">
        <v>3.7447166666666658</v>
      </c>
      <c r="Q7" s="48"/>
      <c r="R7" s="48"/>
      <c r="S7" s="47" t="s">
        <v>35</v>
      </c>
    </row>
    <row r="8" spans="1:19" x14ac:dyDescent="0.25">
      <c r="A8" s="6">
        <v>7</v>
      </c>
      <c r="B8" s="6">
        <v>1</v>
      </c>
      <c r="C8" s="6">
        <v>1</v>
      </c>
      <c r="D8" s="13">
        <v>44488</v>
      </c>
      <c r="E8" s="20">
        <v>0.76733796296296297</v>
      </c>
      <c r="I8" s="6" t="s">
        <v>38</v>
      </c>
      <c r="J8" s="26" t="s">
        <v>28</v>
      </c>
      <c r="K8" s="27">
        <v>170.88</v>
      </c>
      <c r="L8" s="56">
        <v>7233.8673332212202</v>
      </c>
      <c r="M8" s="42" t="s">
        <v>48</v>
      </c>
      <c r="N8" s="27">
        <v>276.49764829983201</v>
      </c>
      <c r="O8" s="41">
        <v>2331</v>
      </c>
      <c r="P8" s="57">
        <v>2.3995341099999998</v>
      </c>
      <c r="Q8" s="57"/>
      <c r="R8" s="46"/>
      <c r="S8" s="49" t="s">
        <v>35</v>
      </c>
    </row>
    <row r="9" spans="1:19" x14ac:dyDescent="0.25">
      <c r="A9" s="6">
        <v>8</v>
      </c>
      <c r="B9" s="6">
        <v>1</v>
      </c>
      <c r="C9" s="6">
        <v>2</v>
      </c>
      <c r="D9" s="13">
        <v>44490</v>
      </c>
      <c r="E9" s="21">
        <v>0.75737268518518519</v>
      </c>
      <c r="I9" s="6" t="s">
        <v>39</v>
      </c>
      <c r="J9" s="26" t="s">
        <v>28</v>
      </c>
      <c r="K9" s="27">
        <v>278.20999999999998</v>
      </c>
      <c r="L9" s="56">
        <v>4085.29693861327</v>
      </c>
      <c r="M9" s="42" t="s">
        <v>49</v>
      </c>
      <c r="N9" s="27">
        <v>178.88002480573999</v>
      </c>
      <c r="O9" s="42">
        <v>1531</v>
      </c>
      <c r="P9" s="57">
        <v>3.9846921797004899</v>
      </c>
      <c r="Q9" s="57"/>
      <c r="R9" s="48"/>
      <c r="S9" s="49" t="s">
        <v>35</v>
      </c>
    </row>
    <row r="10" spans="1:19" x14ac:dyDescent="0.25">
      <c r="A10" s="6">
        <v>9</v>
      </c>
      <c r="B10" s="6">
        <v>1</v>
      </c>
      <c r="C10" s="6">
        <v>1</v>
      </c>
      <c r="D10" s="13">
        <v>44491</v>
      </c>
      <c r="E10" s="20">
        <v>0.77423611111111112</v>
      </c>
      <c r="I10" s="6" t="s">
        <v>38</v>
      </c>
      <c r="J10" s="26" t="s">
        <v>28</v>
      </c>
      <c r="K10" s="27">
        <v>164.92</v>
      </c>
      <c r="L10" s="56">
        <v>2772.8839463281302</v>
      </c>
      <c r="M10" s="42" t="s">
        <v>50</v>
      </c>
      <c r="N10" s="27">
        <v>111.706286378752</v>
      </c>
      <c r="O10" s="42">
        <v>893</v>
      </c>
      <c r="P10" s="57">
        <v>2.08232945091514</v>
      </c>
      <c r="Q10" s="57"/>
      <c r="R10" s="48"/>
      <c r="S10" s="49" t="s">
        <v>35</v>
      </c>
    </row>
    <row r="11" spans="1:19" x14ac:dyDescent="0.25">
      <c r="A11" s="6">
        <v>10</v>
      </c>
      <c r="B11" s="6">
        <v>1</v>
      </c>
      <c r="C11" s="6">
        <v>1</v>
      </c>
      <c r="D11" s="14">
        <v>44493</v>
      </c>
      <c r="E11" s="20">
        <v>0.76738425925925924</v>
      </c>
      <c r="I11" s="6" t="s">
        <v>38</v>
      </c>
      <c r="J11" s="26" t="s">
        <v>28</v>
      </c>
      <c r="K11" s="27"/>
      <c r="L11" s="56" t="s">
        <v>29</v>
      </c>
      <c r="M11" s="56" t="s">
        <v>29</v>
      </c>
      <c r="N11" s="56" t="s">
        <v>29</v>
      </c>
      <c r="O11" s="56" t="s">
        <v>29</v>
      </c>
      <c r="P11" s="58"/>
      <c r="Q11" s="58"/>
      <c r="R11" s="48"/>
      <c r="S11" s="49" t="s">
        <v>35</v>
      </c>
    </row>
    <row r="12" spans="1:19" x14ac:dyDescent="0.25">
      <c r="A12" s="6">
        <v>11</v>
      </c>
      <c r="B12" s="6">
        <v>1</v>
      </c>
      <c r="C12" s="6">
        <v>1</v>
      </c>
      <c r="D12" s="13">
        <v>44496</v>
      </c>
      <c r="E12" s="20">
        <v>0.77427083333333335</v>
      </c>
      <c r="I12" s="6" t="s">
        <v>38</v>
      </c>
      <c r="J12" s="26" t="s">
        <v>28</v>
      </c>
      <c r="K12" s="27">
        <v>184.39</v>
      </c>
      <c r="L12" s="56">
        <v>4426.6676839042702</v>
      </c>
      <c r="M12" s="42" t="s">
        <v>51</v>
      </c>
      <c r="N12" s="27">
        <v>132.56626597360801</v>
      </c>
      <c r="O12" s="42">
        <v>1651</v>
      </c>
      <c r="P12" s="57">
        <v>3.81916805324459</v>
      </c>
      <c r="Q12" s="57"/>
      <c r="R12" s="48"/>
      <c r="S12" s="49" t="s">
        <v>35</v>
      </c>
    </row>
    <row r="13" spans="1:19" x14ac:dyDescent="0.25">
      <c r="A13" s="6">
        <v>12</v>
      </c>
      <c r="B13" s="6">
        <v>1</v>
      </c>
      <c r="C13" s="6">
        <v>2</v>
      </c>
      <c r="D13" s="14">
        <v>44497</v>
      </c>
      <c r="E13" s="21">
        <v>0.76166666666666671</v>
      </c>
      <c r="I13" s="6" t="s">
        <v>39</v>
      </c>
      <c r="J13" s="26" t="s">
        <v>28</v>
      </c>
      <c r="K13" s="27">
        <v>120</v>
      </c>
      <c r="L13" s="56">
        <v>1735.3764291653199</v>
      </c>
      <c r="M13" s="42" t="s">
        <v>52</v>
      </c>
      <c r="N13" s="27">
        <v>28.381470665668299</v>
      </c>
      <c r="O13" s="42">
        <v>710</v>
      </c>
      <c r="P13" s="57">
        <v>4.8125956739999998</v>
      </c>
      <c r="Q13" s="57"/>
      <c r="R13" s="48"/>
      <c r="S13" s="49" t="s">
        <v>35</v>
      </c>
    </row>
    <row r="14" spans="1:19" x14ac:dyDescent="0.25">
      <c r="A14" s="6">
        <v>13</v>
      </c>
      <c r="B14" s="6">
        <v>1</v>
      </c>
      <c r="C14" s="6">
        <v>1</v>
      </c>
      <c r="D14" s="14">
        <v>44498</v>
      </c>
      <c r="E14" s="20">
        <v>0.76733796296296297</v>
      </c>
      <c r="I14" s="6" t="s">
        <v>38</v>
      </c>
      <c r="J14" s="26" t="s">
        <v>28</v>
      </c>
      <c r="K14" s="27"/>
      <c r="L14" s="56">
        <v>0</v>
      </c>
      <c r="M14" s="42"/>
      <c r="N14" s="27"/>
      <c r="O14" s="42"/>
      <c r="P14" s="58"/>
      <c r="Q14" s="58"/>
      <c r="R14" s="48"/>
      <c r="S14" s="49" t="s">
        <v>35</v>
      </c>
    </row>
    <row r="15" spans="1:19" x14ac:dyDescent="0.25">
      <c r="A15" s="6">
        <v>14</v>
      </c>
      <c r="B15" s="6">
        <v>1</v>
      </c>
      <c r="C15" s="6">
        <v>1</v>
      </c>
      <c r="D15" s="13">
        <v>44501</v>
      </c>
      <c r="E15" s="20">
        <v>0.77423611111111112</v>
      </c>
      <c r="I15" s="6" t="s">
        <v>38</v>
      </c>
      <c r="J15" s="26" t="s">
        <v>28</v>
      </c>
      <c r="K15" s="27"/>
      <c r="L15" s="56">
        <v>0</v>
      </c>
      <c r="M15" s="42"/>
      <c r="N15" s="27"/>
      <c r="O15" s="42"/>
      <c r="P15" s="58"/>
      <c r="Q15" s="58"/>
      <c r="R15" s="48"/>
      <c r="S15" s="49" t="s">
        <v>35</v>
      </c>
    </row>
    <row r="16" spans="1:19" x14ac:dyDescent="0.25">
      <c r="A16" s="6">
        <v>15</v>
      </c>
      <c r="B16" s="6">
        <v>1</v>
      </c>
      <c r="C16" s="6">
        <v>1</v>
      </c>
      <c r="D16" s="14">
        <v>44503</v>
      </c>
      <c r="E16" s="20">
        <v>0.76737268518518509</v>
      </c>
      <c r="I16" s="6" t="s">
        <v>38</v>
      </c>
      <c r="J16" s="26" t="s">
        <v>28</v>
      </c>
      <c r="K16" s="27">
        <v>111.35</v>
      </c>
      <c r="L16" s="56">
        <v>1344.3076398738799</v>
      </c>
      <c r="M16" s="42" t="s">
        <v>53</v>
      </c>
      <c r="N16" s="27">
        <v>25.451444847469698</v>
      </c>
      <c r="O16" s="42">
        <v>539</v>
      </c>
      <c r="P16" s="57">
        <v>3.5869883530000002</v>
      </c>
      <c r="Q16" s="57"/>
      <c r="R16" s="48"/>
      <c r="S16" s="49" t="s">
        <v>35</v>
      </c>
    </row>
    <row r="17" spans="1:19" x14ac:dyDescent="0.25">
      <c r="A17" s="6">
        <v>16</v>
      </c>
      <c r="B17" s="7"/>
      <c r="C17" s="7"/>
      <c r="D17" s="13">
        <v>44492</v>
      </c>
      <c r="E17" s="22">
        <v>0.77839120370370374</v>
      </c>
      <c r="I17" s="6" t="s">
        <v>40</v>
      </c>
      <c r="J17" s="26" t="s">
        <v>28</v>
      </c>
      <c r="K17" s="28">
        <v>277</v>
      </c>
      <c r="L17" s="28">
        <v>4790</v>
      </c>
      <c r="M17" s="36"/>
      <c r="N17" s="36"/>
      <c r="O17" s="59">
        <v>1876</v>
      </c>
      <c r="P17">
        <v>4.6734166666666646</v>
      </c>
      <c r="Q17" s="46"/>
      <c r="R17" s="46"/>
      <c r="S17" s="47" t="s">
        <v>35</v>
      </c>
    </row>
    <row r="18" spans="1:19" x14ac:dyDescent="0.25">
      <c r="A18" s="6">
        <v>17</v>
      </c>
      <c r="B18" s="8">
        <v>1</v>
      </c>
      <c r="C18" s="8">
        <v>1</v>
      </c>
      <c r="D18" s="15" t="s">
        <v>18</v>
      </c>
      <c r="E18" s="23">
        <v>0.77428240740740739</v>
      </c>
      <c r="I18" s="8" t="s">
        <v>41</v>
      </c>
      <c r="J18" s="26" t="s">
        <v>28</v>
      </c>
      <c r="K18" s="31">
        <v>0</v>
      </c>
      <c r="L18" s="31">
        <v>0</v>
      </c>
      <c r="M18" s="43"/>
      <c r="N18" s="43"/>
      <c r="O18" s="43"/>
      <c r="P18" s="31"/>
      <c r="Q18" s="31"/>
      <c r="R18" s="31"/>
      <c r="S18" s="50" t="s">
        <v>35</v>
      </c>
    </row>
    <row r="19" spans="1:19" x14ac:dyDescent="0.25">
      <c r="A19" s="6">
        <v>18</v>
      </c>
      <c r="B19" s="8">
        <v>1</v>
      </c>
      <c r="C19" s="8">
        <v>1</v>
      </c>
      <c r="D19" s="15" t="s">
        <v>19</v>
      </c>
      <c r="E19" s="20">
        <v>0.76733796296296297</v>
      </c>
      <c r="I19" s="8" t="s">
        <v>41</v>
      </c>
      <c r="J19" s="26" t="s">
        <v>28</v>
      </c>
      <c r="K19" s="31">
        <v>319</v>
      </c>
      <c r="L19" s="31">
        <v>6098</v>
      </c>
      <c r="M19" s="43">
        <v>7431</v>
      </c>
      <c r="N19" s="43">
        <v>4765</v>
      </c>
      <c r="O19" s="44" t="s">
        <v>32</v>
      </c>
      <c r="P19" s="31">
        <v>2.4900000000000002</v>
      </c>
      <c r="Q19" s="31">
        <f>90-75.21</f>
        <v>14.790000000000006</v>
      </c>
      <c r="R19" s="31">
        <v>189</v>
      </c>
      <c r="S19" s="50" t="s">
        <v>35</v>
      </c>
    </row>
    <row r="20" spans="1:19" x14ac:dyDescent="0.25">
      <c r="A20" s="6">
        <v>19</v>
      </c>
      <c r="B20" s="8">
        <v>1</v>
      </c>
      <c r="C20" s="8">
        <v>1</v>
      </c>
      <c r="D20" s="15" t="s">
        <v>20</v>
      </c>
      <c r="E20" s="20">
        <v>0.77423611111111112</v>
      </c>
      <c r="I20" s="8" t="s">
        <v>41</v>
      </c>
      <c r="J20" s="26" t="s">
        <v>28</v>
      </c>
      <c r="K20" s="31">
        <v>0</v>
      </c>
      <c r="L20" s="31">
        <v>0</v>
      </c>
      <c r="M20" s="43"/>
      <c r="N20" s="43"/>
      <c r="O20" s="45"/>
      <c r="P20" s="31"/>
      <c r="Q20" s="31"/>
      <c r="R20" s="31"/>
      <c r="S20" s="50" t="s">
        <v>35</v>
      </c>
    </row>
    <row r="21" spans="1:19" x14ac:dyDescent="0.25">
      <c r="A21" s="6">
        <v>20</v>
      </c>
      <c r="B21" s="8">
        <v>1</v>
      </c>
      <c r="C21" s="8">
        <v>1</v>
      </c>
      <c r="D21" s="15" t="s">
        <v>21</v>
      </c>
      <c r="E21" s="20">
        <v>0.76738425925925924</v>
      </c>
      <c r="I21" s="8" t="s">
        <v>41</v>
      </c>
      <c r="J21" s="26" t="s">
        <v>28</v>
      </c>
      <c r="K21" s="31" t="s">
        <v>30</v>
      </c>
      <c r="L21" s="31" t="s">
        <v>30</v>
      </c>
      <c r="M21" s="43"/>
      <c r="N21" s="43"/>
      <c r="O21" s="45"/>
      <c r="P21" s="31"/>
      <c r="Q21" s="31"/>
      <c r="R21" s="31"/>
      <c r="S21" s="50" t="s">
        <v>35</v>
      </c>
    </row>
    <row r="22" spans="1:19" x14ac:dyDescent="0.25">
      <c r="A22" s="6">
        <v>21</v>
      </c>
      <c r="B22" s="8">
        <v>1</v>
      </c>
      <c r="C22" s="8">
        <v>1</v>
      </c>
      <c r="D22" s="15" t="s">
        <v>22</v>
      </c>
      <c r="E22" s="20">
        <v>0.77427083333333335</v>
      </c>
      <c r="I22" s="8" t="s">
        <v>41</v>
      </c>
      <c r="J22" s="26" t="s">
        <v>28</v>
      </c>
      <c r="K22" s="31">
        <v>376</v>
      </c>
      <c r="L22" s="31">
        <v>5134</v>
      </c>
      <c r="M22" s="43">
        <v>6929</v>
      </c>
      <c r="N22" s="43">
        <v>3340</v>
      </c>
      <c r="O22" s="44" t="s">
        <v>32</v>
      </c>
      <c r="P22" s="31">
        <v>3.32</v>
      </c>
      <c r="Q22" s="31">
        <f>90-43.9</f>
        <v>46.1</v>
      </c>
      <c r="R22" s="31">
        <v>189</v>
      </c>
      <c r="S22" s="50" t="s">
        <v>35</v>
      </c>
    </row>
    <row r="23" spans="1:19" x14ac:dyDescent="0.25">
      <c r="A23" s="6">
        <v>22</v>
      </c>
      <c r="B23" s="8">
        <v>1</v>
      </c>
      <c r="C23" s="8">
        <v>1</v>
      </c>
      <c r="D23" s="15" t="s">
        <v>23</v>
      </c>
      <c r="E23" s="20">
        <v>0.76733796296296297</v>
      </c>
      <c r="I23" s="8" t="s">
        <v>41</v>
      </c>
      <c r="J23" s="26" t="s">
        <v>28</v>
      </c>
      <c r="K23" s="31">
        <v>348</v>
      </c>
      <c r="L23" s="31">
        <v>7267</v>
      </c>
      <c r="M23" s="43">
        <v>10546</v>
      </c>
      <c r="N23" s="43">
        <v>3988</v>
      </c>
      <c r="O23" s="44" t="s">
        <v>32</v>
      </c>
      <c r="P23" s="31">
        <v>4.8600000000000003</v>
      </c>
      <c r="Q23" s="31">
        <f>90-43.9</f>
        <v>46.1</v>
      </c>
      <c r="R23" s="31">
        <v>189</v>
      </c>
      <c r="S23" s="50" t="s">
        <v>35</v>
      </c>
    </row>
    <row r="24" spans="1:19" x14ac:dyDescent="0.25">
      <c r="A24" s="6">
        <v>23</v>
      </c>
      <c r="B24" s="8">
        <v>1</v>
      </c>
      <c r="C24" s="8">
        <v>1</v>
      </c>
      <c r="D24" s="15">
        <v>44207</v>
      </c>
      <c r="E24" s="20">
        <v>0.77423611111111112</v>
      </c>
      <c r="I24" s="8" t="s">
        <v>41</v>
      </c>
      <c r="J24" s="26" t="s">
        <v>28</v>
      </c>
      <c r="K24" s="31">
        <v>0</v>
      </c>
      <c r="L24" s="31">
        <v>0</v>
      </c>
      <c r="M24" s="43"/>
      <c r="N24" s="43"/>
      <c r="O24" s="45"/>
      <c r="P24" s="31"/>
      <c r="Q24" s="31"/>
      <c r="R24" s="31"/>
      <c r="S24" s="50" t="s">
        <v>35</v>
      </c>
    </row>
    <row r="25" spans="1:19" x14ac:dyDescent="0.25">
      <c r="A25" s="6">
        <v>24</v>
      </c>
      <c r="B25" s="8">
        <v>1</v>
      </c>
      <c r="C25" s="8">
        <v>1</v>
      </c>
      <c r="D25" s="15">
        <v>44266</v>
      </c>
      <c r="E25" s="20">
        <v>0.76737268518518509</v>
      </c>
      <c r="I25" s="8" t="s">
        <v>41</v>
      </c>
      <c r="J25" s="26" t="s">
        <v>28</v>
      </c>
      <c r="K25" s="31">
        <v>330</v>
      </c>
      <c r="L25" s="31">
        <v>3199</v>
      </c>
      <c r="M25" s="43">
        <v>4899</v>
      </c>
      <c r="N25" s="43">
        <v>1498</v>
      </c>
      <c r="O25" s="44" t="s">
        <v>32</v>
      </c>
      <c r="P25" s="31">
        <v>2.96</v>
      </c>
      <c r="Q25" s="31">
        <f>90-53.1</f>
        <v>36.9</v>
      </c>
      <c r="R25" s="31">
        <v>189</v>
      </c>
      <c r="S25" s="50" t="s">
        <v>35</v>
      </c>
    </row>
    <row r="26" spans="1:19" x14ac:dyDescent="0.25">
      <c r="A26" s="6">
        <v>25</v>
      </c>
      <c r="B26" s="8">
        <v>1</v>
      </c>
      <c r="C26" s="8">
        <v>1</v>
      </c>
      <c r="D26" s="16" t="s">
        <v>24</v>
      </c>
      <c r="E26" s="21">
        <v>0.75737268518518519</v>
      </c>
      <c r="I26" s="8" t="s">
        <v>42</v>
      </c>
      <c r="J26" s="26" t="s">
        <v>28</v>
      </c>
      <c r="K26" s="32">
        <v>319</v>
      </c>
      <c r="L26" s="32">
        <v>3234</v>
      </c>
      <c r="M26" s="32">
        <v>3921</v>
      </c>
      <c r="N26" s="45">
        <v>2547</v>
      </c>
      <c r="O26" s="44" t="s">
        <v>32</v>
      </c>
      <c r="P26" s="32">
        <v>3.9</v>
      </c>
      <c r="Q26" s="32">
        <f>90-42.54</f>
        <v>47.46</v>
      </c>
      <c r="R26" s="31">
        <v>189</v>
      </c>
      <c r="S26" s="50" t="s">
        <v>35</v>
      </c>
    </row>
    <row r="27" spans="1:19" x14ac:dyDescent="0.25">
      <c r="A27" s="6">
        <v>26</v>
      </c>
      <c r="B27" s="8">
        <v>1</v>
      </c>
      <c r="C27" s="8">
        <v>1</v>
      </c>
      <c r="D27" s="15" t="s">
        <v>25</v>
      </c>
      <c r="E27" s="21">
        <v>0.76166666666666671</v>
      </c>
      <c r="I27" s="8" t="s">
        <v>42</v>
      </c>
      <c r="J27" s="26" t="s">
        <v>28</v>
      </c>
      <c r="K27" s="32">
        <v>280</v>
      </c>
      <c r="L27" s="32">
        <v>2489</v>
      </c>
      <c r="M27" s="32">
        <v>3024</v>
      </c>
      <c r="N27" s="45">
        <v>1955</v>
      </c>
      <c r="O27" s="44" t="s">
        <v>32</v>
      </c>
      <c r="P27" s="32">
        <v>4.5999999999999996</v>
      </c>
      <c r="Q27" s="32">
        <f>90-44.41</f>
        <v>45.59</v>
      </c>
      <c r="R27" s="31">
        <v>189</v>
      </c>
      <c r="S27" s="50" t="s">
        <v>35</v>
      </c>
    </row>
    <row r="28" spans="1:19" x14ac:dyDescent="0.25">
      <c r="A28" s="6">
        <v>27</v>
      </c>
      <c r="B28" s="8">
        <v>1</v>
      </c>
      <c r="C28" s="8">
        <v>1</v>
      </c>
      <c r="D28" s="16" t="s">
        <v>26</v>
      </c>
      <c r="E28" s="19">
        <v>0.77530092592592592</v>
      </c>
      <c r="I28" s="8" t="s">
        <v>43</v>
      </c>
      <c r="J28" s="26" t="s">
        <v>28</v>
      </c>
      <c r="K28" s="32">
        <v>703</v>
      </c>
      <c r="L28" s="32">
        <v>3379</v>
      </c>
      <c r="M28" s="45">
        <v>4328</v>
      </c>
      <c r="N28" s="45">
        <v>2430</v>
      </c>
      <c r="O28" s="44" t="s">
        <v>32</v>
      </c>
      <c r="P28" s="32">
        <v>6.18</v>
      </c>
      <c r="Q28" s="32">
        <v>15.1</v>
      </c>
      <c r="R28" s="31">
        <v>191</v>
      </c>
      <c r="S28" s="50" t="s">
        <v>35</v>
      </c>
    </row>
    <row r="29" spans="1:19" x14ac:dyDescent="0.25">
      <c r="A29" s="6">
        <v>28</v>
      </c>
      <c r="B29" s="8">
        <v>1</v>
      </c>
      <c r="C29" s="8">
        <v>1</v>
      </c>
      <c r="D29" s="15" t="s">
        <v>24</v>
      </c>
      <c r="E29" s="19">
        <v>0.76611111111111108</v>
      </c>
      <c r="I29" s="8" t="s">
        <v>43</v>
      </c>
      <c r="J29" s="26" t="s">
        <v>28</v>
      </c>
      <c r="K29" s="32">
        <v>1228</v>
      </c>
      <c r="L29" s="32">
        <v>4781</v>
      </c>
      <c r="M29" s="45">
        <v>5727</v>
      </c>
      <c r="N29" s="45">
        <v>3835</v>
      </c>
      <c r="O29" s="44" t="s">
        <v>32</v>
      </c>
      <c r="P29" s="32">
        <v>3.89</v>
      </c>
      <c r="Q29" s="32">
        <v>42.9</v>
      </c>
      <c r="R29" s="32">
        <v>191</v>
      </c>
      <c r="S29" s="50" t="s">
        <v>35</v>
      </c>
    </row>
    <row r="30" spans="1:19" x14ac:dyDescent="0.25">
      <c r="A30" s="6">
        <v>29</v>
      </c>
      <c r="B30" s="8">
        <v>1</v>
      </c>
      <c r="C30" s="8">
        <v>1</v>
      </c>
      <c r="D30" s="15" t="s">
        <v>22</v>
      </c>
      <c r="E30" s="19">
        <v>0.76840277777777777</v>
      </c>
      <c r="I30" s="8" t="s">
        <v>43</v>
      </c>
      <c r="J30" s="26" t="s">
        <v>28</v>
      </c>
      <c r="K30" s="32">
        <v>422</v>
      </c>
      <c r="L30" s="32">
        <v>5051</v>
      </c>
      <c r="M30" s="45">
        <v>6454</v>
      </c>
      <c r="N30" s="45">
        <v>3648</v>
      </c>
      <c r="O30" s="44" t="s">
        <v>32</v>
      </c>
      <c r="P30" s="32">
        <v>3.36</v>
      </c>
      <c r="Q30" s="32">
        <v>46.7</v>
      </c>
      <c r="R30" s="32">
        <v>191</v>
      </c>
      <c r="S30" s="50" t="s">
        <v>35</v>
      </c>
    </row>
    <row r="31" spans="1:19" x14ac:dyDescent="0.25">
      <c r="A31" s="6">
        <v>30</v>
      </c>
      <c r="B31" s="8">
        <v>1</v>
      </c>
      <c r="C31" s="8">
        <v>1</v>
      </c>
      <c r="D31" s="15" t="s">
        <v>27</v>
      </c>
      <c r="E31" s="22">
        <v>0.77839120370370374</v>
      </c>
      <c r="I31" s="8" t="s">
        <v>44</v>
      </c>
      <c r="J31" s="26" t="s">
        <v>28</v>
      </c>
      <c r="K31" s="32">
        <v>318</v>
      </c>
      <c r="L31" s="32">
        <v>1578</v>
      </c>
      <c r="M31" s="45">
        <v>2053</v>
      </c>
      <c r="N31" s="45">
        <v>1236</v>
      </c>
      <c r="O31" s="44" t="s">
        <v>32</v>
      </c>
      <c r="P31" s="32">
        <v>4.3099999999999996</v>
      </c>
      <c r="Q31" s="32">
        <v>207</v>
      </c>
      <c r="R31" s="51">
        <v>190</v>
      </c>
      <c r="S31" s="52" t="s">
        <v>35</v>
      </c>
    </row>
    <row r="32" spans="1:19" x14ac:dyDescent="0.25">
      <c r="A32" s="6">
        <v>31</v>
      </c>
      <c r="B32" s="10">
        <v>1</v>
      </c>
      <c r="C32" s="10">
        <v>1</v>
      </c>
      <c r="D32" s="17">
        <v>44486</v>
      </c>
      <c r="E32" s="24">
        <v>0.77428240740740739</v>
      </c>
      <c r="I32" s="9" t="s">
        <v>45</v>
      </c>
      <c r="J32" s="26" t="s">
        <v>28</v>
      </c>
      <c r="L32" s="60">
        <v>0</v>
      </c>
      <c r="M32" s="60">
        <v>0</v>
      </c>
      <c r="N32" s="60">
        <v>0</v>
      </c>
      <c r="O32" s="60">
        <v>0</v>
      </c>
      <c r="P32" s="60">
        <v>0</v>
      </c>
    </row>
    <row r="33" spans="1:17" x14ac:dyDescent="0.25">
      <c r="A33" s="6">
        <v>32</v>
      </c>
      <c r="B33" s="12">
        <v>1</v>
      </c>
      <c r="C33" s="12">
        <v>1</v>
      </c>
      <c r="D33" s="18">
        <v>44488</v>
      </c>
      <c r="E33" s="25">
        <v>0.76733796296296297</v>
      </c>
      <c r="I33" s="11" t="s">
        <v>45</v>
      </c>
      <c r="J33" s="26" t="s">
        <v>28</v>
      </c>
      <c r="L33" s="61">
        <v>5684</v>
      </c>
      <c r="M33" s="48">
        <v>7053</v>
      </c>
      <c r="N33" s="48">
        <v>4315</v>
      </c>
      <c r="O33" s="46" t="s">
        <v>33</v>
      </c>
      <c r="P33" s="46">
        <v>1.545715</v>
      </c>
    </row>
    <row r="34" spans="1:17" x14ac:dyDescent="0.25">
      <c r="A34" s="6">
        <v>33</v>
      </c>
      <c r="B34" s="12">
        <v>1</v>
      </c>
      <c r="C34" s="12">
        <v>1</v>
      </c>
      <c r="D34" s="18">
        <v>44491</v>
      </c>
      <c r="E34" s="25">
        <v>0.77423611111111112</v>
      </c>
      <c r="I34" s="11" t="s">
        <v>45</v>
      </c>
      <c r="J34" s="26" t="s">
        <v>28</v>
      </c>
      <c r="L34" s="48">
        <v>2652</v>
      </c>
      <c r="M34" s="62">
        <v>3335</v>
      </c>
      <c r="N34" s="61">
        <v>1969</v>
      </c>
      <c r="O34" s="46" t="s">
        <v>33</v>
      </c>
      <c r="P34" s="46">
        <v>2.373983</v>
      </c>
    </row>
    <row r="35" spans="1:17" x14ac:dyDescent="0.25">
      <c r="A35" s="6">
        <v>34</v>
      </c>
      <c r="B35" s="12">
        <v>1</v>
      </c>
      <c r="C35" s="12">
        <v>1</v>
      </c>
      <c r="D35" s="18">
        <v>44493</v>
      </c>
      <c r="E35" s="25">
        <v>0.76738425925925924</v>
      </c>
      <c r="I35" s="11" t="s">
        <v>45</v>
      </c>
      <c r="J35" s="26" t="s">
        <v>28</v>
      </c>
      <c r="L35" s="29" t="s">
        <v>29</v>
      </c>
      <c r="M35" s="29" t="s">
        <v>29</v>
      </c>
      <c r="N35" s="29" t="s">
        <v>29</v>
      </c>
      <c r="O35" s="29" t="s">
        <v>29</v>
      </c>
      <c r="P35" s="29" t="s">
        <v>29</v>
      </c>
    </row>
    <row r="36" spans="1:17" x14ac:dyDescent="0.25">
      <c r="A36" s="6">
        <v>35</v>
      </c>
      <c r="B36" s="12">
        <v>1</v>
      </c>
      <c r="C36" s="12">
        <v>1</v>
      </c>
      <c r="D36" s="18">
        <v>44496</v>
      </c>
      <c r="E36" s="25">
        <v>0.77427083333333335</v>
      </c>
      <c r="I36" s="11" t="s">
        <v>45</v>
      </c>
      <c r="J36" s="26" t="s">
        <v>28</v>
      </c>
      <c r="L36" s="48">
        <v>4447</v>
      </c>
      <c r="M36" s="48">
        <v>5582</v>
      </c>
      <c r="N36" s="48">
        <v>3312</v>
      </c>
      <c r="O36" s="46" t="s">
        <v>33</v>
      </c>
      <c r="P36" s="46">
        <v>3.6990609999999999</v>
      </c>
    </row>
    <row r="37" spans="1:17" x14ac:dyDescent="0.25">
      <c r="A37" s="6">
        <v>36</v>
      </c>
      <c r="B37" s="12">
        <v>1</v>
      </c>
      <c r="C37" s="12">
        <v>1</v>
      </c>
      <c r="D37" s="18">
        <v>44498</v>
      </c>
      <c r="E37" s="25">
        <v>0.76733796296296297</v>
      </c>
      <c r="I37" s="11" t="s">
        <v>45</v>
      </c>
      <c r="J37" s="26" t="s">
        <v>28</v>
      </c>
      <c r="L37" s="48">
        <v>4757</v>
      </c>
      <c r="M37" s="48">
        <v>5890</v>
      </c>
      <c r="N37" s="48">
        <v>3624</v>
      </c>
      <c r="O37" s="46" t="s">
        <v>33</v>
      </c>
      <c r="P37" s="46">
        <v>4.7276150000000001</v>
      </c>
    </row>
    <row r="38" spans="1:17" x14ac:dyDescent="0.25">
      <c r="A38" s="6">
        <v>37</v>
      </c>
      <c r="B38" s="12">
        <v>1</v>
      </c>
      <c r="C38" s="12">
        <v>1</v>
      </c>
      <c r="D38" s="18">
        <v>44501</v>
      </c>
      <c r="E38" s="25">
        <v>0.77423611111111112</v>
      </c>
      <c r="I38" s="11" t="s">
        <v>45</v>
      </c>
      <c r="J38" s="26" t="s">
        <v>28</v>
      </c>
      <c r="L38" s="60">
        <v>0</v>
      </c>
      <c r="M38" s="60">
        <v>0</v>
      </c>
      <c r="N38" s="60">
        <v>0</v>
      </c>
      <c r="O38" s="60">
        <v>0</v>
      </c>
      <c r="P38" s="60">
        <v>0</v>
      </c>
    </row>
    <row r="39" spans="1:17" x14ac:dyDescent="0.25">
      <c r="A39" s="6">
        <v>38</v>
      </c>
      <c r="B39" s="12">
        <v>1</v>
      </c>
      <c r="C39" s="12">
        <v>1</v>
      </c>
      <c r="D39" s="18">
        <v>44503</v>
      </c>
      <c r="E39" s="25">
        <v>0.76737268518518509</v>
      </c>
      <c r="I39" s="11" t="s">
        <v>45</v>
      </c>
      <c r="J39" s="26" t="s">
        <v>28</v>
      </c>
      <c r="L39" s="48">
        <v>1787</v>
      </c>
      <c r="M39" s="48">
        <v>2333</v>
      </c>
      <c r="N39" s="48">
        <v>1241</v>
      </c>
      <c r="O39" s="46" t="s">
        <v>33</v>
      </c>
      <c r="P39" s="46">
        <v>3.7982109999999998</v>
      </c>
    </row>
    <row r="40" spans="1:17" ht="16.5" thickBot="1" x14ac:dyDescent="0.3">
      <c r="A40" s="6">
        <v>39</v>
      </c>
      <c r="D40" s="15" t="s">
        <v>18</v>
      </c>
      <c r="E40" s="23">
        <v>0.77428240740740739</v>
      </c>
      <c r="I40" t="s">
        <v>46</v>
      </c>
      <c r="J40" s="26" t="s">
        <v>28</v>
      </c>
      <c r="K40" t="s">
        <v>31</v>
      </c>
      <c r="L40" t="s">
        <v>31</v>
      </c>
      <c r="M40" t="s">
        <v>31</v>
      </c>
      <c r="N40" t="s">
        <v>31</v>
      </c>
      <c r="O40" t="s">
        <v>31</v>
      </c>
      <c r="P40" t="s">
        <v>31</v>
      </c>
    </row>
    <row r="41" spans="1:17" ht="16.5" thickBot="1" x14ac:dyDescent="0.3">
      <c r="A41" s="6">
        <v>40</v>
      </c>
      <c r="D41" s="13">
        <v>44488</v>
      </c>
      <c r="E41" s="20">
        <v>0.76733796296296297</v>
      </c>
      <c r="I41" t="s">
        <v>46</v>
      </c>
      <c r="J41" s="26" t="s">
        <v>28</v>
      </c>
      <c r="K41" s="63">
        <v>340</v>
      </c>
      <c r="L41" s="63">
        <v>4680</v>
      </c>
      <c r="M41" s="63">
        <v>3410</v>
      </c>
      <c r="N41" s="63">
        <v>6000</v>
      </c>
      <c r="O41" s="63" t="s">
        <v>34</v>
      </c>
      <c r="P41" s="63" t="s">
        <v>54</v>
      </c>
      <c r="Q41" s="63">
        <v>197</v>
      </c>
    </row>
    <row r="42" spans="1:17" ht="17.25" thickTop="1" thickBot="1" x14ac:dyDescent="0.3">
      <c r="A42" s="6">
        <v>41</v>
      </c>
      <c r="D42" s="13">
        <v>44490</v>
      </c>
      <c r="E42" s="21">
        <v>0.75737268518518519</v>
      </c>
      <c r="I42" t="s">
        <v>47</v>
      </c>
      <c r="J42" s="26" t="s">
        <v>28</v>
      </c>
      <c r="K42" s="63">
        <v>490</v>
      </c>
      <c r="L42" s="63">
        <v>2780</v>
      </c>
      <c r="M42" s="63">
        <v>2450</v>
      </c>
      <c r="N42" s="63">
        <v>3170</v>
      </c>
      <c r="O42" s="63" t="s">
        <v>34</v>
      </c>
      <c r="P42" s="63" t="s">
        <v>55</v>
      </c>
      <c r="Q42" s="63">
        <v>221</v>
      </c>
    </row>
    <row r="43" spans="1:17" ht="17.25" thickTop="1" thickBot="1" x14ac:dyDescent="0.3">
      <c r="A43" s="6">
        <v>42</v>
      </c>
      <c r="D43" s="13">
        <v>44491</v>
      </c>
      <c r="E43" s="20">
        <v>0.77423611111111112</v>
      </c>
      <c r="I43" t="s">
        <v>46</v>
      </c>
      <c r="J43" s="26" t="s">
        <v>28</v>
      </c>
      <c r="K43" s="63">
        <v>330</v>
      </c>
      <c r="L43" s="63">
        <v>1500</v>
      </c>
      <c r="M43" s="63">
        <v>1203</v>
      </c>
      <c r="N43" s="63">
        <v>1790</v>
      </c>
      <c r="O43" s="63" t="s">
        <v>34</v>
      </c>
      <c r="P43" s="63" t="s">
        <v>56</v>
      </c>
      <c r="Q43" s="63">
        <v>113</v>
      </c>
    </row>
    <row r="44" spans="1:17" ht="17.25" thickTop="1" thickBot="1" x14ac:dyDescent="0.3">
      <c r="A44" s="6">
        <v>43</v>
      </c>
      <c r="D44" s="14">
        <v>44493</v>
      </c>
      <c r="E44" s="20">
        <v>0.76738425925925924</v>
      </c>
      <c r="I44" t="s">
        <v>46</v>
      </c>
      <c r="J44" s="26" t="s">
        <v>28</v>
      </c>
      <c r="K44" s="33" t="s">
        <v>29</v>
      </c>
      <c r="L44" s="33" t="s">
        <v>29</v>
      </c>
      <c r="M44" s="33" t="s">
        <v>29</v>
      </c>
      <c r="N44" s="33" t="s">
        <v>29</v>
      </c>
      <c r="O44" s="33" t="s">
        <v>29</v>
      </c>
      <c r="P44" s="33" t="s">
        <v>29</v>
      </c>
      <c r="Q44" s="33" t="s">
        <v>29</v>
      </c>
    </row>
    <row r="45" spans="1:17" ht="16.5" thickBot="1" x14ac:dyDescent="0.3">
      <c r="A45" s="6">
        <v>44</v>
      </c>
      <c r="D45" s="13">
        <v>44496</v>
      </c>
      <c r="E45" s="20">
        <v>0.77427083333333335</v>
      </c>
      <c r="I45" t="s">
        <v>46</v>
      </c>
      <c r="J45" s="26" t="s">
        <v>28</v>
      </c>
      <c r="K45" s="63">
        <v>260</v>
      </c>
      <c r="L45" s="63">
        <v>2380</v>
      </c>
      <c r="M45" s="63">
        <v>1940</v>
      </c>
      <c r="N45" s="63">
        <v>2840</v>
      </c>
      <c r="O45" s="63" t="s">
        <v>34</v>
      </c>
      <c r="P45" s="63" t="s">
        <v>57</v>
      </c>
      <c r="Q45" s="63">
        <v>221</v>
      </c>
    </row>
    <row r="46" spans="1:17" ht="17.25" thickTop="1" thickBot="1" x14ac:dyDescent="0.3">
      <c r="A46" s="6">
        <v>45</v>
      </c>
      <c r="D46" s="14">
        <v>44497</v>
      </c>
      <c r="E46" s="21">
        <v>0.76166666666666671</v>
      </c>
      <c r="I46" t="s">
        <v>47</v>
      </c>
      <c r="J46" s="26" t="s">
        <v>28</v>
      </c>
      <c r="K46" s="33" t="s">
        <v>29</v>
      </c>
      <c r="L46" s="33" t="s">
        <v>29</v>
      </c>
      <c r="M46" s="33" t="s">
        <v>29</v>
      </c>
      <c r="N46" s="33" t="s">
        <v>29</v>
      </c>
      <c r="O46" s="33" t="s">
        <v>29</v>
      </c>
      <c r="P46" s="33" t="s">
        <v>29</v>
      </c>
      <c r="Q46" s="33" t="s">
        <v>29</v>
      </c>
    </row>
    <row r="47" spans="1:17" ht="16.5" thickBot="1" x14ac:dyDescent="0.3">
      <c r="A47" s="6">
        <v>46</v>
      </c>
      <c r="D47" s="14">
        <v>44498</v>
      </c>
      <c r="E47" s="20">
        <v>0.76733796296296297</v>
      </c>
      <c r="I47" t="s">
        <v>46</v>
      </c>
      <c r="J47" s="26" t="s">
        <v>28</v>
      </c>
      <c r="K47" s="34">
        <v>0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34">
        <v>0</v>
      </c>
    </row>
    <row r="48" spans="1:17" ht="16.5" thickBot="1" x14ac:dyDescent="0.3">
      <c r="A48" s="6">
        <v>47</v>
      </c>
      <c r="D48" s="13">
        <v>44501</v>
      </c>
      <c r="E48" s="20">
        <v>0.77423611111111112</v>
      </c>
      <c r="I48" t="s">
        <v>46</v>
      </c>
      <c r="J48" s="26" t="s">
        <v>28</v>
      </c>
      <c r="K48" s="33" t="s">
        <v>29</v>
      </c>
      <c r="L48" s="33" t="s">
        <v>29</v>
      </c>
      <c r="M48" s="33" t="s">
        <v>29</v>
      </c>
      <c r="N48" s="33" t="s">
        <v>29</v>
      </c>
      <c r="O48" s="33" t="s">
        <v>29</v>
      </c>
      <c r="P48" s="33" t="s">
        <v>29</v>
      </c>
      <c r="Q48" s="33" t="s">
        <v>29</v>
      </c>
    </row>
    <row r="49" spans="1:17" x14ac:dyDescent="0.25">
      <c r="A49" s="6">
        <v>48</v>
      </c>
      <c r="D49" s="14">
        <v>44503</v>
      </c>
      <c r="E49" s="20">
        <v>0.76737268518518509</v>
      </c>
      <c r="I49" t="s">
        <v>46</v>
      </c>
      <c r="J49" s="26" t="s">
        <v>28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</sheetData>
  <conditionalFormatting sqref="A2:A49">
    <cfRule type="duplicateValues" dxfId="3" priority="4"/>
  </conditionalFormatting>
  <conditionalFormatting sqref="I2:I4">
    <cfRule type="duplicateValues" dxfId="1" priority="2"/>
  </conditionalFormatting>
  <conditionalFormatting sqref="I5:I7">
    <cfRule type="duplicateValues" dxfId="0" priority="1"/>
  </conditionalFormatting>
  <dataValidations count="27">
    <dataValidation type="date" operator="greaterThan" allowBlank="1" showInputMessage="1" showErrorMessage="1" promptTitle="DateOfSurvey" prompt="Enter the date you completed this survey._x000a_Format mm/dd/yyyy" sqref="B17 D5:D7" xr:uid="{6F67F76C-AFC1-9D43-9194-FCEE79F54881}">
      <formula1>44317</formula1>
    </dataValidation>
    <dataValidation type="date" operator="greaterThan" allowBlank="1" showInputMessage="1" showErrorMessage="1" promptTitle="TimeStamp" prompt="For technologies where the measurement is instantaneous, such as hyperspectral imaging, input the time of measurement [Hours: Minutes: Seconds]. Please enter local time_x000a__x000a_" sqref="C17" xr:uid="{E88DFCF4-5C5A-BD46-9716-A525821BCB27}">
      <formula1>44317</formula1>
    </dataValidation>
    <dataValidation allowBlank="1" showInputMessage="1" showErrorMessage="1" promptTitle="PerformerExperimentID" prompt="A unique ID assigned by the performer to the individual release measured. This number should be incremented for every release measured" sqref="I5:I7" xr:uid="{3CE7D493-19B7-D74C-ABE8-26BE1B81D2F3}"/>
    <dataValidation allowBlank="1" showInputMessage="1" showErrorMessage="1" promptTitle="PerformerExperimentID" prompt="A unique ID assigned by the performer to the individual release measured. This number should be incremented for every release measured" sqref="A2:A49 I2:I4" xr:uid="{DAD02E6E-198D-4746-926E-C4628D4081B8}">
      <formula1>0</formula1>
      <formula2>0</formula2>
    </dataValidation>
    <dataValidation type="date" operator="greaterThan" allowBlank="1" showInputMessage="1" showErrorMessage="1" promptTitle="DateOfSurvey" prompt="Enter the date you completed this survey._x000a_Format mm/dd/yyyy" sqref="D2:D4" xr:uid="{76B68A94-796C-0142-B36A-8ADDEE1FAA38}">
      <formula1>44317</formula1>
      <formula2>0</formula2>
    </dataValidation>
    <dataValidation type="list" allowBlank="1" showInputMessage="1" showErrorMessage="1" prompt="Please select" sqref="J2:J49" xr:uid="{E57567D8-124F-BE49-9543-7C9EBC5746BB}">
      <formula1>Gas_type</formula1>
      <formula2>0</formula2>
    </dataValidation>
    <dataValidation type="decimal" operator="greaterThanOrEqual" allowBlank="1" showInputMessage="1" showErrorMessage="1" error="Value must be greater than or equal to 0. " promptTitle="FacilityEmissionRate" prompt="Enter the mass emission rate in kg/hr._x000a__x000a_This field will be interpretted as the total emission estimate for the facility." sqref="L5:L7 L17 L34 L36:L37 L39" xr:uid="{DB7B76D0-E6BE-864B-9A4E-51CE53873D2A}">
      <formula1>0</formula1>
    </dataValidation>
    <dataValidation type="decimal" allowBlank="1" showInputMessage="1" showErrorMessage="1" prompt="FacilityEmissionRateLower - Enter the lower bound estimate of mass emission rate in g/hr._x000a__x000a_Lower Bound = FacilityEmissionRate - Uncertainty" sqref="P19:Q19 O20:Q21 P22:Q23 O24:Q24 Q25 P27:Q27 P29:Q30" xr:uid="{5244C6B7-225D-4046-A8C5-7C5D7B3AF79C}">
      <formula1>0</formula1>
      <formula2>M19</formula2>
    </dataValidation>
    <dataValidation type="decimal" allowBlank="1" showInputMessage="1" showErrorMessage="1" prompt="FacilityEmissionRateLower - Enter the lower bound estimate of mass emission rate in kg/hr._x000a__x000a_Lower Bound = FacilityEmissionRate - Uncertainty" sqref="N18:N27 N29:N31" xr:uid="{5863C0C5-2210-D94A-A5EE-EAD139E57E58}">
      <formula1>0</formula1>
      <formula2>L18</formula2>
    </dataValidation>
    <dataValidation type="decimal" operator="greaterThanOrEqual" allowBlank="1" showInputMessage="1" showErrorMessage="1" prompt="FacilityEmissionRateUpper - Enter the upper bound estimate of mass emission rate in kg/hr._x000a__x000a_Upper Bound = FacilityEmissionRate + Uncertainty" sqref="M18:M25 M28:N28 M29:M31" xr:uid="{7850F8BD-F015-1A4B-8A7A-5C4557C20680}">
      <formula1>L18</formula1>
    </dataValidation>
    <dataValidation type="decimal" allowBlank="1" showInputMessage="1" showErrorMessage="1" prompt="UncertaintyType - Interpretation of uncertainty range (e.g., 95% confidence interval, min/max)" sqref="O18" xr:uid="{83357A09-FC62-6F4A-B38E-B78F3EE56BA9}">
      <formula1>0</formula1>
      <formula2>M18</formula2>
    </dataValidation>
    <dataValidation type="decimal" allowBlank="1" showInputMessage="1" showErrorMessage="1" error="Value must be between 0 and FacilityEmissionRate" promptTitle="UncertaintyType" prompt="Interpretation of uncertainty range (e.g., 95% confidence interval, min/max)" sqref="O17 O5" xr:uid="{5F96BB39-F97B-0945-A32E-146F2E9E799E}">
      <formula1>0</formula1>
      <formula2>M5</formula2>
    </dataValidation>
    <dataValidation type="decimal" allowBlank="1" showInputMessage="1" showErrorMessage="1" error="Value must be between 0 and FacilityEmissionRate" promptTitle="FacilityEmissionRateLower" prompt="Enter the lower bound estimate of mass emission rate in g/hr._x000a__x000a_Lower Bound = FacilityEmissionRate - Uncertainty" sqref="O6:R7" xr:uid="{69ECCAF6-6F70-1E48-AA12-9A0B3D724C33}">
      <formula1>0</formula1>
      <formula2>M6</formula2>
    </dataValidation>
    <dataValidation type="decimal" operator="greaterThanOrEqual" allowBlank="1" showInputMessage="1" showErrorMessage="1" error="Value must be greater than FacilityEmissionRate" promptTitle="FacilityEmissionRateUpper" prompt="Enter the upper bound estimate of mass emission rate in kg/hr._x000a__x000a_Upper Bound = FacilityEmissionRate + Uncertainty" sqref="M5:M7 M17 M36:M37 M39" xr:uid="{BEDB050B-F5EE-3A4C-8FF6-E3DDFBA27B1D}">
      <formula1>L5</formula1>
    </dataValidation>
    <dataValidation type="decimal" allowBlank="1" showInputMessage="1" showErrorMessage="1" error="Value must be between 0 and FacilityEmissionRate" promptTitle="FacilityEmissionRateLower" prompt="Enter the lower bound estimate of mass emission rate in kg/hr._x000a__x000a_Lower Bound = FacilityEmissionRate - Uncertainty" sqref="N5:N7 N17 N36:N37 N39" xr:uid="{EB33D0D4-B231-C446-B4E5-ECBE71297420}">
      <formula1>0</formula1>
      <formula2>L5</formula2>
    </dataValidation>
    <dataValidation type="decimal" allowBlank="1" showInputMessage="1" showErrorMessage="1" prompt="TransitDirection - Aircraft azimuthal orientation during overflight (for single-overpass sensors, e.g. hyperspectral imaging spectrometers)" sqref="R18" xr:uid="{918BE572-B996-7C4C-9BEC-9135C97FFFB3}">
      <formula1>0</formula1>
      <formula2>P18</formula2>
    </dataValidation>
    <dataValidation type="decimal" allowBlank="1" showInputMessage="1" showErrorMessage="1" error="Value must be between 0 and FacilityEmissionRate" promptTitle="TransitDirection" prompt="Aircraft azimuthal orientation during overflight (for single-overpass sensors, e.g. hyperspectral imaging spectrometers)" sqref="R5" xr:uid="{92A23C14-662D-AE46-81DE-E4B2F93A6995}">
      <formula1>0</formula1>
      <formula2>P5</formula2>
    </dataValidation>
    <dataValidation type="decimal" operator="greaterThanOrEqual" allowBlank="1" showInputMessage="1" showErrorMessage="1" error="Value must be greater than FacilityEmissionRate" promptTitle="FacilityEmissionRateUpper" prompt="Enter the upper bound estimate of mass emission rate in kg/hr._x000a__x000a_Upper Bound = FacilityEmissionRate + Uncertainty" sqref="N33" xr:uid="{DBB76983-E32D-6C4E-9446-CDFED45E329C}">
      <formula1>L33</formula1>
    </dataValidation>
    <dataValidation type="decimal" allowBlank="1" showInputMessage="1" showErrorMessage="1" error="Value must be between 0 and FacilityEmissionRate" promptTitle="FacilityEmissionRateLower" prompt="Enter the lower bound estimate of mass emission rate in kg/hr._x000a__x000a_Lower Bound = FacilityEmissionRate - Uncertainty" sqref="M33" xr:uid="{20D6B61E-5293-1040-8011-3D7BECC17D81}">
      <formula1>0</formula1>
      <formula2>L33</formula2>
    </dataValidation>
    <dataValidation type="decimal" allowBlank="1" showInputMessage="1" showErrorMessage="1" error="Value must be between 0 and FacilityEmissionRate" promptTitle="FacilityEmissionRateLower" prompt="Enter the lower bound estimate of mass emission rate in kg/hr._x000a__x000a_Lower Bound = FacilityEmissionRate - Uncertainty" sqref="N33" xr:uid="{D1637B4C-2902-EF46-BC55-1528CD8072A8}">
      <formula1>0</formula1>
      <formula2>L34</formula2>
    </dataValidation>
    <dataValidation type="decimal" allowBlank="1" showInputMessage="1" showErrorMessage="1" error="Value must be between 0 and FacilityEmissionRate" promptTitle="UncertaintyType" prompt="Interpretation of uncertainty range (e.g., 95% confidence interval, min/max)" sqref="O33:O34 O36:O37 O39" xr:uid="{8F66DAD8-5A8B-6D43-A910-481EDE0D2887}">
      <formula1>0</formula1>
      <formula2>N33</formula2>
    </dataValidation>
    <dataValidation type="decimal" allowBlank="1" showInputMessage="1" showErrorMessage="1" prompt="WindSpeed - If applicable, report here the wind speed estimate used in computing the total emission rate. The units of this field should be meters per second. If not applicable, report &quot;N/A&quot;" sqref="P18 P26 P28 P31" xr:uid="{F7505DAD-235E-5241-A7D1-FD0F5B8C04B3}">
      <formula1>0</formula1>
      <formula2>N18</formula2>
    </dataValidation>
    <dataValidation type="decimal" allowBlank="1" showInputMessage="1" showErrorMessage="1" prompt="WindDirection - Azimuthal wind direction recorded" sqref="Q18 Q26 Q28 Q31" xr:uid="{68B49C99-9204-DB43-A19B-DD17041E66CB}">
      <formula1>0</formula1>
      <formula2>O18</formula2>
    </dataValidation>
    <dataValidation type="decimal" allowBlank="1" showInputMessage="1" showErrorMessage="1" error="Value must be between 0 and FacilityEmissionRate" promptTitle="TransitDirection" prompt="Aircraft azimuthal orientation during overflight (for single-overpass sensors, e.g. hyperspectral imaging spectrometers)" sqref="R17" xr:uid="{8B28FB5D-915B-484A-AFE3-F80489B1840D}">
      <formula1>0</formula1>
      <formula2>#REF!</formula2>
    </dataValidation>
    <dataValidation type="decimal" allowBlank="1" showInputMessage="1" showErrorMessage="1" error="Value must be between 0 and FacilityEmissionRate" promptTitle="WindSpeed" prompt="If applicable, report here the wind speed estimate used in computing the total emission rate. The units of this field should be meters per second. If not applicable, report &quot;N/A&quot;" sqref="P5 P33:P34 P36:P37 P39" xr:uid="{669AA6C7-84A3-8842-8BE9-95B25DB1C416}">
      <formula1>0</formula1>
      <formula2>N5</formula2>
    </dataValidation>
    <dataValidation type="decimal" allowBlank="1" showInputMessage="1" showErrorMessage="1" error="Value must be between 0 and FacilityEmissionRate" promptTitle="WindDirection" prompt="Azimuthal wind direction recorded" sqref="Q5 Q17" xr:uid="{F95C12B8-5592-C841-966B-FD0D44248093}">
      <formula1>0</formula1>
      <formula2>O5</formula2>
    </dataValidation>
    <dataValidation type="decimal" operator="greaterThanOrEqual" allowBlank="1" showInputMessage="1" showErrorMessage="1" error="Value must be greater than or equal to 0. " promptTitle="PlumeLength" prompt="For hyperspectral technologies only, enter the plume length (in meters) used in the emission quantification algorithm." sqref="K5:K7 K17 L32:P32 L38:P38" xr:uid="{81C80D9D-075B-3540-AB7E-C6DBC5C8CAA5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 Scott Rutherford</cp:lastModifiedBy>
  <dcterms:created xsi:type="dcterms:W3CDTF">2022-03-08T18:28:13Z</dcterms:created>
  <dcterms:modified xsi:type="dcterms:W3CDTF">2022-03-08T21:52:25Z</dcterms:modified>
</cp:coreProperties>
</file>