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u3\Dropbox\Doctoral\Projects\Research Projects\manuscripts\2_BU_paper\3_Analysis\3_Methane_Database\"/>
    </mc:Choice>
  </mc:AlternateContent>
  <xr:revisionPtr revIDLastSave="0" documentId="13_ncr:1_{8CACF900-2838-4DD6-8D86-F7A274F79728}" xr6:coauthVersionLast="46" xr6:coauthVersionMax="46" xr10:uidLastSave="{00000000-0000-0000-0000-000000000000}"/>
  <bookViews>
    <workbookView xWindow="3324" yWindow="0" windowWidth="13200" windowHeight="9396" xr2:uid="{00000000-000D-0000-FFFF-FFFF00000000}"/>
  </bookViews>
  <sheets>
    <sheet name="Counts_Table" sheetId="2" r:id="rId1"/>
    <sheet name="Counts_Data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P13" i="3"/>
  <c r="Q13" i="3"/>
  <c r="R13" i="3"/>
  <c r="S13" i="3"/>
  <c r="T13" i="3"/>
  <c r="U13" i="3"/>
  <c r="V13" i="3"/>
  <c r="Z13" i="3"/>
  <c r="O14" i="3"/>
  <c r="P14" i="3"/>
  <c r="Q14" i="3"/>
  <c r="R14" i="3"/>
  <c r="S14" i="3"/>
  <c r="T14" i="3"/>
  <c r="U14" i="3"/>
  <c r="V14" i="3"/>
  <c r="Z14" i="3"/>
  <c r="O15" i="3"/>
  <c r="P15" i="3"/>
  <c r="Q15" i="3"/>
  <c r="R15" i="3"/>
  <c r="S15" i="3"/>
  <c r="T15" i="3"/>
  <c r="U15" i="3"/>
  <c r="V15" i="3"/>
  <c r="Z15" i="3"/>
  <c r="O16" i="3"/>
  <c r="P16" i="3"/>
  <c r="Q16" i="3"/>
  <c r="R16" i="3"/>
  <c r="S16" i="3"/>
  <c r="T16" i="3"/>
  <c r="U16" i="3"/>
  <c r="V16" i="3"/>
  <c r="Z16" i="3"/>
  <c r="O17" i="3"/>
  <c r="P17" i="3"/>
  <c r="Q17" i="3"/>
  <c r="R17" i="3"/>
  <c r="S17" i="3"/>
  <c r="T17" i="3"/>
  <c r="U17" i="3"/>
  <c r="V17" i="3"/>
  <c r="Z17" i="3"/>
  <c r="O18" i="3"/>
  <c r="P18" i="3"/>
  <c r="Q18" i="3"/>
  <c r="R18" i="3"/>
  <c r="S18" i="3"/>
  <c r="T18" i="3"/>
  <c r="U18" i="3"/>
  <c r="V18" i="3"/>
  <c r="Z18" i="3"/>
  <c r="O19" i="3"/>
  <c r="P19" i="3"/>
  <c r="Q19" i="3"/>
  <c r="R19" i="3"/>
  <c r="S19" i="3"/>
  <c r="T19" i="3"/>
  <c r="U19" i="3"/>
  <c r="V19" i="3"/>
  <c r="Z19" i="3"/>
  <c r="O20" i="3"/>
  <c r="P20" i="3"/>
  <c r="Q20" i="3"/>
  <c r="R20" i="3"/>
  <c r="S20" i="3"/>
  <c r="T20" i="3"/>
  <c r="U20" i="3"/>
  <c r="V20" i="3"/>
  <c r="Z20" i="3"/>
  <c r="O21" i="3"/>
  <c r="P21" i="3"/>
  <c r="Q21" i="3"/>
  <c r="R21" i="3"/>
  <c r="S21" i="3"/>
  <c r="T21" i="3"/>
  <c r="U21" i="3"/>
  <c r="V21" i="3"/>
  <c r="Z21" i="3"/>
  <c r="O22" i="3"/>
  <c r="P22" i="3"/>
  <c r="Q22" i="3"/>
  <c r="R22" i="3"/>
  <c r="S22" i="3"/>
  <c r="T22" i="3"/>
  <c r="U22" i="3"/>
  <c r="V22" i="3"/>
  <c r="Z22" i="3"/>
  <c r="O23" i="3"/>
  <c r="P23" i="3"/>
  <c r="Q23" i="3"/>
  <c r="R23" i="3"/>
  <c r="S23" i="3"/>
  <c r="T23" i="3"/>
  <c r="U23" i="3"/>
  <c r="V23" i="3"/>
  <c r="Z23" i="3"/>
  <c r="O30" i="3"/>
  <c r="P30" i="3"/>
  <c r="Q30" i="3"/>
  <c r="R30" i="3"/>
  <c r="S30" i="3"/>
  <c r="T30" i="3"/>
  <c r="U30" i="3"/>
  <c r="V30" i="3"/>
  <c r="Z30" i="3"/>
  <c r="O31" i="3"/>
  <c r="P31" i="3"/>
  <c r="Q31" i="3"/>
  <c r="R31" i="3"/>
  <c r="S31" i="3"/>
  <c r="T31" i="3"/>
  <c r="U31" i="3"/>
  <c r="V31" i="3"/>
  <c r="Z31" i="3"/>
  <c r="O32" i="3"/>
  <c r="P32" i="3"/>
  <c r="Q32" i="3"/>
  <c r="R32" i="3"/>
  <c r="S32" i="3"/>
  <c r="T32" i="3"/>
  <c r="U32" i="3"/>
  <c r="V32" i="3"/>
  <c r="Z32" i="3"/>
  <c r="O33" i="3"/>
  <c r="P33" i="3"/>
  <c r="Q33" i="3"/>
  <c r="R33" i="3"/>
  <c r="S33" i="3"/>
  <c r="T33" i="3"/>
  <c r="U33" i="3"/>
  <c r="V33" i="3"/>
  <c r="Z33" i="3"/>
  <c r="O34" i="3"/>
  <c r="P34" i="3"/>
  <c r="Q34" i="3"/>
  <c r="R34" i="3"/>
  <c r="S34" i="3"/>
  <c r="T34" i="3"/>
  <c r="U34" i="3"/>
  <c r="V34" i="3"/>
  <c r="Z34" i="3"/>
  <c r="O35" i="3"/>
  <c r="P35" i="3"/>
  <c r="Q35" i="3"/>
  <c r="R35" i="3"/>
  <c r="S35" i="3"/>
  <c r="T35" i="3"/>
  <c r="U35" i="3"/>
  <c r="V35" i="3"/>
  <c r="Z35" i="3"/>
  <c r="O36" i="3"/>
  <c r="P36" i="3"/>
  <c r="Q36" i="3"/>
  <c r="R36" i="3"/>
  <c r="S36" i="3"/>
  <c r="T36" i="3"/>
  <c r="U36" i="3"/>
  <c r="V36" i="3"/>
  <c r="Z36" i="3"/>
  <c r="O37" i="3"/>
  <c r="P37" i="3"/>
  <c r="Q37" i="3"/>
  <c r="R37" i="3"/>
  <c r="S37" i="3"/>
  <c r="T37" i="3"/>
  <c r="U37" i="3"/>
  <c r="V37" i="3"/>
  <c r="Z37" i="3"/>
  <c r="O38" i="3"/>
  <c r="P38" i="3"/>
  <c r="Q38" i="3"/>
  <c r="R38" i="3"/>
  <c r="S38" i="3"/>
  <c r="T38" i="3"/>
  <c r="U38" i="3"/>
  <c r="V38" i="3"/>
  <c r="Z38" i="3"/>
  <c r="O39" i="3"/>
  <c r="P39" i="3"/>
  <c r="Q39" i="3"/>
  <c r="R39" i="3"/>
  <c r="S39" i="3"/>
  <c r="T39" i="3"/>
  <c r="U39" i="3"/>
  <c r="V39" i="3"/>
  <c r="Z39" i="3"/>
  <c r="O40" i="3"/>
  <c r="P40" i="3"/>
  <c r="Q40" i="3"/>
  <c r="R40" i="3"/>
  <c r="S40" i="3"/>
  <c r="T40" i="3"/>
  <c r="U40" i="3"/>
  <c r="V40" i="3"/>
  <c r="Z40" i="3"/>
  <c r="O47" i="3"/>
  <c r="O80" i="3" s="1"/>
  <c r="P47" i="3"/>
  <c r="Q47" i="3"/>
  <c r="R47" i="3"/>
  <c r="S47" i="3"/>
  <c r="S80" i="3" s="1"/>
  <c r="T47" i="3"/>
  <c r="U47" i="3"/>
  <c r="V47" i="3"/>
  <c r="Z47" i="3"/>
  <c r="O48" i="3"/>
  <c r="P48" i="3"/>
  <c r="Q48" i="3"/>
  <c r="R48" i="3"/>
  <c r="S48" i="3"/>
  <c r="T48" i="3"/>
  <c r="U48" i="3"/>
  <c r="V48" i="3"/>
  <c r="Z48" i="3"/>
  <c r="O49" i="3"/>
  <c r="P49" i="3"/>
  <c r="Q49" i="3"/>
  <c r="R49" i="3"/>
  <c r="S49" i="3"/>
  <c r="T49" i="3"/>
  <c r="U49" i="3"/>
  <c r="V49" i="3"/>
  <c r="Z49" i="3"/>
  <c r="O50" i="3"/>
  <c r="P50" i="3"/>
  <c r="Q50" i="3"/>
  <c r="R50" i="3"/>
  <c r="S50" i="3"/>
  <c r="T50" i="3"/>
  <c r="U50" i="3"/>
  <c r="V50" i="3"/>
  <c r="Z50" i="3"/>
  <c r="O51" i="3"/>
  <c r="P51" i="3"/>
  <c r="Q51" i="3"/>
  <c r="R51" i="3"/>
  <c r="S51" i="3"/>
  <c r="T51" i="3"/>
  <c r="U51" i="3"/>
  <c r="V51" i="3"/>
  <c r="Z51" i="3"/>
  <c r="O52" i="3"/>
  <c r="P52" i="3"/>
  <c r="Q52" i="3"/>
  <c r="R52" i="3"/>
  <c r="S52" i="3"/>
  <c r="T52" i="3"/>
  <c r="U52" i="3"/>
  <c r="V52" i="3"/>
  <c r="Z52" i="3"/>
  <c r="O53" i="3"/>
  <c r="P53" i="3"/>
  <c r="Q53" i="3"/>
  <c r="R53" i="3"/>
  <c r="S53" i="3"/>
  <c r="T53" i="3"/>
  <c r="U53" i="3"/>
  <c r="V53" i="3"/>
  <c r="Z53" i="3"/>
  <c r="O54" i="3"/>
  <c r="P54" i="3"/>
  <c r="Q54" i="3"/>
  <c r="R54" i="3"/>
  <c r="S54" i="3"/>
  <c r="T54" i="3"/>
  <c r="U54" i="3"/>
  <c r="V54" i="3"/>
  <c r="Z54" i="3"/>
  <c r="O55" i="3"/>
  <c r="P55" i="3"/>
  <c r="Q55" i="3"/>
  <c r="R55" i="3"/>
  <c r="S55" i="3"/>
  <c r="T55" i="3"/>
  <c r="U55" i="3"/>
  <c r="V55" i="3"/>
  <c r="Z55" i="3"/>
  <c r="O56" i="3"/>
  <c r="P56" i="3"/>
  <c r="Q56" i="3"/>
  <c r="R56" i="3"/>
  <c r="S56" i="3"/>
  <c r="T56" i="3"/>
  <c r="U56" i="3"/>
  <c r="V56" i="3"/>
  <c r="Z56" i="3"/>
  <c r="O57" i="3"/>
  <c r="P57" i="3"/>
  <c r="Q57" i="3"/>
  <c r="R57" i="3"/>
  <c r="S57" i="3"/>
  <c r="T57" i="3"/>
  <c r="U57" i="3"/>
  <c r="V57" i="3"/>
  <c r="Z57" i="3"/>
  <c r="O64" i="3"/>
  <c r="P64" i="3"/>
  <c r="Q64" i="3"/>
  <c r="R64" i="3"/>
  <c r="S64" i="3"/>
  <c r="T64" i="3"/>
  <c r="U64" i="3"/>
  <c r="V64" i="3"/>
  <c r="Z64" i="3"/>
  <c r="O65" i="3"/>
  <c r="P65" i="3"/>
  <c r="Q65" i="3"/>
  <c r="R65" i="3"/>
  <c r="S65" i="3"/>
  <c r="T65" i="3"/>
  <c r="U65" i="3"/>
  <c r="V65" i="3"/>
  <c r="Z65" i="3"/>
  <c r="O66" i="3"/>
  <c r="P66" i="3"/>
  <c r="Q66" i="3"/>
  <c r="R66" i="3"/>
  <c r="S66" i="3"/>
  <c r="T66" i="3"/>
  <c r="U66" i="3"/>
  <c r="V66" i="3"/>
  <c r="Z66" i="3"/>
  <c r="O67" i="3"/>
  <c r="P67" i="3"/>
  <c r="Q67" i="3"/>
  <c r="R67" i="3"/>
  <c r="S67" i="3"/>
  <c r="T67" i="3"/>
  <c r="U67" i="3"/>
  <c r="V67" i="3"/>
  <c r="Z67" i="3"/>
  <c r="O68" i="3"/>
  <c r="P68" i="3"/>
  <c r="Q68" i="3"/>
  <c r="R68" i="3"/>
  <c r="S68" i="3"/>
  <c r="T68" i="3"/>
  <c r="U68" i="3"/>
  <c r="V68" i="3"/>
  <c r="Z68" i="3"/>
  <c r="O69" i="3"/>
  <c r="P69" i="3"/>
  <c r="Q69" i="3"/>
  <c r="R69" i="3"/>
  <c r="S69" i="3"/>
  <c r="T69" i="3"/>
  <c r="U69" i="3"/>
  <c r="V69" i="3"/>
  <c r="Z69" i="3"/>
  <c r="O70" i="3"/>
  <c r="P70" i="3"/>
  <c r="Q70" i="3"/>
  <c r="R70" i="3"/>
  <c r="S70" i="3"/>
  <c r="T70" i="3"/>
  <c r="U70" i="3"/>
  <c r="V70" i="3"/>
  <c r="Z70" i="3"/>
  <c r="O71" i="3"/>
  <c r="P71" i="3"/>
  <c r="Q71" i="3"/>
  <c r="R71" i="3"/>
  <c r="S71" i="3"/>
  <c r="T71" i="3"/>
  <c r="U71" i="3"/>
  <c r="V71" i="3"/>
  <c r="Z71" i="3"/>
  <c r="O72" i="3"/>
  <c r="P72" i="3"/>
  <c r="Q72" i="3"/>
  <c r="R72" i="3"/>
  <c r="S72" i="3"/>
  <c r="T72" i="3"/>
  <c r="U72" i="3"/>
  <c r="V72" i="3"/>
  <c r="Z72" i="3"/>
  <c r="O73" i="3"/>
  <c r="P73" i="3"/>
  <c r="Q73" i="3"/>
  <c r="R73" i="3"/>
  <c r="S73" i="3"/>
  <c r="T73" i="3"/>
  <c r="U73" i="3"/>
  <c r="V73" i="3"/>
  <c r="Z73" i="3"/>
  <c r="O74" i="3"/>
  <c r="P74" i="3"/>
  <c r="Q74" i="3"/>
  <c r="R74" i="3"/>
  <c r="S74" i="3"/>
  <c r="T74" i="3"/>
  <c r="U74" i="3"/>
  <c r="V74" i="3"/>
  <c r="Z74" i="3"/>
  <c r="P80" i="3"/>
  <c r="Q80" i="3"/>
  <c r="R80" i="3"/>
  <c r="T80" i="3"/>
  <c r="U80" i="3"/>
  <c r="V80" i="3"/>
  <c r="W80" i="3"/>
  <c r="Z80" i="3"/>
  <c r="O81" i="3"/>
  <c r="P81" i="3"/>
  <c r="Q81" i="3"/>
  <c r="R81" i="3"/>
  <c r="S81" i="3"/>
  <c r="T81" i="3"/>
  <c r="U81" i="3"/>
  <c r="V81" i="3"/>
  <c r="W81" i="3"/>
  <c r="Z81" i="3"/>
  <c r="O82" i="3"/>
  <c r="P82" i="3"/>
  <c r="Q82" i="3"/>
  <c r="R82" i="3"/>
  <c r="S82" i="3"/>
  <c r="T82" i="3"/>
  <c r="U82" i="3"/>
  <c r="V82" i="3"/>
  <c r="W82" i="3"/>
  <c r="Z82" i="3"/>
  <c r="O83" i="3"/>
  <c r="P83" i="3"/>
  <c r="Q83" i="3"/>
  <c r="R83" i="3"/>
  <c r="S83" i="3"/>
  <c r="T83" i="3"/>
  <c r="U83" i="3"/>
  <c r="V83" i="3"/>
  <c r="W83" i="3"/>
  <c r="Z83" i="3"/>
  <c r="O84" i="3"/>
  <c r="P84" i="3"/>
  <c r="Q84" i="3"/>
  <c r="R84" i="3"/>
  <c r="S84" i="3"/>
  <c r="T84" i="3"/>
  <c r="U84" i="3"/>
  <c r="V84" i="3"/>
  <c r="W84" i="3"/>
  <c r="Z84" i="3"/>
  <c r="O89" i="3"/>
  <c r="P89" i="3"/>
  <c r="Q89" i="3"/>
  <c r="R89" i="3"/>
  <c r="S89" i="3"/>
  <c r="T89" i="3"/>
  <c r="U89" i="3"/>
  <c r="V89" i="3"/>
  <c r="W89" i="3"/>
  <c r="Z89" i="3"/>
  <c r="O90" i="3"/>
  <c r="P90" i="3"/>
  <c r="Q90" i="3"/>
  <c r="R90" i="3"/>
  <c r="S90" i="3"/>
  <c r="T90" i="3"/>
  <c r="U90" i="3"/>
  <c r="V90" i="3"/>
  <c r="W90" i="3"/>
  <c r="Z90" i="3"/>
  <c r="O91" i="3"/>
  <c r="P91" i="3"/>
  <c r="Q91" i="3"/>
  <c r="R91" i="3"/>
  <c r="S91" i="3"/>
  <c r="T91" i="3"/>
  <c r="U91" i="3"/>
  <c r="V91" i="3"/>
  <c r="W91" i="3"/>
  <c r="Z91" i="3"/>
  <c r="O92" i="3"/>
  <c r="P92" i="3"/>
  <c r="Q92" i="3"/>
  <c r="R92" i="3"/>
  <c r="S92" i="3"/>
  <c r="T92" i="3"/>
  <c r="U92" i="3"/>
  <c r="V92" i="3"/>
  <c r="W92" i="3"/>
  <c r="Z92" i="3"/>
  <c r="O93" i="3"/>
  <c r="P93" i="3"/>
  <c r="Q93" i="3"/>
  <c r="R93" i="3"/>
  <c r="S93" i="3"/>
  <c r="T93" i="3"/>
  <c r="U93" i="3"/>
  <c r="V93" i="3"/>
  <c r="W93" i="3"/>
  <c r="Z93" i="3"/>
  <c r="D8" i="2"/>
  <c r="E8" i="2"/>
  <c r="F8" i="2"/>
  <c r="G8" i="2"/>
  <c r="I8" i="2"/>
  <c r="O8" i="2"/>
  <c r="D9" i="2"/>
  <c r="E9" i="2"/>
  <c r="F9" i="2"/>
  <c r="G9" i="2"/>
  <c r="H9" i="2"/>
  <c r="I9" i="2"/>
  <c r="O9" i="2"/>
  <c r="D10" i="2"/>
  <c r="E10" i="2"/>
  <c r="F10" i="2"/>
  <c r="G10" i="2"/>
  <c r="I10" i="2"/>
  <c r="O10" i="2"/>
  <c r="D11" i="2"/>
  <c r="E11" i="2"/>
  <c r="F11" i="2"/>
  <c r="G11" i="2"/>
  <c r="I11" i="2"/>
  <c r="O11" i="2"/>
  <c r="D12" i="2"/>
  <c r="E12" i="2"/>
  <c r="F12" i="2"/>
  <c r="G12" i="2"/>
  <c r="H12" i="2"/>
  <c r="I12" i="2"/>
  <c r="D13" i="2"/>
  <c r="E13" i="2"/>
  <c r="F13" i="2"/>
  <c r="G13" i="2"/>
  <c r="H13" i="2"/>
  <c r="I13" i="2"/>
  <c r="O13" i="2"/>
  <c r="D14" i="2"/>
  <c r="E14" i="2"/>
  <c r="F14" i="2"/>
  <c r="G14" i="2"/>
  <c r="H14" i="2"/>
  <c r="I14" i="2"/>
  <c r="O14" i="2"/>
  <c r="K15" i="2"/>
  <c r="J16" i="2"/>
  <c r="D19" i="2"/>
  <c r="E19" i="2"/>
  <c r="F19" i="2"/>
  <c r="G19" i="2"/>
  <c r="D20" i="2"/>
  <c r="E20" i="2"/>
  <c r="F20" i="2"/>
  <c r="G20" i="2"/>
  <c r="O20" i="2"/>
  <c r="D21" i="2"/>
  <c r="E21" i="2"/>
  <c r="F21" i="2"/>
  <c r="G21" i="2"/>
  <c r="O21" i="2"/>
  <c r="D22" i="2"/>
  <c r="E22" i="2"/>
  <c r="F22" i="2"/>
  <c r="G22" i="2"/>
  <c r="H22" i="2"/>
  <c r="I22" i="2"/>
  <c r="K23" i="2"/>
  <c r="J24" i="2"/>
</calcChain>
</file>

<file path=xl/sharedStrings.xml><?xml version="1.0" encoding="utf-8"?>
<sst xmlns="http://schemas.openxmlformats.org/spreadsheetml/2006/main" count="359" uniqueCount="64">
  <si>
    <t>Pneum. Cont.</t>
  </si>
  <si>
    <t>Chemical Inj. Pump</t>
  </si>
  <si>
    <t>Tank</t>
  </si>
  <si>
    <t>Separator</t>
  </si>
  <si>
    <t>Header</t>
  </si>
  <si>
    <t>Well</t>
  </si>
  <si>
    <t>Other</t>
  </si>
  <si>
    <t>Tank-vent</t>
  </si>
  <si>
    <t>Tank-PRV</t>
  </si>
  <si>
    <t>Tank - hatch/hole</t>
  </si>
  <si>
    <t>Chemical Inj Pump</t>
  </si>
  <si>
    <t>Pneumatic controller</t>
  </si>
  <si>
    <t>Regulator</t>
  </si>
  <si>
    <t>Compressor seal</t>
  </si>
  <si>
    <t>Pressure-relief valve</t>
  </si>
  <si>
    <t>Open-ended line</t>
  </si>
  <si>
    <t>Valve</t>
  </si>
  <si>
    <t>Threaded connections/ flange</t>
  </si>
  <si>
    <t>Dehydrator</t>
  </si>
  <si>
    <t>Compressor – Reciprocating</t>
  </si>
  <si>
    <t>Meter</t>
  </si>
  <si>
    <t>Heater</t>
  </si>
  <si>
    <t>COMPONENT COUNTS</t>
  </si>
  <si>
    <t>ME</t>
  </si>
  <si>
    <t>SE</t>
  </si>
  <si>
    <t>HE</t>
  </si>
  <si>
    <t>HD</t>
  </si>
  <si>
    <t>WO</t>
  </si>
  <si>
    <t xml:space="preserve">Well </t>
  </si>
  <si>
    <t>GAS PRODUCTION</t>
  </si>
  <si>
    <t>OEL</t>
  </si>
  <si>
    <t>VL</t>
  </si>
  <si>
    <t>TC</t>
  </si>
  <si>
    <t>LIGHT/HEAVY OIL</t>
  </si>
  <si>
    <t>Average</t>
  </si>
  <si>
    <t>PC</t>
  </si>
  <si>
    <t>Pneumatic controller/actuator</t>
  </si>
  <si>
    <t>CIP</t>
  </si>
  <si>
    <t>Chemical Injection Pump</t>
  </si>
  <si>
    <t>DE</t>
  </si>
  <si>
    <t>CR</t>
  </si>
  <si>
    <t>Compressor - Reciprocating</t>
  </si>
  <si>
    <t>TAV</t>
  </si>
  <si>
    <t>Tank - Vents</t>
  </si>
  <si>
    <t>TAL</t>
  </si>
  <si>
    <t>Tank - Leaks</t>
  </si>
  <si>
    <t>OTH</t>
  </si>
  <si>
    <t>TK-V</t>
  </si>
  <si>
    <t>TK-PRV</t>
  </si>
  <si>
    <t>TK - H</t>
  </si>
  <si>
    <t>REG</t>
  </si>
  <si>
    <t>CS</t>
  </si>
  <si>
    <t>PRV</t>
  </si>
  <si>
    <t>TK</t>
  </si>
  <si>
    <t>Thief hatch</t>
  </si>
  <si>
    <t>Threaded connections</t>
  </si>
  <si>
    <t>CEILING</t>
  </si>
  <si>
    <t>maximum</t>
  </si>
  <si>
    <t>minimum</t>
  </si>
  <si>
    <t>Combined threaded connections and flanges</t>
  </si>
  <si>
    <t>Removed vents, pumps</t>
  </si>
  <si>
    <t>Notes:</t>
  </si>
  <si>
    <t>The following matrices were exported from the "Methane_Data_Gathering" spreadsheet</t>
  </si>
  <si>
    <t>Each tank has one thief hatch and one 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</si>
</sst>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vertical="center"/>
    </xf>
    <xf numFmtId="0" fontId="2" fillId="2" borderId="0" xfId="0" applyFont="1" applyFill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F7B8-E706-48A0-A3B1-81AAFAD658D3}">
  <dimension ref="C5:P24"/>
  <sheetViews>
    <sheetView tabSelected="1" workbookViewId="0">
      <selection activeCell="F19" sqref="F19"/>
    </sheetView>
  </sheetViews>
  <sheetFormatPr defaultColWidth="9.21875" defaultRowHeight="14.4" x14ac:dyDescent="0.3"/>
  <cols>
    <col min="1" max="16384" width="9.21875" style="1"/>
  </cols>
  <sheetData>
    <row r="5" spans="3:16" x14ac:dyDescent="0.3">
      <c r="C5" s="1" t="s">
        <v>22</v>
      </c>
    </row>
    <row r="7" spans="3:16" ht="46.8" x14ac:dyDescent="0.3">
      <c r="C7" s="8"/>
      <c r="D7" s="7" t="s">
        <v>17</v>
      </c>
      <c r="E7" s="7" t="s">
        <v>16</v>
      </c>
      <c r="F7" s="7" t="s">
        <v>15</v>
      </c>
      <c r="G7" s="7" t="s">
        <v>14</v>
      </c>
      <c r="H7" s="7" t="s">
        <v>13</v>
      </c>
      <c r="I7" s="7" t="s">
        <v>12</v>
      </c>
      <c r="J7" s="7" t="s">
        <v>11</v>
      </c>
      <c r="K7" s="7" t="s">
        <v>10</v>
      </c>
      <c r="L7" s="7" t="s">
        <v>9</v>
      </c>
      <c r="M7" s="7" t="s">
        <v>8</v>
      </c>
      <c r="N7" s="7" t="s">
        <v>7</v>
      </c>
      <c r="O7" s="7" t="s">
        <v>6</v>
      </c>
      <c r="P7" s="2"/>
    </row>
    <row r="8" spans="3:16" x14ac:dyDescent="0.3">
      <c r="C8" s="6" t="s">
        <v>5</v>
      </c>
      <c r="D8" s="2" t="str">
        <f>Counts_Data!O30&amp;"-"&amp;Counts_Data!O64</f>
        <v>74-298</v>
      </c>
      <c r="E8" s="2" t="str">
        <f>Counts_Data!P30&amp;"-"&amp;Counts_Data!P64</f>
        <v>13-27</v>
      </c>
      <c r="F8" s="2" t="str">
        <f>Counts_Data!Q30&amp;"-"&amp;Counts_Data!Q64</f>
        <v>1-5</v>
      </c>
      <c r="G8" s="2" t="str">
        <f>Counts_Data!R30&amp;"-"&amp;Counts_Data!R64</f>
        <v>1-4</v>
      </c>
      <c r="H8" s="2">
        <v>0</v>
      </c>
      <c r="I8" s="2" t="str">
        <f>Counts_Data!T30&amp;"-"&amp;Counts_Data!T64</f>
        <v>1-1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tr">
        <f>Counts_Data!Z30&amp;"-"&amp;Counts_Data!Z64</f>
        <v>1-1</v>
      </c>
      <c r="P8" s="2"/>
    </row>
    <row r="9" spans="3:16" x14ac:dyDescent="0.3">
      <c r="C9" s="5" t="s">
        <v>21</v>
      </c>
      <c r="D9" s="2" t="str">
        <f>Counts_Data!O32&amp;"-"&amp;Counts_Data!O66</f>
        <v>20-177</v>
      </c>
      <c r="E9" s="2" t="str">
        <f>Counts_Data!P32&amp;"-"&amp;Counts_Data!P66</f>
        <v>2-29</v>
      </c>
      <c r="F9" s="2" t="str">
        <f>Counts_Data!Q32&amp;"-"&amp;Counts_Data!Q66</f>
        <v>1-5</v>
      </c>
      <c r="G9" s="2" t="str">
        <f>Counts_Data!R32&amp;"-"&amp;Counts_Data!R66</f>
        <v>1-2</v>
      </c>
      <c r="H9" s="2" t="str">
        <f>Counts_Data!S32&amp;"-"&amp;Counts_Data!S66</f>
        <v>1-1</v>
      </c>
      <c r="I9" s="2" t="str">
        <f>Counts_Data!T32&amp;"-"&amp;Counts_Data!T66</f>
        <v>2-4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 t="str">
        <f>Counts_Data!Z32&amp;"-"&amp;Counts_Data!Z66</f>
        <v>1-1</v>
      </c>
      <c r="P9" s="2"/>
    </row>
    <row r="10" spans="3:16" x14ac:dyDescent="0.3">
      <c r="C10" s="5" t="s">
        <v>3</v>
      </c>
      <c r="D10" s="2" t="str">
        <f>Counts_Data!O33&amp;"-"&amp;Counts_Data!O67</f>
        <v>62-125</v>
      </c>
      <c r="E10" s="2" t="str">
        <f>Counts_Data!P33&amp;"-"&amp;Counts_Data!P67</f>
        <v>12-28</v>
      </c>
      <c r="F10" s="2" t="str">
        <f>Counts_Data!Q33&amp;"-"&amp;Counts_Data!Q67</f>
        <v>1-1</v>
      </c>
      <c r="G10" s="2" t="str">
        <f>Counts_Data!R33&amp;"-"&amp;Counts_Data!R67</f>
        <v>1-2</v>
      </c>
      <c r="H10" s="2">
        <v>0</v>
      </c>
      <c r="I10" s="2" t="str">
        <f>Counts_Data!T33&amp;"-"&amp;Counts_Data!T67</f>
        <v>3-3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tr">
        <f>Counts_Data!Z33&amp;"-"&amp;Counts_Data!Z67</f>
        <v>2-2</v>
      </c>
      <c r="P10" s="2"/>
    </row>
    <row r="11" spans="3:16" x14ac:dyDescent="0.3">
      <c r="C11" s="5" t="s">
        <v>20</v>
      </c>
      <c r="D11" s="2" t="str">
        <f>Counts_Data!O34&amp;"-"&amp;Counts_Data!O68</f>
        <v>39-100</v>
      </c>
      <c r="E11" s="2" t="str">
        <f>Counts_Data!P34&amp;"-"&amp;Counts_Data!P68</f>
        <v>3-19</v>
      </c>
      <c r="F11" s="2" t="str">
        <f>Counts_Data!Q34&amp;"-"&amp;Counts_Data!Q68</f>
        <v>1-2</v>
      </c>
      <c r="G11" s="2" t="str">
        <f>Counts_Data!R34&amp;"-"&amp;Counts_Data!R68</f>
        <v>1-2</v>
      </c>
      <c r="H11" s="2">
        <v>0</v>
      </c>
      <c r="I11" s="2" t="str">
        <f>Counts_Data!T34&amp;"-"&amp;Counts_Data!T68</f>
        <v>2-2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 t="str">
        <f>Counts_Data!Z34&amp;"-"&amp;Counts_Data!Z68</f>
        <v>2-2</v>
      </c>
      <c r="P11" s="2"/>
    </row>
    <row r="12" spans="3:16" x14ac:dyDescent="0.3">
      <c r="C12" s="5" t="s">
        <v>2</v>
      </c>
      <c r="D12" s="2" t="str">
        <f>Counts_Data!O35&amp;"-"&amp;Counts_Data!O69</f>
        <v>3-179</v>
      </c>
      <c r="E12" s="2" t="str">
        <f>Counts_Data!P35&amp;"-"&amp;Counts_Data!P69</f>
        <v>1-31</v>
      </c>
      <c r="F12" s="2" t="str">
        <f>Counts_Data!Q35&amp;"-"&amp;Counts_Data!Q69</f>
        <v>1-9</v>
      </c>
      <c r="G12" s="2" t="str">
        <f>Counts_Data!R35&amp;"-"&amp;Counts_Data!R69</f>
        <v>1-14</v>
      </c>
      <c r="H12" s="2" t="str">
        <f>Counts_Data!S35&amp;"-"&amp;Counts_Data!S69</f>
        <v>2-2</v>
      </c>
      <c r="I12" s="2" t="str">
        <f>Counts_Data!T35&amp;"-"&amp;Counts_Data!T69</f>
        <v>1-1</v>
      </c>
      <c r="J12" s="2">
        <v>0</v>
      </c>
      <c r="K12" s="2">
        <v>0</v>
      </c>
      <c r="L12" s="2">
        <v>1</v>
      </c>
      <c r="M12" s="2">
        <v>1</v>
      </c>
      <c r="N12" s="2">
        <v>0</v>
      </c>
      <c r="O12" s="2">
        <v>0</v>
      </c>
      <c r="P12" s="2"/>
    </row>
    <row r="13" spans="3:16" x14ac:dyDescent="0.3">
      <c r="C13" s="5" t="s">
        <v>19</v>
      </c>
      <c r="D13" s="2" t="str">
        <f>Counts_Data!O37&amp;"-"&amp;Counts_Data!O71</f>
        <v>120-586</v>
      </c>
      <c r="E13" s="2" t="str">
        <f>Counts_Data!P37&amp;"-"&amp;Counts_Data!P71</f>
        <v>18-35</v>
      </c>
      <c r="F13" s="2" t="str">
        <f>Counts_Data!Q37&amp;"-"&amp;Counts_Data!Q71</f>
        <v>1-4</v>
      </c>
      <c r="G13" s="2" t="str">
        <f>Counts_Data!R37&amp;"-"&amp;Counts_Data!R71</f>
        <v>1-4</v>
      </c>
      <c r="H13" s="2" t="str">
        <f>Counts_Data!S37&amp;"-"&amp;Counts_Data!S71</f>
        <v>4-4</v>
      </c>
      <c r="I13" s="2" t="str">
        <f>Counts_Data!T37&amp;"-"&amp;Counts_Data!T71</f>
        <v>1-6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tr">
        <f>Counts_Data!Z37&amp;"-"&amp;Counts_Data!Z71</f>
        <v>1-1</v>
      </c>
      <c r="P13" s="2"/>
    </row>
    <row r="14" spans="3:16" x14ac:dyDescent="0.3">
      <c r="C14" s="5" t="s">
        <v>18</v>
      </c>
      <c r="D14" s="2" t="str">
        <f>Counts_Data!O38&amp;"-"&amp;Counts_Data!O72</f>
        <v>27-217</v>
      </c>
      <c r="E14" s="2" t="str">
        <f>Counts_Data!P38&amp;"-"&amp;Counts_Data!P72</f>
        <v>6-29</v>
      </c>
      <c r="F14" s="2" t="str">
        <f>Counts_Data!Q38&amp;"-"&amp;Counts_Data!Q72</f>
        <v>1-1</v>
      </c>
      <c r="G14" s="2" t="str">
        <f>Counts_Data!R38&amp;"-"&amp;Counts_Data!R72</f>
        <v>1-3</v>
      </c>
      <c r="H14" s="2" t="str">
        <f>Counts_Data!S38&amp;"-"&amp;Counts_Data!S72</f>
        <v>0-0</v>
      </c>
      <c r="I14" s="2" t="str">
        <f>Counts_Data!T38&amp;"-"&amp;Counts_Data!T72</f>
        <v>6-6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 t="str">
        <f>Counts_Data!Z38&amp;"-"&amp;Counts_Data!Z72</f>
        <v>2-2</v>
      </c>
      <c r="P14" s="2"/>
    </row>
    <row r="15" spans="3:16" x14ac:dyDescent="0.3">
      <c r="C15" s="5" t="s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 t="str">
        <f>Counts_Data!V39&amp;"-"&amp;Counts_Data!V73</f>
        <v>1-1</v>
      </c>
      <c r="L15" s="2">
        <v>0</v>
      </c>
      <c r="M15" s="2">
        <v>0</v>
      </c>
      <c r="N15" s="2">
        <v>0</v>
      </c>
      <c r="O15" s="2">
        <v>0</v>
      </c>
      <c r="P15" s="2"/>
    </row>
    <row r="16" spans="3:16" x14ac:dyDescent="0.3">
      <c r="C16" s="4" t="s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 t="str">
        <f>Counts_Data!U40&amp;"-"&amp;Counts_Data!U74</f>
        <v>1-1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"/>
    </row>
    <row r="18" spans="3:16" ht="46.8" x14ac:dyDescent="0.3">
      <c r="C18" s="8"/>
      <c r="D18" s="7" t="s">
        <v>17</v>
      </c>
      <c r="E18" s="7" t="s">
        <v>16</v>
      </c>
      <c r="F18" s="7" t="s">
        <v>15</v>
      </c>
      <c r="G18" s="7" t="s">
        <v>14</v>
      </c>
      <c r="H18" s="7" t="s">
        <v>13</v>
      </c>
      <c r="I18" s="7" t="s">
        <v>12</v>
      </c>
      <c r="J18" s="7" t="s">
        <v>11</v>
      </c>
      <c r="K18" s="7" t="s">
        <v>10</v>
      </c>
      <c r="L18" s="7" t="s">
        <v>9</v>
      </c>
      <c r="M18" s="7" t="s">
        <v>8</v>
      </c>
      <c r="N18" s="7" t="s">
        <v>7</v>
      </c>
      <c r="O18" s="7" t="s">
        <v>6</v>
      </c>
      <c r="P18" s="2"/>
    </row>
    <row r="19" spans="3:16" x14ac:dyDescent="0.3">
      <c r="C19" s="6" t="s">
        <v>5</v>
      </c>
      <c r="D19" s="2" t="str">
        <f>CONCATENATE(Counts_Data!O13&amp;"-"&amp;Counts_Data!O47)</f>
        <v>61-298</v>
      </c>
      <c r="E19" s="2" t="str">
        <f>CONCATENATE(Counts_Data!P13&amp;"-"&amp;Counts_Data!P47)</f>
        <v>7-23</v>
      </c>
      <c r="F19" s="2" t="str">
        <f>CONCATENATE(Counts_Data!Q13&amp;"-"&amp;Counts_Data!Q47)</f>
        <v>1-3</v>
      </c>
      <c r="G19" s="2" t="str">
        <f>CONCATENATE(Counts_Data!R13&amp;"-"&amp;Counts_Data!R47)</f>
        <v>1-4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/>
    </row>
    <row r="20" spans="3:16" x14ac:dyDescent="0.3">
      <c r="C20" s="5" t="s">
        <v>4</v>
      </c>
      <c r="D20" s="2" t="str">
        <f>CONCATENATE(Counts_Data!O14&amp;"-"&amp;Counts_Data!O48)</f>
        <v>23-520</v>
      </c>
      <c r="E20" s="2" t="str">
        <f>CONCATENATE(Counts_Data!P14&amp;"-"&amp;Counts_Data!P48)</f>
        <v>2-143</v>
      </c>
      <c r="F20" s="2" t="str">
        <f>CONCATENATE(Counts_Data!Q14&amp;"-"&amp;Counts_Data!Q48)</f>
        <v>1-4</v>
      </c>
      <c r="G20" s="2" t="str">
        <f>CONCATENATE(Counts_Data!R14&amp;"-"&amp;Counts_Data!R48)</f>
        <v>1-1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 t="str">
        <f>CONCATENATE(Counts_Data!Z14&amp;"-"&amp;Counts_Data!Z48)</f>
        <v>1-1</v>
      </c>
      <c r="P20" s="2"/>
    </row>
    <row r="21" spans="3:16" x14ac:dyDescent="0.3">
      <c r="C21" s="5" t="s">
        <v>3</v>
      </c>
      <c r="D21" s="2" t="str">
        <f>CONCATENATE(Counts_Data!O16&amp;"-"&amp;Counts_Data!O50)</f>
        <v>62-139</v>
      </c>
      <c r="E21" s="2" t="str">
        <f>CONCATENATE(Counts_Data!P16&amp;"-"&amp;Counts_Data!P50)</f>
        <v>11-28</v>
      </c>
      <c r="F21" s="2" t="str">
        <f>CONCATENATE(Counts_Data!Q16&amp;"-"&amp;Counts_Data!Q50)</f>
        <v>2-3</v>
      </c>
      <c r="G21" s="2" t="str">
        <f>CONCATENATE(Counts_Data!R16&amp;"-"&amp;Counts_Data!R50)</f>
        <v>1-1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 t="str">
        <f>CONCATENATE(Counts_Data!Z16&amp;"-"&amp;Counts_Data!Z50)</f>
        <v>1-1</v>
      </c>
      <c r="P21" s="2"/>
    </row>
    <row r="22" spans="3:16" x14ac:dyDescent="0.3">
      <c r="C22" s="5" t="s">
        <v>2</v>
      </c>
      <c r="D22" s="2" t="str">
        <f>CONCATENATE(Counts_Data!O18&amp;"-"&amp;Counts_Data!O52)</f>
        <v>6-76</v>
      </c>
      <c r="E22" s="2" t="str">
        <f>CONCATENATE(Counts_Data!P18&amp;"-"&amp;Counts_Data!P52)</f>
        <v>2-15</v>
      </c>
      <c r="F22" s="2" t="str">
        <f>CONCATENATE(Counts_Data!Q18&amp;"-"&amp;Counts_Data!Q52)</f>
        <v>1-3</v>
      </c>
      <c r="G22" s="2" t="str">
        <f>CONCATENATE(Counts_Data!R18&amp;"-"&amp;Counts_Data!R52)</f>
        <v>1-1</v>
      </c>
      <c r="H22" s="2" t="str">
        <f>CONCATENATE(Counts_Data!S18&amp;"-"&amp;Counts_Data!S52)</f>
        <v>1-1</v>
      </c>
      <c r="I22" s="2" t="str">
        <f>CONCATENATE(Counts_Data!T18&amp;"-"&amp;Counts_Data!T52)</f>
        <v>1-1</v>
      </c>
      <c r="J22" s="2">
        <v>0</v>
      </c>
      <c r="K22" s="2">
        <v>0</v>
      </c>
      <c r="L22" s="2">
        <v>1</v>
      </c>
      <c r="M22" s="2">
        <v>1</v>
      </c>
      <c r="N22" s="2">
        <v>0</v>
      </c>
      <c r="O22" s="2">
        <v>0</v>
      </c>
      <c r="P22" s="2"/>
    </row>
    <row r="23" spans="3:16" x14ac:dyDescent="0.3">
      <c r="C23" s="5" t="s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 t="str">
        <f>CONCATENATE(Counts_Data!V22&amp;"-"&amp;Counts_Data!V56)</f>
        <v>1-1</v>
      </c>
      <c r="L23" s="2">
        <v>0</v>
      </c>
      <c r="M23" s="2">
        <v>0</v>
      </c>
      <c r="N23" s="2">
        <v>0</v>
      </c>
      <c r="O23" s="2">
        <v>0</v>
      </c>
      <c r="P23" s="2"/>
    </row>
    <row r="24" spans="3:16" x14ac:dyDescent="0.3">
      <c r="C24" s="4" t="s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 t="str">
        <f>CONCATENATE(Counts_Data!U23&amp;"-"&amp;Counts_Data!U57)</f>
        <v>1-1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A8BA-0453-4E8D-89BF-AEE5D7F27D34}">
  <dimension ref="A3:Z93"/>
  <sheetViews>
    <sheetView workbookViewId="0">
      <pane xSplit="1" topLeftCell="B1" activePane="topRight" state="frozen"/>
      <selection activeCell="J28" sqref="J28"/>
      <selection pane="topRight" activeCell="Q14" sqref="Q14"/>
    </sheetView>
  </sheetViews>
  <sheetFormatPr defaultColWidth="9.21875" defaultRowHeight="14.4" x14ac:dyDescent="0.3"/>
  <cols>
    <col min="1" max="1" width="24.77734375" style="1" customWidth="1"/>
    <col min="2" max="16384" width="9.21875" style="1"/>
  </cols>
  <sheetData>
    <row r="3" spans="1:26" x14ac:dyDescent="0.3">
      <c r="B3" s="1" t="s">
        <v>62</v>
      </c>
    </row>
    <row r="4" spans="1:26" x14ac:dyDescent="0.3">
      <c r="B4" s="1" t="s">
        <v>61</v>
      </c>
    </row>
    <row r="5" spans="1:26" x14ac:dyDescent="0.3">
      <c r="C5" s="1" t="s">
        <v>60</v>
      </c>
    </row>
    <row r="6" spans="1:26" x14ac:dyDescent="0.3">
      <c r="C6" s="1" t="s">
        <v>59</v>
      </c>
    </row>
    <row r="7" spans="1:26" x14ac:dyDescent="0.3">
      <c r="C7" s="1" t="s">
        <v>63</v>
      </c>
    </row>
    <row r="8" spans="1:26" s="10" customFormat="1" ht="18" x14ac:dyDescent="0.35">
      <c r="A8" s="11" t="s">
        <v>58</v>
      </c>
    </row>
    <row r="10" spans="1:26" x14ac:dyDescent="0.3">
      <c r="N10" s="1" t="s">
        <v>56</v>
      </c>
    </row>
    <row r="11" spans="1:26" x14ac:dyDescent="0.3">
      <c r="A11" s="1" t="s">
        <v>33</v>
      </c>
      <c r="C11" s="1" t="s">
        <v>55</v>
      </c>
      <c r="D11" s="1" t="s">
        <v>16</v>
      </c>
      <c r="E11" s="1" t="s">
        <v>15</v>
      </c>
      <c r="F11" s="1" t="s">
        <v>14</v>
      </c>
      <c r="G11" s="1" t="s">
        <v>13</v>
      </c>
      <c r="H11" s="1" t="s">
        <v>12</v>
      </c>
      <c r="I11" s="1" t="s">
        <v>36</v>
      </c>
      <c r="J11" s="1" t="s">
        <v>38</v>
      </c>
      <c r="K11" s="1" t="s">
        <v>54</v>
      </c>
      <c r="L11" s="1" t="s">
        <v>6</v>
      </c>
    </row>
    <row r="12" spans="1:26" x14ac:dyDescent="0.3">
      <c r="C12" s="1" t="s">
        <v>32</v>
      </c>
      <c r="D12" s="1" t="s">
        <v>31</v>
      </c>
      <c r="E12" s="1" t="s">
        <v>30</v>
      </c>
      <c r="F12" s="1" t="s">
        <v>52</v>
      </c>
      <c r="G12" s="1" t="s">
        <v>51</v>
      </c>
      <c r="H12" s="1" t="s">
        <v>50</v>
      </c>
      <c r="I12" s="1" t="s">
        <v>35</v>
      </c>
      <c r="J12" s="1" t="s">
        <v>37</v>
      </c>
      <c r="K12" s="1" t="s">
        <v>53</v>
      </c>
      <c r="L12" s="1" t="s">
        <v>46</v>
      </c>
      <c r="O12" s="1" t="s">
        <v>32</v>
      </c>
      <c r="P12" s="1" t="s">
        <v>31</v>
      </c>
      <c r="Q12" s="1" t="s">
        <v>30</v>
      </c>
      <c r="R12" s="1" t="s">
        <v>52</v>
      </c>
      <c r="S12" s="1" t="s">
        <v>51</v>
      </c>
      <c r="T12" s="1" t="s">
        <v>50</v>
      </c>
      <c r="U12" s="1" t="s">
        <v>35</v>
      </c>
      <c r="V12" s="1" t="s">
        <v>37</v>
      </c>
      <c r="W12" s="1" t="s">
        <v>49</v>
      </c>
      <c r="X12" s="1" t="s">
        <v>48</v>
      </c>
      <c r="Y12" s="1" t="s">
        <v>47</v>
      </c>
      <c r="Z12" s="1" t="s">
        <v>46</v>
      </c>
    </row>
    <row r="13" spans="1:26" x14ac:dyDescent="0.3">
      <c r="A13" s="1" t="s">
        <v>28</v>
      </c>
      <c r="B13" s="1" t="s">
        <v>27</v>
      </c>
      <c r="C13" s="1">
        <v>60.66</v>
      </c>
      <c r="D13" s="1">
        <v>6.64</v>
      </c>
      <c r="E13" s="1">
        <v>0.941909</v>
      </c>
      <c r="F13" s="1">
        <v>5.4949999999999999E-3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N13" s="1" t="s">
        <v>27</v>
      </c>
      <c r="O13" s="1">
        <f>ROUNDUP(C13,0)</f>
        <v>61</v>
      </c>
      <c r="P13" s="1">
        <f>ROUNDUP(D13,0)</f>
        <v>7</v>
      </c>
      <c r="Q13" s="1">
        <f>ROUNDUP(E13,0)</f>
        <v>1</v>
      </c>
      <c r="R13" s="1">
        <f>ROUNDUP(F13,0)</f>
        <v>1</v>
      </c>
      <c r="S13" s="1">
        <f>ROUNDUP(G13,0)</f>
        <v>0</v>
      </c>
      <c r="T13" s="1">
        <f>ROUNDUP(H13,0)</f>
        <v>0</v>
      </c>
      <c r="U13" s="1">
        <f>ROUNDUP(I13,0)</f>
        <v>0</v>
      </c>
      <c r="V13" s="1">
        <f>ROUNDUP(J13,0)</f>
        <v>0</v>
      </c>
      <c r="W13" s="1">
        <v>0</v>
      </c>
      <c r="X13" s="1">
        <v>0</v>
      </c>
      <c r="Y13" s="1">
        <v>0</v>
      </c>
      <c r="Z13" s="1">
        <f>ROUNDUP(L13,0)</f>
        <v>0</v>
      </c>
    </row>
    <row r="14" spans="1:26" x14ac:dyDescent="0.3">
      <c r="A14" s="1" t="s">
        <v>4</v>
      </c>
      <c r="B14" s="1" t="s">
        <v>26</v>
      </c>
      <c r="C14" s="1">
        <v>22.310369999999999</v>
      </c>
      <c r="D14" s="1">
        <v>1.49</v>
      </c>
      <c r="E14" s="1">
        <v>0.45588200000000001</v>
      </c>
      <c r="F14" s="1">
        <v>9.5238000000000003E-2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0.03</v>
      </c>
      <c r="N14" s="1" t="s">
        <v>26</v>
      </c>
      <c r="O14" s="1">
        <f>ROUNDUP(C14,0)</f>
        <v>23</v>
      </c>
      <c r="P14" s="1">
        <f>ROUNDUP(D14,0)</f>
        <v>2</v>
      </c>
      <c r="Q14" s="1">
        <f>ROUNDUP(E14,0)</f>
        <v>1</v>
      </c>
      <c r="R14" s="1">
        <f>ROUNDUP(F14,0)</f>
        <v>1</v>
      </c>
      <c r="S14" s="1">
        <f>ROUNDUP(G14,0)</f>
        <v>0</v>
      </c>
      <c r="T14" s="1">
        <f>ROUNDUP(H14,0)</f>
        <v>0</v>
      </c>
      <c r="U14" s="1">
        <f>ROUNDUP(I14,0)</f>
        <v>0</v>
      </c>
      <c r="V14" s="1">
        <f>ROUNDUP(J14,0)</f>
        <v>0</v>
      </c>
      <c r="W14" s="1">
        <v>0</v>
      </c>
      <c r="X14" s="1">
        <v>0</v>
      </c>
      <c r="Y14" s="1">
        <v>0</v>
      </c>
      <c r="Z14" s="1">
        <f>ROUNDUP(L14,0)</f>
        <v>1</v>
      </c>
    </row>
    <row r="15" spans="1:26" x14ac:dyDescent="0.3">
      <c r="A15" s="1" t="s">
        <v>21</v>
      </c>
      <c r="B15" s="1" t="s">
        <v>25</v>
      </c>
      <c r="C15" s="1">
        <v>29.309550000000002</v>
      </c>
      <c r="D15" s="1">
        <v>2.52</v>
      </c>
      <c r="E15" s="1">
        <v>0.82954499999999998</v>
      </c>
      <c r="F15" s="1">
        <v>0.212121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N15" s="1" t="s">
        <v>25</v>
      </c>
      <c r="O15" s="1">
        <f>ROUNDUP(C15,0)</f>
        <v>30</v>
      </c>
      <c r="P15" s="1">
        <f>ROUNDUP(D15,0)</f>
        <v>3</v>
      </c>
      <c r="Q15" s="1">
        <f>ROUNDUP(E15,0)</f>
        <v>1</v>
      </c>
      <c r="R15" s="1">
        <f>ROUNDUP(F15,0)</f>
        <v>1</v>
      </c>
      <c r="S15" s="1">
        <f>ROUNDUP(G15,0)</f>
        <v>0</v>
      </c>
      <c r="T15" s="1">
        <f>ROUNDUP(H15,0)</f>
        <v>0</v>
      </c>
      <c r="U15" s="1">
        <f>ROUNDUP(I15,0)</f>
        <v>0</v>
      </c>
      <c r="V15" s="1">
        <f>ROUNDUP(J15,0)</f>
        <v>0</v>
      </c>
      <c r="W15" s="1">
        <v>0</v>
      </c>
      <c r="X15" s="1">
        <v>0</v>
      </c>
      <c r="Y15" s="1">
        <v>0</v>
      </c>
      <c r="Z15" s="1">
        <f>ROUNDUP(L15,0)</f>
        <v>0</v>
      </c>
    </row>
    <row r="16" spans="1:26" x14ac:dyDescent="0.3">
      <c r="A16" s="1" t="s">
        <v>3</v>
      </c>
      <c r="B16" s="1" t="s">
        <v>24</v>
      </c>
      <c r="C16" s="1">
        <v>62</v>
      </c>
      <c r="D16" s="1">
        <v>11</v>
      </c>
      <c r="E16" s="1">
        <v>2</v>
      </c>
      <c r="F16" s="1">
        <v>0.2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0.4</v>
      </c>
      <c r="N16" s="1" t="s">
        <v>24</v>
      </c>
      <c r="O16" s="1">
        <f>ROUNDUP(C16,0)</f>
        <v>62</v>
      </c>
      <c r="P16" s="1">
        <f>ROUNDUP(D16,0)</f>
        <v>11</v>
      </c>
      <c r="Q16" s="1">
        <f>ROUNDUP(E16,0)</f>
        <v>2</v>
      </c>
      <c r="R16" s="1">
        <f>ROUNDUP(F16,0)</f>
        <v>1</v>
      </c>
      <c r="S16" s="1">
        <f>ROUNDUP(G16,0)</f>
        <v>0</v>
      </c>
      <c r="T16" s="1">
        <f>ROUNDUP(H16,0)</f>
        <v>0</v>
      </c>
      <c r="U16" s="1">
        <f>ROUNDUP(I16,0)</f>
        <v>0</v>
      </c>
      <c r="V16" s="1">
        <f>ROUNDUP(J16,0)</f>
        <v>0</v>
      </c>
      <c r="W16" s="1">
        <v>0</v>
      </c>
      <c r="X16" s="1">
        <v>0</v>
      </c>
      <c r="Y16" s="1">
        <v>0</v>
      </c>
      <c r="Z16" s="1">
        <f>ROUNDUP(L16,0)</f>
        <v>1</v>
      </c>
    </row>
    <row r="17" spans="1:26" x14ac:dyDescent="0.3">
      <c r="A17" s="1" t="s">
        <v>20</v>
      </c>
      <c r="B17" s="1" t="s">
        <v>23</v>
      </c>
      <c r="C17" s="1">
        <v>13.44</v>
      </c>
      <c r="D17" s="1">
        <v>0.85</v>
      </c>
      <c r="E17" s="1">
        <v>1.9166669999999999</v>
      </c>
      <c r="F17" s="1">
        <v>0.25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0.28999999999999998</v>
      </c>
      <c r="N17" s="1" t="s">
        <v>23</v>
      </c>
      <c r="O17" s="1">
        <f>ROUNDUP(C17,0)</f>
        <v>14</v>
      </c>
      <c r="P17" s="1">
        <f>ROUNDUP(D17,0)</f>
        <v>1</v>
      </c>
      <c r="Q17" s="1">
        <f>ROUNDUP(E17,0)</f>
        <v>2</v>
      </c>
      <c r="R17" s="1">
        <f>ROUNDUP(F17,0)</f>
        <v>1</v>
      </c>
      <c r="S17" s="1">
        <f>ROUNDUP(G17,0)</f>
        <v>0</v>
      </c>
      <c r="T17" s="1">
        <f>ROUNDUP(H17,0)</f>
        <v>0</v>
      </c>
      <c r="U17" s="1">
        <f>ROUNDUP(I17,0)</f>
        <v>0</v>
      </c>
      <c r="V17" s="1">
        <f>ROUNDUP(J17,0)</f>
        <v>0</v>
      </c>
      <c r="W17" s="1">
        <v>0</v>
      </c>
      <c r="X17" s="1">
        <v>0</v>
      </c>
      <c r="Y17" s="1">
        <v>0</v>
      </c>
      <c r="Z17" s="1">
        <f>ROUNDUP(L17,0)</f>
        <v>1</v>
      </c>
    </row>
    <row r="18" spans="1:26" x14ac:dyDescent="0.3">
      <c r="A18" s="1" t="s">
        <v>45</v>
      </c>
      <c r="B18" s="1" t="s">
        <v>44</v>
      </c>
      <c r="C18" s="1">
        <v>5.5</v>
      </c>
      <c r="D18" s="1">
        <v>1.25</v>
      </c>
      <c r="E18" s="1">
        <v>0.01</v>
      </c>
      <c r="F18" s="1">
        <v>8.3333000000000004E-2</v>
      </c>
      <c r="G18" s="1">
        <v>4.1667000000000003E-2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N18" s="1" t="s">
        <v>44</v>
      </c>
      <c r="O18" s="1">
        <f>ROUNDUP(C18,0)</f>
        <v>6</v>
      </c>
      <c r="P18" s="1">
        <f>ROUNDUP(D18,0)</f>
        <v>2</v>
      </c>
      <c r="Q18" s="1">
        <f>ROUNDUP(E18,0)</f>
        <v>1</v>
      </c>
      <c r="R18" s="1">
        <f>ROUNDUP(F18,0)</f>
        <v>1</v>
      </c>
      <c r="S18" s="1">
        <f>ROUNDUP(G18,0)</f>
        <v>1</v>
      </c>
      <c r="T18" s="1">
        <f>ROUNDUP(H18,0)</f>
        <v>1</v>
      </c>
      <c r="U18" s="1">
        <f>ROUNDUP(I18,0)</f>
        <v>0</v>
      </c>
      <c r="V18" s="1">
        <f>ROUNDUP(J18,0)</f>
        <v>0</v>
      </c>
      <c r="W18" s="1">
        <v>0</v>
      </c>
      <c r="X18" s="1">
        <v>0</v>
      </c>
      <c r="Y18" s="1">
        <v>0</v>
      </c>
      <c r="Z18" s="1">
        <f>ROUNDUP(L18,0)</f>
        <v>0</v>
      </c>
    </row>
    <row r="19" spans="1:26" x14ac:dyDescent="0.3">
      <c r="A19" s="1" t="s">
        <v>43</v>
      </c>
      <c r="B19" s="1" t="s">
        <v>42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N19" s="1" t="s">
        <v>42</v>
      </c>
      <c r="O19" s="1">
        <f>ROUNDUP(C19,0)</f>
        <v>0</v>
      </c>
      <c r="P19" s="1">
        <f>ROUNDUP(D19,0)</f>
        <v>0</v>
      </c>
      <c r="Q19" s="1">
        <f>ROUNDUP(E19,0)</f>
        <v>0</v>
      </c>
      <c r="R19" s="1">
        <f>ROUNDUP(F19,0)</f>
        <v>0</v>
      </c>
      <c r="S19" s="1">
        <f>ROUNDUP(G19,0)</f>
        <v>0</v>
      </c>
      <c r="T19" s="1">
        <f>ROUNDUP(H19,0)</f>
        <v>0</v>
      </c>
      <c r="U19" s="1">
        <f>ROUNDUP(I19,0)</f>
        <v>0</v>
      </c>
      <c r="V19" s="1">
        <f>ROUNDUP(J19,0)</f>
        <v>0</v>
      </c>
      <c r="W19" s="1">
        <v>1</v>
      </c>
      <c r="X19" s="1">
        <v>1</v>
      </c>
      <c r="Y19" s="1">
        <v>0</v>
      </c>
      <c r="Z19" s="1">
        <f>ROUNDUP(L19,0)</f>
        <v>0</v>
      </c>
    </row>
    <row r="20" spans="1:26" x14ac:dyDescent="0.3">
      <c r="A20" s="1" t="s">
        <v>41</v>
      </c>
      <c r="B20" s="1" t="s">
        <v>40</v>
      </c>
      <c r="C20" s="1">
        <v>51.54</v>
      </c>
      <c r="D20" s="1">
        <v>6.06</v>
      </c>
      <c r="E20" s="1">
        <v>1.8333330000000001</v>
      </c>
      <c r="F20" s="1">
        <v>0.16666700000000001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N20" s="1" t="s">
        <v>40</v>
      </c>
      <c r="O20" s="1">
        <f>ROUNDUP(C20,0)</f>
        <v>52</v>
      </c>
      <c r="P20" s="1">
        <f>ROUNDUP(D20,0)</f>
        <v>7</v>
      </c>
      <c r="Q20" s="1">
        <f>ROUNDUP(E20,0)</f>
        <v>2</v>
      </c>
      <c r="R20" s="1">
        <f>ROUNDUP(F20,0)</f>
        <v>1</v>
      </c>
      <c r="S20" s="1">
        <f>ROUNDUP(G20,0)</f>
        <v>1</v>
      </c>
      <c r="T20" s="1">
        <f>ROUNDUP(H20,0)</f>
        <v>0</v>
      </c>
      <c r="U20" s="1">
        <f>ROUNDUP(I20,0)</f>
        <v>0</v>
      </c>
      <c r="V20" s="1">
        <f>ROUNDUP(J20,0)</f>
        <v>0</v>
      </c>
      <c r="W20" s="1">
        <v>0</v>
      </c>
      <c r="X20" s="1">
        <v>0</v>
      </c>
      <c r="Y20" s="1">
        <v>0</v>
      </c>
      <c r="Z20" s="1">
        <f>ROUNDUP(L20,0)</f>
        <v>0</v>
      </c>
    </row>
    <row r="21" spans="1:26" x14ac:dyDescent="0.3">
      <c r="A21" s="1" t="s">
        <v>18</v>
      </c>
      <c r="B21" s="1" t="s">
        <v>39</v>
      </c>
      <c r="C21" s="1">
        <v>21.56</v>
      </c>
      <c r="D21" s="1">
        <v>1.45</v>
      </c>
      <c r="E21" s="1">
        <v>0</v>
      </c>
      <c r="F21" s="1">
        <v>0.25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 t="s">
        <v>39</v>
      </c>
      <c r="O21" s="1">
        <f>ROUNDUP(C21,0)</f>
        <v>22</v>
      </c>
      <c r="P21" s="1">
        <f>ROUNDUP(D21,0)</f>
        <v>2</v>
      </c>
      <c r="Q21" s="1">
        <f>ROUNDUP(E21,0)</f>
        <v>0</v>
      </c>
      <c r="R21" s="1">
        <f>ROUNDUP(F21,0)</f>
        <v>1</v>
      </c>
      <c r="S21" s="1">
        <f>ROUNDUP(G21,0)</f>
        <v>0</v>
      </c>
      <c r="T21" s="1">
        <f>ROUNDUP(H21,0)</f>
        <v>0</v>
      </c>
      <c r="U21" s="1">
        <f>ROUNDUP(I21,0)</f>
        <v>0</v>
      </c>
      <c r="V21" s="1">
        <f>ROUNDUP(J21,0)</f>
        <v>0</v>
      </c>
      <c r="W21" s="1">
        <v>0</v>
      </c>
      <c r="X21" s="1">
        <v>0</v>
      </c>
      <c r="Y21" s="1">
        <v>0</v>
      </c>
      <c r="Z21" s="1">
        <f>ROUNDUP(L21,0)</f>
        <v>0</v>
      </c>
    </row>
    <row r="22" spans="1:26" x14ac:dyDescent="0.3">
      <c r="A22" s="1" t="s">
        <v>38</v>
      </c>
      <c r="B22" s="1" t="s">
        <v>37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N22" s="1" t="s">
        <v>37</v>
      </c>
      <c r="O22" s="1">
        <f>ROUNDUP(C22,0)</f>
        <v>0</v>
      </c>
      <c r="P22" s="1">
        <f>ROUNDUP(D22,0)</f>
        <v>0</v>
      </c>
      <c r="Q22" s="1">
        <f>ROUNDUP(E22,0)</f>
        <v>0</v>
      </c>
      <c r="R22" s="1">
        <f>ROUNDUP(F22,0)</f>
        <v>0</v>
      </c>
      <c r="S22" s="1">
        <f>ROUNDUP(G22,0)</f>
        <v>0</v>
      </c>
      <c r="T22" s="1">
        <f>ROUNDUP(H22,0)</f>
        <v>0</v>
      </c>
      <c r="U22" s="1">
        <f>ROUNDUP(I22,0)</f>
        <v>0</v>
      </c>
      <c r="V22" s="1">
        <f>ROUNDUP(J22,0)</f>
        <v>1</v>
      </c>
      <c r="W22" s="1">
        <v>0</v>
      </c>
      <c r="X22" s="1">
        <v>0</v>
      </c>
      <c r="Y22" s="1">
        <v>0</v>
      </c>
      <c r="Z22" s="1">
        <f>ROUNDUP(L22,0)</f>
        <v>0</v>
      </c>
    </row>
    <row r="23" spans="1:26" x14ac:dyDescent="0.3">
      <c r="A23" s="1" t="s">
        <v>36</v>
      </c>
      <c r="B23" s="1" t="s">
        <v>35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N23" s="1" t="s">
        <v>35</v>
      </c>
      <c r="O23" s="1">
        <f>ROUNDUP(C23,0)</f>
        <v>0</v>
      </c>
      <c r="P23" s="1">
        <f>ROUNDUP(D23,0)</f>
        <v>0</v>
      </c>
      <c r="Q23" s="1">
        <f>ROUNDUP(E23,0)</f>
        <v>0</v>
      </c>
      <c r="R23" s="1">
        <f>ROUNDUP(F23,0)</f>
        <v>0</v>
      </c>
      <c r="S23" s="1">
        <f>ROUNDUP(G23,0)</f>
        <v>0</v>
      </c>
      <c r="T23" s="1">
        <f>ROUNDUP(H23,0)</f>
        <v>0</v>
      </c>
      <c r="U23" s="1">
        <f>ROUNDUP(I23,0)</f>
        <v>1</v>
      </c>
      <c r="V23" s="1">
        <f>ROUNDUP(J23,0)</f>
        <v>0</v>
      </c>
      <c r="W23" s="1">
        <v>0</v>
      </c>
      <c r="X23" s="1">
        <v>0</v>
      </c>
      <c r="Y23" s="1">
        <v>0</v>
      </c>
      <c r="Z23" s="1">
        <f>ROUNDUP(L23,0)</f>
        <v>0</v>
      </c>
    </row>
    <row r="28" spans="1:26" x14ac:dyDescent="0.3">
      <c r="A28" s="1" t="s">
        <v>29</v>
      </c>
      <c r="C28" s="1" t="s">
        <v>55</v>
      </c>
      <c r="D28" s="1" t="s">
        <v>16</v>
      </c>
      <c r="E28" s="1" t="s">
        <v>15</v>
      </c>
      <c r="F28" s="1" t="s">
        <v>14</v>
      </c>
      <c r="G28" s="1" t="s">
        <v>13</v>
      </c>
      <c r="H28" s="1" t="s">
        <v>12</v>
      </c>
      <c r="I28" s="1" t="s">
        <v>36</v>
      </c>
      <c r="J28" s="1" t="s">
        <v>38</v>
      </c>
      <c r="K28" s="1" t="s">
        <v>54</v>
      </c>
      <c r="L28" s="1" t="s">
        <v>6</v>
      </c>
      <c r="O28" s="1" t="s">
        <v>55</v>
      </c>
      <c r="P28" s="1" t="s">
        <v>16</v>
      </c>
      <c r="Q28" s="1" t="s">
        <v>15</v>
      </c>
      <c r="R28" s="1" t="s">
        <v>14</v>
      </c>
      <c r="S28" s="1" t="s">
        <v>13</v>
      </c>
      <c r="T28" s="1" t="s">
        <v>12</v>
      </c>
      <c r="U28" s="1" t="s">
        <v>36</v>
      </c>
      <c r="V28" s="1" t="s">
        <v>38</v>
      </c>
      <c r="W28" s="1" t="s">
        <v>54</v>
      </c>
      <c r="Z28" s="1" t="s">
        <v>6</v>
      </c>
    </row>
    <row r="29" spans="1:26" x14ac:dyDescent="0.3">
      <c r="C29" s="1" t="s">
        <v>32</v>
      </c>
      <c r="D29" s="1" t="s">
        <v>31</v>
      </c>
      <c r="E29" s="1" t="s">
        <v>30</v>
      </c>
      <c r="F29" s="1" t="s">
        <v>52</v>
      </c>
      <c r="G29" s="1" t="s">
        <v>51</v>
      </c>
      <c r="H29" s="1" t="s">
        <v>50</v>
      </c>
      <c r="I29" s="1" t="s">
        <v>35</v>
      </c>
      <c r="J29" s="1" t="s">
        <v>37</v>
      </c>
      <c r="K29" s="1" t="s">
        <v>53</v>
      </c>
      <c r="L29" s="1" t="s">
        <v>46</v>
      </c>
      <c r="O29" s="1" t="s">
        <v>32</v>
      </c>
      <c r="P29" s="1" t="s">
        <v>31</v>
      </c>
      <c r="Q29" s="1" t="s">
        <v>30</v>
      </c>
      <c r="R29" s="1" t="s">
        <v>52</v>
      </c>
      <c r="S29" s="1" t="s">
        <v>51</v>
      </c>
      <c r="T29" s="1" t="s">
        <v>50</v>
      </c>
      <c r="U29" s="1" t="s">
        <v>35</v>
      </c>
      <c r="V29" s="1" t="s">
        <v>37</v>
      </c>
      <c r="W29" s="1" t="s">
        <v>49</v>
      </c>
      <c r="X29" s="1" t="s">
        <v>48</v>
      </c>
      <c r="Y29" s="1" t="s">
        <v>47</v>
      </c>
      <c r="Z29" s="1" t="s">
        <v>46</v>
      </c>
    </row>
    <row r="30" spans="1:26" x14ac:dyDescent="0.3">
      <c r="A30" s="1" t="s">
        <v>28</v>
      </c>
      <c r="B30" s="1" t="s">
        <v>27</v>
      </c>
      <c r="C30" s="1">
        <v>73.08</v>
      </c>
      <c r="D30" s="1">
        <v>12.04</v>
      </c>
      <c r="E30" s="1">
        <v>0.01</v>
      </c>
      <c r="F30" s="1">
        <v>0.05</v>
      </c>
      <c r="G30" s="1">
        <v>0</v>
      </c>
      <c r="H30" s="1">
        <v>0.39</v>
      </c>
      <c r="I30" s="1">
        <v>0</v>
      </c>
      <c r="J30" s="1">
        <v>0</v>
      </c>
      <c r="K30" s="1">
        <v>0</v>
      </c>
      <c r="L30" s="1">
        <v>0.06</v>
      </c>
      <c r="N30" s="1" t="s">
        <v>27</v>
      </c>
      <c r="O30" s="1">
        <f>ROUNDUP(C30,0)</f>
        <v>74</v>
      </c>
      <c r="P30" s="1">
        <f>ROUNDUP(D30,0)</f>
        <v>13</v>
      </c>
      <c r="Q30" s="1">
        <f>ROUNDUP(E30,0)</f>
        <v>1</v>
      </c>
      <c r="R30" s="1">
        <f>ROUNDUP(F30,0)</f>
        <v>1</v>
      </c>
      <c r="S30" s="1">
        <f>ROUNDUP(G30,0)</f>
        <v>0</v>
      </c>
      <c r="T30" s="1">
        <f>ROUNDUP(H30,0)</f>
        <v>1</v>
      </c>
      <c r="U30" s="1">
        <f>ROUNDUP(I30,0)</f>
        <v>0</v>
      </c>
      <c r="V30" s="1">
        <f>ROUNDUP(J30,0)</f>
        <v>0</v>
      </c>
      <c r="W30" s="1">
        <v>0</v>
      </c>
      <c r="X30" s="1">
        <v>0</v>
      </c>
      <c r="Y30" s="1">
        <v>0</v>
      </c>
      <c r="Z30" s="1">
        <f>ROUNDUP(L30,0)</f>
        <v>1</v>
      </c>
    </row>
    <row r="31" spans="1:26" x14ac:dyDescent="0.3">
      <c r="A31" s="1" t="s">
        <v>4</v>
      </c>
      <c r="B31" s="1" t="s">
        <v>26</v>
      </c>
      <c r="C31" s="1">
        <v>99.895060000000001</v>
      </c>
      <c r="D31" s="1">
        <v>15.438269999999999</v>
      </c>
      <c r="E31" s="1">
        <v>0.06</v>
      </c>
      <c r="F31" s="1">
        <v>0.32</v>
      </c>
      <c r="G31" s="1">
        <v>0</v>
      </c>
      <c r="H31" s="1">
        <v>0.73</v>
      </c>
      <c r="I31" s="1">
        <v>0</v>
      </c>
      <c r="J31" s="1">
        <v>0</v>
      </c>
      <c r="K31" s="1">
        <v>0</v>
      </c>
      <c r="L31" s="1">
        <v>0.49</v>
      </c>
      <c r="N31" s="1" t="s">
        <v>26</v>
      </c>
      <c r="O31" s="1">
        <f>ROUNDUP(C31,0)</f>
        <v>100</v>
      </c>
      <c r="P31" s="1">
        <f>ROUNDUP(D31,0)</f>
        <v>16</v>
      </c>
      <c r="Q31" s="1">
        <f>ROUNDUP(E31,0)</f>
        <v>1</v>
      </c>
      <c r="R31" s="1">
        <f>ROUNDUP(F31,0)</f>
        <v>1</v>
      </c>
      <c r="S31" s="1">
        <f>ROUNDUP(G31,0)</f>
        <v>0</v>
      </c>
      <c r="T31" s="1">
        <f>ROUNDUP(H31,0)</f>
        <v>1</v>
      </c>
      <c r="U31" s="1">
        <f>ROUNDUP(I31,0)</f>
        <v>0</v>
      </c>
      <c r="V31" s="1">
        <f>ROUNDUP(J31,0)</f>
        <v>0</v>
      </c>
      <c r="W31" s="1">
        <v>0</v>
      </c>
      <c r="X31" s="1">
        <v>0</v>
      </c>
      <c r="Y31" s="1">
        <v>0</v>
      </c>
      <c r="Z31" s="1">
        <f>ROUNDUP(L31,0)</f>
        <v>1</v>
      </c>
    </row>
    <row r="32" spans="1:26" x14ac:dyDescent="0.3">
      <c r="A32" s="1" t="s">
        <v>21</v>
      </c>
      <c r="B32" s="1" t="s">
        <v>25</v>
      </c>
      <c r="C32" s="1">
        <v>19.239550000000001</v>
      </c>
      <c r="D32" s="1">
        <v>1.1399999999999999</v>
      </c>
      <c r="E32" s="1">
        <v>0.82954499999999998</v>
      </c>
      <c r="F32" s="1">
        <v>0.397727</v>
      </c>
      <c r="G32" s="1">
        <v>0.134328</v>
      </c>
      <c r="H32" s="1">
        <v>1.1100000000000001</v>
      </c>
      <c r="I32" s="1">
        <v>0</v>
      </c>
      <c r="J32" s="1">
        <v>0</v>
      </c>
      <c r="K32" s="1">
        <v>0</v>
      </c>
      <c r="L32" s="1">
        <v>0.18</v>
      </c>
      <c r="N32" s="1" t="s">
        <v>25</v>
      </c>
      <c r="O32" s="1">
        <f>ROUNDUP(C32,0)</f>
        <v>20</v>
      </c>
      <c r="P32" s="1">
        <f>ROUNDUP(D32,0)</f>
        <v>2</v>
      </c>
      <c r="Q32" s="1">
        <f>ROUNDUP(E32,0)</f>
        <v>1</v>
      </c>
      <c r="R32" s="1">
        <f>ROUNDUP(F32,0)</f>
        <v>1</v>
      </c>
      <c r="S32" s="1">
        <f>ROUNDUP(G32,0)</f>
        <v>1</v>
      </c>
      <c r="T32" s="1">
        <f>ROUNDUP(H32,0)</f>
        <v>2</v>
      </c>
      <c r="U32" s="1">
        <f>ROUNDUP(I32,0)</f>
        <v>0</v>
      </c>
      <c r="V32" s="1">
        <f>ROUNDUP(J32,0)</f>
        <v>0</v>
      </c>
      <c r="W32" s="1">
        <v>0</v>
      </c>
      <c r="X32" s="1">
        <v>0</v>
      </c>
      <c r="Y32" s="1">
        <v>0</v>
      </c>
      <c r="Z32" s="1">
        <f>ROUNDUP(L32,0)</f>
        <v>1</v>
      </c>
    </row>
    <row r="33" spans="1:26" x14ac:dyDescent="0.3">
      <c r="A33" s="1" t="s">
        <v>3</v>
      </c>
      <c r="B33" s="1" t="s">
        <v>24</v>
      </c>
      <c r="C33" s="1">
        <v>62</v>
      </c>
      <c r="D33" s="1">
        <v>11.25</v>
      </c>
      <c r="E33" s="1">
        <v>0.11</v>
      </c>
      <c r="F33" s="1">
        <v>0.33333299999999999</v>
      </c>
      <c r="G33" s="1">
        <v>0</v>
      </c>
      <c r="H33" s="1">
        <v>2.39</v>
      </c>
      <c r="I33" s="1">
        <v>0</v>
      </c>
      <c r="J33" s="1">
        <v>0</v>
      </c>
      <c r="K33" s="1">
        <v>0</v>
      </c>
      <c r="L33" s="1">
        <v>1.04</v>
      </c>
      <c r="N33" s="1" t="s">
        <v>24</v>
      </c>
      <c r="O33" s="1">
        <f>ROUNDUP(C33,0)</f>
        <v>62</v>
      </c>
      <c r="P33" s="1">
        <f>ROUNDUP(D33,0)</f>
        <v>12</v>
      </c>
      <c r="Q33" s="1">
        <f>ROUNDUP(E33,0)</f>
        <v>1</v>
      </c>
      <c r="R33" s="1">
        <f>ROUNDUP(F33,0)</f>
        <v>1</v>
      </c>
      <c r="S33" s="1">
        <f>ROUNDUP(G33,0)</f>
        <v>0</v>
      </c>
      <c r="T33" s="1">
        <f>ROUNDUP(H33,0)</f>
        <v>3</v>
      </c>
      <c r="U33" s="1">
        <f>ROUNDUP(I33,0)</f>
        <v>0</v>
      </c>
      <c r="V33" s="1">
        <f>ROUNDUP(J33,0)</f>
        <v>0</v>
      </c>
      <c r="W33" s="1">
        <v>0</v>
      </c>
      <c r="X33" s="1">
        <v>0</v>
      </c>
      <c r="Y33" s="1">
        <v>0</v>
      </c>
      <c r="Z33" s="1">
        <f>ROUNDUP(L33,0)</f>
        <v>2</v>
      </c>
    </row>
    <row r="34" spans="1:26" x14ac:dyDescent="0.3">
      <c r="A34" s="1" t="s">
        <v>20</v>
      </c>
      <c r="B34" s="1" t="s">
        <v>23</v>
      </c>
      <c r="C34" s="1">
        <v>38.75</v>
      </c>
      <c r="D34" s="1">
        <v>2.75</v>
      </c>
      <c r="E34" s="1">
        <v>0.14000000000000001</v>
      </c>
      <c r="F34" s="1">
        <v>0.25</v>
      </c>
      <c r="G34" s="1">
        <v>0</v>
      </c>
      <c r="H34" s="1">
        <v>1.58</v>
      </c>
      <c r="I34" s="1">
        <v>0</v>
      </c>
      <c r="J34" s="1">
        <v>0</v>
      </c>
      <c r="K34" s="1">
        <v>0</v>
      </c>
      <c r="L34" s="1">
        <v>1.28</v>
      </c>
      <c r="N34" s="1" t="s">
        <v>23</v>
      </c>
      <c r="O34" s="1">
        <f>ROUNDUP(C34,0)</f>
        <v>39</v>
      </c>
      <c r="P34" s="1">
        <f>ROUNDUP(D34,0)</f>
        <v>3</v>
      </c>
      <c r="Q34" s="1">
        <f>ROUNDUP(E34,0)</f>
        <v>1</v>
      </c>
      <c r="R34" s="1">
        <f>ROUNDUP(F34,0)</f>
        <v>1</v>
      </c>
      <c r="S34" s="1">
        <f>ROUNDUP(G34,0)</f>
        <v>0</v>
      </c>
      <c r="T34" s="1">
        <f>ROUNDUP(H34,0)</f>
        <v>2</v>
      </c>
      <c r="U34" s="1">
        <f>ROUNDUP(I34,0)</f>
        <v>0</v>
      </c>
      <c r="V34" s="1">
        <f>ROUNDUP(J34,0)</f>
        <v>0</v>
      </c>
      <c r="W34" s="1">
        <v>0</v>
      </c>
      <c r="X34" s="1">
        <v>0</v>
      </c>
      <c r="Y34" s="1">
        <v>0</v>
      </c>
      <c r="Z34" s="1">
        <f>ROUNDUP(L34,0)</f>
        <v>2</v>
      </c>
    </row>
    <row r="35" spans="1:26" x14ac:dyDescent="0.3">
      <c r="A35" s="1" t="s">
        <v>45</v>
      </c>
      <c r="B35" s="1" t="s">
        <v>44</v>
      </c>
      <c r="C35" s="1">
        <v>2.27</v>
      </c>
      <c r="D35" s="1">
        <v>0.41</v>
      </c>
      <c r="E35" s="1">
        <v>0.01</v>
      </c>
      <c r="F35" s="1">
        <v>0.23</v>
      </c>
      <c r="G35" s="1">
        <v>1.25</v>
      </c>
      <c r="H35" s="1">
        <v>0.23</v>
      </c>
      <c r="I35" s="1">
        <v>0</v>
      </c>
      <c r="J35" s="1">
        <v>0</v>
      </c>
      <c r="K35" s="1">
        <v>0</v>
      </c>
      <c r="L35" s="1">
        <v>0</v>
      </c>
      <c r="N35" s="1" t="s">
        <v>44</v>
      </c>
      <c r="O35" s="1">
        <f>ROUNDUP(C35,0)</f>
        <v>3</v>
      </c>
      <c r="P35" s="1">
        <f>ROUNDUP(D35,0)</f>
        <v>1</v>
      </c>
      <c r="Q35" s="1">
        <f>ROUNDUP(E35,0)</f>
        <v>1</v>
      </c>
      <c r="R35" s="1">
        <f>ROUNDUP(F35,0)</f>
        <v>1</v>
      </c>
      <c r="S35" s="1">
        <f>ROUNDUP(G35,0)</f>
        <v>2</v>
      </c>
      <c r="T35" s="1">
        <f>ROUNDUP(H35,0)</f>
        <v>1</v>
      </c>
      <c r="U35" s="1">
        <f>ROUNDUP(I35,0)</f>
        <v>0</v>
      </c>
      <c r="V35" s="1">
        <f>ROUNDUP(J35,0)</f>
        <v>0</v>
      </c>
      <c r="W35" s="1">
        <v>0</v>
      </c>
      <c r="X35" s="1">
        <v>0</v>
      </c>
      <c r="Y35" s="1">
        <v>0</v>
      </c>
      <c r="Z35" s="1">
        <f>ROUNDUP(L35,0)</f>
        <v>0</v>
      </c>
    </row>
    <row r="36" spans="1:26" x14ac:dyDescent="0.3">
      <c r="A36" s="1" t="s">
        <v>43</v>
      </c>
      <c r="B36" s="1" t="s">
        <v>42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N36" s="1" t="s">
        <v>42</v>
      </c>
      <c r="O36" s="1">
        <f>ROUNDUP(C36,0)</f>
        <v>0</v>
      </c>
      <c r="P36" s="1">
        <f>ROUNDUP(D36,0)</f>
        <v>0</v>
      </c>
      <c r="Q36" s="1">
        <f>ROUNDUP(E36,0)</f>
        <v>0</v>
      </c>
      <c r="R36" s="1">
        <f>ROUNDUP(F36,0)</f>
        <v>0</v>
      </c>
      <c r="S36" s="1">
        <f>ROUNDUP(G36,0)</f>
        <v>0</v>
      </c>
      <c r="T36" s="1">
        <f>ROUNDUP(H36,0)</f>
        <v>0</v>
      </c>
      <c r="U36" s="1">
        <f>ROUNDUP(I36,0)</f>
        <v>0</v>
      </c>
      <c r="V36" s="1">
        <f>ROUNDUP(J36,0)</f>
        <v>0</v>
      </c>
      <c r="W36" s="1">
        <v>1</v>
      </c>
      <c r="X36" s="1">
        <v>1</v>
      </c>
      <c r="Y36" s="1">
        <v>0</v>
      </c>
      <c r="Z36" s="1">
        <f>ROUNDUP(L36,0)</f>
        <v>0</v>
      </c>
    </row>
    <row r="37" spans="1:26" x14ac:dyDescent="0.3">
      <c r="A37" s="1" t="s">
        <v>41</v>
      </c>
      <c r="B37" s="1" t="s">
        <v>40</v>
      </c>
      <c r="C37" s="1">
        <v>119.5</v>
      </c>
      <c r="D37" s="1">
        <v>17.510000000000002</v>
      </c>
      <c r="E37" s="1">
        <v>0.52</v>
      </c>
      <c r="F37" s="1">
        <v>1</v>
      </c>
      <c r="G37" s="1">
        <v>3.05</v>
      </c>
      <c r="H37" s="1">
        <v>0.1</v>
      </c>
      <c r="I37" s="1">
        <v>0</v>
      </c>
      <c r="J37" s="1">
        <v>0</v>
      </c>
      <c r="K37" s="1">
        <v>0</v>
      </c>
      <c r="L37" s="1">
        <v>0.28000000000000003</v>
      </c>
      <c r="N37" s="1" t="s">
        <v>40</v>
      </c>
      <c r="O37" s="1">
        <f>ROUNDUP(C37,0)</f>
        <v>120</v>
      </c>
      <c r="P37" s="1">
        <f>ROUNDUP(D37,0)</f>
        <v>18</v>
      </c>
      <c r="Q37" s="1">
        <f>ROUNDUP(E37,0)</f>
        <v>1</v>
      </c>
      <c r="R37" s="1">
        <f>ROUNDUP(F37,0)</f>
        <v>1</v>
      </c>
      <c r="S37" s="1">
        <f>ROUNDUP(G37,0)</f>
        <v>4</v>
      </c>
      <c r="T37" s="1">
        <f>ROUNDUP(H37,0)</f>
        <v>1</v>
      </c>
      <c r="U37" s="1">
        <f>ROUNDUP(I37,0)</f>
        <v>0</v>
      </c>
      <c r="V37" s="1">
        <f>ROUNDUP(J37,0)</f>
        <v>0</v>
      </c>
      <c r="W37" s="1">
        <v>0</v>
      </c>
      <c r="X37" s="1">
        <v>0</v>
      </c>
      <c r="Y37" s="1">
        <v>0</v>
      </c>
      <c r="Z37" s="1">
        <f>ROUNDUP(L37,0)</f>
        <v>1</v>
      </c>
    </row>
    <row r="38" spans="1:26" x14ac:dyDescent="0.3">
      <c r="A38" s="1" t="s">
        <v>18</v>
      </c>
      <c r="B38" s="1" t="s">
        <v>39</v>
      </c>
      <c r="C38" s="1">
        <v>26.5</v>
      </c>
      <c r="D38" s="1">
        <v>5.5</v>
      </c>
      <c r="E38" s="1">
        <v>0.4</v>
      </c>
      <c r="F38" s="1">
        <v>0.25</v>
      </c>
      <c r="G38" s="1">
        <v>0</v>
      </c>
      <c r="H38" s="1">
        <v>5.2</v>
      </c>
      <c r="I38" s="1">
        <v>0</v>
      </c>
      <c r="J38" s="1">
        <v>0</v>
      </c>
      <c r="K38" s="1">
        <v>0</v>
      </c>
      <c r="L38" s="1">
        <v>1.1000000000000001</v>
      </c>
      <c r="N38" s="1" t="s">
        <v>39</v>
      </c>
      <c r="O38" s="1">
        <f>ROUNDUP(C38,0)</f>
        <v>27</v>
      </c>
      <c r="P38" s="1">
        <f>ROUNDUP(D38,0)</f>
        <v>6</v>
      </c>
      <c r="Q38" s="1">
        <f>ROUNDUP(E38,0)</f>
        <v>1</v>
      </c>
      <c r="R38" s="1">
        <f>ROUNDUP(F38,0)</f>
        <v>1</v>
      </c>
      <c r="S38" s="1">
        <f>ROUNDUP(G38,0)</f>
        <v>0</v>
      </c>
      <c r="T38" s="1">
        <f>ROUNDUP(H38,0)</f>
        <v>6</v>
      </c>
      <c r="U38" s="1">
        <f>ROUNDUP(I38,0)</f>
        <v>0</v>
      </c>
      <c r="V38" s="1">
        <f>ROUNDUP(J38,0)</f>
        <v>0</v>
      </c>
      <c r="W38" s="1">
        <v>0</v>
      </c>
      <c r="X38" s="1">
        <v>0</v>
      </c>
      <c r="Y38" s="1">
        <v>0</v>
      </c>
      <c r="Z38" s="1">
        <f>ROUNDUP(L38,0)</f>
        <v>2</v>
      </c>
    </row>
    <row r="39" spans="1:26" x14ac:dyDescent="0.3">
      <c r="A39" s="1" t="s">
        <v>38</v>
      </c>
      <c r="B39" s="1" t="s">
        <v>37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N39" s="1" t="s">
        <v>37</v>
      </c>
      <c r="O39" s="1">
        <f>ROUNDUP(C39,0)</f>
        <v>0</v>
      </c>
      <c r="P39" s="1">
        <f>ROUNDUP(D39,0)</f>
        <v>0</v>
      </c>
      <c r="Q39" s="1">
        <f>ROUNDUP(E39,0)</f>
        <v>0</v>
      </c>
      <c r="R39" s="1">
        <f>ROUNDUP(F39,0)</f>
        <v>0</v>
      </c>
      <c r="S39" s="1">
        <f>ROUNDUP(G39,0)</f>
        <v>0</v>
      </c>
      <c r="T39" s="1">
        <f>ROUNDUP(H39,0)</f>
        <v>0</v>
      </c>
      <c r="U39" s="1">
        <f>ROUNDUP(I39,0)</f>
        <v>0</v>
      </c>
      <c r="V39" s="1">
        <f>ROUNDUP(J39,0)</f>
        <v>1</v>
      </c>
      <c r="W39" s="1">
        <v>0</v>
      </c>
      <c r="X39" s="1">
        <v>0</v>
      </c>
      <c r="Y39" s="1">
        <v>0</v>
      </c>
      <c r="Z39" s="1">
        <f>ROUNDUP(L39,0)</f>
        <v>0</v>
      </c>
    </row>
    <row r="40" spans="1:26" x14ac:dyDescent="0.3">
      <c r="A40" s="1" t="s">
        <v>36</v>
      </c>
      <c r="B40" s="1" t="s">
        <v>35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N40" s="1" t="s">
        <v>35</v>
      </c>
      <c r="O40" s="1">
        <f>ROUNDUP(C40,0)</f>
        <v>0</v>
      </c>
      <c r="P40" s="1">
        <f>ROUNDUP(D40,0)</f>
        <v>0</v>
      </c>
      <c r="Q40" s="1">
        <f>ROUNDUP(E40,0)</f>
        <v>0</v>
      </c>
      <c r="R40" s="1">
        <f>ROUNDUP(F40,0)</f>
        <v>0</v>
      </c>
      <c r="S40" s="1">
        <f>ROUNDUP(G40,0)</f>
        <v>0</v>
      </c>
      <c r="T40" s="1">
        <f>ROUNDUP(H40,0)</f>
        <v>0</v>
      </c>
      <c r="U40" s="1">
        <f>ROUNDUP(I40,0)</f>
        <v>1</v>
      </c>
      <c r="V40" s="1">
        <f>ROUNDUP(J40,0)</f>
        <v>0</v>
      </c>
      <c r="W40" s="1">
        <v>0</v>
      </c>
      <c r="X40" s="1">
        <v>0</v>
      </c>
      <c r="Y40" s="1">
        <v>0</v>
      </c>
      <c r="Z40" s="1">
        <f>ROUNDUP(L40,0)</f>
        <v>0</v>
      </c>
    </row>
    <row r="42" spans="1:26" s="10" customFormat="1" ht="18" x14ac:dyDescent="0.35">
      <c r="A42" s="11" t="s">
        <v>57</v>
      </c>
    </row>
    <row r="44" spans="1:26" x14ac:dyDescent="0.3">
      <c r="N44" s="1" t="s">
        <v>56</v>
      </c>
    </row>
    <row r="45" spans="1:26" x14ac:dyDescent="0.3">
      <c r="A45" s="1" t="s">
        <v>33</v>
      </c>
      <c r="C45" s="1" t="s">
        <v>55</v>
      </c>
      <c r="D45" s="1" t="s">
        <v>16</v>
      </c>
      <c r="E45" s="1" t="s">
        <v>15</v>
      </c>
      <c r="F45" s="1" t="s">
        <v>14</v>
      </c>
      <c r="G45" s="1" t="s">
        <v>13</v>
      </c>
      <c r="H45" s="1" t="s">
        <v>12</v>
      </c>
      <c r="I45" s="1" t="s">
        <v>36</v>
      </c>
      <c r="J45" s="1" t="s">
        <v>38</v>
      </c>
      <c r="K45" s="1" t="s">
        <v>54</v>
      </c>
      <c r="L45" s="1" t="s">
        <v>6</v>
      </c>
    </row>
    <row r="46" spans="1:26" x14ac:dyDescent="0.3">
      <c r="C46" s="1" t="s">
        <v>32</v>
      </c>
      <c r="D46" s="1" t="s">
        <v>31</v>
      </c>
      <c r="E46" s="1" t="s">
        <v>30</v>
      </c>
      <c r="F46" s="1" t="s">
        <v>52</v>
      </c>
      <c r="G46" s="1" t="s">
        <v>51</v>
      </c>
      <c r="H46" s="1" t="s">
        <v>50</v>
      </c>
      <c r="I46" s="1" t="s">
        <v>35</v>
      </c>
      <c r="J46" s="1" t="s">
        <v>37</v>
      </c>
      <c r="K46" s="1" t="s">
        <v>53</v>
      </c>
      <c r="L46" s="1" t="s">
        <v>46</v>
      </c>
      <c r="O46" s="1" t="s">
        <v>32</v>
      </c>
      <c r="P46" s="1" t="s">
        <v>31</v>
      </c>
      <c r="Q46" s="1" t="s">
        <v>30</v>
      </c>
      <c r="R46" s="1" t="s">
        <v>52</v>
      </c>
      <c r="S46" s="1" t="s">
        <v>51</v>
      </c>
      <c r="T46" s="1" t="s">
        <v>50</v>
      </c>
      <c r="U46" s="1" t="s">
        <v>35</v>
      </c>
      <c r="V46" s="1" t="s">
        <v>37</v>
      </c>
      <c r="W46" s="1" t="s">
        <v>49</v>
      </c>
      <c r="X46" s="1" t="s">
        <v>48</v>
      </c>
      <c r="Y46" s="1" t="s">
        <v>47</v>
      </c>
      <c r="Z46" s="1" t="s">
        <v>46</v>
      </c>
    </row>
    <row r="47" spans="1:26" x14ac:dyDescent="0.3">
      <c r="A47" s="1" t="s">
        <v>28</v>
      </c>
      <c r="B47" s="1" t="s">
        <v>27</v>
      </c>
      <c r="C47" s="1">
        <v>297.69230800000003</v>
      </c>
      <c r="D47" s="1">
        <v>22.5</v>
      </c>
      <c r="E47" s="1">
        <v>2.1758000000000002</v>
      </c>
      <c r="F47" s="1">
        <v>3.5769000000000002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N47" s="1" t="s">
        <v>27</v>
      </c>
      <c r="O47" s="1">
        <f>ROUNDUP(C47,0)</f>
        <v>298</v>
      </c>
      <c r="P47" s="1">
        <f>ROUNDUP(D47,0)</f>
        <v>23</v>
      </c>
      <c r="Q47" s="1">
        <f>ROUNDUP(E47,0)</f>
        <v>3</v>
      </c>
      <c r="R47" s="1">
        <f>ROUNDUP(F47,0)</f>
        <v>4</v>
      </c>
      <c r="S47" s="1">
        <f>ROUNDUP(G47,0)</f>
        <v>0</v>
      </c>
      <c r="T47" s="1">
        <f>ROUNDUP(H47,0)</f>
        <v>0</v>
      </c>
      <c r="U47" s="1">
        <f>ROUNDUP(I47,0)</f>
        <v>0</v>
      </c>
      <c r="V47" s="1">
        <f>ROUNDUP(J47,0)</f>
        <v>0</v>
      </c>
      <c r="W47" s="1">
        <v>0</v>
      </c>
      <c r="X47" s="1">
        <v>0</v>
      </c>
      <c r="Y47" s="1">
        <v>0</v>
      </c>
      <c r="Z47" s="1">
        <f>ROUNDUP(L47,0)</f>
        <v>0</v>
      </c>
    </row>
    <row r="48" spans="1:26" x14ac:dyDescent="0.3">
      <c r="A48" s="1" t="s">
        <v>4</v>
      </c>
      <c r="B48" s="1" t="s">
        <v>26</v>
      </c>
      <c r="C48" s="1">
        <v>519.79894200000001</v>
      </c>
      <c r="D48" s="1">
        <v>142.94999999999999</v>
      </c>
      <c r="E48" s="1">
        <v>3.6190000000000002</v>
      </c>
      <c r="F48" s="1">
        <v>0.75929999999999997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0.03</v>
      </c>
      <c r="N48" s="1" t="s">
        <v>26</v>
      </c>
      <c r="O48" s="1">
        <f>ROUNDUP(C48,0)</f>
        <v>520</v>
      </c>
      <c r="P48" s="1">
        <f>ROUNDUP(D48,0)</f>
        <v>143</v>
      </c>
      <c r="Q48" s="1">
        <f>ROUNDUP(E48,0)</f>
        <v>4</v>
      </c>
      <c r="R48" s="1">
        <f>ROUNDUP(F48,0)</f>
        <v>1</v>
      </c>
      <c r="S48" s="1">
        <f>ROUNDUP(G48,0)</f>
        <v>0</v>
      </c>
      <c r="T48" s="1">
        <f>ROUNDUP(H48,0)</f>
        <v>0</v>
      </c>
      <c r="U48" s="1">
        <f>ROUNDUP(I48,0)</f>
        <v>0</v>
      </c>
      <c r="V48" s="1">
        <f>ROUNDUP(J48,0)</f>
        <v>0</v>
      </c>
      <c r="W48" s="1">
        <v>0</v>
      </c>
      <c r="X48" s="1">
        <v>0</v>
      </c>
      <c r="Y48" s="1">
        <v>0</v>
      </c>
      <c r="Z48" s="1">
        <f>ROUNDUP(L48,0)</f>
        <v>1</v>
      </c>
    </row>
    <row r="49" spans="1:26" x14ac:dyDescent="0.3">
      <c r="A49" s="1" t="s">
        <v>21</v>
      </c>
      <c r="B49" s="1" t="s">
        <v>25</v>
      </c>
      <c r="C49" s="1">
        <v>155.71590900000001</v>
      </c>
      <c r="D49" s="1">
        <v>29.515000000000001</v>
      </c>
      <c r="E49" s="1">
        <v>2.1212</v>
      </c>
      <c r="F49" s="1">
        <v>0.3977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N49" s="1" t="s">
        <v>25</v>
      </c>
      <c r="O49" s="1">
        <f>ROUNDUP(C49,0)</f>
        <v>156</v>
      </c>
      <c r="P49" s="1">
        <f>ROUNDUP(D49,0)</f>
        <v>30</v>
      </c>
      <c r="Q49" s="1">
        <f>ROUNDUP(E49,0)</f>
        <v>3</v>
      </c>
      <c r="R49" s="1">
        <f>ROUNDUP(F49,0)</f>
        <v>1</v>
      </c>
      <c r="S49" s="1">
        <f>ROUNDUP(G49,0)</f>
        <v>0</v>
      </c>
      <c r="T49" s="1">
        <f>ROUNDUP(H49,0)</f>
        <v>0</v>
      </c>
      <c r="U49" s="1">
        <f>ROUNDUP(I49,0)</f>
        <v>0</v>
      </c>
      <c r="V49" s="1">
        <f>ROUNDUP(J49,0)</f>
        <v>0</v>
      </c>
      <c r="W49" s="1">
        <v>0</v>
      </c>
      <c r="X49" s="1">
        <v>0</v>
      </c>
      <c r="Y49" s="1">
        <v>0</v>
      </c>
      <c r="Z49" s="1">
        <f>ROUNDUP(L49,0)</f>
        <v>0</v>
      </c>
    </row>
    <row r="50" spans="1:26" x14ac:dyDescent="0.3">
      <c r="A50" s="1" t="s">
        <v>3</v>
      </c>
      <c r="B50" s="1" t="s">
        <v>24</v>
      </c>
      <c r="C50" s="1">
        <v>138.10638299999999</v>
      </c>
      <c r="D50" s="1">
        <v>28</v>
      </c>
      <c r="E50" s="1">
        <v>2.5956999999999999</v>
      </c>
      <c r="F50" s="1">
        <v>0.38300000000000001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0.4</v>
      </c>
      <c r="N50" s="1" t="s">
        <v>24</v>
      </c>
      <c r="O50" s="1">
        <f>ROUNDUP(C50,0)</f>
        <v>139</v>
      </c>
      <c r="P50" s="1">
        <f>ROUNDUP(D50,0)</f>
        <v>28</v>
      </c>
      <c r="Q50" s="1">
        <f>ROUNDUP(E50,0)</f>
        <v>3</v>
      </c>
      <c r="R50" s="1">
        <f>ROUNDUP(F50,0)</f>
        <v>1</v>
      </c>
      <c r="S50" s="1">
        <f>ROUNDUP(G50,0)</f>
        <v>0</v>
      </c>
      <c r="T50" s="1">
        <f>ROUNDUP(H50,0)</f>
        <v>0</v>
      </c>
      <c r="U50" s="1">
        <f>ROUNDUP(I50,0)</f>
        <v>0</v>
      </c>
      <c r="V50" s="1">
        <f>ROUNDUP(J50,0)</f>
        <v>0</v>
      </c>
      <c r="W50" s="1">
        <v>0</v>
      </c>
      <c r="X50" s="1">
        <v>0</v>
      </c>
      <c r="Y50" s="1">
        <v>0</v>
      </c>
      <c r="Z50" s="1">
        <f>ROUNDUP(L50,0)</f>
        <v>1</v>
      </c>
    </row>
    <row r="51" spans="1:26" x14ac:dyDescent="0.3">
      <c r="A51" s="1" t="s">
        <v>20</v>
      </c>
      <c r="B51" s="1" t="s">
        <v>23</v>
      </c>
      <c r="C51" s="1">
        <v>82.666666699999993</v>
      </c>
      <c r="D51" s="1">
        <v>18.082999999999998</v>
      </c>
      <c r="E51" s="1">
        <v>2</v>
      </c>
      <c r="F51" s="1">
        <v>0.25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0.28999999999999998</v>
      </c>
      <c r="N51" s="1" t="s">
        <v>23</v>
      </c>
      <c r="O51" s="1">
        <f>ROUNDUP(C51,0)</f>
        <v>83</v>
      </c>
      <c r="P51" s="1">
        <f>ROUNDUP(D51,0)</f>
        <v>19</v>
      </c>
      <c r="Q51" s="1">
        <f>ROUNDUP(E51,0)</f>
        <v>2</v>
      </c>
      <c r="R51" s="1">
        <f>ROUNDUP(F51,0)</f>
        <v>1</v>
      </c>
      <c r="S51" s="1">
        <f>ROUNDUP(G51,0)</f>
        <v>0</v>
      </c>
      <c r="T51" s="1">
        <f>ROUNDUP(H51,0)</f>
        <v>0</v>
      </c>
      <c r="U51" s="1">
        <f>ROUNDUP(I51,0)</f>
        <v>0</v>
      </c>
      <c r="V51" s="1">
        <f>ROUNDUP(J51,0)</f>
        <v>0</v>
      </c>
      <c r="W51" s="1">
        <v>0</v>
      </c>
      <c r="X51" s="1">
        <v>0</v>
      </c>
      <c r="Y51" s="1">
        <v>0</v>
      </c>
      <c r="Z51" s="1">
        <f>ROUNDUP(L51,0)</f>
        <v>1</v>
      </c>
    </row>
    <row r="52" spans="1:26" x14ac:dyDescent="0.3">
      <c r="A52" s="1" t="s">
        <v>45</v>
      </c>
      <c r="B52" s="1" t="s">
        <v>44</v>
      </c>
      <c r="C52" s="1">
        <v>75.416666699999993</v>
      </c>
      <c r="D52" s="1">
        <v>14.917</v>
      </c>
      <c r="E52" s="1">
        <v>2.25</v>
      </c>
      <c r="F52" s="1">
        <v>8.3299999999999999E-2</v>
      </c>
      <c r="G52" s="1">
        <v>4.1700000000000001E-2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N52" s="1" t="s">
        <v>44</v>
      </c>
      <c r="O52" s="1">
        <f>ROUNDUP(C52,0)</f>
        <v>76</v>
      </c>
      <c r="P52" s="1">
        <f>ROUNDUP(D52,0)</f>
        <v>15</v>
      </c>
      <c r="Q52" s="1">
        <f>ROUNDUP(E52,0)</f>
        <v>3</v>
      </c>
      <c r="R52" s="1">
        <f>ROUNDUP(F52,0)</f>
        <v>1</v>
      </c>
      <c r="S52" s="1">
        <f>ROUNDUP(G52,0)</f>
        <v>1</v>
      </c>
      <c r="T52" s="1">
        <f>ROUNDUP(H52,0)</f>
        <v>1</v>
      </c>
      <c r="U52" s="1">
        <f>ROUNDUP(I52,0)</f>
        <v>0</v>
      </c>
      <c r="V52" s="1">
        <f>ROUNDUP(J52,0)</f>
        <v>0</v>
      </c>
      <c r="W52" s="1">
        <v>0</v>
      </c>
      <c r="X52" s="1">
        <v>0</v>
      </c>
      <c r="Y52" s="1">
        <v>0</v>
      </c>
      <c r="Z52" s="1">
        <f>ROUNDUP(L52,0)</f>
        <v>0</v>
      </c>
    </row>
    <row r="53" spans="1:26" x14ac:dyDescent="0.3">
      <c r="A53" s="1" t="s">
        <v>43</v>
      </c>
      <c r="B53" s="1" t="s">
        <v>42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N53" s="1" t="s">
        <v>42</v>
      </c>
      <c r="O53" s="1">
        <f>ROUNDUP(C53,0)</f>
        <v>0</v>
      </c>
      <c r="P53" s="1">
        <f>ROUNDUP(D53,0)</f>
        <v>0</v>
      </c>
      <c r="Q53" s="1">
        <f>ROUNDUP(E53,0)</f>
        <v>0</v>
      </c>
      <c r="R53" s="1">
        <f>ROUNDUP(F53,0)</f>
        <v>0</v>
      </c>
      <c r="S53" s="1">
        <f>ROUNDUP(G53,0)</f>
        <v>0</v>
      </c>
      <c r="T53" s="1">
        <f>ROUNDUP(H53,0)</f>
        <v>0</v>
      </c>
      <c r="U53" s="1">
        <f>ROUNDUP(I53,0)</f>
        <v>0</v>
      </c>
      <c r="V53" s="1">
        <f>ROUNDUP(J53,0)</f>
        <v>0</v>
      </c>
      <c r="W53" s="1">
        <v>1</v>
      </c>
      <c r="X53" s="1">
        <v>1</v>
      </c>
      <c r="Y53" s="1">
        <v>0</v>
      </c>
      <c r="Z53" s="1">
        <f>ROUNDUP(L53,0)</f>
        <v>0</v>
      </c>
    </row>
    <row r="54" spans="1:26" x14ac:dyDescent="0.3">
      <c r="A54" s="1" t="s">
        <v>41</v>
      </c>
      <c r="B54" s="1" t="s">
        <v>40</v>
      </c>
      <c r="C54" s="1">
        <v>116.333333</v>
      </c>
      <c r="D54" s="1">
        <v>23</v>
      </c>
      <c r="E54" s="1">
        <v>1.8332999999999999</v>
      </c>
      <c r="F54" s="1">
        <v>0.16669999999999999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N54" s="1" t="s">
        <v>40</v>
      </c>
      <c r="O54" s="1">
        <f>ROUNDUP(C54,0)</f>
        <v>117</v>
      </c>
      <c r="P54" s="1">
        <f>ROUNDUP(D54,0)</f>
        <v>23</v>
      </c>
      <c r="Q54" s="1">
        <f>ROUNDUP(E54,0)</f>
        <v>2</v>
      </c>
      <c r="R54" s="1">
        <f>ROUNDUP(F54,0)</f>
        <v>1</v>
      </c>
      <c r="S54" s="1">
        <f>ROUNDUP(G54,0)</f>
        <v>1</v>
      </c>
      <c r="T54" s="1">
        <f>ROUNDUP(H54,0)</f>
        <v>0</v>
      </c>
      <c r="U54" s="1">
        <f>ROUNDUP(I54,0)</f>
        <v>0</v>
      </c>
      <c r="V54" s="1">
        <f>ROUNDUP(J54,0)</f>
        <v>0</v>
      </c>
      <c r="W54" s="1">
        <v>0</v>
      </c>
      <c r="X54" s="1">
        <v>0</v>
      </c>
      <c r="Y54" s="1">
        <v>0</v>
      </c>
      <c r="Z54" s="1">
        <f>ROUNDUP(L54,0)</f>
        <v>0</v>
      </c>
    </row>
    <row r="55" spans="1:26" x14ac:dyDescent="0.3">
      <c r="A55" s="1" t="s">
        <v>18</v>
      </c>
      <c r="B55" s="1" t="s">
        <v>39</v>
      </c>
      <c r="C55" s="1">
        <v>114.25</v>
      </c>
      <c r="D55" s="1">
        <v>23</v>
      </c>
      <c r="E55" s="1">
        <v>0</v>
      </c>
      <c r="F55" s="1">
        <v>0.25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N55" s="1" t="s">
        <v>39</v>
      </c>
      <c r="O55" s="1">
        <f>ROUNDUP(C55,0)</f>
        <v>115</v>
      </c>
      <c r="P55" s="1">
        <f>ROUNDUP(D55,0)</f>
        <v>23</v>
      </c>
      <c r="Q55" s="1">
        <f>ROUNDUP(E55,0)</f>
        <v>0</v>
      </c>
      <c r="R55" s="1">
        <f>ROUNDUP(F55,0)</f>
        <v>1</v>
      </c>
      <c r="S55" s="1">
        <f>ROUNDUP(G55,0)</f>
        <v>0</v>
      </c>
      <c r="T55" s="1">
        <f>ROUNDUP(H55,0)</f>
        <v>0</v>
      </c>
      <c r="U55" s="1">
        <f>ROUNDUP(I55,0)</f>
        <v>0</v>
      </c>
      <c r="V55" s="1">
        <f>ROUNDUP(J55,0)</f>
        <v>0</v>
      </c>
      <c r="W55" s="1">
        <v>0</v>
      </c>
      <c r="X55" s="1">
        <v>0</v>
      </c>
      <c r="Y55" s="1">
        <v>0</v>
      </c>
      <c r="Z55" s="1">
        <f>ROUNDUP(L55,0)</f>
        <v>0</v>
      </c>
    </row>
    <row r="56" spans="1:26" x14ac:dyDescent="0.3">
      <c r="A56" s="1" t="s">
        <v>38</v>
      </c>
      <c r="B56" s="1" t="s">
        <v>37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N56" s="1" t="s">
        <v>37</v>
      </c>
      <c r="O56" s="1">
        <f>ROUNDUP(C56,0)</f>
        <v>0</v>
      </c>
      <c r="P56" s="1">
        <f>ROUNDUP(D56,0)</f>
        <v>0</v>
      </c>
      <c r="Q56" s="1">
        <f>ROUNDUP(E56,0)</f>
        <v>0</v>
      </c>
      <c r="R56" s="1">
        <f>ROUNDUP(F56,0)</f>
        <v>0</v>
      </c>
      <c r="S56" s="1">
        <f>ROUNDUP(G56,0)</f>
        <v>0</v>
      </c>
      <c r="T56" s="1">
        <f>ROUNDUP(H56,0)</f>
        <v>0</v>
      </c>
      <c r="U56" s="1">
        <f>ROUNDUP(I56,0)</f>
        <v>0</v>
      </c>
      <c r="V56" s="1">
        <f>ROUNDUP(J56,0)</f>
        <v>1</v>
      </c>
      <c r="W56" s="1">
        <v>0</v>
      </c>
      <c r="X56" s="1">
        <v>0</v>
      </c>
      <c r="Y56" s="1">
        <v>0</v>
      </c>
      <c r="Z56" s="1">
        <f>ROUNDUP(L56,0)</f>
        <v>0</v>
      </c>
    </row>
    <row r="57" spans="1:26" x14ac:dyDescent="0.3">
      <c r="A57" s="1" t="s">
        <v>36</v>
      </c>
      <c r="B57" s="1" t="s">
        <v>35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N57" s="1" t="s">
        <v>35</v>
      </c>
      <c r="O57" s="1">
        <f>ROUNDUP(C57,0)</f>
        <v>0</v>
      </c>
      <c r="P57" s="1">
        <f>ROUNDUP(D57,0)</f>
        <v>0</v>
      </c>
      <c r="Q57" s="1">
        <f>ROUNDUP(E57,0)</f>
        <v>0</v>
      </c>
      <c r="R57" s="1">
        <f>ROUNDUP(F57,0)</f>
        <v>0</v>
      </c>
      <c r="S57" s="1">
        <f>ROUNDUP(G57,0)</f>
        <v>0</v>
      </c>
      <c r="T57" s="1">
        <f>ROUNDUP(H57,0)</f>
        <v>0</v>
      </c>
      <c r="U57" s="1">
        <f>ROUNDUP(I57,0)</f>
        <v>1</v>
      </c>
      <c r="V57" s="1">
        <f>ROUNDUP(J57,0)</f>
        <v>0</v>
      </c>
      <c r="W57" s="1">
        <v>0</v>
      </c>
      <c r="X57" s="1">
        <v>0</v>
      </c>
      <c r="Y57" s="1">
        <v>0</v>
      </c>
      <c r="Z57" s="1">
        <f>ROUNDUP(L57,0)</f>
        <v>0</v>
      </c>
    </row>
    <row r="62" spans="1:26" x14ac:dyDescent="0.3">
      <c r="A62" s="1" t="s">
        <v>29</v>
      </c>
      <c r="C62" s="1" t="s">
        <v>55</v>
      </c>
      <c r="D62" s="1" t="s">
        <v>16</v>
      </c>
      <c r="E62" s="1" t="s">
        <v>15</v>
      </c>
      <c r="F62" s="1" t="s">
        <v>14</v>
      </c>
      <c r="G62" s="1" t="s">
        <v>13</v>
      </c>
      <c r="H62" s="1" t="s">
        <v>12</v>
      </c>
      <c r="I62" s="1" t="s">
        <v>36</v>
      </c>
      <c r="J62" s="1" t="s">
        <v>38</v>
      </c>
      <c r="K62" s="1" t="s">
        <v>54</v>
      </c>
      <c r="L62" s="1" t="s">
        <v>6</v>
      </c>
      <c r="O62" s="1" t="s">
        <v>55</v>
      </c>
      <c r="P62" s="1" t="s">
        <v>16</v>
      </c>
      <c r="Q62" s="1" t="s">
        <v>15</v>
      </c>
      <c r="R62" s="1" t="s">
        <v>14</v>
      </c>
      <c r="S62" s="1" t="s">
        <v>13</v>
      </c>
      <c r="T62" s="1" t="s">
        <v>12</v>
      </c>
      <c r="U62" s="1" t="s">
        <v>36</v>
      </c>
      <c r="V62" s="1" t="s">
        <v>38</v>
      </c>
      <c r="W62" s="1" t="s">
        <v>54</v>
      </c>
      <c r="Z62" s="1" t="s">
        <v>6</v>
      </c>
    </row>
    <row r="63" spans="1:26" x14ac:dyDescent="0.3">
      <c r="C63" s="1" t="s">
        <v>32</v>
      </c>
      <c r="D63" s="1" t="s">
        <v>31</v>
      </c>
      <c r="E63" s="1" t="s">
        <v>30</v>
      </c>
      <c r="F63" s="1" t="s">
        <v>52</v>
      </c>
      <c r="G63" s="1" t="s">
        <v>51</v>
      </c>
      <c r="H63" s="1" t="s">
        <v>50</v>
      </c>
      <c r="I63" s="1" t="s">
        <v>35</v>
      </c>
      <c r="J63" s="1" t="s">
        <v>37</v>
      </c>
      <c r="K63" s="1" t="s">
        <v>53</v>
      </c>
      <c r="L63" s="1" t="s">
        <v>46</v>
      </c>
      <c r="O63" s="1" t="s">
        <v>32</v>
      </c>
      <c r="P63" s="1" t="s">
        <v>31</v>
      </c>
      <c r="Q63" s="1" t="s">
        <v>30</v>
      </c>
      <c r="R63" s="1" t="s">
        <v>52</v>
      </c>
      <c r="S63" s="1" t="s">
        <v>51</v>
      </c>
      <c r="T63" s="1" t="s">
        <v>50</v>
      </c>
      <c r="U63" s="1" t="s">
        <v>35</v>
      </c>
      <c r="V63" s="1" t="s">
        <v>37</v>
      </c>
      <c r="W63" s="1" t="s">
        <v>49</v>
      </c>
      <c r="X63" s="1" t="s">
        <v>48</v>
      </c>
      <c r="Y63" s="1" t="s">
        <v>47</v>
      </c>
      <c r="Z63" s="1" t="s">
        <v>46</v>
      </c>
    </row>
    <row r="64" spans="1:26" x14ac:dyDescent="0.3">
      <c r="A64" s="1" t="s">
        <v>28</v>
      </c>
      <c r="B64" s="1" t="s">
        <v>27</v>
      </c>
      <c r="C64" s="1">
        <v>297.69230800000003</v>
      </c>
      <c r="D64" s="1">
        <v>26.213999999999999</v>
      </c>
      <c r="E64" s="1">
        <v>4.0713999999999997</v>
      </c>
      <c r="F64" s="1">
        <v>3.5769000000000002</v>
      </c>
      <c r="G64" s="1">
        <v>0</v>
      </c>
      <c r="H64" s="1">
        <v>0.39</v>
      </c>
      <c r="I64" s="1">
        <v>0</v>
      </c>
      <c r="J64" s="1">
        <v>0</v>
      </c>
      <c r="K64" s="1">
        <v>0</v>
      </c>
      <c r="L64" s="1">
        <v>0.06</v>
      </c>
      <c r="N64" s="1" t="s">
        <v>27</v>
      </c>
      <c r="O64" s="1">
        <f>ROUNDUP(C64,0)</f>
        <v>298</v>
      </c>
      <c r="P64" s="1">
        <f>ROUNDUP(D64,0)</f>
        <v>27</v>
      </c>
      <c r="Q64" s="1">
        <f>ROUNDUP(E64,0)</f>
        <v>5</v>
      </c>
      <c r="R64" s="1">
        <f>ROUNDUP(F64,0)</f>
        <v>4</v>
      </c>
      <c r="S64" s="1">
        <f>ROUNDUP(G64,0)</f>
        <v>0</v>
      </c>
      <c r="T64" s="1">
        <f>ROUNDUP(H64,0)</f>
        <v>1</v>
      </c>
      <c r="U64" s="1">
        <f>ROUNDUP(I64,0)</f>
        <v>0</v>
      </c>
      <c r="V64" s="1">
        <f>ROUNDUP(J64,0)</f>
        <v>0</v>
      </c>
      <c r="W64" s="1">
        <v>0</v>
      </c>
      <c r="X64" s="1">
        <v>0</v>
      </c>
      <c r="Y64" s="1">
        <v>0</v>
      </c>
      <c r="Z64" s="1">
        <f>ROUNDUP(L64,0)</f>
        <v>1</v>
      </c>
    </row>
    <row r="65" spans="1:26" x14ac:dyDescent="0.3">
      <c r="A65" s="1" t="s">
        <v>4</v>
      </c>
      <c r="B65" s="1" t="s">
        <v>26</v>
      </c>
      <c r="C65" s="1">
        <v>117.22037</v>
      </c>
      <c r="D65" s="1">
        <v>28.67</v>
      </c>
      <c r="E65" s="1">
        <v>2.76</v>
      </c>
      <c r="F65" s="1">
        <v>0.94</v>
      </c>
      <c r="G65" s="1">
        <v>0</v>
      </c>
      <c r="H65" s="1">
        <v>0.73</v>
      </c>
      <c r="I65" s="1">
        <v>0</v>
      </c>
      <c r="J65" s="1">
        <v>0</v>
      </c>
      <c r="K65" s="1">
        <v>0</v>
      </c>
      <c r="L65" s="1">
        <v>0.49</v>
      </c>
      <c r="N65" s="1" t="s">
        <v>26</v>
      </c>
      <c r="O65" s="1">
        <f>ROUNDUP(C65,0)</f>
        <v>118</v>
      </c>
      <c r="P65" s="1">
        <f>ROUNDUP(D65,0)</f>
        <v>29</v>
      </c>
      <c r="Q65" s="1">
        <f>ROUNDUP(E65,0)</f>
        <v>3</v>
      </c>
      <c r="R65" s="1">
        <f>ROUNDUP(F65,0)</f>
        <v>1</v>
      </c>
      <c r="S65" s="1">
        <f>ROUNDUP(G65,0)</f>
        <v>0</v>
      </c>
      <c r="T65" s="1">
        <f>ROUNDUP(H65,0)</f>
        <v>1</v>
      </c>
      <c r="U65" s="1">
        <f>ROUNDUP(I65,0)</f>
        <v>0</v>
      </c>
      <c r="V65" s="1">
        <f>ROUNDUP(J65,0)</f>
        <v>0</v>
      </c>
      <c r="W65" s="1">
        <v>0</v>
      </c>
      <c r="X65" s="1">
        <v>0</v>
      </c>
      <c r="Y65" s="1">
        <v>0</v>
      </c>
      <c r="Z65" s="1">
        <f>ROUNDUP(L65,0)</f>
        <v>1</v>
      </c>
    </row>
    <row r="66" spans="1:26" x14ac:dyDescent="0.3">
      <c r="A66" s="1" t="s">
        <v>21</v>
      </c>
      <c r="B66" s="1" t="s">
        <v>25</v>
      </c>
      <c r="C66" s="1">
        <v>176.37805299999999</v>
      </c>
      <c r="D66" s="1">
        <v>28.552</v>
      </c>
      <c r="E66" s="1">
        <v>4.9402999999999997</v>
      </c>
      <c r="F66" s="1">
        <v>1.9402999999999999</v>
      </c>
      <c r="G66" s="1">
        <v>0.1343</v>
      </c>
      <c r="H66" s="1">
        <v>3.73</v>
      </c>
      <c r="I66" s="1">
        <v>0</v>
      </c>
      <c r="J66" s="1">
        <v>0</v>
      </c>
      <c r="K66" s="1">
        <v>0</v>
      </c>
      <c r="L66" s="1">
        <v>0.18</v>
      </c>
      <c r="N66" s="1" t="s">
        <v>25</v>
      </c>
      <c r="O66" s="1">
        <f>ROUNDUP(C66,0)</f>
        <v>177</v>
      </c>
      <c r="P66" s="1">
        <f>ROUNDUP(D66,0)</f>
        <v>29</v>
      </c>
      <c r="Q66" s="1">
        <f>ROUNDUP(E66,0)</f>
        <v>5</v>
      </c>
      <c r="R66" s="1">
        <f>ROUNDUP(F66,0)</f>
        <v>2</v>
      </c>
      <c r="S66" s="1">
        <f>ROUNDUP(G66,0)</f>
        <v>1</v>
      </c>
      <c r="T66" s="1">
        <f>ROUNDUP(H66,0)</f>
        <v>4</v>
      </c>
      <c r="U66" s="1">
        <f>ROUNDUP(I66,0)</f>
        <v>0</v>
      </c>
      <c r="V66" s="1">
        <f>ROUNDUP(J66,0)</f>
        <v>0</v>
      </c>
      <c r="W66" s="1">
        <v>0</v>
      </c>
      <c r="X66" s="1">
        <v>0</v>
      </c>
      <c r="Y66" s="1">
        <v>0</v>
      </c>
      <c r="Z66" s="1">
        <f>ROUNDUP(L66,0)</f>
        <v>1</v>
      </c>
    </row>
    <row r="67" spans="1:26" x14ac:dyDescent="0.3">
      <c r="A67" s="1" t="s">
        <v>3</v>
      </c>
      <c r="B67" s="1" t="s">
        <v>24</v>
      </c>
      <c r="C67" s="1">
        <v>124.93</v>
      </c>
      <c r="D67" s="1">
        <v>28</v>
      </c>
      <c r="E67" s="1">
        <v>0.75</v>
      </c>
      <c r="F67" s="1">
        <v>1.6</v>
      </c>
      <c r="G67" s="1">
        <v>0</v>
      </c>
      <c r="H67" s="1">
        <v>2.39</v>
      </c>
      <c r="I67" s="1">
        <v>0</v>
      </c>
      <c r="J67" s="1">
        <v>0</v>
      </c>
      <c r="K67" s="1">
        <v>0</v>
      </c>
      <c r="L67" s="1">
        <v>1.04</v>
      </c>
      <c r="N67" s="1" t="s">
        <v>24</v>
      </c>
      <c r="O67" s="1">
        <f>ROUNDUP(C67,0)</f>
        <v>125</v>
      </c>
      <c r="P67" s="1">
        <f>ROUNDUP(D67,0)</f>
        <v>28</v>
      </c>
      <c r="Q67" s="1">
        <f>ROUNDUP(E67,0)</f>
        <v>1</v>
      </c>
      <c r="R67" s="1">
        <f>ROUNDUP(F67,0)</f>
        <v>2</v>
      </c>
      <c r="S67" s="1">
        <f>ROUNDUP(G67,0)</f>
        <v>0</v>
      </c>
      <c r="T67" s="1">
        <f>ROUNDUP(H67,0)</f>
        <v>3</v>
      </c>
      <c r="U67" s="1">
        <f>ROUNDUP(I67,0)</f>
        <v>0</v>
      </c>
      <c r="V67" s="1">
        <f>ROUNDUP(J67,0)</f>
        <v>0</v>
      </c>
      <c r="W67" s="1">
        <v>0</v>
      </c>
      <c r="X67" s="1">
        <v>0</v>
      </c>
      <c r="Y67" s="1">
        <v>0</v>
      </c>
      <c r="Z67" s="1">
        <f>ROUNDUP(L67,0)</f>
        <v>2</v>
      </c>
    </row>
    <row r="68" spans="1:26" x14ac:dyDescent="0.3">
      <c r="A68" s="1" t="s">
        <v>20</v>
      </c>
      <c r="B68" s="1" t="s">
        <v>23</v>
      </c>
      <c r="C68" s="1">
        <v>99.14</v>
      </c>
      <c r="D68" s="1">
        <v>18.190000000000001</v>
      </c>
      <c r="E68" s="1">
        <v>2</v>
      </c>
      <c r="F68" s="1">
        <v>1.07</v>
      </c>
      <c r="G68" s="1">
        <v>0</v>
      </c>
      <c r="H68" s="1">
        <v>1.58</v>
      </c>
      <c r="I68" s="1">
        <v>0</v>
      </c>
      <c r="J68" s="1">
        <v>0</v>
      </c>
      <c r="K68" s="1">
        <v>0</v>
      </c>
      <c r="L68" s="1">
        <v>1.28</v>
      </c>
      <c r="N68" s="1" t="s">
        <v>23</v>
      </c>
      <c r="O68" s="1">
        <f>ROUNDUP(C68,0)</f>
        <v>100</v>
      </c>
      <c r="P68" s="1">
        <f>ROUNDUP(D68,0)</f>
        <v>19</v>
      </c>
      <c r="Q68" s="1">
        <f>ROUNDUP(E68,0)</f>
        <v>2</v>
      </c>
      <c r="R68" s="1">
        <f>ROUNDUP(F68,0)</f>
        <v>2</v>
      </c>
      <c r="S68" s="1">
        <f>ROUNDUP(G68,0)</f>
        <v>0</v>
      </c>
      <c r="T68" s="1">
        <f>ROUNDUP(H68,0)</f>
        <v>2</v>
      </c>
      <c r="U68" s="1">
        <f>ROUNDUP(I68,0)</f>
        <v>0</v>
      </c>
      <c r="V68" s="1">
        <f>ROUNDUP(J68,0)</f>
        <v>0</v>
      </c>
      <c r="W68" s="1">
        <v>0</v>
      </c>
      <c r="X68" s="1">
        <v>0</v>
      </c>
      <c r="Y68" s="1">
        <v>0</v>
      </c>
      <c r="Z68" s="1">
        <f>ROUNDUP(L68,0)</f>
        <v>2</v>
      </c>
    </row>
    <row r="69" spans="1:26" x14ac:dyDescent="0.3">
      <c r="A69" s="1" t="s">
        <v>45</v>
      </c>
      <c r="B69" s="1" t="s">
        <v>44</v>
      </c>
      <c r="C69" s="1">
        <v>178.25</v>
      </c>
      <c r="D69" s="1">
        <v>30.25</v>
      </c>
      <c r="E69" s="1">
        <v>8.75</v>
      </c>
      <c r="F69" s="1">
        <v>13.5</v>
      </c>
      <c r="G69" s="1">
        <v>1.25</v>
      </c>
      <c r="H69" s="1">
        <v>0.23</v>
      </c>
      <c r="I69" s="1">
        <v>0</v>
      </c>
      <c r="J69" s="1">
        <v>0</v>
      </c>
      <c r="K69" s="1">
        <v>0</v>
      </c>
      <c r="L69" s="1">
        <v>0</v>
      </c>
      <c r="N69" s="1" t="s">
        <v>44</v>
      </c>
      <c r="O69" s="1">
        <f>ROUNDUP(C69,0)</f>
        <v>179</v>
      </c>
      <c r="P69" s="1">
        <f>ROUNDUP(D69,0)</f>
        <v>31</v>
      </c>
      <c r="Q69" s="1">
        <f>ROUNDUP(E69,0)</f>
        <v>9</v>
      </c>
      <c r="R69" s="1">
        <f>ROUNDUP(F69,0)</f>
        <v>14</v>
      </c>
      <c r="S69" s="1">
        <f>ROUNDUP(G69,0)</f>
        <v>2</v>
      </c>
      <c r="T69" s="1">
        <f>ROUNDUP(H69,0)</f>
        <v>1</v>
      </c>
      <c r="U69" s="1">
        <f>ROUNDUP(I69,0)</f>
        <v>0</v>
      </c>
      <c r="V69" s="1">
        <f>ROUNDUP(J69,0)</f>
        <v>0</v>
      </c>
      <c r="W69" s="1">
        <v>0</v>
      </c>
      <c r="X69" s="1">
        <v>0</v>
      </c>
      <c r="Y69" s="1">
        <v>0</v>
      </c>
      <c r="Z69" s="1">
        <f>ROUNDUP(L69,0)</f>
        <v>0</v>
      </c>
    </row>
    <row r="70" spans="1:26" x14ac:dyDescent="0.3">
      <c r="A70" s="1" t="s">
        <v>43</v>
      </c>
      <c r="B70" s="1" t="s">
        <v>42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N70" s="1" t="s">
        <v>42</v>
      </c>
      <c r="O70" s="1">
        <f>ROUNDUP(C70,0)</f>
        <v>0</v>
      </c>
      <c r="P70" s="1">
        <f>ROUNDUP(D70,0)</f>
        <v>0</v>
      </c>
      <c r="Q70" s="1">
        <f>ROUNDUP(E70,0)</f>
        <v>0</v>
      </c>
      <c r="R70" s="1">
        <f>ROUNDUP(F70,0)</f>
        <v>0</v>
      </c>
      <c r="S70" s="1">
        <f>ROUNDUP(G70,0)</f>
        <v>0</v>
      </c>
      <c r="T70" s="1">
        <f>ROUNDUP(H70,0)</f>
        <v>0</v>
      </c>
      <c r="U70" s="1">
        <f>ROUNDUP(I70,0)</f>
        <v>0</v>
      </c>
      <c r="V70" s="1">
        <f>ROUNDUP(J70,0)</f>
        <v>0</v>
      </c>
      <c r="W70" s="1">
        <v>1</v>
      </c>
      <c r="X70" s="1">
        <v>1</v>
      </c>
      <c r="Y70" s="1">
        <v>0</v>
      </c>
      <c r="Z70" s="1">
        <f>ROUNDUP(L70,0)</f>
        <v>0</v>
      </c>
    </row>
    <row r="71" spans="1:26" x14ac:dyDescent="0.3">
      <c r="A71" s="1" t="s">
        <v>41</v>
      </c>
      <c r="B71" s="1" t="s">
        <v>40</v>
      </c>
      <c r="C71" s="1">
        <v>585.21</v>
      </c>
      <c r="D71" s="1">
        <v>34.450000000000003</v>
      </c>
      <c r="E71" s="1">
        <v>4</v>
      </c>
      <c r="F71" s="1">
        <v>3.51</v>
      </c>
      <c r="G71" s="1">
        <v>3.12</v>
      </c>
      <c r="H71" s="1">
        <v>5.43</v>
      </c>
      <c r="I71" s="1">
        <v>0</v>
      </c>
      <c r="J71" s="1">
        <v>0</v>
      </c>
      <c r="K71" s="1">
        <v>0</v>
      </c>
      <c r="L71" s="1">
        <v>0.4</v>
      </c>
      <c r="N71" s="1" t="s">
        <v>40</v>
      </c>
      <c r="O71" s="1">
        <f>ROUNDUP(C71,0)</f>
        <v>586</v>
      </c>
      <c r="P71" s="1">
        <f>ROUNDUP(D71,0)</f>
        <v>35</v>
      </c>
      <c r="Q71" s="1">
        <f>ROUNDUP(E71,0)</f>
        <v>4</v>
      </c>
      <c r="R71" s="1">
        <f>ROUNDUP(F71,0)</f>
        <v>4</v>
      </c>
      <c r="S71" s="1">
        <f>ROUNDUP(G71,0)</f>
        <v>4</v>
      </c>
      <c r="T71" s="1">
        <f>ROUNDUP(H71,0)</f>
        <v>6</v>
      </c>
      <c r="U71" s="1">
        <f>ROUNDUP(I71,0)</f>
        <v>0</v>
      </c>
      <c r="V71" s="1">
        <f>ROUNDUP(J71,0)</f>
        <v>0</v>
      </c>
      <c r="W71" s="1">
        <v>0</v>
      </c>
      <c r="X71" s="1">
        <v>0</v>
      </c>
      <c r="Y71" s="1">
        <v>0</v>
      </c>
      <c r="Z71" s="1">
        <f>ROUNDUP(L71,0)</f>
        <v>1</v>
      </c>
    </row>
    <row r="72" spans="1:26" x14ac:dyDescent="0.3">
      <c r="A72" s="1" t="s">
        <v>18</v>
      </c>
      <c r="B72" s="1" t="s">
        <v>39</v>
      </c>
      <c r="C72" s="1">
        <v>217</v>
      </c>
      <c r="D72" s="1">
        <v>28.84</v>
      </c>
      <c r="E72" s="1">
        <v>0.4</v>
      </c>
      <c r="F72" s="1">
        <v>2.4900000000000002</v>
      </c>
      <c r="G72" s="1">
        <v>0</v>
      </c>
      <c r="H72" s="1">
        <v>5.2</v>
      </c>
      <c r="I72" s="1">
        <v>0</v>
      </c>
      <c r="J72" s="1">
        <v>0</v>
      </c>
      <c r="K72" s="1">
        <v>0</v>
      </c>
      <c r="L72" s="1">
        <v>1.1000000000000001</v>
      </c>
      <c r="N72" s="1" t="s">
        <v>39</v>
      </c>
      <c r="O72" s="1">
        <f>ROUNDUP(C72,0)</f>
        <v>217</v>
      </c>
      <c r="P72" s="1">
        <f>ROUNDUP(D72,0)</f>
        <v>29</v>
      </c>
      <c r="Q72" s="1">
        <f>ROUNDUP(E72,0)</f>
        <v>1</v>
      </c>
      <c r="R72" s="1">
        <f>ROUNDUP(F72,0)</f>
        <v>3</v>
      </c>
      <c r="S72" s="1">
        <f>ROUNDUP(G72,0)</f>
        <v>0</v>
      </c>
      <c r="T72" s="1">
        <f>ROUNDUP(H72,0)</f>
        <v>6</v>
      </c>
      <c r="U72" s="1">
        <f>ROUNDUP(I72,0)</f>
        <v>0</v>
      </c>
      <c r="V72" s="1">
        <f>ROUNDUP(J72,0)</f>
        <v>0</v>
      </c>
      <c r="W72" s="1">
        <v>0</v>
      </c>
      <c r="X72" s="1">
        <v>0</v>
      </c>
      <c r="Y72" s="1">
        <v>0</v>
      </c>
      <c r="Z72" s="1">
        <f>ROUNDUP(L72,0)</f>
        <v>2</v>
      </c>
    </row>
    <row r="73" spans="1:26" x14ac:dyDescent="0.3">
      <c r="A73" s="1" t="s">
        <v>38</v>
      </c>
      <c r="B73" s="1" t="s">
        <v>37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N73" s="1" t="s">
        <v>37</v>
      </c>
      <c r="O73" s="1">
        <f>ROUNDUP(C73,0)</f>
        <v>0</v>
      </c>
      <c r="P73" s="1">
        <f>ROUNDUP(D73,0)</f>
        <v>0</v>
      </c>
      <c r="Q73" s="1">
        <f>ROUNDUP(E73,0)</f>
        <v>0</v>
      </c>
      <c r="R73" s="1">
        <f>ROUNDUP(F73,0)</f>
        <v>0</v>
      </c>
      <c r="S73" s="1">
        <f>ROUNDUP(G73,0)</f>
        <v>0</v>
      </c>
      <c r="T73" s="1">
        <f>ROUNDUP(H73,0)</f>
        <v>0</v>
      </c>
      <c r="U73" s="1">
        <f>ROUNDUP(I73,0)</f>
        <v>0</v>
      </c>
      <c r="V73" s="1">
        <f>ROUNDUP(J73,0)</f>
        <v>1</v>
      </c>
      <c r="W73" s="1">
        <v>0</v>
      </c>
      <c r="X73" s="1">
        <v>0</v>
      </c>
      <c r="Y73" s="1">
        <v>0</v>
      </c>
      <c r="Z73" s="1">
        <f>ROUNDUP(L73,0)</f>
        <v>0</v>
      </c>
    </row>
    <row r="74" spans="1:26" x14ac:dyDescent="0.3">
      <c r="A74" s="1" t="s">
        <v>36</v>
      </c>
      <c r="B74" s="1" t="s">
        <v>35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N74" s="1" t="s">
        <v>35</v>
      </c>
      <c r="O74" s="1">
        <f>ROUNDUP(C74,0)</f>
        <v>0</v>
      </c>
      <c r="P74" s="1">
        <f>ROUNDUP(D74,0)</f>
        <v>0</v>
      </c>
      <c r="Q74" s="1">
        <f>ROUNDUP(E74,0)</f>
        <v>0</v>
      </c>
      <c r="R74" s="1">
        <f>ROUNDUP(F74,0)</f>
        <v>0</v>
      </c>
      <c r="S74" s="1">
        <f>ROUNDUP(G74,0)</f>
        <v>0</v>
      </c>
      <c r="T74" s="1">
        <f>ROUNDUP(H74,0)</f>
        <v>0</v>
      </c>
      <c r="U74" s="1">
        <f>ROUNDUP(I74,0)</f>
        <v>1</v>
      </c>
      <c r="V74" s="1">
        <f>ROUNDUP(J74,0)</f>
        <v>0</v>
      </c>
      <c r="W74" s="1">
        <v>0</v>
      </c>
      <c r="X74" s="1">
        <v>0</v>
      </c>
      <c r="Y74" s="1">
        <v>0</v>
      </c>
      <c r="Z74" s="1">
        <f>ROUNDUP(L74,0)</f>
        <v>0</v>
      </c>
    </row>
    <row r="76" spans="1:26" ht="18" x14ac:dyDescent="0.35">
      <c r="A76" s="9" t="s">
        <v>34</v>
      </c>
    </row>
    <row r="78" spans="1:26" x14ac:dyDescent="0.3">
      <c r="A78" s="1" t="s">
        <v>33</v>
      </c>
      <c r="O78" s="1" t="s">
        <v>32</v>
      </c>
      <c r="P78" s="1" t="s">
        <v>31</v>
      </c>
      <c r="Q78" s="1" t="s">
        <v>30</v>
      </c>
    </row>
    <row r="79" spans="1:26" ht="15.6" customHeight="1" x14ac:dyDescent="0.3"/>
    <row r="80" spans="1:26" x14ac:dyDescent="0.3">
      <c r="A80" s="1" t="s">
        <v>28</v>
      </c>
      <c r="B80" s="1" t="s">
        <v>27</v>
      </c>
      <c r="O80" s="1">
        <f>CEILING(AVERAGE(O47,O13),1)</f>
        <v>180</v>
      </c>
      <c r="P80" s="1">
        <f>CEILING(AVERAGE(P47,P13),1)</f>
        <v>15</v>
      </c>
      <c r="Q80" s="1">
        <f>CEILING(AVERAGE(Q47,Q13),1)</f>
        <v>2</v>
      </c>
      <c r="R80" s="1">
        <f>CEILING(AVERAGE(R47,R13),1)</f>
        <v>3</v>
      </c>
      <c r="S80" s="1">
        <f>CEILING(AVERAGE(S47,S13),1)</f>
        <v>0</v>
      </c>
      <c r="T80" s="1">
        <f>CEILING(AVERAGE(T47,T13),1)</f>
        <v>0</v>
      </c>
      <c r="U80" s="1">
        <f>CEILING(AVERAGE(U47,U13),1)</f>
        <v>0</v>
      </c>
      <c r="V80" s="1">
        <f>CEILING(AVERAGE(V47,V13),1)</f>
        <v>0</v>
      </c>
      <c r="W80" s="1">
        <f>CEILING(AVERAGE(W47,W13),1)</f>
        <v>0</v>
      </c>
      <c r="Z80" s="1">
        <f>CEILING(AVERAGE(Z47,Z13),1)</f>
        <v>0</v>
      </c>
    </row>
    <row r="81" spans="1:26" x14ac:dyDescent="0.3">
      <c r="A81" s="1" t="s">
        <v>4</v>
      </c>
      <c r="B81" s="1" t="s">
        <v>26</v>
      </c>
      <c r="O81" s="1">
        <f>CEILING(AVERAGE(O48,O14),1)</f>
        <v>272</v>
      </c>
      <c r="P81" s="1">
        <f>CEILING(AVERAGE(P48,P14),1)</f>
        <v>73</v>
      </c>
      <c r="Q81" s="1">
        <f>CEILING(AVERAGE(Q48,Q14),1)</f>
        <v>3</v>
      </c>
      <c r="R81" s="1">
        <f>CEILING(AVERAGE(R48,R14),1)</f>
        <v>1</v>
      </c>
      <c r="S81" s="1">
        <f>CEILING(AVERAGE(S48,S14),1)</f>
        <v>0</v>
      </c>
      <c r="T81" s="1">
        <f>CEILING(AVERAGE(T48,T14),1)</f>
        <v>0</v>
      </c>
      <c r="U81" s="1">
        <f>CEILING(AVERAGE(U48,U14),1)</f>
        <v>0</v>
      </c>
      <c r="V81" s="1">
        <f>CEILING(AVERAGE(V48,V14),1)</f>
        <v>0</v>
      </c>
      <c r="W81" s="1">
        <f>CEILING(AVERAGE(W48,W14),1)</f>
        <v>0</v>
      </c>
      <c r="Z81" s="1">
        <f>CEILING(AVERAGE(Z48,Z14),1)</f>
        <v>1</v>
      </c>
    </row>
    <row r="82" spans="1:26" x14ac:dyDescent="0.3">
      <c r="A82" s="1" t="s">
        <v>21</v>
      </c>
      <c r="B82" s="1" t="s">
        <v>25</v>
      </c>
      <c r="O82" s="1">
        <f>CEILING(AVERAGE(O49,O15),1)</f>
        <v>93</v>
      </c>
      <c r="P82" s="1">
        <f>CEILING(AVERAGE(P49,P15),1)</f>
        <v>17</v>
      </c>
      <c r="Q82" s="1">
        <f>CEILING(AVERAGE(Q49,Q15),1)</f>
        <v>2</v>
      </c>
      <c r="R82" s="1">
        <f>CEILING(AVERAGE(R49,R15),1)</f>
        <v>1</v>
      </c>
      <c r="S82" s="1">
        <f>CEILING(AVERAGE(S49,S15),1)</f>
        <v>0</v>
      </c>
      <c r="T82" s="1">
        <f>CEILING(AVERAGE(T49,T15),1)</f>
        <v>0</v>
      </c>
      <c r="U82" s="1">
        <f>CEILING(AVERAGE(U49,U15),1)</f>
        <v>0</v>
      </c>
      <c r="V82" s="1">
        <f>CEILING(AVERAGE(V49,V15),1)</f>
        <v>0</v>
      </c>
      <c r="W82" s="1">
        <f>CEILING(AVERAGE(W49,W15),1)</f>
        <v>0</v>
      </c>
      <c r="Z82" s="1">
        <f>CEILING(AVERAGE(Z49,Z15),1)</f>
        <v>0</v>
      </c>
    </row>
    <row r="83" spans="1:26" x14ac:dyDescent="0.3">
      <c r="A83" s="1" t="s">
        <v>3</v>
      </c>
      <c r="B83" s="1" t="s">
        <v>24</v>
      </c>
      <c r="O83" s="1">
        <f>CEILING(AVERAGE(O50,O16),1)</f>
        <v>101</v>
      </c>
      <c r="P83" s="1">
        <f>CEILING(AVERAGE(P50,P16),1)</f>
        <v>20</v>
      </c>
      <c r="Q83" s="1">
        <f>CEILING(AVERAGE(Q50,Q16),1)</f>
        <v>3</v>
      </c>
      <c r="R83" s="1">
        <f>CEILING(AVERAGE(R50,R16),1)</f>
        <v>1</v>
      </c>
      <c r="S83" s="1">
        <f>CEILING(AVERAGE(S50,S16),1)</f>
        <v>0</v>
      </c>
      <c r="T83" s="1">
        <f>CEILING(AVERAGE(T50,T16),1)</f>
        <v>0</v>
      </c>
      <c r="U83" s="1">
        <f>CEILING(AVERAGE(U50,U16),1)</f>
        <v>0</v>
      </c>
      <c r="V83" s="1">
        <f>CEILING(AVERAGE(V50,V16),1)</f>
        <v>0</v>
      </c>
      <c r="W83" s="1">
        <f>CEILING(AVERAGE(W50,W16),1)</f>
        <v>0</v>
      </c>
      <c r="Z83" s="1">
        <f>CEILING(AVERAGE(Z50,Z16),1)</f>
        <v>1</v>
      </c>
    </row>
    <row r="84" spans="1:26" x14ac:dyDescent="0.3">
      <c r="A84" s="1" t="s">
        <v>20</v>
      </c>
      <c r="B84" s="1" t="s">
        <v>23</v>
      </c>
      <c r="O84" s="1">
        <f>CEILING(AVERAGE(O51,O17),1)</f>
        <v>49</v>
      </c>
      <c r="P84" s="1">
        <f>CEILING(AVERAGE(P51,P17),1)</f>
        <v>10</v>
      </c>
      <c r="Q84" s="1">
        <f>CEILING(AVERAGE(Q51,Q17),1)</f>
        <v>2</v>
      </c>
      <c r="R84" s="1">
        <f>CEILING(AVERAGE(R51,R17),1)</f>
        <v>1</v>
      </c>
      <c r="S84" s="1">
        <f>CEILING(AVERAGE(S51,S17),1)</f>
        <v>0</v>
      </c>
      <c r="T84" s="1">
        <f>CEILING(AVERAGE(T51,T17),1)</f>
        <v>0</v>
      </c>
      <c r="U84" s="1">
        <f>CEILING(AVERAGE(U51,U17),1)</f>
        <v>0</v>
      </c>
      <c r="V84" s="1">
        <f>CEILING(AVERAGE(V51,V17),1)</f>
        <v>0</v>
      </c>
      <c r="W84" s="1">
        <f>CEILING(AVERAGE(W51,W17),1)</f>
        <v>0</v>
      </c>
      <c r="Z84" s="1">
        <f>CEILING(AVERAGE(Z51,Z17),1)</f>
        <v>1</v>
      </c>
    </row>
    <row r="87" spans="1:26" x14ac:dyDescent="0.3">
      <c r="A87" s="1" t="s">
        <v>29</v>
      </c>
    </row>
    <row r="89" spans="1:26" x14ac:dyDescent="0.3">
      <c r="A89" s="1" t="s">
        <v>28</v>
      </c>
      <c r="B89" s="1" t="s">
        <v>27</v>
      </c>
      <c r="O89" s="1">
        <f>CEILING(AVERAGE(O64,O30),1)</f>
        <v>186</v>
      </c>
      <c r="P89" s="1">
        <f>CEILING(AVERAGE(P64,P30),1)</f>
        <v>20</v>
      </c>
      <c r="Q89" s="1">
        <f>CEILING(AVERAGE(Q64,Q30),1)</f>
        <v>3</v>
      </c>
      <c r="R89" s="1">
        <f>CEILING(AVERAGE(R64,R30),1)</f>
        <v>3</v>
      </c>
      <c r="S89" s="1">
        <f>CEILING(AVERAGE(S64,S30),1)</f>
        <v>0</v>
      </c>
      <c r="T89" s="1">
        <f>CEILING(AVERAGE(T64,T30),1)</f>
        <v>1</v>
      </c>
      <c r="U89" s="1">
        <f>CEILING(AVERAGE(U64,U30),1)</f>
        <v>0</v>
      </c>
      <c r="V89" s="1">
        <f>CEILING(AVERAGE(V64,V30),1)</f>
        <v>0</v>
      </c>
      <c r="W89" s="1">
        <f>CEILING(AVERAGE(W64,W30),1)</f>
        <v>0</v>
      </c>
      <c r="Z89" s="1">
        <f>CEILING(AVERAGE(Z64,Z30),1)</f>
        <v>1</v>
      </c>
    </row>
    <row r="90" spans="1:26" x14ac:dyDescent="0.3">
      <c r="A90" s="1" t="s">
        <v>4</v>
      </c>
      <c r="B90" s="1" t="s">
        <v>26</v>
      </c>
      <c r="O90" s="1">
        <f>CEILING(AVERAGE(O65,O31),1)</f>
        <v>109</v>
      </c>
      <c r="P90" s="1">
        <f>CEILING(AVERAGE(P65,P31),1)</f>
        <v>23</v>
      </c>
      <c r="Q90" s="1">
        <f>CEILING(AVERAGE(Q65,Q31),1)</f>
        <v>2</v>
      </c>
      <c r="R90" s="1">
        <f>CEILING(AVERAGE(R65,R31),1)</f>
        <v>1</v>
      </c>
      <c r="S90" s="1">
        <f>CEILING(AVERAGE(S65,S31),1)</f>
        <v>0</v>
      </c>
      <c r="T90" s="1">
        <f>CEILING(AVERAGE(T65,T31),1)</f>
        <v>1</v>
      </c>
      <c r="U90" s="1">
        <f>CEILING(AVERAGE(U65,U31),1)</f>
        <v>0</v>
      </c>
      <c r="V90" s="1">
        <f>CEILING(AVERAGE(V65,V31),1)</f>
        <v>0</v>
      </c>
      <c r="W90" s="1">
        <f>CEILING(AVERAGE(W65,W31),1)</f>
        <v>0</v>
      </c>
      <c r="Z90" s="1">
        <f>CEILING(AVERAGE(Z65,Z31),1)</f>
        <v>1</v>
      </c>
    </row>
    <row r="91" spans="1:26" x14ac:dyDescent="0.3">
      <c r="A91" s="1" t="s">
        <v>21</v>
      </c>
      <c r="B91" s="1" t="s">
        <v>25</v>
      </c>
      <c r="O91" s="1">
        <f>CEILING(AVERAGE(O66,O32),1)</f>
        <v>99</v>
      </c>
      <c r="P91" s="1">
        <f>CEILING(AVERAGE(P66,P32),1)</f>
        <v>16</v>
      </c>
      <c r="Q91" s="1">
        <f>CEILING(AVERAGE(Q66,Q32),1)</f>
        <v>3</v>
      </c>
      <c r="R91" s="1">
        <f>CEILING(AVERAGE(R66,R32),1)</f>
        <v>2</v>
      </c>
      <c r="S91" s="1">
        <f>CEILING(AVERAGE(S66,S32),1)</f>
        <v>1</v>
      </c>
      <c r="T91" s="1">
        <f>CEILING(AVERAGE(T66,T32),1)</f>
        <v>3</v>
      </c>
      <c r="U91" s="1">
        <f>CEILING(AVERAGE(U66,U32),1)</f>
        <v>0</v>
      </c>
      <c r="V91" s="1">
        <f>CEILING(AVERAGE(V66,V32),1)</f>
        <v>0</v>
      </c>
      <c r="W91" s="1">
        <f>CEILING(AVERAGE(W66,W32),1)</f>
        <v>0</v>
      </c>
      <c r="Z91" s="1">
        <f>CEILING(AVERAGE(Z66,Z32),1)</f>
        <v>1</v>
      </c>
    </row>
    <row r="92" spans="1:26" x14ac:dyDescent="0.3">
      <c r="A92" s="1" t="s">
        <v>3</v>
      </c>
      <c r="B92" s="1" t="s">
        <v>24</v>
      </c>
      <c r="O92" s="1">
        <f>CEILING(AVERAGE(O67,O33),1)</f>
        <v>94</v>
      </c>
      <c r="P92" s="1">
        <f>CEILING(AVERAGE(P67,P33),1)</f>
        <v>20</v>
      </c>
      <c r="Q92" s="1">
        <f>CEILING(AVERAGE(Q67,Q33),1)</f>
        <v>1</v>
      </c>
      <c r="R92" s="1">
        <f>CEILING(AVERAGE(R67,R33),1)</f>
        <v>2</v>
      </c>
      <c r="S92" s="1">
        <f>CEILING(AVERAGE(S67,S33),1)</f>
        <v>0</v>
      </c>
      <c r="T92" s="1">
        <f>CEILING(AVERAGE(T67,T33),1)</f>
        <v>3</v>
      </c>
      <c r="U92" s="1">
        <f>CEILING(AVERAGE(U67,U33),1)</f>
        <v>0</v>
      </c>
      <c r="V92" s="1">
        <f>CEILING(AVERAGE(V67,V33),1)</f>
        <v>0</v>
      </c>
      <c r="W92" s="1">
        <f>CEILING(AVERAGE(W67,W33),1)</f>
        <v>0</v>
      </c>
      <c r="Z92" s="1">
        <f>CEILING(AVERAGE(Z67,Z33),1)</f>
        <v>2</v>
      </c>
    </row>
    <row r="93" spans="1:26" x14ac:dyDescent="0.3">
      <c r="A93" s="1" t="s">
        <v>20</v>
      </c>
      <c r="B93" s="1" t="s">
        <v>23</v>
      </c>
      <c r="O93" s="1">
        <f>CEILING(AVERAGE(O68,O34),1)</f>
        <v>70</v>
      </c>
      <c r="P93" s="1">
        <f>CEILING(AVERAGE(P68,P34),1)</f>
        <v>11</v>
      </c>
      <c r="Q93" s="1">
        <f>CEILING(AVERAGE(Q68,Q34),1)</f>
        <v>2</v>
      </c>
      <c r="R93" s="1">
        <f>CEILING(AVERAGE(R68,R34),1)</f>
        <v>2</v>
      </c>
      <c r="S93" s="1">
        <f>CEILING(AVERAGE(S68,S34),1)</f>
        <v>0</v>
      </c>
      <c r="T93" s="1">
        <f>CEILING(AVERAGE(T68,T34),1)</f>
        <v>2</v>
      </c>
      <c r="U93" s="1">
        <f>CEILING(AVERAGE(U68,U34),1)</f>
        <v>0</v>
      </c>
      <c r="V93" s="1">
        <f>CEILING(AVERAGE(V68,V34),1)</f>
        <v>0</v>
      </c>
      <c r="W93" s="1">
        <f>CEILING(AVERAGE(W68,W34),1)</f>
        <v>0</v>
      </c>
      <c r="Z93" s="1">
        <f>CEILING(AVERAGE(Z68,Z34),1)</f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Counts_Table</vt:lpstr>
      <vt:lpstr>Counts_Data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Rutherford</dc:creator>
  <cp:lastModifiedBy>Jeff Rutherford</cp:lastModifiedBy>
  <dcterms:created xsi:type="dcterms:W3CDTF">2015-06-05T18:17:20Z</dcterms:created>
  <dcterms:modified xsi:type="dcterms:W3CDTF">2021-02-11T03:45:30Z</dcterms:modified>
</cp:coreProperties>
</file>