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BU_paper\3_Analysis\3_Methane_Database\"/>
    </mc:Choice>
  </mc:AlternateContent>
  <xr:revisionPtr revIDLastSave="0" documentId="13_ncr:1_{FDACC7B2-40A2-4EAD-B589-DDBFDC532343}" xr6:coauthVersionLast="46" xr6:coauthVersionMax="46" xr10:uidLastSave="{00000000-0000-0000-0000-000000000000}"/>
  <bookViews>
    <workbookView xWindow="-108" yWindow="-108" windowWidth="19416" windowHeight="11016" xr2:uid="{00000000-000D-0000-FFFF-FFFF00000000}"/>
  </bookViews>
  <sheets>
    <sheet name="Fraction_Leakin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I16" i="2"/>
  <c r="J16" i="2"/>
  <c r="N16" i="2"/>
  <c r="H17" i="2"/>
  <c r="I17" i="2"/>
  <c r="J17" i="2"/>
  <c r="N17" i="2"/>
  <c r="H20" i="2"/>
  <c r="I20" i="2"/>
  <c r="J20" i="2"/>
  <c r="F21" i="2"/>
  <c r="H21" i="2"/>
  <c r="I21" i="2"/>
  <c r="J21" i="2"/>
  <c r="C26" i="2"/>
  <c r="D26" i="2"/>
  <c r="E26" i="2"/>
  <c r="F26" i="2"/>
  <c r="G26" i="2"/>
  <c r="J26" i="2"/>
  <c r="N26" i="2"/>
  <c r="C28" i="2"/>
  <c r="D28" i="2"/>
  <c r="E28" i="2"/>
  <c r="F28" i="2"/>
  <c r="G28" i="2"/>
  <c r="J28" i="2"/>
  <c r="N28" i="2"/>
  <c r="C29" i="2"/>
  <c r="D29" i="2"/>
  <c r="E29" i="2"/>
  <c r="F29" i="2"/>
  <c r="G29" i="2"/>
  <c r="J29" i="2"/>
  <c r="N29" i="2"/>
  <c r="C31" i="2"/>
  <c r="D31" i="2"/>
  <c r="E31" i="2"/>
  <c r="F31" i="2"/>
  <c r="G31" i="2"/>
  <c r="J31" i="2"/>
  <c r="N31" i="2"/>
  <c r="N56" i="2" s="1"/>
  <c r="C32" i="2"/>
  <c r="D32" i="2"/>
  <c r="E32" i="2"/>
  <c r="E54" i="2" s="1"/>
  <c r="F32" i="2"/>
  <c r="G32" i="2"/>
  <c r="J32" i="2"/>
  <c r="N32" i="2"/>
  <c r="C34" i="2"/>
  <c r="D34" i="2"/>
  <c r="K34" i="2"/>
  <c r="L34" i="2"/>
  <c r="M34" i="2"/>
  <c r="C36" i="2"/>
  <c r="D36" i="2"/>
  <c r="K36" i="2"/>
  <c r="L36" i="2"/>
  <c r="M36" i="2"/>
  <c r="C37" i="2"/>
  <c r="D37" i="2"/>
  <c r="K37" i="2"/>
  <c r="L37" i="2"/>
  <c r="M37" i="2"/>
  <c r="C39" i="2"/>
  <c r="D39" i="2"/>
  <c r="K39" i="2"/>
  <c r="L39" i="2"/>
  <c r="M39" i="2"/>
  <c r="M57" i="2" s="1"/>
  <c r="M21" i="2" s="1"/>
  <c r="C40" i="2"/>
  <c r="C53" i="2" s="1"/>
  <c r="D40" i="2"/>
  <c r="K40" i="2"/>
  <c r="L40" i="2"/>
  <c r="L54" i="2" s="1"/>
  <c r="M40" i="2"/>
  <c r="M54" i="2" s="1"/>
  <c r="C42" i="2"/>
  <c r="D42" i="2"/>
  <c r="E42" i="2"/>
  <c r="F42" i="2"/>
  <c r="C44" i="2"/>
  <c r="D44" i="2"/>
  <c r="E44" i="2"/>
  <c r="F44" i="2"/>
  <c r="C45" i="2"/>
  <c r="D45" i="2"/>
  <c r="E45" i="2"/>
  <c r="F45" i="2"/>
  <c r="C47" i="2"/>
  <c r="D47" i="2"/>
  <c r="E47" i="2"/>
  <c r="E56" i="2" s="1"/>
  <c r="E20" i="2" s="1"/>
  <c r="F47" i="2"/>
  <c r="F56" i="2" s="1"/>
  <c r="F20" i="2" s="1"/>
  <c r="C48" i="2"/>
  <c r="D48" i="2"/>
  <c r="E48" i="2"/>
  <c r="F48" i="2"/>
  <c r="F54" i="2" s="1"/>
  <c r="D53" i="2"/>
  <c r="D16" i="2" s="1"/>
  <c r="E53" i="2"/>
  <c r="F53" i="2"/>
  <c r="G53" i="2"/>
  <c r="G16" i="2" s="1"/>
  <c r="K53" i="2"/>
  <c r="K16" i="2" s="1"/>
  <c r="C54" i="2"/>
  <c r="C17" i="2" s="1"/>
  <c r="D54" i="2"/>
  <c r="D17" i="2" s="1"/>
  <c r="G54" i="2"/>
  <c r="G17" i="2" s="1"/>
  <c r="K54" i="2"/>
  <c r="K62" i="2" s="1"/>
  <c r="C56" i="2"/>
  <c r="C20" i="2" s="1"/>
  <c r="D56" i="2"/>
  <c r="D20" i="2" s="1"/>
  <c r="G56" i="2"/>
  <c r="G20" i="2" s="1"/>
  <c r="K56" i="2"/>
  <c r="K61" i="2" s="1"/>
  <c r="K63" i="2" s="1"/>
  <c r="C57" i="2"/>
  <c r="C21" i="2" s="1"/>
  <c r="D57" i="2"/>
  <c r="D21" i="2" s="1"/>
  <c r="E57" i="2"/>
  <c r="E21" i="2" s="1"/>
  <c r="F57" i="2"/>
  <c r="G57" i="2"/>
  <c r="G21" i="2" s="1"/>
  <c r="K57" i="2"/>
  <c r="K21" i="2" s="1"/>
  <c r="L57" i="2"/>
  <c r="L21" i="2" s="1"/>
  <c r="D61" i="2"/>
  <c r="D63" i="2" s="1"/>
  <c r="G61" i="2"/>
  <c r="G63" i="2" s="1"/>
  <c r="H61" i="2"/>
  <c r="H63" i="2" s="1"/>
  <c r="C62" i="2"/>
  <c r="D62" i="2"/>
  <c r="G62" i="2"/>
  <c r="H62" i="2"/>
  <c r="F17" i="2" l="1"/>
  <c r="F62" i="2"/>
  <c r="L62" i="2"/>
  <c r="L63" i="2" s="1"/>
  <c r="L17" i="2"/>
  <c r="E17" i="2"/>
  <c r="E62" i="2"/>
  <c r="M17" i="2"/>
  <c r="M62" i="2"/>
  <c r="M63" i="2" s="1"/>
  <c r="C16" i="2"/>
  <c r="C61" i="2"/>
  <c r="C63" i="2" s="1"/>
  <c r="N61" i="2"/>
  <c r="N20" i="2"/>
  <c r="F61" i="2"/>
  <c r="E61" i="2"/>
  <c r="E63" i="2" s="1"/>
  <c r="F16" i="2"/>
  <c r="E16" i="2"/>
  <c r="N57" i="2"/>
  <c r="K20" i="2"/>
  <c r="K17" i="2"/>
  <c r="N21" i="2" l="1"/>
  <c r="N62" i="2"/>
  <c r="N63" i="2" s="1"/>
  <c r="F63" i="2"/>
</calcChain>
</file>

<file path=xl/sharedStrings.xml><?xml version="1.0" encoding="utf-8"?>
<sst xmlns="http://schemas.openxmlformats.org/spreadsheetml/2006/main" count="497" uniqueCount="72">
  <si>
    <t>&gt; 10000 ppmv</t>
  </si>
  <si>
    <t>500 - 10000 ppmv</t>
  </si>
  <si>
    <t>OTH</t>
  </si>
  <si>
    <t>CIP</t>
  </si>
  <si>
    <t>TK-V</t>
  </si>
  <si>
    <t>TK-PRV</t>
  </si>
  <si>
    <t>TK - H</t>
  </si>
  <si>
    <t>PC</t>
  </si>
  <si>
    <t>PM</t>
  </si>
  <si>
    <t>VT</t>
  </si>
  <si>
    <t>F</t>
  </si>
  <si>
    <t>REG</t>
  </si>
  <si>
    <t>CS</t>
  </si>
  <si>
    <t>PRV</t>
  </si>
  <si>
    <t>OEL</t>
  </si>
  <si>
    <t>VL</t>
  </si>
  <si>
    <t>TC</t>
  </si>
  <si>
    <t>Other/Not specified</t>
  </si>
  <si>
    <t>Chemical Injection Pump</t>
  </si>
  <si>
    <t>Tank vent/PRV</t>
  </si>
  <si>
    <t>Tank vent/hatch</t>
  </si>
  <si>
    <t>Tank vent</t>
  </si>
  <si>
    <t>Pneumatic controller/actuator</t>
  </si>
  <si>
    <t>Pump</t>
  </si>
  <si>
    <t>Vents</t>
  </si>
  <si>
    <t>Flanges</t>
  </si>
  <si>
    <t>Regulator</t>
  </si>
  <si>
    <t>Compressor seal</t>
  </si>
  <si>
    <t>Pressure-relief valve</t>
  </si>
  <si>
    <t>Open-ended line</t>
  </si>
  <si>
    <t>Valve</t>
  </si>
  <si>
    <t>Threaded connections</t>
  </si>
  <si>
    <t>Combine connectors and flanges</t>
  </si>
  <si>
    <t>Fraction leaking into standard categories</t>
  </si>
  <si>
    <t>Leak count in standard categories</t>
  </si>
  <si>
    <t>All</t>
  </si>
  <si>
    <t>Component count into standard categories</t>
  </si>
  <si>
    <t>PACSI 2019</t>
  </si>
  <si>
    <t>NR</t>
  </si>
  <si>
    <t>Not recorded</t>
  </si>
  <si>
    <t>Other</t>
  </si>
  <si>
    <t>Tank-vent</t>
  </si>
  <si>
    <t>Tank-PRV</t>
  </si>
  <si>
    <t>Tank - hatch/hole</t>
  </si>
  <si>
    <t>Here any emissions source in the ERG dataset classified as a "tank vent", "tank thief hatch", or a "tank PRV vent" is aggregated under the "tank vent" class</t>
  </si>
  <si>
    <t>Note that because ERG only sampled 1 in every 10 connectors and valves using Method 21, we multiply the leakage count in the 500-10,000 range by 10</t>
  </si>
  <si>
    <t>ERG 2011</t>
  </si>
  <si>
    <t>TV</t>
  </si>
  <si>
    <t>TP</t>
  </si>
  <si>
    <t>TH</t>
  </si>
  <si>
    <t>API 1993</t>
  </si>
  <si>
    <t>Average</t>
  </si>
  <si>
    <t>Upper bound</t>
  </si>
  <si>
    <t>Lower bound</t>
  </si>
  <si>
    <t>Chemical Inj Pump</t>
  </si>
  <si>
    <t>Pneumatic controller</t>
  </si>
  <si>
    <t>Threaded connections/ flange</t>
  </si>
  <si>
    <t>Total</t>
  </si>
  <si>
    <t>500-10,000 ppmv</t>
  </si>
  <si>
    <t>&gt; 10,000 ppmv</t>
  </si>
  <si>
    <t xml:space="preserve"> - </t>
  </si>
  <si>
    <t>500 - 10,000 ppmv</t>
  </si>
  <si>
    <t>Fraction leaking</t>
  </si>
  <si>
    <t>Leaker Count</t>
  </si>
  <si>
    <t>Component counts</t>
  </si>
  <si>
    <t>Pacsi 2019</t>
  </si>
  <si>
    <t>TO EXPORT</t>
  </si>
  <si>
    <t>pg14</t>
  </si>
  <si>
    <t>Clearstone 2018</t>
  </si>
  <si>
    <t>Reg</t>
  </si>
  <si>
    <t>Notes</t>
  </si>
  <si>
    <t>fraction emitting = 100%,  see explanation in supplementary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</si>
</sst>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rgb="FF000000"/>
      <name val="Helvetica Neue"/>
      <family val="2"/>
    </font>
    <font>
      <i/>
      <sz val="11"/>
      <color rgb="FF7F7F7F"/>
      <name val="Calibri"/>
      <family val="2"/>
    </font>
    <font>
      <sz val="10"/>
      <color theme="1"/>
      <name val="Helvetic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10" fontId="3" fillId="3" borderId="1" xfId="2" applyNumberFormat="1" applyFont="1" applyFill="1" applyBorder="1"/>
    <xf numFmtId="0" fontId="3" fillId="3" borderId="1" xfId="0" applyFont="1" applyFill="1" applyBorder="1"/>
    <xf numFmtId="10" fontId="3" fillId="3" borderId="1" xfId="2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/>
    <xf numFmtId="0" fontId="4" fillId="3" borderId="0" xfId="3" applyFont="1" applyFill="1" applyBorder="1"/>
    <xf numFmtId="0" fontId="5" fillId="4" borderId="1" xfId="0" applyFont="1" applyFill="1" applyBorder="1"/>
    <xf numFmtId="10" fontId="5" fillId="4" borderId="1" xfId="0" applyNumberFormat="1" applyFont="1" applyFill="1" applyBorder="1"/>
    <xf numFmtId="0" fontId="5" fillId="4" borderId="1" xfId="2" applyNumberFormat="1" applyFont="1" applyFill="1" applyBorder="1"/>
    <xf numFmtId="0" fontId="5" fillId="4" borderId="0" xfId="0" applyFont="1" applyFill="1"/>
    <xf numFmtId="164" fontId="3" fillId="3" borderId="1" xfId="0" applyNumberFormat="1" applyFont="1" applyFill="1" applyBorder="1"/>
    <xf numFmtId="10" fontId="6" fillId="2" borderId="0" xfId="2" applyNumberFormat="1" applyFont="1" applyFill="1" applyBorder="1" applyAlignment="1">
      <alignment horizontal="center" vertical="center"/>
    </xf>
    <xf numFmtId="0" fontId="0" fillId="5" borderId="0" xfId="0" applyFill="1"/>
    <xf numFmtId="0" fontId="3" fillId="5" borderId="0" xfId="0" applyFont="1" applyFill="1"/>
    <xf numFmtId="10" fontId="6" fillId="5" borderId="0" xfId="2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center" indent="2"/>
    </xf>
    <xf numFmtId="0" fontId="3" fillId="6" borderId="0" xfId="0" applyFont="1" applyFill="1"/>
    <xf numFmtId="10" fontId="6" fillId="5" borderId="2" xfId="2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 indent="2"/>
    </xf>
    <xf numFmtId="0" fontId="7" fillId="5" borderId="4" xfId="0" applyFont="1" applyFill="1" applyBorder="1" applyAlignment="1">
      <alignment horizontal="left" vertical="center" indent="2"/>
    </xf>
    <xf numFmtId="0" fontId="7" fillId="5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horizontal="center" vertical="center" textRotation="90" wrapText="1"/>
    </xf>
    <xf numFmtId="0" fontId="7" fillId="5" borderId="6" xfId="0" applyFont="1" applyFill="1" applyBorder="1" applyAlignment="1">
      <alignment horizontal="center" vertical="center" textRotation="90" wrapText="1"/>
    </xf>
    <xf numFmtId="0" fontId="7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164" fontId="6" fillId="5" borderId="0" xfId="0" applyNumberFormat="1" applyFont="1" applyFill="1"/>
    <xf numFmtId="10" fontId="6" fillId="5" borderId="0" xfId="0" applyNumberFormat="1" applyFont="1" applyFill="1"/>
    <xf numFmtId="164" fontId="6" fillId="5" borderId="0" xfId="0" applyNumberFormat="1" applyFont="1" applyFill="1" applyAlignment="1">
      <alignment horizontal="center" vertical="center"/>
    </xf>
    <xf numFmtId="10" fontId="6" fillId="5" borderId="0" xfId="0" applyNumberFormat="1" applyFont="1" applyFill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0" fontId="6" fillId="5" borderId="2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165" fontId="6" fillId="5" borderId="0" xfId="1" applyNumberFormat="1" applyFont="1" applyFill="1" applyBorder="1" applyAlignment="1">
      <alignment horizontal="center" vertical="center"/>
    </xf>
    <xf numFmtId="0" fontId="6" fillId="5" borderId="0" xfId="0" applyFont="1" applyFill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vertical="center"/>
    </xf>
    <xf numFmtId="10" fontId="6" fillId="5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6" fillId="5" borderId="0" xfId="1" applyNumberFormat="1" applyFont="1" applyFill="1" applyBorder="1" applyAlignment="1"/>
    <xf numFmtId="0" fontId="7" fillId="5" borderId="8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10" fontId="0" fillId="5" borderId="0" xfId="0" applyNumberFormat="1" applyFill="1"/>
    <xf numFmtId="166" fontId="0" fillId="7" borderId="0" xfId="0" applyNumberFormat="1" applyFill="1"/>
    <xf numFmtId="164" fontId="0" fillId="5" borderId="0" xfId="0" applyNumberFormat="1" applyFill="1"/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C354-94BF-4755-BE6A-98E5AC4546CF}">
  <dimension ref="B1:Y120"/>
  <sheetViews>
    <sheetView tabSelected="1" workbookViewId="0">
      <selection activeCell="J1" sqref="J1"/>
    </sheetView>
  </sheetViews>
  <sheetFormatPr defaultRowHeight="14.4"/>
  <cols>
    <col min="2" max="2" width="18.21875" customWidth="1"/>
    <col min="3" max="3" width="13.77734375" customWidth="1"/>
    <col min="4" max="10" width="10.5546875" customWidth="1"/>
    <col min="11" max="11" width="10.77734375" customWidth="1"/>
    <col min="12" max="13" width="9.21875" bestFit="1" customWidth="1"/>
    <col min="14" max="14" width="9.77734375" bestFit="1" customWidth="1"/>
    <col min="18" max="29" width="9.21875" bestFit="1" customWidth="1"/>
  </cols>
  <sheetData>
    <row r="1" spans="2:14" s="14" customFormat="1"/>
    <row r="2" spans="2:14" s="14" customFormat="1"/>
    <row r="3" spans="2:14" s="14" customFormat="1"/>
    <row r="4" spans="2:14" s="14" customFormat="1">
      <c r="B4" s="14" t="s">
        <v>70</v>
      </c>
      <c r="C4" s="50" t="s">
        <v>69</v>
      </c>
      <c r="D4" s="50" t="s">
        <v>68</v>
      </c>
      <c r="E4" s="50" t="s">
        <v>67</v>
      </c>
    </row>
    <row r="5" spans="2:14" s="14" customFormat="1">
      <c r="C5" s="50" t="s">
        <v>3</v>
      </c>
      <c r="D5" s="50" t="s">
        <v>71</v>
      </c>
      <c r="E5" s="50"/>
    </row>
    <row r="6" spans="2:14" s="14" customFormat="1">
      <c r="C6" s="14" t="s">
        <v>7</v>
      </c>
      <c r="D6" s="50" t="s">
        <v>71</v>
      </c>
    </row>
    <row r="7" spans="2:14" s="14" customFormat="1"/>
    <row r="8" spans="2:14" s="14" customFormat="1">
      <c r="C8" s="14" t="s">
        <v>66</v>
      </c>
    </row>
    <row r="9" spans="2:14" s="14" customFormat="1">
      <c r="C9" s="49">
        <v>5.6216481544742679E-4</v>
      </c>
      <c r="D9" s="49">
        <v>1.1682097806499721E-3</v>
      </c>
      <c r="E9" s="49">
        <v>4.830917874396135E-3</v>
      </c>
      <c r="F9" s="49">
        <v>2.3809523809523812E-3</v>
      </c>
      <c r="G9" s="49">
        <v>6.4516129032258063E-2</v>
      </c>
      <c r="H9" s="49">
        <v>8.8033909357678516E-3</v>
      </c>
      <c r="I9" s="49">
        <v>1</v>
      </c>
      <c r="J9" s="49">
        <v>1</v>
      </c>
      <c r="K9" s="49">
        <v>0.18830610490111779</v>
      </c>
      <c r="L9" s="49">
        <v>0</v>
      </c>
      <c r="M9" s="49">
        <v>0</v>
      </c>
      <c r="N9" s="49">
        <v>6.1194029850746269E-2</v>
      </c>
    </row>
    <row r="10" spans="2:14" s="14" customFormat="1">
      <c r="C10" s="49">
        <v>2.9023132783893998E-3</v>
      </c>
      <c r="D10" s="49">
        <v>1.3995127202674372E-2</v>
      </c>
      <c r="E10" s="49">
        <v>1.3260173754000914E-2</v>
      </c>
      <c r="F10" s="49">
        <v>5.4644808743169399E-3</v>
      </c>
      <c r="G10" s="49">
        <v>6.4516129032258063E-2</v>
      </c>
      <c r="H10" s="49">
        <v>8.8033909357678516E-3</v>
      </c>
      <c r="I10" s="49">
        <v>1</v>
      </c>
      <c r="J10" s="49">
        <v>1</v>
      </c>
      <c r="K10" s="49">
        <v>0.18830610490111779</v>
      </c>
      <c r="L10" s="49">
        <v>3.4393809114359415E-2</v>
      </c>
      <c r="M10" s="49">
        <v>2.8374892519346516E-2</v>
      </c>
      <c r="N10" s="49">
        <v>6.1194029850746269E-2</v>
      </c>
    </row>
    <row r="11" spans="2:14" s="14" customFormat="1">
      <c r="C11" s="49">
        <v>1.5072563627750743E-3</v>
      </c>
      <c r="D11" s="49">
        <v>1.8929150892374256E-3</v>
      </c>
      <c r="E11" s="49">
        <v>1.2077294685990338E-2</v>
      </c>
      <c r="F11" s="49">
        <v>2.7322404371584699E-3</v>
      </c>
      <c r="G11" s="49">
        <v>3.2258064516129031E-2</v>
      </c>
      <c r="H11" s="49">
        <v>8.8033909357678516E-3</v>
      </c>
      <c r="I11" s="49">
        <v>1</v>
      </c>
      <c r="J11" s="49">
        <v>1</v>
      </c>
      <c r="K11" s="49">
        <v>0.39552880481513325</v>
      </c>
      <c r="L11" s="49">
        <v>0</v>
      </c>
      <c r="M11" s="49">
        <v>0</v>
      </c>
      <c r="N11" s="49">
        <v>0.15223880597014924</v>
      </c>
    </row>
    <row r="12" spans="2:14" s="14" customFormat="1">
      <c r="C12" s="49">
        <v>6.931262934887765E-3</v>
      </c>
      <c r="D12" s="49">
        <v>2.4930590968326817E-2</v>
      </c>
      <c r="E12" s="49">
        <v>2.5148605395518976E-2</v>
      </c>
      <c r="F12" s="49">
        <v>3.0952380952380953E-2</v>
      </c>
      <c r="G12" s="49">
        <v>3.2258064516129031E-2</v>
      </c>
      <c r="H12" s="49">
        <v>8.8033909357678516E-3</v>
      </c>
      <c r="I12" s="49">
        <v>1</v>
      </c>
      <c r="J12" s="49">
        <v>1</v>
      </c>
      <c r="K12" s="49">
        <v>0.39552880481513325</v>
      </c>
      <c r="L12" s="49">
        <v>8.5984522785898538E-3</v>
      </c>
      <c r="M12" s="49">
        <v>8.5984522785898538E-3</v>
      </c>
      <c r="N12" s="49">
        <v>0.15223880597014924</v>
      </c>
    </row>
    <row r="13" spans="2:14" s="14" customFormat="1"/>
    <row r="14" spans="2:14" s="14" customFormat="1" ht="14.25" customHeight="1">
      <c r="B14" s="14" t="s">
        <v>59</v>
      </c>
    </row>
    <row r="15" spans="2:14" s="14" customFormat="1" ht="14.25" customHeight="1">
      <c r="C15" s="14" t="s">
        <v>56</v>
      </c>
      <c r="D15" s="14" t="s">
        <v>30</v>
      </c>
      <c r="E15" s="14" t="s">
        <v>29</v>
      </c>
      <c r="F15" s="14" t="s">
        <v>28</v>
      </c>
      <c r="G15" s="14" t="s">
        <v>27</v>
      </c>
      <c r="H15" s="14" t="s">
        <v>26</v>
      </c>
      <c r="I15" s="14" t="s">
        <v>55</v>
      </c>
      <c r="J15" s="14" t="s">
        <v>54</v>
      </c>
      <c r="K15" s="14" t="s">
        <v>43</v>
      </c>
      <c r="L15" s="14" t="s">
        <v>42</v>
      </c>
      <c r="M15" s="14" t="s">
        <v>41</v>
      </c>
      <c r="N15" s="14" t="s">
        <v>40</v>
      </c>
    </row>
    <row r="16" spans="2:14" s="14" customFormat="1">
      <c r="C16" s="48">
        <f>C53</f>
        <v>5.6216481544742679E-4</v>
      </c>
      <c r="D16" s="48">
        <f>D53</f>
        <v>1.1682097806499721E-3</v>
      </c>
      <c r="E16" s="48">
        <f>E53</f>
        <v>4.830917874396135E-3</v>
      </c>
      <c r="F16" s="48">
        <f>F53</f>
        <v>2.3809523809523812E-3</v>
      </c>
      <c r="G16" s="48">
        <f>G53</f>
        <v>6.4516129032258063E-2</v>
      </c>
      <c r="H16" s="48">
        <f>H53</f>
        <v>8.8033909357678516E-3</v>
      </c>
      <c r="I16" s="48">
        <f>I53</f>
        <v>0</v>
      </c>
      <c r="J16" s="48">
        <f>J53</f>
        <v>0</v>
      </c>
      <c r="K16" s="48">
        <f>K53</f>
        <v>0.18830610490111779</v>
      </c>
      <c r="L16" s="48">
        <v>0</v>
      </c>
      <c r="M16" s="48">
        <v>0</v>
      </c>
      <c r="N16" s="48">
        <f>N53</f>
        <v>6.1194029850746269E-2</v>
      </c>
    </row>
    <row r="17" spans="2:16" s="14" customFormat="1">
      <c r="C17" s="48">
        <f>C54</f>
        <v>2.9023132783893998E-3</v>
      </c>
      <c r="D17" s="48">
        <f>D54</f>
        <v>1.3995127202674372E-2</v>
      </c>
      <c r="E17" s="48">
        <f>E54</f>
        <v>1.3260173754000914E-2</v>
      </c>
      <c r="F17" s="48">
        <f>F54</f>
        <v>5.4644808743169399E-3</v>
      </c>
      <c r="G17" s="48">
        <f>G54</f>
        <v>6.4516129032258063E-2</v>
      </c>
      <c r="H17" s="48">
        <f>H54</f>
        <v>8.8033909357678516E-3</v>
      </c>
      <c r="I17" s="48">
        <f>I54</f>
        <v>0</v>
      </c>
      <c r="J17" s="48">
        <f>J54</f>
        <v>0</v>
      </c>
      <c r="K17" s="48">
        <f>K54</f>
        <v>0.18830610490111779</v>
      </c>
      <c r="L17" s="48">
        <f>L54</f>
        <v>3.4393809114359415E-2</v>
      </c>
      <c r="M17" s="48">
        <f>M54</f>
        <v>2.8374892519346516E-2</v>
      </c>
      <c r="N17" s="48">
        <f>N54</f>
        <v>6.1194029850746269E-2</v>
      </c>
    </row>
    <row r="18" spans="2:16" s="14" customFormat="1">
      <c r="P18" s="48"/>
    </row>
    <row r="19" spans="2:16" s="14" customFormat="1">
      <c r="B19" s="14" t="s">
        <v>58</v>
      </c>
      <c r="C19" s="48"/>
    </row>
    <row r="20" spans="2:16" s="14" customFormat="1">
      <c r="C20" s="48">
        <f>C56</f>
        <v>1.5072563627750743E-3</v>
      </c>
      <c r="D20" s="48">
        <f>D56</f>
        <v>1.8929150892374256E-3</v>
      </c>
      <c r="E20" s="48">
        <f>E56</f>
        <v>1.2077294685990338E-2</v>
      </c>
      <c r="F20" s="48">
        <f>F56</f>
        <v>2.7322404371584699E-3</v>
      </c>
      <c r="G20" s="48">
        <f>G56</f>
        <v>3.2258064516129031E-2</v>
      </c>
      <c r="H20" s="48">
        <f>H56</f>
        <v>8.8033909357678516E-3</v>
      </c>
      <c r="I20" s="48">
        <f>I56</f>
        <v>0</v>
      </c>
      <c r="J20" s="48">
        <f>J56</f>
        <v>0</v>
      </c>
      <c r="K20" s="48">
        <f>K56</f>
        <v>0.39552880481513325</v>
      </c>
      <c r="L20" s="48">
        <v>0</v>
      </c>
      <c r="M20" s="48">
        <v>0</v>
      </c>
      <c r="N20" s="48">
        <f>N56</f>
        <v>0.15223880597014924</v>
      </c>
    </row>
    <row r="21" spans="2:16" s="14" customFormat="1">
      <c r="C21" s="48">
        <f>C57</f>
        <v>6.931262934887765E-3</v>
      </c>
      <c r="D21" s="48">
        <f>D57</f>
        <v>2.4930590968326817E-2</v>
      </c>
      <c r="E21" s="48">
        <f>E57</f>
        <v>2.5148605395518976E-2</v>
      </c>
      <c r="F21" s="48">
        <f>F57</f>
        <v>3.0952380952380953E-2</v>
      </c>
      <c r="G21" s="48">
        <f>G57</f>
        <v>3.2258064516129031E-2</v>
      </c>
      <c r="H21" s="48">
        <f>H57</f>
        <v>8.8033909357678516E-3</v>
      </c>
      <c r="I21" s="48">
        <f>I57</f>
        <v>0</v>
      </c>
      <c r="J21" s="48">
        <f>J57</f>
        <v>0</v>
      </c>
      <c r="K21" s="48">
        <f>K57</f>
        <v>0.39552880481513325</v>
      </c>
      <c r="L21" s="48">
        <f>L57</f>
        <v>8.5984522785898538E-3</v>
      </c>
      <c r="M21" s="48">
        <f>M57</f>
        <v>8.5984522785898538E-3</v>
      </c>
      <c r="N21" s="48">
        <f>N57</f>
        <v>0.15223880597014924</v>
      </c>
    </row>
    <row r="22" spans="2:16" s="14" customFormat="1"/>
    <row r="23" spans="2:16" s="14" customFormat="1">
      <c r="B23" s="47"/>
    </row>
    <row r="24" spans="2:16" s="14" customFormat="1" ht="42">
      <c r="B24" s="25"/>
      <c r="C24" s="24" t="s">
        <v>56</v>
      </c>
      <c r="D24" s="23" t="s">
        <v>30</v>
      </c>
      <c r="E24" s="23" t="s">
        <v>29</v>
      </c>
      <c r="F24" s="23" t="s">
        <v>28</v>
      </c>
      <c r="G24" s="23" t="s">
        <v>27</v>
      </c>
      <c r="H24" s="23" t="s">
        <v>26</v>
      </c>
      <c r="I24" s="23" t="s">
        <v>55</v>
      </c>
      <c r="J24" s="23" t="s">
        <v>54</v>
      </c>
      <c r="K24" s="23" t="s">
        <v>43</v>
      </c>
      <c r="L24" s="23" t="s">
        <v>42</v>
      </c>
      <c r="M24" s="23" t="s">
        <v>41</v>
      </c>
      <c r="N24" s="23" t="s">
        <v>40</v>
      </c>
      <c r="O24" s="22"/>
      <c r="P24" s="22"/>
    </row>
    <row r="25" spans="2:16" s="14" customFormat="1">
      <c r="B25" s="46"/>
      <c r="C25" s="45" t="s">
        <v>50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36"/>
      <c r="P25" s="36"/>
    </row>
    <row r="26" spans="2:16" s="14" customFormat="1">
      <c r="B26" s="44" t="s">
        <v>64</v>
      </c>
      <c r="C26" s="43">
        <f>C69</f>
        <v>81659</v>
      </c>
      <c r="D26" s="43">
        <f>D69</f>
        <v>17649</v>
      </c>
      <c r="E26" s="43">
        <f>E69</f>
        <v>2187</v>
      </c>
      <c r="F26" s="43">
        <f>F69</f>
        <v>420</v>
      </c>
      <c r="G26" s="43">
        <f>G69</f>
        <v>62</v>
      </c>
      <c r="H26" s="43" t="s">
        <v>60</v>
      </c>
      <c r="I26" s="43" t="s">
        <v>60</v>
      </c>
      <c r="J26" s="43">
        <f>K69</f>
        <v>33</v>
      </c>
      <c r="K26" s="43" t="s">
        <v>60</v>
      </c>
      <c r="L26" s="43" t="s">
        <v>60</v>
      </c>
      <c r="M26" s="43" t="s">
        <v>60</v>
      </c>
      <c r="N26" s="43">
        <f>Q69</f>
        <v>670</v>
      </c>
      <c r="O26" s="41"/>
      <c r="P26" s="41"/>
    </row>
    <row r="27" spans="2:16" s="14" customFormat="1">
      <c r="B27" s="34" t="s">
        <v>63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2"/>
      <c r="P27" s="42"/>
    </row>
    <row r="28" spans="2:16" s="14" customFormat="1">
      <c r="B28" s="21" t="s">
        <v>61</v>
      </c>
      <c r="C28" s="43">
        <f>C74</f>
        <v>566</v>
      </c>
      <c r="D28" s="43">
        <f>D74</f>
        <v>440</v>
      </c>
      <c r="E28" s="43">
        <f>E74</f>
        <v>55</v>
      </c>
      <c r="F28" s="43">
        <f>F74</f>
        <v>13</v>
      </c>
      <c r="G28" s="43">
        <f>G74</f>
        <v>2</v>
      </c>
      <c r="H28" s="43" t="s">
        <v>60</v>
      </c>
      <c r="I28" s="43" t="s">
        <v>60</v>
      </c>
      <c r="J28" s="43">
        <f>K74</f>
        <v>1</v>
      </c>
      <c r="K28" s="43" t="s">
        <v>60</v>
      </c>
      <c r="L28" s="43" t="s">
        <v>60</v>
      </c>
      <c r="M28" s="43" t="s">
        <v>60</v>
      </c>
      <c r="N28" s="43">
        <f>Q74</f>
        <v>102</v>
      </c>
      <c r="O28" s="41"/>
      <c r="P28" s="41"/>
    </row>
    <row r="29" spans="2:16" s="14" customFormat="1">
      <c r="B29" s="21" t="s">
        <v>59</v>
      </c>
      <c r="C29" s="43">
        <f>C75</f>
        <v>237</v>
      </c>
      <c r="D29" s="43">
        <f>D75</f>
        <v>247</v>
      </c>
      <c r="E29" s="43">
        <f>E75</f>
        <v>29</v>
      </c>
      <c r="F29" s="43">
        <f>F75</f>
        <v>1</v>
      </c>
      <c r="G29" s="43">
        <f>G75</f>
        <v>4</v>
      </c>
      <c r="H29" s="43" t="s">
        <v>60</v>
      </c>
      <c r="I29" s="43" t="s">
        <v>60</v>
      </c>
      <c r="J29" s="43">
        <f>K75</f>
        <v>0</v>
      </c>
      <c r="K29" s="43" t="s">
        <v>60</v>
      </c>
      <c r="L29" s="43" t="s">
        <v>60</v>
      </c>
      <c r="M29" s="43" t="s">
        <v>60</v>
      </c>
      <c r="N29" s="43">
        <f>Q75</f>
        <v>41</v>
      </c>
      <c r="O29" s="41"/>
      <c r="P29" s="41"/>
    </row>
    <row r="30" spans="2:16" s="14" customFormat="1">
      <c r="B30" s="34" t="s">
        <v>62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 spans="2:16" s="14" customFormat="1">
      <c r="B31" s="21" t="s">
        <v>61</v>
      </c>
      <c r="C31" s="40">
        <f>C80</f>
        <v>6.931262934887765E-3</v>
      </c>
      <c r="D31" s="40">
        <f>D80</f>
        <v>2.4930590968326817E-2</v>
      </c>
      <c r="E31" s="40">
        <f>E80</f>
        <v>2.5148605395518976E-2</v>
      </c>
      <c r="F31" s="40">
        <f>F80</f>
        <v>3.0952380952380953E-2</v>
      </c>
      <c r="G31" s="40">
        <f>G80</f>
        <v>3.2258064516129031E-2</v>
      </c>
      <c r="H31" s="41" t="s">
        <v>60</v>
      </c>
      <c r="I31" s="41" t="s">
        <v>60</v>
      </c>
      <c r="J31" s="40">
        <f>K80</f>
        <v>3.0303030303030304E-2</v>
      </c>
      <c r="K31" s="41" t="s">
        <v>60</v>
      </c>
      <c r="L31" s="41" t="s">
        <v>60</v>
      </c>
      <c r="M31" s="41" t="s">
        <v>60</v>
      </c>
      <c r="N31" s="40">
        <f>Q80</f>
        <v>0.15223880597014924</v>
      </c>
      <c r="O31" s="40"/>
      <c r="P31" s="40"/>
    </row>
    <row r="32" spans="2:16" s="14" customFormat="1">
      <c r="B32" s="21" t="s">
        <v>59</v>
      </c>
      <c r="C32" s="40">
        <f>C81</f>
        <v>2.9023132783893998E-3</v>
      </c>
      <c r="D32" s="40">
        <f>D81</f>
        <v>1.3995127202674372E-2</v>
      </c>
      <c r="E32" s="40">
        <f>E81</f>
        <v>1.3260173754000914E-2</v>
      </c>
      <c r="F32" s="40">
        <f>F81</f>
        <v>2.3809523809523812E-3</v>
      </c>
      <c r="G32" s="40">
        <f>G81</f>
        <v>6.4516129032258063E-2</v>
      </c>
      <c r="H32" s="41" t="s">
        <v>60</v>
      </c>
      <c r="I32" s="41" t="s">
        <v>60</v>
      </c>
      <c r="J32" s="40">
        <f>K81</f>
        <v>0</v>
      </c>
      <c r="K32" s="41" t="s">
        <v>60</v>
      </c>
      <c r="L32" s="41" t="s">
        <v>60</v>
      </c>
      <c r="M32" s="41" t="s">
        <v>60</v>
      </c>
      <c r="N32" s="40">
        <f>Q81</f>
        <v>6.1194029850746269E-2</v>
      </c>
      <c r="O32" s="40"/>
      <c r="P32" s="40"/>
    </row>
    <row r="33" spans="2:16" s="14" customFormat="1">
      <c r="B33" s="39"/>
      <c r="C33" s="38" t="s">
        <v>46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6"/>
      <c r="P33" s="36"/>
    </row>
    <row r="34" spans="2:16" s="14" customFormat="1">
      <c r="B34" s="34" t="s">
        <v>64</v>
      </c>
      <c r="C34" s="35">
        <f>C87</f>
        <v>603026</v>
      </c>
      <c r="D34" s="35">
        <f>D87</f>
        <v>80465</v>
      </c>
      <c r="E34" s="35" t="s">
        <v>60</v>
      </c>
      <c r="F34" s="35" t="s">
        <v>60</v>
      </c>
      <c r="G34" s="35" t="s">
        <v>60</v>
      </c>
      <c r="H34" s="35" t="s">
        <v>60</v>
      </c>
      <c r="I34" s="35" t="s">
        <v>60</v>
      </c>
      <c r="J34" s="35" t="s">
        <v>60</v>
      </c>
      <c r="K34" s="35">
        <f>M87</f>
        <v>1163</v>
      </c>
      <c r="L34" s="35">
        <f>N87</f>
        <v>1163</v>
      </c>
      <c r="M34" s="35">
        <f>O87</f>
        <v>1163</v>
      </c>
      <c r="N34" s="35" t="s">
        <v>60</v>
      </c>
      <c r="O34" s="29"/>
      <c r="P34" s="29"/>
    </row>
    <row r="35" spans="2:16" s="14" customFormat="1">
      <c r="B35" s="34" t="s">
        <v>63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3"/>
      <c r="P35" s="33"/>
    </row>
    <row r="36" spans="2:16" s="14" customFormat="1">
      <c r="B36" s="21" t="s">
        <v>61</v>
      </c>
      <c r="C36" s="35">
        <f>C93</f>
        <v>1390</v>
      </c>
      <c r="D36" s="35">
        <f>D93</f>
        <v>450</v>
      </c>
      <c r="E36" s="35" t="s">
        <v>60</v>
      </c>
      <c r="F36" s="35" t="s">
        <v>60</v>
      </c>
      <c r="G36" s="35" t="s">
        <v>60</v>
      </c>
      <c r="H36" s="35" t="s">
        <v>60</v>
      </c>
      <c r="I36" s="35" t="s">
        <v>60</v>
      </c>
      <c r="J36" s="35" t="s">
        <v>60</v>
      </c>
      <c r="K36" s="35">
        <f>SUM(M93:O93)</f>
        <v>480</v>
      </c>
      <c r="L36" s="35">
        <f>SUM(N93:P93)</f>
        <v>20</v>
      </c>
      <c r="M36" s="35">
        <f>SUM(O93:Q93)</f>
        <v>10</v>
      </c>
      <c r="N36" s="35" t="s">
        <v>60</v>
      </c>
      <c r="O36" s="29"/>
      <c r="P36" s="29"/>
    </row>
    <row r="37" spans="2:16" s="14" customFormat="1">
      <c r="B37" s="21" t="s">
        <v>59</v>
      </c>
      <c r="C37" s="35">
        <f>C94</f>
        <v>339</v>
      </c>
      <c r="D37" s="35">
        <f>D94</f>
        <v>94</v>
      </c>
      <c r="E37" s="35" t="s">
        <v>60</v>
      </c>
      <c r="F37" s="35" t="s">
        <v>60</v>
      </c>
      <c r="G37" s="35" t="s">
        <v>60</v>
      </c>
      <c r="H37" s="35" t="s">
        <v>60</v>
      </c>
      <c r="I37" s="35" t="s">
        <v>60</v>
      </c>
      <c r="J37" s="35" t="s">
        <v>60</v>
      </c>
      <c r="K37" s="35">
        <f>SUM(M94:O94)</f>
        <v>292</v>
      </c>
      <c r="L37" s="35">
        <f>SUM(N94:P94)</f>
        <v>73</v>
      </c>
      <c r="M37" s="35">
        <f>SUM(O94:Q94)</f>
        <v>33</v>
      </c>
      <c r="N37" s="35" t="s">
        <v>60</v>
      </c>
      <c r="O37" s="29"/>
      <c r="P37" s="29"/>
    </row>
    <row r="38" spans="2:16" s="14" customFormat="1">
      <c r="B38" s="34" t="s">
        <v>62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2:16" s="14" customFormat="1">
      <c r="B39" s="21" t="s">
        <v>61</v>
      </c>
      <c r="C39" s="30">
        <f>C99</f>
        <v>2.3050415736634903E-3</v>
      </c>
      <c r="D39" s="30">
        <f>D99</f>
        <v>5.5924936307711424E-3</v>
      </c>
      <c r="E39" s="29" t="s">
        <v>60</v>
      </c>
      <c r="F39" s="29" t="s">
        <v>60</v>
      </c>
      <c r="G39" s="29" t="s">
        <v>60</v>
      </c>
      <c r="H39" s="29" t="s">
        <v>60</v>
      </c>
      <c r="I39" s="29" t="s">
        <v>60</v>
      </c>
      <c r="J39" s="29" t="s">
        <v>60</v>
      </c>
      <c r="K39" s="30">
        <f>M99</f>
        <v>0.39552880481513325</v>
      </c>
      <c r="L39" s="30">
        <f>N99</f>
        <v>8.5984522785898538E-3</v>
      </c>
      <c r="M39" s="30">
        <f>O99</f>
        <v>8.5984522785898538E-3</v>
      </c>
      <c r="N39" s="29" t="s">
        <v>60</v>
      </c>
      <c r="O39" s="29"/>
      <c r="P39" s="29"/>
    </row>
    <row r="40" spans="2:16" s="14" customFormat="1">
      <c r="B40" s="21" t="s">
        <v>59</v>
      </c>
      <c r="C40" s="30">
        <f>C100</f>
        <v>5.6216481544742679E-4</v>
      </c>
      <c r="D40" s="30">
        <f>D100</f>
        <v>1.1682097806499721E-3</v>
      </c>
      <c r="E40" s="29" t="s">
        <v>60</v>
      </c>
      <c r="F40" s="29" t="s">
        <v>60</v>
      </c>
      <c r="G40" s="29" t="s">
        <v>60</v>
      </c>
      <c r="H40" s="29" t="s">
        <v>60</v>
      </c>
      <c r="I40" s="29" t="s">
        <v>60</v>
      </c>
      <c r="J40" s="29" t="s">
        <v>60</v>
      </c>
      <c r="K40" s="30">
        <f>M100</f>
        <v>0.18830610490111779</v>
      </c>
      <c r="L40" s="30">
        <f>N100</f>
        <v>3.4393809114359415E-2</v>
      </c>
      <c r="M40" s="30">
        <f>O100</f>
        <v>2.8374892519346516E-2</v>
      </c>
      <c r="N40" s="29" t="s">
        <v>60</v>
      </c>
      <c r="O40" s="29"/>
      <c r="P40" s="29"/>
    </row>
    <row r="41" spans="2:16" s="14" customFormat="1">
      <c r="B41" s="39"/>
      <c r="C41" s="38" t="s">
        <v>65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6"/>
      <c r="P41" s="36"/>
    </row>
    <row r="42" spans="2:16" s="14" customFormat="1">
      <c r="B42" s="34" t="s">
        <v>64</v>
      </c>
      <c r="C42" s="35">
        <f>(C106+I106)</f>
        <v>46442</v>
      </c>
      <c r="D42" s="35">
        <f>(D106+J106)</f>
        <v>7396</v>
      </c>
      <c r="E42" s="35">
        <f>(E106+K106)</f>
        <v>414</v>
      </c>
      <c r="F42" s="35">
        <f>(F106+L106)</f>
        <v>366</v>
      </c>
      <c r="G42" s="35" t="s">
        <v>60</v>
      </c>
      <c r="H42" s="35" t="s">
        <v>60</v>
      </c>
      <c r="I42" s="35" t="s">
        <v>60</v>
      </c>
      <c r="J42" s="35" t="s">
        <v>60</v>
      </c>
      <c r="K42" s="35" t="s">
        <v>60</v>
      </c>
      <c r="L42" s="35" t="s">
        <v>60</v>
      </c>
      <c r="M42" s="35" t="s">
        <v>60</v>
      </c>
      <c r="N42" s="35" t="s">
        <v>60</v>
      </c>
      <c r="O42" s="29"/>
      <c r="P42" s="29"/>
    </row>
    <row r="43" spans="2:16" s="14" customFormat="1">
      <c r="B43" s="34" t="s">
        <v>63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3"/>
      <c r="P43" s="33"/>
    </row>
    <row r="44" spans="2:16" s="14" customFormat="1">
      <c r="B44" s="21" t="s">
        <v>61</v>
      </c>
      <c r="C44" s="35">
        <f>(C112+I112)</f>
        <v>70</v>
      </c>
      <c r="D44" s="35">
        <f>D112</f>
        <v>14</v>
      </c>
      <c r="E44" s="35">
        <f>E112</f>
        <v>5</v>
      </c>
      <c r="F44" s="35">
        <f>F112</f>
        <v>1</v>
      </c>
      <c r="G44" s="35" t="s">
        <v>60</v>
      </c>
      <c r="H44" s="35" t="s">
        <v>60</v>
      </c>
      <c r="I44" s="35" t="s">
        <v>60</v>
      </c>
      <c r="J44" s="35" t="s">
        <v>60</v>
      </c>
      <c r="K44" s="35" t="s">
        <v>60</v>
      </c>
      <c r="L44" s="35" t="s">
        <v>60</v>
      </c>
      <c r="M44" s="35" t="s">
        <v>60</v>
      </c>
      <c r="N44" s="35" t="s">
        <v>60</v>
      </c>
      <c r="O44" s="29"/>
      <c r="P44" s="29"/>
    </row>
    <row r="45" spans="2:16" s="14" customFormat="1">
      <c r="B45" s="21" t="s">
        <v>59</v>
      </c>
      <c r="C45" s="35">
        <f>(C113+I113)</f>
        <v>46</v>
      </c>
      <c r="D45" s="35">
        <f>D113</f>
        <v>18</v>
      </c>
      <c r="E45" s="35">
        <f>E113</f>
        <v>2</v>
      </c>
      <c r="F45" s="35">
        <f>F113</f>
        <v>2</v>
      </c>
      <c r="G45" s="35" t="s">
        <v>60</v>
      </c>
      <c r="H45" s="35" t="s">
        <v>60</v>
      </c>
      <c r="I45" s="35" t="s">
        <v>60</v>
      </c>
      <c r="J45" s="35" t="s">
        <v>60</v>
      </c>
      <c r="K45" s="35" t="s">
        <v>60</v>
      </c>
      <c r="L45" s="35" t="s">
        <v>60</v>
      </c>
      <c r="M45" s="35" t="s">
        <v>60</v>
      </c>
      <c r="N45" s="35" t="s">
        <v>60</v>
      </c>
      <c r="O45" s="29"/>
      <c r="P45" s="29"/>
    </row>
    <row r="46" spans="2:16" s="14" customFormat="1">
      <c r="B46" s="34" t="s">
        <v>62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spans="2:16" s="14" customFormat="1">
      <c r="B47" s="21" t="s">
        <v>61</v>
      </c>
      <c r="C47" s="30">
        <f>C118</f>
        <v>1.5072563627750743E-3</v>
      </c>
      <c r="D47" s="30">
        <f>D118</f>
        <v>1.8929150892374256E-3</v>
      </c>
      <c r="E47" s="30">
        <f>E118</f>
        <v>1.2077294685990338E-2</v>
      </c>
      <c r="F47" s="30">
        <f>F118</f>
        <v>2.7322404371584699E-3</v>
      </c>
      <c r="G47" s="29" t="s">
        <v>60</v>
      </c>
      <c r="H47" s="29" t="s">
        <v>60</v>
      </c>
      <c r="I47" s="29" t="s">
        <v>60</v>
      </c>
      <c r="J47" s="29" t="s">
        <v>60</v>
      </c>
      <c r="K47" s="29" t="s">
        <v>60</v>
      </c>
      <c r="L47" s="29" t="s">
        <v>60</v>
      </c>
      <c r="M47" s="29" t="s">
        <v>60</v>
      </c>
      <c r="N47" s="29" t="s">
        <v>60</v>
      </c>
      <c r="O47" s="29"/>
      <c r="P47" s="29"/>
    </row>
    <row r="48" spans="2:16" s="14" customFormat="1">
      <c r="B48" s="20" t="s">
        <v>59</v>
      </c>
      <c r="C48" s="32">
        <f>C119</f>
        <v>9.904827526807632E-4</v>
      </c>
      <c r="D48" s="32">
        <f>D119</f>
        <v>2.4337479718766902E-3</v>
      </c>
      <c r="E48" s="32">
        <f>E119</f>
        <v>4.830917874396135E-3</v>
      </c>
      <c r="F48" s="32">
        <f>F119</f>
        <v>5.4644808743169399E-3</v>
      </c>
      <c r="G48" s="31" t="s">
        <v>60</v>
      </c>
      <c r="H48" s="31" t="s">
        <v>60</v>
      </c>
      <c r="I48" s="31" t="s">
        <v>60</v>
      </c>
      <c r="J48" s="31" t="s">
        <v>60</v>
      </c>
      <c r="K48" s="31" t="s">
        <v>60</v>
      </c>
      <c r="L48" s="31" t="s">
        <v>60</v>
      </c>
      <c r="M48" s="31" t="s">
        <v>60</v>
      </c>
      <c r="N48" s="31" t="s">
        <v>60</v>
      </c>
      <c r="O48" s="29"/>
      <c r="P48" s="29"/>
    </row>
    <row r="49" spans="2:20" s="14" customFormat="1">
      <c r="B49" s="17"/>
      <c r="C49" s="30"/>
      <c r="D49" s="30"/>
      <c r="E49" s="30"/>
      <c r="F49" s="30"/>
      <c r="G49" s="29"/>
      <c r="H49" s="29"/>
      <c r="I49" s="29"/>
      <c r="J49" s="29"/>
      <c r="K49" s="29"/>
      <c r="N49" s="29"/>
      <c r="O49" s="29"/>
      <c r="P49" s="29"/>
    </row>
    <row r="50" spans="2:20" s="14" customFormat="1">
      <c r="C50" s="28"/>
      <c r="D50" s="28"/>
      <c r="E50" s="28"/>
      <c r="F50" s="28"/>
      <c r="G50" s="27"/>
      <c r="H50" s="27"/>
      <c r="I50" s="27"/>
      <c r="J50" s="27"/>
      <c r="K50" s="27"/>
      <c r="N50" s="27"/>
      <c r="O50" s="27"/>
      <c r="P50" s="27"/>
    </row>
    <row r="51" spans="2:20" s="14" customFormat="1" ht="42">
      <c r="B51" s="25"/>
      <c r="C51" s="24" t="s">
        <v>56</v>
      </c>
      <c r="D51" s="23" t="s">
        <v>30</v>
      </c>
      <c r="E51" s="23" t="s">
        <v>29</v>
      </c>
      <c r="F51" s="23" t="s">
        <v>28</v>
      </c>
      <c r="G51" s="23" t="s">
        <v>27</v>
      </c>
      <c r="H51" s="23" t="s">
        <v>26</v>
      </c>
      <c r="I51" s="23" t="s">
        <v>55</v>
      </c>
      <c r="J51" s="23" t="s">
        <v>54</v>
      </c>
      <c r="K51" s="23" t="s">
        <v>43</v>
      </c>
      <c r="L51" s="23" t="s">
        <v>42</v>
      </c>
      <c r="M51" s="23" t="s">
        <v>41</v>
      </c>
      <c r="N51" s="23" t="s">
        <v>40</v>
      </c>
      <c r="O51" s="22"/>
      <c r="P51" s="22"/>
    </row>
    <row r="52" spans="2:20" s="14" customFormat="1">
      <c r="B52" s="25"/>
      <c r="C52" s="26" t="s">
        <v>59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2"/>
      <c r="P52" s="22"/>
    </row>
    <row r="53" spans="2:20" s="14" customFormat="1">
      <c r="B53" s="21" t="s">
        <v>53</v>
      </c>
      <c r="C53" s="16">
        <f>C40</f>
        <v>5.6216481544742679E-4</v>
      </c>
      <c r="D53" s="16">
        <f>D40</f>
        <v>1.1682097806499721E-3</v>
      </c>
      <c r="E53" s="16">
        <f>E48</f>
        <v>4.830917874396135E-3</v>
      </c>
      <c r="F53" s="16">
        <f>F32</f>
        <v>2.3809523809523812E-3</v>
      </c>
      <c r="G53" s="16">
        <f>G32</f>
        <v>6.4516129032258063E-2</v>
      </c>
      <c r="H53" s="16">
        <v>8.8033909357678516E-3</v>
      </c>
      <c r="I53" s="16"/>
      <c r="J53" s="16"/>
      <c r="K53" s="16">
        <f>K40</f>
        <v>0.18830610490111779</v>
      </c>
      <c r="L53" s="16">
        <v>0</v>
      </c>
      <c r="M53" s="16">
        <v>0</v>
      </c>
      <c r="N53" s="16">
        <v>6.1194029850746269E-2</v>
      </c>
      <c r="O53" s="16"/>
      <c r="P53" s="16"/>
    </row>
    <row r="54" spans="2:20" s="14" customFormat="1">
      <c r="B54" s="20" t="s">
        <v>52</v>
      </c>
      <c r="C54" s="19">
        <f>C32</f>
        <v>2.9023132783893998E-3</v>
      </c>
      <c r="D54" s="19">
        <f>D32</f>
        <v>1.3995127202674372E-2</v>
      </c>
      <c r="E54" s="19">
        <f>E32</f>
        <v>1.3260173754000914E-2</v>
      </c>
      <c r="F54" s="19">
        <f>F48</f>
        <v>5.4644808743169399E-3</v>
      </c>
      <c r="G54" s="19">
        <f>G32</f>
        <v>6.4516129032258063E-2</v>
      </c>
      <c r="H54" s="19">
        <v>8.8033909357678516E-3</v>
      </c>
      <c r="I54" s="19"/>
      <c r="J54" s="19"/>
      <c r="K54" s="19">
        <f>K40</f>
        <v>0.18830610490111779</v>
      </c>
      <c r="L54" s="19">
        <f>L40</f>
        <v>3.4393809114359415E-2</v>
      </c>
      <c r="M54" s="19">
        <f>M40</f>
        <v>2.8374892519346516E-2</v>
      </c>
      <c r="N54" s="19">
        <v>6.1194029850746269E-2</v>
      </c>
      <c r="O54" s="16"/>
      <c r="P54" s="16"/>
    </row>
    <row r="55" spans="2:20" s="14" customFormat="1">
      <c r="B55" s="25"/>
      <c r="C55" s="26" t="s">
        <v>58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2"/>
      <c r="P55" s="22"/>
    </row>
    <row r="56" spans="2:20" s="14" customFormat="1">
      <c r="B56" s="21" t="s">
        <v>53</v>
      </c>
      <c r="C56" s="16">
        <f>C47</f>
        <v>1.5072563627750743E-3</v>
      </c>
      <c r="D56" s="16">
        <f>D47</f>
        <v>1.8929150892374256E-3</v>
      </c>
      <c r="E56" s="16">
        <f>E47</f>
        <v>1.2077294685990338E-2</v>
      </c>
      <c r="F56" s="16">
        <f>F47</f>
        <v>2.7322404371584699E-3</v>
      </c>
      <c r="G56" s="16">
        <f>G31</f>
        <v>3.2258064516129031E-2</v>
      </c>
      <c r="H56" s="16">
        <v>8.8033909357678516E-3</v>
      </c>
      <c r="I56" s="16"/>
      <c r="J56" s="16"/>
      <c r="K56" s="16">
        <f>K39</f>
        <v>0.39552880481513325</v>
      </c>
      <c r="L56" s="16">
        <v>0</v>
      </c>
      <c r="M56" s="16">
        <v>0</v>
      </c>
      <c r="N56" s="16">
        <f>N31</f>
        <v>0.15223880597014924</v>
      </c>
      <c r="O56" s="16"/>
      <c r="P56" s="16"/>
    </row>
    <row r="57" spans="2:20" s="14" customFormat="1">
      <c r="B57" s="20" t="s">
        <v>52</v>
      </c>
      <c r="C57" s="19">
        <f>C31</f>
        <v>6.931262934887765E-3</v>
      </c>
      <c r="D57" s="19">
        <f>D31</f>
        <v>2.4930590968326817E-2</v>
      </c>
      <c r="E57" s="19">
        <f>E31</f>
        <v>2.5148605395518976E-2</v>
      </c>
      <c r="F57" s="19">
        <f>F31</f>
        <v>3.0952380952380953E-2</v>
      </c>
      <c r="G57" s="19">
        <f>G31</f>
        <v>3.2258064516129031E-2</v>
      </c>
      <c r="H57" s="19">
        <v>8.8033909357678516E-3</v>
      </c>
      <c r="I57" s="19"/>
      <c r="J57" s="19"/>
      <c r="K57" s="19">
        <f>K39</f>
        <v>0.39552880481513325</v>
      </c>
      <c r="L57" s="19">
        <f>L39</f>
        <v>8.5984522785898538E-3</v>
      </c>
      <c r="M57" s="19">
        <f>M39</f>
        <v>8.5984522785898538E-3</v>
      </c>
      <c r="N57" s="19">
        <f>N31</f>
        <v>0.15223880597014924</v>
      </c>
      <c r="O57" s="16"/>
      <c r="P57" s="16"/>
    </row>
    <row r="58" spans="2:20" s="14" customFormat="1">
      <c r="B58" s="17"/>
      <c r="C58" s="16"/>
      <c r="D58" s="16"/>
      <c r="E58" s="16"/>
      <c r="F58" s="16"/>
      <c r="G58" s="16"/>
      <c r="H58" s="16"/>
      <c r="I58" s="16"/>
      <c r="J58" s="16"/>
      <c r="K58" s="16"/>
      <c r="N58" s="16"/>
      <c r="O58" s="16"/>
      <c r="P58" s="16"/>
    </row>
    <row r="59" spans="2:20" s="14" customFormat="1">
      <c r="B59" s="17" t="s">
        <v>57</v>
      </c>
    </row>
    <row r="60" spans="2:20" s="14" customFormat="1" ht="42">
      <c r="B60" s="25"/>
      <c r="C60" s="24" t="s">
        <v>56</v>
      </c>
      <c r="D60" s="23" t="s">
        <v>30</v>
      </c>
      <c r="E60" s="23" t="s">
        <v>29</v>
      </c>
      <c r="F60" s="23" t="s">
        <v>28</v>
      </c>
      <c r="G60" s="23" t="s">
        <v>27</v>
      </c>
      <c r="H60" s="23" t="s">
        <v>26</v>
      </c>
      <c r="I60" s="23" t="s">
        <v>55</v>
      </c>
      <c r="J60" s="23" t="s">
        <v>54</v>
      </c>
      <c r="K60" s="23" t="s">
        <v>43</v>
      </c>
      <c r="L60" s="23" t="s">
        <v>42</v>
      </c>
      <c r="M60" s="23" t="s">
        <v>41</v>
      </c>
      <c r="N60" s="23" t="s">
        <v>40</v>
      </c>
      <c r="O60" s="22"/>
      <c r="P60" s="22"/>
    </row>
    <row r="61" spans="2:20" s="14" customFormat="1">
      <c r="B61" s="21" t="s">
        <v>53</v>
      </c>
      <c r="C61" s="16">
        <f>C53+C56</f>
        <v>2.0694211782225011E-3</v>
      </c>
      <c r="D61" s="16">
        <f>D53+D56</f>
        <v>3.0611248698873975E-3</v>
      </c>
      <c r="E61" s="16">
        <f>E53+E56</f>
        <v>1.6908212560386472E-2</v>
      </c>
      <c r="F61" s="16">
        <f>F53+F56</f>
        <v>5.1131928181108507E-3</v>
      </c>
      <c r="G61" s="16">
        <f>G53+G56</f>
        <v>9.6774193548387094E-2</v>
      </c>
      <c r="H61" s="16">
        <f>H53+H56</f>
        <v>1.7606781871535703E-2</v>
      </c>
      <c r="I61" s="16"/>
      <c r="J61" s="16"/>
      <c r="K61" s="16">
        <f>K53+K56</f>
        <v>0.58383490971625107</v>
      </c>
      <c r="L61" s="16">
        <v>0</v>
      </c>
      <c r="M61" s="16">
        <v>0</v>
      </c>
      <c r="N61" s="16">
        <f>N53+N56</f>
        <v>0.21343283582089551</v>
      </c>
      <c r="O61" s="16"/>
      <c r="P61" s="16"/>
    </row>
    <row r="62" spans="2:20" s="14" customFormat="1">
      <c r="B62" s="21" t="s">
        <v>52</v>
      </c>
      <c r="C62" s="16">
        <f>C54+C57</f>
        <v>9.8335762132771651E-3</v>
      </c>
      <c r="D62" s="16">
        <f>D54+D57</f>
        <v>3.892571817100119E-2</v>
      </c>
      <c r="E62" s="16">
        <f>E54+E57</f>
        <v>3.8408779149519887E-2</v>
      </c>
      <c r="F62" s="16">
        <f>F54+F57</f>
        <v>3.6416861826697892E-2</v>
      </c>
      <c r="G62" s="16">
        <f>G54+G57</f>
        <v>9.6774193548387094E-2</v>
      </c>
      <c r="H62" s="16">
        <f>H54+H57</f>
        <v>1.7606781871535703E-2</v>
      </c>
      <c r="I62" s="16"/>
      <c r="J62" s="16"/>
      <c r="K62" s="16">
        <f>K54+K57</f>
        <v>0.58383490971625107</v>
      </c>
      <c r="L62" s="16">
        <f>L54+L57</f>
        <v>4.2992261392949267E-2</v>
      </c>
      <c r="M62" s="16">
        <f>M54+M57</f>
        <v>3.6973344797936368E-2</v>
      </c>
      <c r="N62" s="16">
        <f>N54+N57</f>
        <v>0.21343283582089551</v>
      </c>
      <c r="O62" s="16"/>
      <c r="P62" s="16"/>
    </row>
    <row r="63" spans="2:20" s="14" customFormat="1" ht="15.6">
      <c r="B63" s="20" t="s">
        <v>51</v>
      </c>
      <c r="C63" s="19">
        <f>AVERAGE(C61:C62)</f>
        <v>5.9514986957498331E-3</v>
      </c>
      <c r="D63" s="19">
        <f>AVERAGE(D61:D62)</f>
        <v>2.0993421520444294E-2</v>
      </c>
      <c r="E63" s="19">
        <f>AVERAGE(E61:E62)</f>
        <v>2.7658495854953179E-2</v>
      </c>
      <c r="F63" s="19">
        <f>AVERAGE(F61:F62)</f>
        <v>2.0765027322404372E-2</v>
      </c>
      <c r="G63" s="19">
        <f>AVERAGE(G61:G62)</f>
        <v>9.6774193548387094E-2</v>
      </c>
      <c r="H63" s="19">
        <f>AVERAGE(H61:H62)</f>
        <v>1.7606781871535703E-2</v>
      </c>
      <c r="I63" s="19"/>
      <c r="J63" s="19"/>
      <c r="K63" s="19">
        <f>AVERAGE(K61:K62)</f>
        <v>0.58383490971625107</v>
      </c>
      <c r="L63" s="19">
        <f>AVERAGE(L61:L62)</f>
        <v>2.1496130696474634E-2</v>
      </c>
      <c r="M63" s="19">
        <f>AVERAGE(M61:M62)</f>
        <v>1.8486672398968184E-2</v>
      </c>
      <c r="N63" s="19">
        <f>AVERAGE(N61:N62)</f>
        <v>0.21343283582089551</v>
      </c>
      <c r="O63" s="16"/>
      <c r="P63" s="16"/>
      <c r="S63" s="18"/>
      <c r="T63" s="18"/>
    </row>
    <row r="64" spans="2:20" s="14" customFormat="1" ht="15.6">
      <c r="B64" s="17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15"/>
      <c r="T64" s="15"/>
    </row>
    <row r="65" spans="2:18" s="1" customFormat="1" ht="15.6">
      <c r="B65" s="6" t="s">
        <v>50</v>
      </c>
      <c r="C65" s="6"/>
      <c r="D65" s="6"/>
      <c r="E65" s="6"/>
      <c r="F65" s="6"/>
      <c r="G65" s="6"/>
      <c r="H65" s="6"/>
      <c r="I65" s="6"/>
      <c r="J65" s="6"/>
      <c r="K65" s="6"/>
      <c r="L65" s="6"/>
      <c r="P65" s="13"/>
    </row>
    <row r="66" spans="2:18" s="1" customFormat="1" ht="15.6">
      <c r="B66" s="6"/>
      <c r="C66" s="6" t="s">
        <v>36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13"/>
      <c r="R66" s="6"/>
    </row>
    <row r="67" spans="2:18" s="1" customFormat="1" ht="75.599999999999994">
      <c r="B67" s="3"/>
      <c r="C67" s="5" t="s">
        <v>31</v>
      </c>
      <c r="D67" s="5" t="s">
        <v>30</v>
      </c>
      <c r="E67" s="5" t="s">
        <v>29</v>
      </c>
      <c r="F67" s="5" t="s">
        <v>28</v>
      </c>
      <c r="G67" s="5" t="s">
        <v>27</v>
      </c>
      <c r="H67" s="5" t="s">
        <v>26</v>
      </c>
      <c r="I67" s="5" t="s">
        <v>25</v>
      </c>
      <c r="J67" s="5" t="s">
        <v>24</v>
      </c>
      <c r="K67" s="5" t="s">
        <v>23</v>
      </c>
      <c r="L67" s="5" t="s">
        <v>22</v>
      </c>
      <c r="M67" s="5" t="s">
        <v>21</v>
      </c>
      <c r="N67" s="5"/>
      <c r="O67" s="5"/>
      <c r="P67" s="5" t="s">
        <v>18</v>
      </c>
      <c r="Q67" s="5" t="s">
        <v>40</v>
      </c>
      <c r="R67" s="5" t="s">
        <v>39</v>
      </c>
    </row>
    <row r="68" spans="2:18" s="1" customFormat="1" ht="15.6">
      <c r="B68" s="3"/>
      <c r="C68" s="5" t="s">
        <v>16</v>
      </c>
      <c r="D68" s="5" t="s">
        <v>15</v>
      </c>
      <c r="E68" s="5" t="s">
        <v>14</v>
      </c>
      <c r="F68" s="5" t="s">
        <v>13</v>
      </c>
      <c r="G68" s="5" t="s">
        <v>12</v>
      </c>
      <c r="H68" s="5" t="s">
        <v>11</v>
      </c>
      <c r="I68" s="5" t="s">
        <v>10</v>
      </c>
      <c r="J68" s="5" t="s">
        <v>9</v>
      </c>
      <c r="K68" s="5" t="s">
        <v>8</v>
      </c>
      <c r="L68" s="5" t="s">
        <v>7</v>
      </c>
      <c r="M68" s="3" t="s">
        <v>47</v>
      </c>
      <c r="N68" s="3"/>
      <c r="O68" s="3"/>
      <c r="P68" s="3" t="s">
        <v>3</v>
      </c>
      <c r="Q68" s="5" t="s">
        <v>2</v>
      </c>
      <c r="R68" s="5" t="s">
        <v>38</v>
      </c>
    </row>
    <row r="69" spans="2:18" s="1" customFormat="1" ht="15.6">
      <c r="B69" s="3" t="s">
        <v>35</v>
      </c>
      <c r="C69" s="12">
        <v>81659</v>
      </c>
      <c r="D69" s="12">
        <v>17649</v>
      </c>
      <c r="E69" s="12">
        <v>2187</v>
      </c>
      <c r="F69" s="12">
        <v>420</v>
      </c>
      <c r="G69" s="12">
        <v>62</v>
      </c>
      <c r="H69" s="12">
        <v>0</v>
      </c>
      <c r="I69" s="12">
        <v>0</v>
      </c>
      <c r="J69" s="12">
        <v>0</v>
      </c>
      <c r="K69" s="12">
        <v>33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670</v>
      </c>
      <c r="R69" s="12">
        <v>0</v>
      </c>
    </row>
    <row r="70" spans="2:18" s="1" customFormat="1" ht="15.6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1"/>
      <c r="P70" s="11"/>
      <c r="Q70" s="11"/>
      <c r="R70" s="11"/>
    </row>
    <row r="71" spans="2:18" s="1" customFormat="1" ht="15.6">
      <c r="B71" s="6"/>
      <c r="C71" s="6" t="s">
        <v>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11"/>
      <c r="P71" s="11"/>
      <c r="Q71" s="11"/>
      <c r="R71" s="11"/>
    </row>
    <row r="72" spans="2:18" s="1" customFormat="1" ht="75.599999999999994">
      <c r="B72" s="3"/>
      <c r="C72" s="5" t="s">
        <v>31</v>
      </c>
      <c r="D72" s="5" t="s">
        <v>30</v>
      </c>
      <c r="E72" s="5" t="s">
        <v>29</v>
      </c>
      <c r="F72" s="5" t="s">
        <v>28</v>
      </c>
      <c r="G72" s="5" t="s">
        <v>27</v>
      </c>
      <c r="H72" s="5" t="s">
        <v>26</v>
      </c>
      <c r="I72" s="5" t="s">
        <v>25</v>
      </c>
      <c r="J72" s="5" t="s">
        <v>24</v>
      </c>
      <c r="K72" s="5" t="s">
        <v>23</v>
      </c>
      <c r="L72" s="5" t="s">
        <v>22</v>
      </c>
      <c r="M72" s="5" t="s">
        <v>21</v>
      </c>
      <c r="N72" s="5" t="s">
        <v>20</v>
      </c>
      <c r="O72" s="5" t="s">
        <v>19</v>
      </c>
      <c r="P72" s="5" t="s">
        <v>18</v>
      </c>
      <c r="Q72" s="5" t="s">
        <v>40</v>
      </c>
      <c r="R72" s="5" t="s">
        <v>39</v>
      </c>
    </row>
    <row r="73" spans="2:18" s="1" customFormat="1" ht="15.6">
      <c r="B73" s="3"/>
      <c r="C73" s="5" t="s">
        <v>16</v>
      </c>
      <c r="D73" s="5" t="s">
        <v>15</v>
      </c>
      <c r="E73" s="5" t="s">
        <v>14</v>
      </c>
      <c r="F73" s="5" t="s">
        <v>13</v>
      </c>
      <c r="G73" s="5" t="s">
        <v>12</v>
      </c>
      <c r="H73" s="5" t="s">
        <v>11</v>
      </c>
      <c r="I73" s="5" t="s">
        <v>10</v>
      </c>
      <c r="J73" s="5" t="s">
        <v>9</v>
      </c>
      <c r="K73" s="5" t="s">
        <v>8</v>
      </c>
      <c r="L73" s="5" t="s">
        <v>7</v>
      </c>
      <c r="M73" s="3" t="s">
        <v>47</v>
      </c>
      <c r="N73" s="3" t="s">
        <v>49</v>
      </c>
      <c r="O73" s="3" t="s">
        <v>48</v>
      </c>
      <c r="P73" s="3" t="s">
        <v>3</v>
      </c>
      <c r="Q73" s="5" t="s">
        <v>2</v>
      </c>
      <c r="R73" s="5" t="s">
        <v>38</v>
      </c>
    </row>
    <row r="74" spans="2:18" s="1" customFormat="1" ht="15.6">
      <c r="B74" s="3" t="s">
        <v>1</v>
      </c>
      <c r="C74" s="12">
        <v>566</v>
      </c>
      <c r="D74" s="12">
        <v>440</v>
      </c>
      <c r="E74" s="12">
        <v>55</v>
      </c>
      <c r="F74" s="12">
        <v>13</v>
      </c>
      <c r="G74" s="12">
        <v>2</v>
      </c>
      <c r="H74" s="12">
        <v>0</v>
      </c>
      <c r="I74" s="12">
        <v>0</v>
      </c>
      <c r="J74" s="12">
        <v>0</v>
      </c>
      <c r="K74" s="12">
        <v>1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102</v>
      </c>
      <c r="R74" s="12">
        <v>0</v>
      </c>
    </row>
    <row r="75" spans="2:18" s="1" customFormat="1" ht="15.6">
      <c r="B75" s="3" t="s">
        <v>0</v>
      </c>
      <c r="C75" s="12">
        <v>237</v>
      </c>
      <c r="D75" s="12">
        <v>247</v>
      </c>
      <c r="E75" s="12">
        <v>29</v>
      </c>
      <c r="F75" s="12">
        <v>1</v>
      </c>
      <c r="G75" s="12">
        <v>4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41</v>
      </c>
      <c r="R75" s="12">
        <v>0</v>
      </c>
    </row>
    <row r="76" spans="2:18" s="1" customFormat="1" ht="15.6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1"/>
      <c r="P76" s="11"/>
      <c r="Q76" s="11"/>
      <c r="R76" s="11"/>
    </row>
    <row r="77" spans="2:18" s="1" customFormat="1" ht="15.6">
      <c r="B77" s="6"/>
      <c r="C77" s="6" t="s">
        <v>33</v>
      </c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11"/>
      <c r="P77" s="11"/>
      <c r="Q77" s="11"/>
      <c r="R77" s="11"/>
    </row>
    <row r="78" spans="2:18" s="1" customFormat="1" ht="75.599999999999994">
      <c r="B78" s="3"/>
      <c r="C78" s="5" t="s">
        <v>31</v>
      </c>
      <c r="D78" s="5" t="s">
        <v>30</v>
      </c>
      <c r="E78" s="5" t="s">
        <v>29</v>
      </c>
      <c r="F78" s="5" t="s">
        <v>28</v>
      </c>
      <c r="G78" s="5" t="s">
        <v>27</v>
      </c>
      <c r="H78" s="5" t="s">
        <v>26</v>
      </c>
      <c r="I78" s="5" t="s">
        <v>25</v>
      </c>
      <c r="J78" s="5" t="s">
        <v>24</v>
      </c>
      <c r="K78" s="5" t="s">
        <v>23</v>
      </c>
      <c r="L78" s="5" t="s">
        <v>22</v>
      </c>
      <c r="M78" s="5" t="s">
        <v>21</v>
      </c>
      <c r="N78" s="5"/>
      <c r="O78" s="5"/>
      <c r="P78" s="5" t="s">
        <v>18</v>
      </c>
      <c r="Q78" s="5" t="s">
        <v>40</v>
      </c>
      <c r="R78" s="5" t="s">
        <v>39</v>
      </c>
    </row>
    <row r="79" spans="2:18" s="1" customFormat="1" ht="15.6">
      <c r="B79" s="3"/>
      <c r="C79" s="5" t="s">
        <v>16</v>
      </c>
      <c r="D79" s="5" t="s">
        <v>15</v>
      </c>
      <c r="E79" s="5" t="s">
        <v>14</v>
      </c>
      <c r="F79" s="5" t="s">
        <v>13</v>
      </c>
      <c r="G79" s="5" t="s">
        <v>12</v>
      </c>
      <c r="H79" s="5" t="s">
        <v>11</v>
      </c>
      <c r="I79" s="5" t="s">
        <v>10</v>
      </c>
      <c r="J79" s="5" t="s">
        <v>9</v>
      </c>
      <c r="K79" s="5" t="s">
        <v>8</v>
      </c>
      <c r="L79" s="5" t="s">
        <v>7</v>
      </c>
      <c r="M79" s="3" t="s">
        <v>47</v>
      </c>
      <c r="N79" s="3"/>
      <c r="O79" s="3"/>
      <c r="P79" s="3" t="s">
        <v>3</v>
      </c>
      <c r="Q79" s="5" t="s">
        <v>2</v>
      </c>
      <c r="R79" s="5" t="s">
        <v>38</v>
      </c>
    </row>
    <row r="80" spans="2:18" s="1" customFormat="1" ht="15.6">
      <c r="B80" s="3" t="s">
        <v>1</v>
      </c>
      <c r="C80" s="9">
        <v>6.931262934887765E-3</v>
      </c>
      <c r="D80" s="9">
        <v>2.4930590968326817E-2</v>
      </c>
      <c r="E80" s="9">
        <v>2.5148605395518976E-2</v>
      </c>
      <c r="F80" s="9">
        <v>3.0952380952380953E-2</v>
      </c>
      <c r="G80" s="9">
        <v>3.2258064516129031E-2</v>
      </c>
      <c r="H80" s="9"/>
      <c r="I80" s="9"/>
      <c r="J80" s="9"/>
      <c r="K80" s="9">
        <v>3.0303030303030304E-2</v>
      </c>
      <c r="L80" s="9"/>
      <c r="M80" s="9"/>
      <c r="N80" s="9"/>
      <c r="O80" s="9"/>
      <c r="P80" s="9"/>
      <c r="Q80" s="9">
        <v>0.15223880597014924</v>
      </c>
      <c r="R80" s="9"/>
    </row>
    <row r="81" spans="2:18" s="1" customFormat="1" ht="15.6">
      <c r="B81" s="3" t="s">
        <v>0</v>
      </c>
      <c r="C81" s="9">
        <v>2.9023132783893998E-3</v>
      </c>
      <c r="D81" s="9">
        <v>1.3995127202674372E-2</v>
      </c>
      <c r="E81" s="9">
        <v>1.3260173754000914E-2</v>
      </c>
      <c r="F81" s="9">
        <v>2.3809523809523812E-3</v>
      </c>
      <c r="G81" s="9">
        <v>6.4516129032258063E-2</v>
      </c>
      <c r="H81" s="9"/>
      <c r="I81" s="9"/>
      <c r="J81" s="9"/>
      <c r="K81" s="9">
        <v>0</v>
      </c>
      <c r="L81" s="3"/>
      <c r="M81" s="9"/>
      <c r="N81" s="3"/>
      <c r="O81" s="8"/>
      <c r="P81" s="8"/>
      <c r="Q81" s="8">
        <v>6.1194029850746269E-2</v>
      </c>
      <c r="R81" s="8"/>
    </row>
    <row r="82" spans="2:18" s="1" customFormat="1"/>
    <row r="83" spans="2:18" s="1" customFormat="1">
      <c r="B83" s="1" t="s">
        <v>46</v>
      </c>
    </row>
    <row r="84" spans="2:18" s="1" customFormat="1">
      <c r="C84" s="1" t="s">
        <v>36</v>
      </c>
    </row>
    <row r="85" spans="2:18" s="1" customFormat="1" ht="75.599999999999994">
      <c r="B85" s="3"/>
      <c r="C85" s="5" t="s">
        <v>31</v>
      </c>
      <c r="D85" s="5" t="s">
        <v>30</v>
      </c>
      <c r="E85" s="5" t="s">
        <v>29</v>
      </c>
      <c r="F85" s="5" t="s">
        <v>28</v>
      </c>
      <c r="G85" s="5" t="s">
        <v>27</v>
      </c>
      <c r="H85" s="5" t="s">
        <v>26</v>
      </c>
      <c r="I85" s="5" t="s">
        <v>25</v>
      </c>
      <c r="J85" s="5" t="s">
        <v>24</v>
      </c>
      <c r="K85" s="5" t="s">
        <v>23</v>
      </c>
      <c r="L85" s="5" t="s">
        <v>22</v>
      </c>
      <c r="M85" s="5" t="s">
        <v>43</v>
      </c>
      <c r="N85" s="5" t="s">
        <v>42</v>
      </c>
      <c r="O85" s="5" t="s">
        <v>41</v>
      </c>
      <c r="P85" s="5" t="s">
        <v>18</v>
      </c>
      <c r="Q85" s="5" t="s">
        <v>40</v>
      </c>
      <c r="R85" s="5" t="s">
        <v>39</v>
      </c>
    </row>
    <row r="86" spans="2:18" s="1" customFormat="1" ht="15.6">
      <c r="B86" s="3"/>
      <c r="C86" s="5" t="s">
        <v>16</v>
      </c>
      <c r="D86" s="5" t="s">
        <v>15</v>
      </c>
      <c r="E86" s="5" t="s">
        <v>14</v>
      </c>
      <c r="F86" s="5" t="s">
        <v>13</v>
      </c>
      <c r="G86" s="5" t="s">
        <v>12</v>
      </c>
      <c r="H86" s="5" t="s">
        <v>11</v>
      </c>
      <c r="I86" s="5" t="s">
        <v>10</v>
      </c>
      <c r="J86" s="5" t="s">
        <v>9</v>
      </c>
      <c r="K86" s="5" t="s">
        <v>8</v>
      </c>
      <c r="L86" s="5" t="s">
        <v>7</v>
      </c>
      <c r="M86" s="3" t="s">
        <v>6</v>
      </c>
      <c r="N86" s="3" t="s">
        <v>5</v>
      </c>
      <c r="O86" s="3" t="s">
        <v>4</v>
      </c>
      <c r="P86" s="3" t="s">
        <v>3</v>
      </c>
      <c r="Q86" s="5" t="s">
        <v>2</v>
      </c>
      <c r="R86" s="5" t="s">
        <v>38</v>
      </c>
    </row>
    <row r="87" spans="2:18" s="1" customFormat="1" ht="15.6">
      <c r="B87" s="3" t="s">
        <v>35</v>
      </c>
      <c r="C87" s="3">
        <v>603026</v>
      </c>
      <c r="D87" s="3">
        <v>80465</v>
      </c>
      <c r="E87" s="3"/>
      <c r="F87" s="3"/>
      <c r="G87" s="3"/>
      <c r="H87" s="3"/>
      <c r="I87" s="3"/>
      <c r="J87" s="3"/>
      <c r="K87" s="3"/>
      <c r="L87" s="3"/>
      <c r="M87" s="3">
        <v>1163</v>
      </c>
      <c r="N87" s="3">
        <v>1163</v>
      </c>
      <c r="O87" s="8">
        <v>1163</v>
      </c>
      <c r="P87" s="8"/>
      <c r="Q87" s="8"/>
      <c r="R87" s="8"/>
    </row>
    <row r="88" spans="2:18" s="1" customFormat="1" ht="15.6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11"/>
      <c r="P88" s="11"/>
      <c r="Q88" s="11"/>
      <c r="R88" s="11"/>
    </row>
    <row r="89" spans="2:18" s="1" customFormat="1" ht="15.6">
      <c r="B89" s="6"/>
      <c r="C89" s="6" t="s">
        <v>34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1"/>
      <c r="P89" s="11"/>
      <c r="Q89" s="11"/>
      <c r="R89" s="11"/>
    </row>
    <row r="90" spans="2:18" s="1" customFormat="1" ht="15.6">
      <c r="B90" s="6"/>
      <c r="C90" s="7" t="s">
        <v>45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1"/>
      <c r="P90" s="11"/>
      <c r="Q90" s="11"/>
      <c r="R90" s="11"/>
    </row>
    <row r="91" spans="2:18" s="1" customFormat="1" ht="75.599999999999994">
      <c r="B91" s="3"/>
      <c r="C91" s="5" t="s">
        <v>31</v>
      </c>
      <c r="D91" s="5" t="s">
        <v>30</v>
      </c>
      <c r="E91" s="5" t="s">
        <v>29</v>
      </c>
      <c r="F91" s="5" t="s">
        <v>28</v>
      </c>
      <c r="G91" s="5" t="s">
        <v>27</v>
      </c>
      <c r="H91" s="5" t="s">
        <v>26</v>
      </c>
      <c r="I91" s="5" t="s">
        <v>25</v>
      </c>
      <c r="J91" s="5" t="s">
        <v>24</v>
      </c>
      <c r="K91" s="5" t="s">
        <v>23</v>
      </c>
      <c r="L91" s="5" t="s">
        <v>22</v>
      </c>
      <c r="M91" s="5" t="s">
        <v>43</v>
      </c>
      <c r="N91" s="5" t="s">
        <v>42</v>
      </c>
      <c r="O91" s="5" t="s">
        <v>41</v>
      </c>
      <c r="P91" s="5" t="s">
        <v>18</v>
      </c>
      <c r="Q91" s="5" t="s">
        <v>40</v>
      </c>
      <c r="R91" s="5" t="s">
        <v>39</v>
      </c>
    </row>
    <row r="92" spans="2:18" s="1" customFormat="1" ht="15.6">
      <c r="B92" s="3"/>
      <c r="C92" s="5" t="s">
        <v>16</v>
      </c>
      <c r="D92" s="5" t="s">
        <v>15</v>
      </c>
      <c r="E92" s="5" t="s">
        <v>14</v>
      </c>
      <c r="F92" s="5" t="s">
        <v>13</v>
      </c>
      <c r="G92" s="5" t="s">
        <v>12</v>
      </c>
      <c r="H92" s="5" t="s">
        <v>11</v>
      </c>
      <c r="I92" s="5" t="s">
        <v>10</v>
      </c>
      <c r="J92" s="5" t="s">
        <v>9</v>
      </c>
      <c r="K92" s="5" t="s">
        <v>8</v>
      </c>
      <c r="L92" s="5" t="s">
        <v>7</v>
      </c>
      <c r="M92" s="3" t="s">
        <v>6</v>
      </c>
      <c r="N92" s="3" t="s">
        <v>5</v>
      </c>
      <c r="O92" s="3" t="s">
        <v>4</v>
      </c>
      <c r="P92" s="3" t="s">
        <v>3</v>
      </c>
      <c r="Q92" s="5" t="s">
        <v>2</v>
      </c>
      <c r="R92" s="5" t="s">
        <v>38</v>
      </c>
    </row>
    <row r="93" spans="2:18" s="1" customFormat="1" ht="15.6">
      <c r="B93" s="3" t="s">
        <v>1</v>
      </c>
      <c r="C93" s="3">
        <v>1390</v>
      </c>
      <c r="D93" s="3">
        <v>450</v>
      </c>
      <c r="E93" s="3"/>
      <c r="F93" s="3"/>
      <c r="G93" s="3"/>
      <c r="H93" s="3"/>
      <c r="I93" s="3"/>
      <c r="J93" s="3"/>
      <c r="K93" s="3"/>
      <c r="L93" s="3"/>
      <c r="M93" s="3">
        <v>460</v>
      </c>
      <c r="N93" s="3">
        <v>10</v>
      </c>
      <c r="O93" s="8">
        <v>10</v>
      </c>
      <c r="P93" s="8"/>
      <c r="Q93" s="8"/>
      <c r="R93" s="8"/>
    </row>
    <row r="94" spans="2:18" s="1" customFormat="1" ht="15.6">
      <c r="B94" s="3" t="s">
        <v>0</v>
      </c>
      <c r="C94" s="3">
        <v>339</v>
      </c>
      <c r="D94" s="3">
        <v>94</v>
      </c>
      <c r="E94" s="3"/>
      <c r="F94" s="3"/>
      <c r="G94" s="3"/>
      <c r="H94" s="3"/>
      <c r="I94" s="3"/>
      <c r="J94" s="3"/>
      <c r="K94" s="3"/>
      <c r="L94" s="3"/>
      <c r="M94" s="3">
        <v>219</v>
      </c>
      <c r="N94" s="3">
        <v>40</v>
      </c>
      <c r="O94" s="8">
        <v>33</v>
      </c>
      <c r="P94" s="8"/>
      <c r="Q94" s="8"/>
      <c r="R94" s="8"/>
    </row>
    <row r="95" spans="2:18" s="1" customFormat="1" ht="15.6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1"/>
      <c r="P95" s="11"/>
      <c r="Q95" s="11"/>
      <c r="R95" s="11"/>
    </row>
    <row r="96" spans="2:18" s="1" customFormat="1" ht="15.6">
      <c r="B96" s="6"/>
      <c r="C96" s="6" t="s">
        <v>33</v>
      </c>
      <c r="D96" s="6"/>
      <c r="E96" s="6"/>
      <c r="F96" s="6"/>
      <c r="G96" s="6"/>
      <c r="H96" s="6"/>
      <c r="I96" s="6"/>
      <c r="J96" s="6"/>
      <c r="K96" s="6"/>
      <c r="L96" s="6"/>
      <c r="M96" s="7" t="s">
        <v>44</v>
      </c>
      <c r="N96" s="6"/>
      <c r="O96" s="11"/>
      <c r="P96" s="11"/>
      <c r="Q96" s="11"/>
      <c r="R96" s="11"/>
    </row>
    <row r="97" spans="2:18" s="1" customFormat="1" ht="75.599999999999994">
      <c r="B97" s="3"/>
      <c r="C97" s="5" t="s">
        <v>31</v>
      </c>
      <c r="D97" s="5" t="s">
        <v>30</v>
      </c>
      <c r="E97" s="5" t="s">
        <v>29</v>
      </c>
      <c r="F97" s="5" t="s">
        <v>28</v>
      </c>
      <c r="G97" s="5" t="s">
        <v>27</v>
      </c>
      <c r="H97" s="5" t="s">
        <v>26</v>
      </c>
      <c r="I97" s="5" t="s">
        <v>25</v>
      </c>
      <c r="J97" s="5" t="s">
        <v>24</v>
      </c>
      <c r="K97" s="5" t="s">
        <v>23</v>
      </c>
      <c r="L97" s="5" t="s">
        <v>22</v>
      </c>
      <c r="M97" s="5" t="s">
        <v>43</v>
      </c>
      <c r="N97" s="5" t="s">
        <v>42</v>
      </c>
      <c r="O97" s="5" t="s">
        <v>41</v>
      </c>
      <c r="P97" s="5" t="s">
        <v>18</v>
      </c>
      <c r="Q97" s="5" t="s">
        <v>40</v>
      </c>
      <c r="R97" s="5" t="s">
        <v>39</v>
      </c>
    </row>
    <row r="98" spans="2:18" s="1" customFormat="1" ht="15.6">
      <c r="B98" s="3"/>
      <c r="C98" s="5" t="s">
        <v>16</v>
      </c>
      <c r="D98" s="5" t="s">
        <v>15</v>
      </c>
      <c r="E98" s="5" t="s">
        <v>14</v>
      </c>
      <c r="F98" s="5" t="s">
        <v>13</v>
      </c>
      <c r="G98" s="5" t="s">
        <v>12</v>
      </c>
      <c r="H98" s="5" t="s">
        <v>11</v>
      </c>
      <c r="I98" s="5" t="s">
        <v>10</v>
      </c>
      <c r="J98" s="5" t="s">
        <v>9</v>
      </c>
      <c r="K98" s="5" t="s">
        <v>8</v>
      </c>
      <c r="L98" s="5" t="s">
        <v>7</v>
      </c>
      <c r="M98" s="3" t="s">
        <v>6</v>
      </c>
      <c r="N98" s="3" t="s">
        <v>5</v>
      </c>
      <c r="O98" s="3" t="s">
        <v>4</v>
      </c>
      <c r="P98" s="3" t="s">
        <v>3</v>
      </c>
      <c r="Q98" s="5" t="s">
        <v>2</v>
      </c>
      <c r="R98" s="5" t="s">
        <v>38</v>
      </c>
    </row>
    <row r="99" spans="2:18" s="1" customFormat="1" ht="15.6">
      <c r="B99" s="3" t="s">
        <v>1</v>
      </c>
      <c r="C99" s="9">
        <v>2.3050415736634903E-3</v>
      </c>
      <c r="D99" s="9">
        <v>5.5924936307711424E-3</v>
      </c>
      <c r="E99" s="9"/>
      <c r="F99" s="9"/>
      <c r="G99" s="9"/>
      <c r="H99" s="9"/>
      <c r="I99" s="9"/>
      <c r="J99" s="9"/>
      <c r="K99" s="9"/>
      <c r="L99" s="9"/>
      <c r="M99" s="10">
        <v>0.39552880481513325</v>
      </c>
      <c r="N99" s="8">
        <v>8.5984522785898538E-3</v>
      </c>
      <c r="O99" s="8">
        <v>8.5984522785898538E-3</v>
      </c>
      <c r="P99" s="8"/>
      <c r="Q99" s="8"/>
      <c r="R99" s="8"/>
    </row>
    <row r="100" spans="2:18" s="1" customFormat="1" ht="15.6">
      <c r="B100" s="3" t="s">
        <v>0</v>
      </c>
      <c r="C100" s="9">
        <v>5.6216481544742679E-4</v>
      </c>
      <c r="D100" s="9">
        <v>1.1682097806499721E-3</v>
      </c>
      <c r="E100" s="3"/>
      <c r="F100" s="3"/>
      <c r="G100" s="3"/>
      <c r="H100" s="3"/>
      <c r="I100" s="3"/>
      <c r="J100" s="3"/>
      <c r="K100" s="3"/>
      <c r="L100" s="3"/>
      <c r="M100" s="8">
        <v>0.18830610490111779</v>
      </c>
      <c r="N100" s="3">
        <v>3.4393809114359415E-2</v>
      </c>
      <c r="O100" s="8">
        <v>2.8374892519346516E-2</v>
      </c>
      <c r="P100" s="8"/>
      <c r="Q100" s="8"/>
      <c r="R100" s="8"/>
    </row>
    <row r="101" spans="2:18" s="1" customFormat="1"/>
    <row r="102" spans="2:18" s="1" customFormat="1">
      <c r="B102" s="1" t="s">
        <v>37</v>
      </c>
    </row>
    <row r="103" spans="2:18" s="1" customFormat="1">
      <c r="C103" s="1" t="s">
        <v>36</v>
      </c>
    </row>
    <row r="104" spans="2:18" s="1" customFormat="1" ht="75.599999999999994">
      <c r="B104" s="6"/>
      <c r="C104" s="5" t="s">
        <v>31</v>
      </c>
      <c r="D104" s="5" t="s">
        <v>30</v>
      </c>
      <c r="E104" s="5" t="s">
        <v>29</v>
      </c>
      <c r="F104" s="5" t="s">
        <v>28</v>
      </c>
      <c r="G104" s="5" t="s">
        <v>27</v>
      </c>
      <c r="H104" s="5" t="s">
        <v>26</v>
      </c>
      <c r="I104" s="5" t="s">
        <v>25</v>
      </c>
      <c r="J104" s="5" t="s">
        <v>24</v>
      </c>
      <c r="K104" s="5" t="s">
        <v>23</v>
      </c>
      <c r="L104" s="5" t="s">
        <v>22</v>
      </c>
      <c r="M104" s="5" t="s">
        <v>21</v>
      </c>
      <c r="N104" s="5" t="s">
        <v>20</v>
      </c>
      <c r="O104" s="1" t="s">
        <v>19</v>
      </c>
      <c r="P104" s="1" t="s">
        <v>18</v>
      </c>
      <c r="Q104" s="1" t="s">
        <v>17</v>
      </c>
    </row>
    <row r="105" spans="2:18" s="1" customFormat="1" ht="15.6">
      <c r="B105" s="6"/>
      <c r="C105" s="5" t="s">
        <v>16</v>
      </c>
      <c r="D105" s="5" t="s">
        <v>15</v>
      </c>
      <c r="E105" s="5" t="s">
        <v>14</v>
      </c>
      <c r="F105" s="5" t="s">
        <v>13</v>
      </c>
      <c r="G105" s="5" t="s">
        <v>12</v>
      </c>
      <c r="H105" s="5" t="s">
        <v>11</v>
      </c>
      <c r="I105" s="5" t="s">
        <v>10</v>
      </c>
      <c r="J105" s="5" t="s">
        <v>9</v>
      </c>
      <c r="K105" s="5" t="s">
        <v>8</v>
      </c>
      <c r="L105" s="5" t="s">
        <v>7</v>
      </c>
      <c r="M105" s="5" t="s">
        <v>6</v>
      </c>
      <c r="N105" s="5" t="s">
        <v>5</v>
      </c>
      <c r="O105" s="1" t="s">
        <v>4</v>
      </c>
      <c r="P105" s="1" t="s">
        <v>3</v>
      </c>
      <c r="Q105" s="1" t="s">
        <v>2</v>
      </c>
    </row>
    <row r="106" spans="2:18" s="1" customFormat="1" ht="15.6">
      <c r="B106" s="5" t="s">
        <v>35</v>
      </c>
      <c r="C106" s="5">
        <v>38714</v>
      </c>
      <c r="D106" s="5">
        <v>7396</v>
      </c>
      <c r="E106" s="5">
        <v>414</v>
      </c>
      <c r="F106" s="5">
        <v>366</v>
      </c>
      <c r="G106" s="5"/>
      <c r="H106" s="5"/>
      <c r="I106" s="5">
        <v>7728</v>
      </c>
      <c r="J106" s="5"/>
      <c r="K106" s="5"/>
      <c r="L106" s="5"/>
      <c r="M106" s="5"/>
      <c r="N106" s="5"/>
    </row>
    <row r="107" spans="2:18" s="1" customFormat="1" ht="15.6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2:18" s="1" customFormat="1" ht="15.6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2:18" s="1" customFormat="1" ht="15.6">
      <c r="B109" s="6"/>
      <c r="C109" s="6" t="s">
        <v>34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2:18" s="1" customFormat="1" ht="75.599999999999994">
      <c r="B110" s="6"/>
      <c r="C110" s="5" t="s">
        <v>31</v>
      </c>
      <c r="D110" s="5" t="s">
        <v>30</v>
      </c>
      <c r="E110" s="5" t="s">
        <v>29</v>
      </c>
      <c r="F110" s="5" t="s">
        <v>28</v>
      </c>
      <c r="G110" s="5" t="s">
        <v>27</v>
      </c>
      <c r="H110" s="5" t="s">
        <v>26</v>
      </c>
      <c r="I110" s="5" t="s">
        <v>25</v>
      </c>
      <c r="J110" s="5" t="s">
        <v>24</v>
      </c>
      <c r="K110" s="5" t="s">
        <v>23</v>
      </c>
      <c r="L110" s="5" t="s">
        <v>22</v>
      </c>
      <c r="M110" s="5" t="s">
        <v>21</v>
      </c>
      <c r="N110" s="5" t="s">
        <v>20</v>
      </c>
      <c r="O110" s="1" t="s">
        <v>19</v>
      </c>
      <c r="P110" s="1" t="s">
        <v>18</v>
      </c>
      <c r="Q110" s="1" t="s">
        <v>17</v>
      </c>
    </row>
    <row r="111" spans="2:18" s="1" customFormat="1" ht="15.6">
      <c r="B111" s="6"/>
      <c r="C111" s="5" t="s">
        <v>16</v>
      </c>
      <c r="D111" s="5" t="s">
        <v>15</v>
      </c>
      <c r="E111" s="5" t="s">
        <v>14</v>
      </c>
      <c r="F111" s="5" t="s">
        <v>13</v>
      </c>
      <c r="G111" s="5" t="s">
        <v>12</v>
      </c>
      <c r="H111" s="5" t="s">
        <v>11</v>
      </c>
      <c r="I111" s="5" t="s">
        <v>10</v>
      </c>
      <c r="J111" s="5" t="s">
        <v>9</v>
      </c>
      <c r="K111" s="5" t="s">
        <v>8</v>
      </c>
      <c r="L111" s="5" t="s">
        <v>7</v>
      </c>
      <c r="M111" s="5" t="s">
        <v>6</v>
      </c>
      <c r="N111" s="5" t="s">
        <v>5</v>
      </c>
      <c r="O111" s="1" t="s">
        <v>4</v>
      </c>
      <c r="P111" s="1" t="s">
        <v>3</v>
      </c>
      <c r="Q111" s="1" t="s">
        <v>2</v>
      </c>
    </row>
    <row r="112" spans="2:18" s="1" customFormat="1" ht="15.6">
      <c r="B112" s="3" t="s">
        <v>1</v>
      </c>
      <c r="C112" s="5">
        <v>69</v>
      </c>
      <c r="D112" s="5">
        <v>14</v>
      </c>
      <c r="E112" s="5">
        <v>5</v>
      </c>
      <c r="F112" s="5">
        <v>1</v>
      </c>
      <c r="G112" s="5"/>
      <c r="H112" s="5"/>
      <c r="I112" s="5">
        <v>1</v>
      </c>
      <c r="J112" s="5"/>
      <c r="K112" s="5"/>
      <c r="L112" s="5"/>
      <c r="M112" s="5"/>
      <c r="N112" s="5"/>
    </row>
    <row r="113" spans="2:25" s="1" customFormat="1" ht="15.6">
      <c r="B113" s="3" t="s">
        <v>0</v>
      </c>
      <c r="C113" s="3">
        <v>44</v>
      </c>
      <c r="D113" s="3">
        <v>18</v>
      </c>
      <c r="E113" s="3">
        <v>2</v>
      </c>
      <c r="F113" s="3">
        <v>2</v>
      </c>
      <c r="G113" s="3"/>
      <c r="H113" s="3"/>
      <c r="I113" s="3">
        <v>2</v>
      </c>
      <c r="J113" s="3"/>
      <c r="K113" s="3"/>
      <c r="L113" s="3"/>
      <c r="M113" s="3"/>
      <c r="N113" s="3"/>
    </row>
    <row r="114" spans="2:25" s="1" customFormat="1" ht="15.6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2:25" s="1" customFormat="1" ht="15.6">
      <c r="B115" s="6"/>
      <c r="C115" s="6" t="s">
        <v>33</v>
      </c>
      <c r="D115" s="6"/>
      <c r="E115" s="6"/>
      <c r="F115" s="6"/>
      <c r="G115" s="6"/>
      <c r="H115" s="6"/>
      <c r="I115" s="7" t="s">
        <v>32</v>
      </c>
      <c r="J115" s="6"/>
      <c r="K115" s="6"/>
      <c r="L115" s="6"/>
      <c r="M115" s="6"/>
      <c r="N115" s="6"/>
    </row>
    <row r="116" spans="2:25" s="1" customFormat="1" ht="75.599999999999994">
      <c r="B116" s="6"/>
      <c r="C116" s="5" t="s">
        <v>31</v>
      </c>
      <c r="D116" s="5" t="s">
        <v>30</v>
      </c>
      <c r="E116" s="5" t="s">
        <v>29</v>
      </c>
      <c r="F116" s="5" t="s">
        <v>28</v>
      </c>
      <c r="G116" s="5" t="s">
        <v>27</v>
      </c>
      <c r="H116" s="5" t="s">
        <v>26</v>
      </c>
      <c r="I116" s="5" t="s">
        <v>25</v>
      </c>
      <c r="J116" s="5" t="s">
        <v>24</v>
      </c>
      <c r="K116" s="5" t="s">
        <v>23</v>
      </c>
      <c r="L116" s="5" t="s">
        <v>22</v>
      </c>
      <c r="M116" s="5" t="s">
        <v>21</v>
      </c>
      <c r="N116" s="5" t="s">
        <v>20</v>
      </c>
      <c r="O116" s="1" t="s">
        <v>19</v>
      </c>
      <c r="P116" s="1" t="s">
        <v>18</v>
      </c>
      <c r="Q116" s="1" t="s">
        <v>17</v>
      </c>
    </row>
    <row r="117" spans="2:25" s="1" customFormat="1" ht="15.6">
      <c r="B117" s="6"/>
      <c r="C117" s="5" t="s">
        <v>16</v>
      </c>
      <c r="D117" s="5" t="s">
        <v>15</v>
      </c>
      <c r="E117" s="5" t="s">
        <v>14</v>
      </c>
      <c r="F117" s="5" t="s">
        <v>13</v>
      </c>
      <c r="G117" s="5" t="s">
        <v>12</v>
      </c>
      <c r="H117" s="5" t="s">
        <v>11</v>
      </c>
      <c r="I117" s="5" t="s">
        <v>10</v>
      </c>
      <c r="J117" s="5" t="s">
        <v>9</v>
      </c>
      <c r="K117" s="5" t="s">
        <v>8</v>
      </c>
      <c r="L117" s="5" t="s">
        <v>7</v>
      </c>
      <c r="M117" s="5" t="s">
        <v>6</v>
      </c>
      <c r="N117" s="5" t="s">
        <v>5</v>
      </c>
      <c r="O117" s="1" t="s">
        <v>4</v>
      </c>
      <c r="P117" s="1" t="s">
        <v>3</v>
      </c>
      <c r="Q117" s="1" t="s">
        <v>2</v>
      </c>
    </row>
    <row r="118" spans="2:25" s="1" customFormat="1" ht="15.6">
      <c r="B118" s="3" t="s">
        <v>1</v>
      </c>
      <c r="C118" s="2">
        <v>1.5072563627750743E-3</v>
      </c>
      <c r="D118" s="4">
        <v>1.8929150892374256E-3</v>
      </c>
      <c r="E118" s="4">
        <v>1.2077294685990338E-2</v>
      </c>
      <c r="F118" s="4">
        <v>2.7322404371584699E-3</v>
      </c>
      <c r="G118" s="4"/>
      <c r="H118" s="4"/>
      <c r="I118" s="4"/>
      <c r="J118" s="4"/>
      <c r="K118" s="4"/>
      <c r="L118" s="4"/>
      <c r="M118" s="4"/>
      <c r="N118" s="4"/>
    </row>
    <row r="119" spans="2:25" s="1" customFormat="1" ht="15.6">
      <c r="B119" s="3" t="s">
        <v>0</v>
      </c>
      <c r="C119" s="2">
        <v>9.904827526807632E-4</v>
      </c>
      <c r="D119" s="2">
        <v>2.4337479718766902E-3</v>
      </c>
      <c r="E119" s="2">
        <v>4.830917874396135E-3</v>
      </c>
      <c r="F119" s="2">
        <v>5.4644808743169399E-3</v>
      </c>
      <c r="G119" s="2"/>
      <c r="H119" s="2"/>
      <c r="I119" s="2"/>
      <c r="J119" s="2"/>
      <c r="K119" s="2"/>
      <c r="L119" s="2"/>
      <c r="M119" s="2"/>
      <c r="N119" s="2"/>
      <c r="S119"/>
      <c r="T119"/>
      <c r="U119"/>
      <c r="V119"/>
      <c r="W119"/>
      <c r="X119"/>
      <c r="Y119"/>
    </row>
    <row r="120" spans="2:25" s="1" customFormat="1">
      <c r="B120"/>
      <c r="C120"/>
      <c r="D120"/>
      <c r="E120"/>
      <c r="F120"/>
      <c r="G120"/>
      <c r="H120"/>
      <c r="I120"/>
      <c r="J120"/>
      <c r="K120"/>
      <c r="L120"/>
      <c r="S120"/>
      <c r="T120"/>
      <c r="U120"/>
      <c r="V120"/>
      <c r="W120"/>
      <c r="X120"/>
      <c r="Y120"/>
    </row>
  </sheetData>
  <mergeCells count="5">
    <mergeCell ref="C25:N25"/>
    <mergeCell ref="C33:N33"/>
    <mergeCell ref="C41:N41"/>
    <mergeCell ref="C52:N52"/>
    <mergeCell ref="C55:N5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Fraction_Leaking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Rutherford</dc:creator>
  <cp:lastModifiedBy>Jeff Rutherford</cp:lastModifiedBy>
  <dcterms:created xsi:type="dcterms:W3CDTF">2015-06-05T18:17:20Z</dcterms:created>
  <dcterms:modified xsi:type="dcterms:W3CDTF">2021-02-11T03:47:57Z</dcterms:modified>
</cp:coreProperties>
</file>