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xlin\Documents\GitHub\villager-defense-minigame\dev assets\"/>
    </mc:Choice>
  </mc:AlternateContent>
  <xr:revisionPtr revIDLastSave="0" documentId="13_ncr:1_{13D9FD2A-5721-4123-991C-02354BABA38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Zombie Stats" sheetId="1" r:id="rId1"/>
    <sheet name="Sword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R3" i="1"/>
  <c r="S3" i="1"/>
  <c r="T3" i="1"/>
  <c r="U3" i="1"/>
  <c r="O4" i="1"/>
  <c r="P4" i="1"/>
  <c r="Q4" i="1"/>
  <c r="R4" i="1"/>
  <c r="S4" i="1"/>
  <c r="T4" i="1"/>
  <c r="U4" i="1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O10" i="1"/>
  <c r="P10" i="1"/>
  <c r="Q10" i="1"/>
  <c r="R10" i="1"/>
  <c r="S10" i="1"/>
  <c r="T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3" i="1"/>
  <c r="P13" i="1"/>
  <c r="Q13" i="1"/>
  <c r="R13" i="1"/>
  <c r="S13" i="1"/>
  <c r="T13" i="1"/>
  <c r="U13" i="1"/>
  <c r="U2" i="1"/>
  <c r="T2" i="1"/>
  <c r="S2" i="1"/>
  <c r="R2" i="1"/>
  <c r="Q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M3" i="1"/>
  <c r="M4" i="1"/>
  <c r="M5" i="1"/>
  <c r="M6" i="1"/>
  <c r="M7" i="1"/>
  <c r="M8" i="1"/>
  <c r="M9" i="1"/>
  <c r="M10" i="1"/>
  <c r="M11" i="1"/>
  <c r="M12" i="1"/>
  <c r="M13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E3" i="2"/>
  <c r="E4" i="2"/>
  <c r="E5" i="2"/>
  <c r="E6" i="2"/>
  <c r="E7" i="2"/>
  <c r="E8" i="2"/>
  <c r="E9" i="2"/>
  <c r="E10" i="2"/>
  <c r="E11" i="2"/>
  <c r="E12" i="2"/>
  <c r="E13" i="2"/>
  <c r="E2" i="2"/>
  <c r="D3" i="2"/>
  <c r="D4" i="2"/>
  <c r="D5" i="2"/>
  <c r="D6" i="2"/>
  <c r="D7" i="2"/>
  <c r="D8" i="2"/>
  <c r="D9" i="2"/>
  <c r="D10" i="2"/>
  <c r="D11" i="2"/>
  <c r="D12" i="2"/>
  <c r="D13" i="2"/>
  <c r="D2" i="2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<sst xmlns="http://schemas.openxmlformats.org/spreadsheetml/2006/main" count="26" uniqueCount="26">
  <si>
    <t>Health</t>
  </si>
  <si>
    <t>Armor</t>
  </si>
  <si>
    <t>Toughness</t>
  </si>
  <si>
    <t>Damage</t>
  </si>
  <si>
    <t>Damage Spread</t>
  </si>
  <si>
    <t>Loot</t>
  </si>
  <si>
    <t>Loot Spread</t>
  </si>
  <si>
    <t>Level</t>
  </si>
  <si>
    <t>Tier</t>
  </si>
  <si>
    <t>Main Low</t>
  </si>
  <si>
    <t>Main High</t>
  </si>
  <si>
    <t>Soldier</t>
  </si>
  <si>
    <t>T0 Sword</t>
  </si>
  <si>
    <t>T1 Sword</t>
  </si>
  <si>
    <t>T2 Sword</t>
  </si>
  <si>
    <t>Average</t>
  </si>
  <si>
    <t>Crit Average</t>
  </si>
  <si>
    <t>T3 Sword</t>
  </si>
  <si>
    <t>T4 Sword</t>
  </si>
  <si>
    <t>T5 Sword</t>
  </si>
  <si>
    <t>T6 Sword</t>
  </si>
  <si>
    <t>T7 Sword</t>
  </si>
  <si>
    <t>T8 Sword</t>
  </si>
  <si>
    <t>T9 Sword</t>
  </si>
  <si>
    <t>T10 Sword</t>
  </si>
  <si>
    <t>Soldier's 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</si>
</sst>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'Zombie Stats'!$J$1</c:f>
              <c:strCache>
                <c:ptCount val="1"/>
                <c:pt idx="0">
                  <c:v>T0 Sword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'Zombie Stats'!$J$2:$J$13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48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0-4BCA-9844-235FEACF6F47}"/>
            </c:ext>
          </c:extLst>
        </c:ser>
        <c:ser>
          <c:idx val="2"/>
          <c:order val="2"/>
          <c:tx>
            <c:strRef>
              <c:f>'Zombie Stats'!$K$1</c:f>
              <c:strCache>
                <c:ptCount val="1"/>
                <c:pt idx="0">
                  <c:v>T1 Sword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'Zombie Stats'!$K$2:$K$13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28</c:v>
                </c:pt>
                <c:pt idx="10">
                  <c:v>64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0-4BCA-9844-235FEACF6F47}"/>
            </c:ext>
          </c:extLst>
        </c:ser>
        <c:ser>
          <c:idx val="3"/>
          <c:order val="3"/>
          <c:tx>
            <c:strRef>
              <c:f>'Zombie Stats'!$L$1</c:f>
              <c:strCache>
                <c:ptCount val="1"/>
                <c:pt idx="0">
                  <c:v>T2 Sword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'Zombie Stats'!$L$2:$L$13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0-4BCA-9844-235FEACF6F47}"/>
            </c:ext>
          </c:extLst>
        </c:ser>
        <c:ser>
          <c:idx val="4"/>
          <c:order val="4"/>
          <c:tx>
            <c:strRef>
              <c:f>'Zombie Stats'!$M$1</c:f>
              <c:strCache>
                <c:ptCount val="1"/>
                <c:pt idx="0">
                  <c:v>T3 Sword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'Zombie Stats'!$M$2:$M$13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0-4BCA-9844-235FEACF6F47}"/>
            </c:ext>
          </c:extLst>
        </c:ser>
        <c:ser>
          <c:idx val="5"/>
          <c:order val="5"/>
          <c:tx>
            <c:strRef>
              <c:f>'Zombie Stats'!$N$1</c:f>
              <c:strCache>
                <c:ptCount val="1"/>
                <c:pt idx="0">
                  <c:v>T4 Sword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'Zombie Stats'!$N$2:$N$13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0-4BCA-9844-235FEACF6F47}"/>
            </c:ext>
          </c:extLst>
        </c:ser>
        <c:ser>
          <c:idx val="6"/>
          <c:order val="6"/>
          <c:tx>
            <c:strRef>
              <c:f>'Zombie Stats'!$O$1</c:f>
              <c:strCache>
                <c:ptCount val="1"/>
                <c:pt idx="0">
                  <c:v>T5 Sword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Stats'!$O$2:$O$13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0-4BCA-9844-235FEACF6F47}"/>
            </c:ext>
          </c:extLst>
        </c:ser>
        <c:ser>
          <c:idx val="7"/>
          <c:order val="7"/>
          <c:tx>
            <c:strRef>
              <c:f>'Zombie Stats'!$P$1</c:f>
              <c:strCache>
                <c:ptCount val="1"/>
                <c:pt idx="0">
                  <c:v>T6 Sword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Stats'!$P$2:$P$13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0-4BCA-9844-235FEACF6F47}"/>
            </c:ext>
          </c:extLst>
        </c:ser>
        <c:ser>
          <c:idx val="8"/>
          <c:order val="8"/>
          <c:tx>
            <c:strRef>
              <c:f>'Zombie Stats'!$Q$1</c:f>
              <c:strCache>
                <c:ptCount val="1"/>
                <c:pt idx="0">
                  <c:v>T7 Sword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Stats'!$Q$2:$Q$13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C0-4BCA-9844-235FEACF6F47}"/>
            </c:ext>
          </c:extLst>
        </c:ser>
        <c:ser>
          <c:idx val="9"/>
          <c:order val="9"/>
          <c:tx>
            <c:strRef>
              <c:f>'Zombie Stats'!$R$1</c:f>
              <c:strCache>
                <c:ptCount val="1"/>
                <c:pt idx="0">
                  <c:v>T8 Sword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Stats'!$R$2:$R$13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0-4BCA-9844-235FEACF6F47}"/>
            </c:ext>
          </c:extLst>
        </c:ser>
        <c:ser>
          <c:idx val="10"/>
          <c:order val="10"/>
          <c:tx>
            <c:strRef>
              <c:f>'Zombie Stats'!$S$1</c:f>
              <c:strCache>
                <c:ptCount val="1"/>
                <c:pt idx="0">
                  <c:v>T9 Sword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Stats'!$S$2:$S$13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0-4BCA-9844-235FEACF6F47}"/>
            </c:ext>
          </c:extLst>
        </c:ser>
        <c:ser>
          <c:idx val="11"/>
          <c:order val="11"/>
          <c:tx>
            <c:strRef>
              <c:f>'Zombie Stats'!$T$1</c:f>
              <c:strCache>
                <c:ptCount val="1"/>
                <c:pt idx="0">
                  <c:v>T10 Sword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Stats'!$T$2:$T$13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C0-4BCA-9844-235FEACF6F47}"/>
            </c:ext>
          </c:extLst>
        </c:ser>
        <c:ser>
          <c:idx val="12"/>
          <c:order val="12"/>
          <c:tx>
            <c:strRef>
              <c:f>'Zombie Stats'!$U$1</c:f>
              <c:strCache>
                <c:ptCount val="1"/>
                <c:pt idx="0">
                  <c:v>Soldier's Sword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'Zombie Stats'!$U$2:$U$13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48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C0-4BCA-9844-235FEACF6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727"/>
        <c:axId val="10003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'Zombie Stats'!$A$1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'Zombie Stats'!$A$2:$A$13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C0-4BCA-9844-235FEACF6F47}"/>
                  </c:ext>
                </c:extLst>
              </c15:ser>
            </c15:filteredLineSeries>
          </c:ext>
        </c:extLst>
      </c:lineChart>
      <c:catAx>
        <c:axId val="100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3807"/>
        <c:crosses val="autoZero"/>
        <c:auto val="1"/>
        <c:lblAlgn val="ctr"/>
        <c:lblOffset val="100"/>
        <c:noMultiLvlLbl val="0"/>
      </c:catAx>
      <c:valAx>
        <c:axId val="10003807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218590</xdr:colOff>
      <xdr:row>6</xdr:row>
      <xdr:rowOff>61099</xdr:rowOff>
    </xdr:from>
    <xdr:to>
      <xdr:col>14</xdr:col>
      <xdr:colOff>560724</xdr:colOff>
      <xdr:row>21</xdr:row>
      <xdr:rowOff>61100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4F58C-9119-3E68-5B09-D84BCE4F4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115" zoomScaleNormal="115" workbookViewId="0">
      <pane xSplit="1" topLeftCell="E1" activePane="topRight" state="frozen"/>
      <selection pane="topRight" activeCell="R17" sqref="R17"/>
    </sheetView>
  </sheetViews>
  <sheetFormatPr defaultRowHeight="14.4" x14ac:dyDescent="0.3"/>
  <cols>
    <col min="1" max="1" width="8.88671875" style="1"/>
    <col min="10" max="19" width="8.77734375" bestFit="1" customWidth="1"/>
    <col min="20" max="20" width="9.77734375" bestFit="1" customWidth="1"/>
    <col min="21" max="21" width="13.88671875" bestFit="1" customWidth="1"/>
  </cols>
  <sheetData>
    <row r="1" spans="1:21" s="1" customForma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J1" s="1" t="s">
        <v>12</v>
      </c>
      <c r="K1" s="1" t="s">
        <v>13</v>
      </c>
      <c r="L1" s="1" t="s">
        <v>14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</row>
    <row r="2" spans="1:21" x14ac:dyDescent="0.3">
      <c r="A2" s="1">
        <v>1</v>
      </c>
      <c r="B2">
        <v>240</v>
      </c>
      <c r="C2">
        <v>10</v>
      </c>
      <c r="D2">
        <v>0</v>
      </c>
      <c r="E2">
        <v>50</v>
      </c>
      <c r="F2">
        <f>25*1.15^(A2-1)</f>
        <v>25</v>
      </c>
      <c r="J2">
        <f>IF('Sword Stats'!$E$2 - $C2 &gt; 0, ROUNDUP(240 / ('Sword Stats'!$E$2 - $C2), 0), 100)</f>
        <v>7</v>
      </c>
      <c r="K2">
        <f>IF('Sword Stats'!$E$3 - $C2 &gt; 0, ROUNDUP(240 / ('Sword Stats'!$E$3 - $C2), 0), 100)</f>
        <v>5</v>
      </c>
      <c r="L2">
        <f>IF('Sword Stats'!$E$4 - $C2 &gt; 0, ROUNDUP(240 / ('Sword Stats'!$E$4 - $C2), 0), 100)</f>
        <v>4</v>
      </c>
      <c r="M2">
        <f>IF('Sword Stats'!$E$5 - $C2 &gt; 0, ROUNDUP(240 / ('Sword Stats'!$E$5 - $C2), 0), 100)</f>
        <v>4</v>
      </c>
      <c r="N2">
        <f>IF('Sword Stats'!$E$6 - $C2 &gt; 0, ROUNDUP(240 / ('Sword Stats'!$E$6 - $C2), 0), 100)</f>
        <v>4</v>
      </c>
      <c r="O2">
        <f>IF('Sword Stats'!$E$7 - $C2 &gt; 0, ROUNDUP(240 / ('Sword Stats'!$E$7 - $C2), 0), 100)</f>
        <v>3</v>
      </c>
      <c r="P2">
        <f>IF('Sword Stats'!$E$8 - $C2 &gt; 0, ROUNDUP(240 / ('Sword Stats'!$E$8 - $C2), 0), 100)</f>
        <v>3</v>
      </c>
      <c r="Q2">
        <f>IF('Sword Stats'!$E$9 - $C2 &gt; 0, ROUNDUP(240 / ('Sword Stats'!$E$9 - $C2), 0), 100)</f>
        <v>3</v>
      </c>
      <c r="R2">
        <f>IF('Sword Stats'!$E$10 - $C2 &gt; 0, ROUNDUP(240 / ('Sword Stats'!$E$10 - $C2), 0), 100)</f>
        <v>2</v>
      </c>
      <c r="S2">
        <f>IF('Sword Stats'!$E$11 - $C2 &gt; 0, ROUNDUP(240 / ('Sword Stats'!$E$11 - $C2), 0), 100)</f>
        <v>2</v>
      </c>
      <c r="T2">
        <f>IF('Sword Stats'!$E$12 - $C2 &gt; 0, ROUNDUP(240 / ('Sword Stats'!$E$12 - $C2), 0), 100)</f>
        <v>2</v>
      </c>
      <c r="U2">
        <f>IF('Sword Stats'!$E$13 - $C2 &gt; 0, ROUNDUP(240 / ('Sword Stats'!$E$13 - $C2), 0), 100)</f>
        <v>5</v>
      </c>
    </row>
    <row r="3" spans="1:21" x14ac:dyDescent="0.3">
      <c r="A3" s="1">
        <v>2</v>
      </c>
      <c r="B3">
        <v>260</v>
      </c>
      <c r="C3">
        <v>15</v>
      </c>
      <c r="D3">
        <v>0</v>
      </c>
      <c r="E3">
        <v>55</v>
      </c>
      <c r="F3">
        <f t="shared" ref="F3:F13" si="0">25*1.15^(A3-1)</f>
        <v>28.749999999999996</v>
      </c>
      <c r="J3">
        <f>IF('Sword Stats'!$E$2 - $C3 &gt; 0, ROUNDUP(240 / ('Sword Stats'!$E$2 - $C3), 0), 100)</f>
        <v>8</v>
      </c>
      <c r="K3">
        <f>IF('Sword Stats'!$E$3 - $C3 &gt; 0, ROUNDUP(240 / ('Sword Stats'!$E$3 - $C3), 0), 100)</f>
        <v>5</v>
      </c>
      <c r="L3">
        <f>IF('Sword Stats'!$E$4 - $C3 &gt; 0, ROUNDUP(240 / ('Sword Stats'!$E$4 - $C3), 0), 100)</f>
        <v>4</v>
      </c>
      <c r="M3">
        <f>IF('Sword Stats'!$E$5 - $C3 &gt; 0, ROUNDUP(240 / ('Sword Stats'!$E$5 - $C3), 0), 100)</f>
        <v>4</v>
      </c>
      <c r="N3">
        <f>IF('Sword Stats'!$E$6 - $C3 &gt; 0, ROUNDUP(240 / ('Sword Stats'!$E$6 - $C3), 0), 100)</f>
        <v>4</v>
      </c>
      <c r="O3">
        <f>IF('Sword Stats'!$E$7 - $C3 &gt; 0, ROUNDUP(240 / ('Sword Stats'!$E$7 - $C3), 0), 100)</f>
        <v>3</v>
      </c>
      <c r="P3">
        <f>IF('Sword Stats'!$E$8 - $C3 &gt; 0, ROUNDUP(240 / ('Sword Stats'!$E$8 - $C3), 0), 100)</f>
        <v>3</v>
      </c>
      <c r="Q3">
        <f>IF('Sword Stats'!$E$9 - $C3 &gt; 0, ROUNDUP(240 / ('Sword Stats'!$E$9 - $C3), 0), 100)</f>
        <v>3</v>
      </c>
      <c r="R3">
        <f>IF('Sword Stats'!$E$10 - $C3 &gt; 0, ROUNDUP(240 / ('Sword Stats'!$E$10 - $C3), 0), 100)</f>
        <v>2</v>
      </c>
      <c r="S3">
        <f>IF('Sword Stats'!$E$11 - $C3 &gt; 0, ROUNDUP(240 / ('Sword Stats'!$E$11 - $C3), 0), 100)</f>
        <v>2</v>
      </c>
      <c r="T3">
        <f>IF('Sword Stats'!$E$12 - $C3 &gt; 0, ROUNDUP(240 / ('Sword Stats'!$E$12 - $C3), 0), 100)</f>
        <v>2</v>
      </c>
      <c r="U3">
        <f>IF('Sword Stats'!$E$13 - $C3 &gt; 0, ROUNDUP(240 / ('Sword Stats'!$E$13 - $C3), 0), 100)</f>
        <v>6</v>
      </c>
    </row>
    <row r="4" spans="1:21" x14ac:dyDescent="0.3">
      <c r="A4" s="1">
        <v>3</v>
      </c>
      <c r="B4">
        <v>280</v>
      </c>
      <c r="C4">
        <v>20</v>
      </c>
      <c r="D4">
        <v>0</v>
      </c>
      <c r="E4">
        <v>60</v>
      </c>
      <c r="F4">
        <f t="shared" si="0"/>
        <v>33.062499999999993</v>
      </c>
      <c r="J4">
        <f>IF('Sword Stats'!$E$2 - $C4 &gt; 0, ROUNDUP(240 / ('Sword Stats'!$E$2 - $C4), 0), 100)</f>
        <v>10</v>
      </c>
      <c r="K4">
        <f>IF('Sword Stats'!$E$3 - $C4 &gt; 0, ROUNDUP(240 / ('Sword Stats'!$E$3 - $C4), 0), 100)</f>
        <v>6</v>
      </c>
      <c r="L4">
        <f>IF('Sword Stats'!$E$4 - $C4 &gt; 0, ROUNDUP(240 / ('Sword Stats'!$E$4 - $C4), 0), 100)</f>
        <v>5</v>
      </c>
      <c r="M4">
        <f>IF('Sword Stats'!$E$5 - $C4 &gt; 0, ROUNDUP(240 / ('Sword Stats'!$E$5 - $C4), 0), 100)</f>
        <v>4</v>
      </c>
      <c r="N4">
        <f>IF('Sword Stats'!$E$6 - $C4 &gt; 0, ROUNDUP(240 / ('Sword Stats'!$E$6 - $C4), 0), 100)</f>
        <v>4</v>
      </c>
      <c r="O4">
        <f>IF('Sword Stats'!$E$7 - $C4 &gt; 0, ROUNDUP(240 / ('Sword Stats'!$E$7 - $C4), 0), 100)</f>
        <v>3</v>
      </c>
      <c r="P4">
        <f>IF('Sword Stats'!$E$8 - $C4 &gt; 0, ROUNDUP(240 / ('Sword Stats'!$E$8 - $C4), 0), 100)</f>
        <v>3</v>
      </c>
      <c r="Q4">
        <f>IF('Sword Stats'!$E$9 - $C4 &gt; 0, ROUNDUP(240 / ('Sword Stats'!$E$9 - $C4), 0), 100)</f>
        <v>3</v>
      </c>
      <c r="R4">
        <f>IF('Sword Stats'!$E$10 - $C4 &gt; 0, ROUNDUP(240 / ('Sword Stats'!$E$10 - $C4), 0), 100)</f>
        <v>3</v>
      </c>
      <c r="S4">
        <f>IF('Sword Stats'!$E$11 - $C4 &gt; 0, ROUNDUP(240 / ('Sword Stats'!$E$11 - $C4), 0), 100)</f>
        <v>2</v>
      </c>
      <c r="T4">
        <f>IF('Sword Stats'!$E$12 - $C4 &gt; 0, ROUNDUP(240 / ('Sword Stats'!$E$12 - $C4), 0), 100)</f>
        <v>2</v>
      </c>
      <c r="U4">
        <f>IF('Sword Stats'!$E$13 - $C4 &gt; 0, ROUNDUP(240 / ('Sword Stats'!$E$13 - $C4), 0), 100)</f>
        <v>6</v>
      </c>
    </row>
    <row r="5" spans="1:21" x14ac:dyDescent="0.3">
      <c r="A5" s="1">
        <v>4</v>
      </c>
      <c r="B5">
        <v>300</v>
      </c>
      <c r="C5">
        <v>25</v>
      </c>
      <c r="D5">
        <v>0</v>
      </c>
      <c r="E5">
        <v>65</v>
      </c>
      <c r="F5">
        <f t="shared" si="0"/>
        <v>38.021874999999987</v>
      </c>
      <c r="J5">
        <f>IF('Sword Stats'!$E$2 - $C5 &gt; 0, ROUNDUP(240 / ('Sword Stats'!$E$2 - $C5), 0), 100)</f>
        <v>12</v>
      </c>
      <c r="K5">
        <f>IF('Sword Stats'!$E$3 - $C5 &gt; 0, ROUNDUP(240 / ('Sword Stats'!$E$3 - $C5), 0), 100)</f>
        <v>7</v>
      </c>
      <c r="L5">
        <f>IF('Sword Stats'!$E$4 - $C5 &gt; 0, ROUNDUP(240 / ('Sword Stats'!$E$4 - $C5), 0), 100)</f>
        <v>5</v>
      </c>
      <c r="M5">
        <f>IF('Sword Stats'!$E$5 - $C5 &gt; 0, ROUNDUP(240 / ('Sword Stats'!$E$5 - $C5), 0), 100)</f>
        <v>5</v>
      </c>
      <c r="N5">
        <f>IF('Sword Stats'!$E$6 - $C5 &gt; 0, ROUNDUP(240 / ('Sword Stats'!$E$6 - $C5), 0), 100)</f>
        <v>4</v>
      </c>
      <c r="O5">
        <f>IF('Sword Stats'!$E$7 - $C5 &gt; 0, ROUNDUP(240 / ('Sword Stats'!$E$7 - $C5), 0), 100)</f>
        <v>3</v>
      </c>
      <c r="P5">
        <f>IF('Sword Stats'!$E$8 - $C5 &gt; 0, ROUNDUP(240 / ('Sword Stats'!$E$8 - $C5), 0), 100)</f>
        <v>3</v>
      </c>
      <c r="Q5">
        <f>IF('Sword Stats'!$E$9 - $C5 &gt; 0, ROUNDUP(240 / ('Sword Stats'!$E$9 - $C5), 0), 100)</f>
        <v>3</v>
      </c>
      <c r="R5">
        <f>IF('Sword Stats'!$E$10 - $C5 &gt; 0, ROUNDUP(240 / ('Sword Stats'!$E$10 - $C5), 0), 100)</f>
        <v>3</v>
      </c>
      <c r="S5">
        <f>IF('Sword Stats'!$E$11 - $C5 &gt; 0, ROUNDUP(240 / ('Sword Stats'!$E$11 - $C5), 0), 100)</f>
        <v>2</v>
      </c>
      <c r="T5">
        <f>IF('Sword Stats'!$E$12 - $C5 &gt; 0, ROUNDUP(240 / ('Sword Stats'!$E$12 - $C5), 0), 100)</f>
        <v>2</v>
      </c>
      <c r="U5">
        <f>IF('Sword Stats'!$E$13 - $C5 &gt; 0, ROUNDUP(240 / ('Sword Stats'!$E$13 - $C5), 0), 100)</f>
        <v>7</v>
      </c>
    </row>
    <row r="6" spans="1:21" x14ac:dyDescent="0.3">
      <c r="A6" s="1">
        <v>5</v>
      </c>
      <c r="B6">
        <v>320</v>
      </c>
      <c r="C6">
        <v>30</v>
      </c>
      <c r="D6">
        <v>0</v>
      </c>
      <c r="E6">
        <v>70</v>
      </c>
      <c r="F6">
        <f t="shared" si="0"/>
        <v>43.725156249999984</v>
      </c>
      <c r="J6">
        <f>IF('Sword Stats'!$E$2 - $C6 &gt; 0, ROUNDUP(240 / ('Sword Stats'!$E$2 - $C6), 0), 100)</f>
        <v>16</v>
      </c>
      <c r="K6">
        <f>IF('Sword Stats'!$E$3 - $C6 &gt; 0, ROUNDUP(240 / ('Sword Stats'!$E$3 - $C6), 0), 100)</f>
        <v>8</v>
      </c>
      <c r="L6">
        <f>IF('Sword Stats'!$E$4 - $C6 &gt; 0, ROUNDUP(240 / ('Sword Stats'!$E$4 - $C6), 0), 100)</f>
        <v>5</v>
      </c>
      <c r="M6">
        <f>IF('Sword Stats'!$E$5 - $C6 &gt; 0, ROUNDUP(240 / ('Sword Stats'!$E$5 - $C6), 0), 100)</f>
        <v>5</v>
      </c>
      <c r="N6">
        <f>IF('Sword Stats'!$E$6 - $C6 &gt; 0, ROUNDUP(240 / ('Sword Stats'!$E$6 - $C6), 0), 100)</f>
        <v>5</v>
      </c>
      <c r="O6">
        <f>IF('Sword Stats'!$E$7 - $C6 &gt; 0, ROUNDUP(240 / ('Sword Stats'!$E$7 - $C6), 0), 100)</f>
        <v>4</v>
      </c>
      <c r="P6">
        <f>IF('Sword Stats'!$E$8 - $C6 &gt; 0, ROUNDUP(240 / ('Sword Stats'!$E$8 - $C6), 0), 100)</f>
        <v>4</v>
      </c>
      <c r="Q6">
        <f>IF('Sword Stats'!$E$9 - $C6 &gt; 0, ROUNDUP(240 / ('Sword Stats'!$E$9 - $C6), 0), 100)</f>
        <v>3</v>
      </c>
      <c r="R6">
        <f>IF('Sword Stats'!$E$10 - $C6 &gt; 0, ROUNDUP(240 / ('Sword Stats'!$E$10 - $C6), 0), 100)</f>
        <v>3</v>
      </c>
      <c r="S6">
        <f>IF('Sword Stats'!$E$11 - $C6 &gt; 0, ROUNDUP(240 / ('Sword Stats'!$E$11 - $C6), 0), 100)</f>
        <v>2</v>
      </c>
      <c r="T6">
        <f>IF('Sword Stats'!$E$12 - $C6 &gt; 0, ROUNDUP(240 / ('Sword Stats'!$E$12 - $C6), 0), 100)</f>
        <v>2</v>
      </c>
      <c r="U6">
        <f>IF('Sword Stats'!$E$13 - $C6 &gt; 0, ROUNDUP(240 / ('Sword Stats'!$E$13 - $C6), 0), 100)</f>
        <v>8</v>
      </c>
    </row>
    <row r="7" spans="1:21" x14ac:dyDescent="0.3">
      <c r="A7" s="1">
        <v>6</v>
      </c>
      <c r="B7">
        <v>340</v>
      </c>
      <c r="C7">
        <v>35</v>
      </c>
      <c r="D7">
        <v>0</v>
      </c>
      <c r="E7">
        <v>75</v>
      </c>
      <c r="F7">
        <f t="shared" si="0"/>
        <v>50.283929687499985</v>
      </c>
      <c r="J7">
        <f>IF('Sword Stats'!$E$2 - $C7 &gt; 0, ROUNDUP(240 / ('Sword Stats'!$E$2 - $C7), 0), 100)</f>
        <v>24</v>
      </c>
      <c r="K7">
        <f>IF('Sword Stats'!$E$3 - $C7 &gt; 0, ROUNDUP(240 / ('Sword Stats'!$E$3 - $C7), 0), 100)</f>
        <v>9</v>
      </c>
      <c r="L7">
        <f>IF('Sword Stats'!$E$4 - $C7 &gt; 0, ROUNDUP(240 / ('Sword Stats'!$E$4 - $C7), 0), 100)</f>
        <v>6</v>
      </c>
      <c r="M7">
        <f>IF('Sword Stats'!$E$5 - $C7 &gt; 0, ROUNDUP(240 / ('Sword Stats'!$E$5 - $C7), 0), 100)</f>
        <v>6</v>
      </c>
      <c r="N7">
        <f>IF('Sword Stats'!$E$6 - $C7 &gt; 0, ROUNDUP(240 / ('Sword Stats'!$E$6 - $C7), 0), 100)</f>
        <v>5</v>
      </c>
      <c r="O7">
        <f>IF('Sword Stats'!$E$7 - $C7 &gt; 0, ROUNDUP(240 / ('Sword Stats'!$E$7 - $C7), 0), 100)</f>
        <v>4</v>
      </c>
      <c r="P7">
        <f>IF('Sword Stats'!$E$8 - $C7 &gt; 0, ROUNDUP(240 / ('Sword Stats'!$E$8 - $C7), 0), 100)</f>
        <v>4</v>
      </c>
      <c r="Q7">
        <f>IF('Sword Stats'!$E$9 - $C7 &gt; 0, ROUNDUP(240 / ('Sword Stats'!$E$9 - $C7), 0), 100)</f>
        <v>3</v>
      </c>
      <c r="R7">
        <f>IF('Sword Stats'!$E$10 - $C7 &gt; 0, ROUNDUP(240 / ('Sword Stats'!$E$10 - $C7), 0), 100)</f>
        <v>3</v>
      </c>
      <c r="S7">
        <f>IF('Sword Stats'!$E$11 - $C7 &gt; 0, ROUNDUP(240 / ('Sword Stats'!$E$11 - $C7), 0), 100)</f>
        <v>3</v>
      </c>
      <c r="T7">
        <f>IF('Sword Stats'!$E$12 - $C7 &gt; 0, ROUNDUP(240 / ('Sword Stats'!$E$12 - $C7), 0), 100)</f>
        <v>2</v>
      </c>
      <c r="U7">
        <f>IF('Sword Stats'!$E$13 - $C7 &gt; 0, ROUNDUP(240 / ('Sword Stats'!$E$13 - $C7), 0), 100)</f>
        <v>10</v>
      </c>
    </row>
    <row r="8" spans="1:21" x14ac:dyDescent="0.3">
      <c r="A8" s="1">
        <v>7</v>
      </c>
      <c r="B8">
        <v>360</v>
      </c>
      <c r="C8">
        <v>40</v>
      </c>
      <c r="D8">
        <v>0</v>
      </c>
      <c r="E8">
        <v>80</v>
      </c>
      <c r="F8">
        <f t="shared" si="0"/>
        <v>57.826519140624974</v>
      </c>
      <c r="J8">
        <f>IF('Sword Stats'!$E$2 - $C8 &gt; 0, ROUNDUP(240 / ('Sword Stats'!$E$2 - $C8), 0), 100)</f>
        <v>48</v>
      </c>
      <c r="K8">
        <f>IF('Sword Stats'!$E$3 - $C8 &gt; 0, ROUNDUP(240 / ('Sword Stats'!$E$3 - $C8), 0), 100)</f>
        <v>11</v>
      </c>
      <c r="L8">
        <f>IF('Sword Stats'!$E$4 - $C8 &gt; 0, ROUNDUP(240 / ('Sword Stats'!$E$4 - $C8), 0), 100)</f>
        <v>7</v>
      </c>
      <c r="M8">
        <f>IF('Sword Stats'!$E$5 - $C8 &gt; 0, ROUNDUP(240 / ('Sword Stats'!$E$5 - $C8), 0), 100)</f>
        <v>6</v>
      </c>
      <c r="N8">
        <f>IF('Sword Stats'!$E$6 - $C8 &gt; 0, ROUNDUP(240 / ('Sword Stats'!$E$6 - $C8), 0), 100)</f>
        <v>6</v>
      </c>
      <c r="O8">
        <f>IF('Sword Stats'!$E$7 - $C8 &gt; 0, ROUNDUP(240 / ('Sword Stats'!$E$7 - $C8), 0), 100)</f>
        <v>4</v>
      </c>
      <c r="P8">
        <f>IF('Sword Stats'!$E$8 - $C8 &gt; 0, ROUNDUP(240 / ('Sword Stats'!$E$8 - $C8), 0), 100)</f>
        <v>4</v>
      </c>
      <c r="Q8">
        <f>IF('Sword Stats'!$E$9 - $C8 &gt; 0, ROUNDUP(240 / ('Sword Stats'!$E$9 - $C8), 0), 100)</f>
        <v>3</v>
      </c>
      <c r="R8">
        <f>IF('Sword Stats'!$E$10 - $C8 &gt; 0, ROUNDUP(240 / ('Sword Stats'!$E$10 - $C8), 0), 100)</f>
        <v>3</v>
      </c>
      <c r="S8">
        <f>IF('Sword Stats'!$E$11 - $C8 &gt; 0, ROUNDUP(240 / ('Sword Stats'!$E$11 - $C8), 0), 100)</f>
        <v>3</v>
      </c>
      <c r="T8">
        <f>IF('Sword Stats'!$E$12 - $C8 &gt; 0, ROUNDUP(240 / ('Sword Stats'!$E$12 - $C8), 0), 100)</f>
        <v>2</v>
      </c>
      <c r="U8">
        <f>IF('Sword Stats'!$E$13 - $C8 &gt; 0, ROUNDUP(240 / ('Sword Stats'!$E$13 - $C8), 0), 100)</f>
        <v>12</v>
      </c>
    </row>
    <row r="9" spans="1:21" x14ac:dyDescent="0.3">
      <c r="A9" s="1">
        <v>8</v>
      </c>
      <c r="B9">
        <v>380</v>
      </c>
      <c r="C9">
        <v>45</v>
      </c>
      <c r="D9">
        <v>4</v>
      </c>
      <c r="E9">
        <v>85</v>
      </c>
      <c r="F9">
        <f t="shared" si="0"/>
        <v>66.500497011718707</v>
      </c>
      <c r="J9">
        <f>IF('Sword Stats'!$E$2 - $C9 &gt; 0, ROUNDUP(240 / ('Sword Stats'!$E$2 - $C9), 0), 100)</f>
        <v>100</v>
      </c>
      <c r="K9">
        <f>IF('Sword Stats'!$E$3 - $C9 &gt; 0, ROUNDUP(240 / ('Sword Stats'!$E$3 - $C9), 0), 100)</f>
        <v>13</v>
      </c>
      <c r="L9">
        <f>IF('Sword Stats'!$E$4 - $C9 &gt; 0, ROUNDUP(240 / ('Sword Stats'!$E$4 - $C9), 0), 100)</f>
        <v>8</v>
      </c>
      <c r="M9">
        <f>IF('Sword Stats'!$E$5 - $C9 &gt; 0, ROUNDUP(240 / ('Sword Stats'!$E$5 - $C9), 0), 100)</f>
        <v>7</v>
      </c>
      <c r="N9">
        <f>IF('Sword Stats'!$E$6 - $C9 &gt; 0, ROUNDUP(240 / ('Sword Stats'!$E$6 - $C9), 0), 100)</f>
        <v>6</v>
      </c>
      <c r="O9">
        <f>IF('Sword Stats'!$E$7 - $C9 &gt; 0, ROUNDUP(240 / ('Sword Stats'!$E$7 - $C9), 0), 100)</f>
        <v>4</v>
      </c>
      <c r="P9">
        <f>IF('Sword Stats'!$E$8 - $C9 &gt; 0, ROUNDUP(240 / ('Sword Stats'!$E$8 - $C9), 0), 100)</f>
        <v>4</v>
      </c>
      <c r="Q9">
        <f>IF('Sword Stats'!$E$9 - $C9 &gt; 0, ROUNDUP(240 / ('Sword Stats'!$E$9 - $C9), 0), 100)</f>
        <v>4</v>
      </c>
      <c r="R9">
        <f>IF('Sword Stats'!$E$10 - $C9 &gt; 0, ROUNDUP(240 / ('Sword Stats'!$E$10 - $C9), 0), 100)</f>
        <v>3</v>
      </c>
      <c r="S9">
        <f>IF('Sword Stats'!$E$11 - $C9 &gt; 0, ROUNDUP(240 / ('Sword Stats'!$E$11 - $C9), 0), 100)</f>
        <v>3</v>
      </c>
      <c r="T9">
        <f>IF('Sword Stats'!$E$12 - $C9 &gt; 0, ROUNDUP(240 / ('Sword Stats'!$E$12 - $C9), 0), 100)</f>
        <v>2</v>
      </c>
      <c r="U9">
        <f>IF('Sword Stats'!$E$13 - $C9 &gt; 0, ROUNDUP(240 / ('Sword Stats'!$E$13 - $C9), 0), 100)</f>
        <v>16</v>
      </c>
    </row>
    <row r="10" spans="1:21" x14ac:dyDescent="0.3">
      <c r="A10" s="1">
        <v>9</v>
      </c>
      <c r="B10">
        <v>400</v>
      </c>
      <c r="C10">
        <v>50</v>
      </c>
      <c r="D10">
        <v>8</v>
      </c>
      <c r="E10">
        <v>90</v>
      </c>
      <c r="F10">
        <f t="shared" si="0"/>
        <v>76.475571563476507</v>
      </c>
      <c r="J10">
        <f>IF('Sword Stats'!$E$2 - $C10 &gt; 0, ROUNDUP(240 / ('Sword Stats'!$E$2 - $C10), 0), 100)</f>
        <v>100</v>
      </c>
      <c r="K10">
        <f>IF('Sword Stats'!$E$3 - $C10 &gt; 0, ROUNDUP(240 / ('Sword Stats'!$E$3 - $C10), 0), 100)</f>
        <v>18</v>
      </c>
      <c r="L10">
        <f>IF('Sword Stats'!$E$4 - $C10 &gt; 0, ROUNDUP(240 / ('Sword Stats'!$E$4 - $C10), 0), 100)</f>
        <v>9</v>
      </c>
      <c r="M10">
        <f>IF('Sword Stats'!$E$5 - $C10 &gt; 0, ROUNDUP(240 / ('Sword Stats'!$E$5 - $C10), 0), 100)</f>
        <v>8</v>
      </c>
      <c r="N10">
        <f>IF('Sword Stats'!$E$6 - $C10 &gt; 0, ROUNDUP(240 / ('Sword Stats'!$E$6 - $C10), 0), 100)</f>
        <v>7</v>
      </c>
      <c r="O10">
        <f>IF('Sword Stats'!$E$7 - $C10 &gt; 0, ROUNDUP(240 / ('Sword Stats'!$E$7 - $C10), 0), 100)</f>
        <v>5</v>
      </c>
      <c r="P10">
        <f>IF('Sword Stats'!$E$8 - $C10 &gt; 0, ROUNDUP(240 / ('Sword Stats'!$E$8 - $C10), 0), 100)</f>
        <v>5</v>
      </c>
      <c r="Q10">
        <f>IF('Sword Stats'!$E$9 - $C10 &gt; 0, ROUNDUP(240 / ('Sword Stats'!$E$9 - $C10), 0), 100)</f>
        <v>4</v>
      </c>
      <c r="R10">
        <f>IF('Sword Stats'!$E$10 - $C10 &gt; 0, ROUNDUP(240 / ('Sword Stats'!$E$10 - $C10), 0), 100)</f>
        <v>3</v>
      </c>
      <c r="S10">
        <f>IF('Sword Stats'!$E$11 - $C10 &gt; 0, ROUNDUP(240 / ('Sword Stats'!$E$11 - $C10), 0), 100)</f>
        <v>3</v>
      </c>
      <c r="T10">
        <f>IF('Sword Stats'!$E$12 - $C10 &gt; 0, ROUNDUP(240 / ('Sword Stats'!$E$12 - $C10), 0), 100)</f>
        <v>2</v>
      </c>
      <c r="U10">
        <f>IF('Sword Stats'!$E$13 - $C10 &gt; 0, ROUNDUP(240 / ('Sword Stats'!$E$13 - $C10), 0), 100)</f>
        <v>24</v>
      </c>
    </row>
    <row r="11" spans="1:21" x14ac:dyDescent="0.3">
      <c r="A11" s="1">
        <v>10</v>
      </c>
      <c r="B11">
        <v>420</v>
      </c>
      <c r="C11">
        <v>55</v>
      </c>
      <c r="D11">
        <v>12</v>
      </c>
      <c r="E11">
        <v>95</v>
      </c>
      <c r="F11">
        <f t="shared" si="0"/>
        <v>87.946907297997981</v>
      </c>
      <c r="J11">
        <f>IF('Sword Stats'!$E$2 - $C11 &gt; 0, ROUNDUP(240 / ('Sword Stats'!$E$2 - $C11), 0), 100)</f>
        <v>100</v>
      </c>
      <c r="K11">
        <f>IF('Sword Stats'!$E$3 - $C11 &gt; 0, ROUNDUP(240 / ('Sword Stats'!$E$3 - $C11), 0), 100)</f>
        <v>28</v>
      </c>
      <c r="L11">
        <f>IF('Sword Stats'!$E$4 - $C11 &gt; 0, ROUNDUP(240 / ('Sword Stats'!$E$4 - $C11), 0), 100)</f>
        <v>11</v>
      </c>
      <c r="M11">
        <f>IF('Sword Stats'!$E$5 - $C11 &gt; 0, ROUNDUP(240 / ('Sword Stats'!$E$5 - $C11), 0), 100)</f>
        <v>9</v>
      </c>
      <c r="N11">
        <f>IF('Sword Stats'!$E$6 - $C11 &gt; 0, ROUNDUP(240 / ('Sword Stats'!$E$6 - $C11), 0), 100)</f>
        <v>8</v>
      </c>
      <c r="O11">
        <f>IF('Sword Stats'!$E$7 - $C11 &gt; 0, ROUNDUP(240 / ('Sword Stats'!$E$7 - $C11), 0), 100)</f>
        <v>5</v>
      </c>
      <c r="P11">
        <f>IF('Sword Stats'!$E$8 - $C11 &gt; 0, ROUNDUP(240 / ('Sword Stats'!$E$8 - $C11), 0), 100)</f>
        <v>5</v>
      </c>
      <c r="Q11">
        <f>IF('Sword Stats'!$E$9 - $C11 &gt; 0, ROUNDUP(240 / ('Sword Stats'!$E$9 - $C11), 0), 100)</f>
        <v>4</v>
      </c>
      <c r="R11">
        <f>IF('Sword Stats'!$E$10 - $C11 &gt; 0, ROUNDUP(240 / ('Sword Stats'!$E$10 - $C11), 0), 100)</f>
        <v>3</v>
      </c>
      <c r="S11">
        <f>IF('Sword Stats'!$E$11 - $C11 &gt; 0, ROUNDUP(240 / ('Sword Stats'!$E$11 - $C11), 0), 100)</f>
        <v>3</v>
      </c>
      <c r="T11">
        <f>IF('Sword Stats'!$E$12 - $C11 &gt; 0, ROUNDUP(240 / ('Sword Stats'!$E$12 - $C11), 0), 100)</f>
        <v>2</v>
      </c>
      <c r="U11">
        <f>IF('Sword Stats'!$E$13 - $C11 &gt; 0, ROUNDUP(240 / ('Sword Stats'!$E$13 - $C11), 0), 100)</f>
        <v>48</v>
      </c>
    </row>
    <row r="12" spans="1:21" x14ac:dyDescent="0.3">
      <c r="A12" s="1">
        <v>11</v>
      </c>
      <c r="B12">
        <v>440</v>
      </c>
      <c r="C12">
        <v>60</v>
      </c>
      <c r="D12">
        <v>16</v>
      </c>
      <c r="E12">
        <v>100</v>
      </c>
      <c r="F12">
        <f t="shared" si="0"/>
        <v>101.13894339269767</v>
      </c>
      <c r="J12">
        <f>IF('Sword Stats'!$E$2 - $C12 &gt; 0, ROUNDUP(240 / ('Sword Stats'!$E$2 - $C12), 0), 100)</f>
        <v>100</v>
      </c>
      <c r="K12">
        <f>IF('Sword Stats'!$E$3 - $C12 &gt; 0, ROUNDUP(240 / ('Sword Stats'!$E$3 - $C12), 0), 100)</f>
        <v>64</v>
      </c>
      <c r="L12">
        <f>IF('Sword Stats'!$E$4 - $C12 &gt; 0, ROUNDUP(240 / ('Sword Stats'!$E$4 - $C12), 0), 100)</f>
        <v>13</v>
      </c>
      <c r="M12">
        <f>IF('Sword Stats'!$E$5 - $C12 &gt; 0, ROUNDUP(240 / ('Sword Stats'!$E$5 - $C12), 0), 100)</f>
        <v>11</v>
      </c>
      <c r="N12">
        <f>IF('Sword Stats'!$E$6 - $C12 &gt; 0, ROUNDUP(240 / ('Sword Stats'!$E$6 - $C12), 0), 100)</f>
        <v>10</v>
      </c>
      <c r="O12">
        <f>IF('Sword Stats'!$E$7 - $C12 &gt; 0, ROUNDUP(240 / ('Sword Stats'!$E$7 - $C12), 0), 100)</f>
        <v>6</v>
      </c>
      <c r="P12">
        <f>IF('Sword Stats'!$E$8 - $C12 &gt; 0, ROUNDUP(240 / ('Sword Stats'!$E$8 - $C12), 0), 100)</f>
        <v>5</v>
      </c>
      <c r="Q12">
        <f>IF('Sword Stats'!$E$9 - $C12 &gt; 0, ROUNDUP(240 / ('Sword Stats'!$E$9 - $C12), 0), 100)</f>
        <v>4</v>
      </c>
      <c r="R12">
        <f>IF('Sword Stats'!$E$10 - $C12 &gt; 0, ROUNDUP(240 / ('Sword Stats'!$E$10 - $C12), 0), 100)</f>
        <v>4</v>
      </c>
      <c r="S12">
        <f>IF('Sword Stats'!$E$11 - $C12 &gt; 0, ROUNDUP(240 / ('Sword Stats'!$E$11 - $C12), 0), 100)</f>
        <v>3</v>
      </c>
      <c r="T12">
        <f>IF('Sword Stats'!$E$12 - $C12 &gt; 0, ROUNDUP(240 / ('Sword Stats'!$E$12 - $C12), 0), 100)</f>
        <v>2</v>
      </c>
      <c r="U12">
        <f>IF('Sword Stats'!$E$13 - $C12 &gt; 0, ROUNDUP(240 / ('Sword Stats'!$E$13 - $C12), 0), 100)</f>
        <v>100</v>
      </c>
    </row>
    <row r="13" spans="1:21" x14ac:dyDescent="0.3">
      <c r="A13" s="1">
        <v>12</v>
      </c>
      <c r="B13">
        <v>460</v>
      </c>
      <c r="C13">
        <v>65</v>
      </c>
      <c r="D13">
        <v>20</v>
      </c>
      <c r="E13">
        <v>105</v>
      </c>
      <c r="F13">
        <f t="shared" si="0"/>
        <v>116.30978490160231</v>
      </c>
      <c r="J13">
        <f>IF('Sword Stats'!$E$2 - $C13 &gt; 0, ROUNDUP(240 / ('Sword Stats'!$E$2 - $C13), 0), 100)</f>
        <v>100</v>
      </c>
      <c r="K13">
        <f>IF('Sword Stats'!$E$3 - $C13 &gt; 0, ROUNDUP(240 / ('Sword Stats'!$E$3 - $C13), 0), 100)</f>
        <v>100</v>
      </c>
      <c r="L13">
        <f>IF('Sword Stats'!$E$4 - $C13 &gt; 0, ROUNDUP(240 / ('Sword Stats'!$E$4 - $C13), 0), 100)</f>
        <v>18</v>
      </c>
      <c r="M13">
        <f>IF('Sword Stats'!$E$5 - $C13 &gt; 0, ROUNDUP(240 / ('Sword Stats'!$E$5 - $C13), 0), 100)</f>
        <v>14</v>
      </c>
      <c r="N13">
        <f>IF('Sword Stats'!$E$6 - $C13 &gt; 0, ROUNDUP(240 / ('Sword Stats'!$E$6 - $C13), 0), 100)</f>
        <v>12</v>
      </c>
      <c r="O13">
        <f>IF('Sword Stats'!$E$7 - $C13 &gt; 0, ROUNDUP(240 / ('Sword Stats'!$E$7 - $C13), 0), 100)</f>
        <v>6</v>
      </c>
      <c r="P13">
        <f>IF('Sword Stats'!$E$8 - $C13 &gt; 0, ROUNDUP(240 / ('Sword Stats'!$E$8 - $C13), 0), 100)</f>
        <v>6</v>
      </c>
      <c r="Q13">
        <f>IF('Sword Stats'!$E$9 - $C13 &gt; 0, ROUNDUP(240 / ('Sword Stats'!$E$9 - $C13), 0), 100)</f>
        <v>5</v>
      </c>
      <c r="R13">
        <f>IF('Sword Stats'!$E$10 - $C13 &gt; 0, ROUNDUP(240 / ('Sword Stats'!$E$10 - $C13), 0), 100)</f>
        <v>4</v>
      </c>
      <c r="S13">
        <f>IF('Sword Stats'!$E$11 - $C13 &gt; 0, ROUNDUP(240 / ('Sword Stats'!$E$11 - $C13), 0), 100)</f>
        <v>3</v>
      </c>
      <c r="T13">
        <f>IF('Sword Stats'!$E$12 - $C13 &gt; 0, ROUNDUP(240 / ('Sword Stats'!$E$12 - $C13), 0), 100)</f>
        <v>3</v>
      </c>
      <c r="U13">
        <f>IF('Sword Stats'!$E$13 - $C13 &gt; 0, ROUNDUP(240 / ('Sword Stats'!$E$13 - $C13), 0), 100)</f>
        <v>100</v>
      </c>
    </row>
    <row r="17" spans="2:3" x14ac:dyDescent="0.3">
      <c r="B17" t="s">
        <v>4</v>
      </c>
      <c r="C17" s="2">
        <v>0.1</v>
      </c>
    </row>
    <row r="18" spans="2:3" x14ac:dyDescent="0.3">
      <c r="B18" t="s">
        <v>6</v>
      </c>
      <c r="C18" s="2">
        <v>0.2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CBAE-5D29-4B5C-9182-B38D4BD58E56}">
  <dimension ref="A1:E13"/>
  <sheetViews>
    <sheetView workbookViewId="0">
      <selection activeCell="B28" sqref="B28"/>
    </sheetView>
  </sheetViews>
  <sheetFormatPr defaultRowHeight="14.4" x14ac:dyDescent="0.3"/>
  <cols>
    <col min="5" max="5" width="11.5546875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15</v>
      </c>
      <c r="E1" t="s">
        <v>16</v>
      </c>
    </row>
    <row r="2" spans="1:5" x14ac:dyDescent="0.3">
      <c r="A2">
        <v>0</v>
      </c>
      <c r="B2">
        <v>30</v>
      </c>
      <c r="C2">
        <v>30</v>
      </c>
      <c r="D2">
        <f>AVERAGE(B2, C2)</f>
        <v>30</v>
      </c>
      <c r="E2">
        <f>D2*1.5</f>
        <v>45</v>
      </c>
    </row>
    <row r="3" spans="1:5" x14ac:dyDescent="0.3">
      <c r="A3">
        <v>1</v>
      </c>
      <c r="B3">
        <v>35</v>
      </c>
      <c r="C3">
        <v>50</v>
      </c>
      <c r="D3">
        <f t="shared" ref="D3:D13" si="0">AVERAGE(B3, C3)</f>
        <v>42.5</v>
      </c>
      <c r="E3">
        <f t="shared" ref="E3:E13" si="1">D3*1.5</f>
        <v>63.75</v>
      </c>
    </row>
    <row r="4" spans="1:5" x14ac:dyDescent="0.3">
      <c r="A4">
        <v>2</v>
      </c>
      <c r="B4">
        <v>40</v>
      </c>
      <c r="C4">
        <v>65</v>
      </c>
      <c r="D4">
        <f t="shared" si="0"/>
        <v>52.5</v>
      </c>
      <c r="E4">
        <f t="shared" si="1"/>
        <v>78.75</v>
      </c>
    </row>
    <row r="5" spans="1:5" x14ac:dyDescent="0.3">
      <c r="A5">
        <v>3</v>
      </c>
      <c r="B5">
        <v>45</v>
      </c>
      <c r="C5">
        <v>65</v>
      </c>
      <c r="D5">
        <f t="shared" si="0"/>
        <v>55</v>
      </c>
      <c r="E5">
        <f t="shared" si="1"/>
        <v>82.5</v>
      </c>
    </row>
    <row r="6" spans="1:5" x14ac:dyDescent="0.3">
      <c r="A6">
        <v>4</v>
      </c>
      <c r="B6">
        <v>50</v>
      </c>
      <c r="C6">
        <v>65</v>
      </c>
      <c r="D6">
        <f t="shared" si="0"/>
        <v>57.5</v>
      </c>
      <c r="E6">
        <f t="shared" si="1"/>
        <v>86.25</v>
      </c>
    </row>
    <row r="7" spans="1:5" x14ac:dyDescent="0.3">
      <c r="A7">
        <v>5</v>
      </c>
      <c r="B7">
        <v>55</v>
      </c>
      <c r="C7">
        <v>85</v>
      </c>
      <c r="D7">
        <f t="shared" si="0"/>
        <v>70</v>
      </c>
      <c r="E7">
        <f t="shared" si="1"/>
        <v>105</v>
      </c>
    </row>
    <row r="8" spans="1:5" x14ac:dyDescent="0.3">
      <c r="A8">
        <v>6</v>
      </c>
      <c r="B8">
        <v>60</v>
      </c>
      <c r="C8">
        <v>85</v>
      </c>
      <c r="D8">
        <f t="shared" si="0"/>
        <v>72.5</v>
      </c>
      <c r="E8">
        <f t="shared" si="1"/>
        <v>108.75</v>
      </c>
    </row>
    <row r="9" spans="1:5" x14ac:dyDescent="0.3">
      <c r="A9">
        <v>7</v>
      </c>
      <c r="B9">
        <v>70</v>
      </c>
      <c r="C9">
        <v>90</v>
      </c>
      <c r="D9">
        <f t="shared" si="0"/>
        <v>80</v>
      </c>
      <c r="E9">
        <f t="shared" si="1"/>
        <v>120</v>
      </c>
    </row>
    <row r="10" spans="1:5" x14ac:dyDescent="0.3">
      <c r="A10">
        <v>8</v>
      </c>
      <c r="B10">
        <v>75</v>
      </c>
      <c r="C10">
        <v>110</v>
      </c>
      <c r="D10">
        <f t="shared" si="0"/>
        <v>92.5</v>
      </c>
      <c r="E10">
        <f t="shared" si="1"/>
        <v>138.75</v>
      </c>
    </row>
    <row r="11" spans="1:5" x14ac:dyDescent="0.3">
      <c r="A11">
        <v>9</v>
      </c>
      <c r="B11">
        <v>85</v>
      </c>
      <c r="C11">
        <v>120</v>
      </c>
      <c r="D11">
        <f t="shared" si="0"/>
        <v>102.5</v>
      </c>
      <c r="E11">
        <f t="shared" si="1"/>
        <v>153.75</v>
      </c>
    </row>
    <row r="12" spans="1:5" x14ac:dyDescent="0.3">
      <c r="A12">
        <v>10</v>
      </c>
      <c r="B12">
        <v>95</v>
      </c>
      <c r="C12">
        <v>150</v>
      </c>
      <c r="D12">
        <f t="shared" si="0"/>
        <v>122.5</v>
      </c>
      <c r="E12">
        <f t="shared" si="1"/>
        <v>183.75</v>
      </c>
    </row>
    <row r="13" spans="1:5" x14ac:dyDescent="0.3">
      <c r="A13" t="s">
        <v>11</v>
      </c>
      <c r="B13">
        <v>40</v>
      </c>
      <c r="C13">
        <v>40</v>
      </c>
      <c r="D13">
        <f t="shared" si="0"/>
        <v>40</v>
      </c>
      <c r="E13">
        <f t="shared" si="1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Zombie Stats</vt:lpstr>
      <vt:lpstr>Sword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Lin</dc:creator>
  <cp:lastModifiedBy>Max Lin</cp:lastModifiedBy>
  <dcterms:created xsi:type="dcterms:W3CDTF">2015-06-05T18:17:20Z</dcterms:created>
  <dcterms:modified xsi:type="dcterms:W3CDTF">2023-01-31T01:05:31Z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2023-01-31T01:05:31Z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05356a23-4d32-49e7-8d5c-b75a30ee9d42</vt:lpwstr>
  </property>
  <property fmtid="{D5CDD505-2E9C-101B-9397-08002B2CF9AE}" pid="8" name="MSIP_Label_4044bd30-2ed7-4c9d-9d12-46200872a97b_ContentBits">
    <vt:lpwstr>0</vt:lpwstr>
  </property>
</Properties>
</file>