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C70F8054-63D4-4654-B8D6-65340B12869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Zombie Stats" sheetId="1" r:id="rId1"/>
    <sheet name="Baby Zombie Stats" sheetId="6" r:id="rId2"/>
    <sheet name="Skeleton Stats" sheetId="5" r:id="rId3"/>
    <sheet name="Sword Stats" sheetId="2" state="hidden" r:id="rId4"/>
    <sheet name="Axe Stats" sheetId="3" state="hidden" r:id="rId5"/>
    <sheet name="Scythe Sta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6" l="1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O8" i="6"/>
  <c r="N8" i="6"/>
  <c r="M8" i="6"/>
  <c r="L8" i="6"/>
  <c r="K8" i="6"/>
  <c r="J8" i="6"/>
  <c r="I8" i="6"/>
  <c r="H8" i="6"/>
  <c r="F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O7" i="6"/>
  <c r="N7" i="6"/>
  <c r="M7" i="6"/>
  <c r="L7" i="6"/>
  <c r="K7" i="6"/>
  <c r="J7" i="6"/>
  <c r="I7" i="6"/>
  <c r="H7" i="6"/>
  <c r="F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O6" i="6"/>
  <c r="N6" i="6"/>
  <c r="M6" i="6"/>
  <c r="L6" i="6"/>
  <c r="K6" i="6"/>
  <c r="J6" i="6"/>
  <c r="I6" i="6"/>
  <c r="H6" i="6"/>
  <c r="F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O5" i="6"/>
  <c r="N5" i="6"/>
  <c r="M5" i="6"/>
  <c r="L5" i="6"/>
  <c r="K5" i="6"/>
  <c r="J5" i="6"/>
  <c r="I5" i="6"/>
  <c r="H5" i="6"/>
  <c r="F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O4" i="6"/>
  <c r="N4" i="6"/>
  <c r="M4" i="6"/>
  <c r="L4" i="6"/>
  <c r="K4" i="6"/>
  <c r="J4" i="6"/>
  <c r="I4" i="6"/>
  <c r="H4" i="6"/>
  <c r="F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O3" i="6"/>
  <c r="N3" i="6"/>
  <c r="M3" i="6"/>
  <c r="L3" i="6"/>
  <c r="K3" i="6"/>
  <c r="J3" i="6"/>
  <c r="I3" i="6"/>
  <c r="H3" i="6"/>
  <c r="F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O2" i="6"/>
  <c r="N2" i="6"/>
  <c r="M2" i="6"/>
  <c r="L2" i="6"/>
  <c r="K2" i="6"/>
  <c r="J2" i="6"/>
  <c r="I2" i="6"/>
  <c r="H2" i="6"/>
  <c r="F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O8" i="5"/>
  <c r="N8" i="5"/>
  <c r="M8" i="5"/>
  <c r="L8" i="5"/>
  <c r="K8" i="5"/>
  <c r="J8" i="5"/>
  <c r="I8" i="5"/>
  <c r="H8" i="5"/>
  <c r="F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O7" i="5"/>
  <c r="N7" i="5"/>
  <c r="M7" i="5"/>
  <c r="L7" i="5"/>
  <c r="K7" i="5"/>
  <c r="J7" i="5"/>
  <c r="I7" i="5"/>
  <c r="H7" i="5"/>
  <c r="F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O6" i="5"/>
  <c r="N6" i="5"/>
  <c r="M6" i="5"/>
  <c r="L6" i="5"/>
  <c r="K6" i="5"/>
  <c r="J6" i="5"/>
  <c r="I6" i="5"/>
  <c r="H6" i="5"/>
  <c r="F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O5" i="5"/>
  <c r="N5" i="5"/>
  <c r="M5" i="5"/>
  <c r="L5" i="5"/>
  <c r="K5" i="5"/>
  <c r="J5" i="5"/>
  <c r="I5" i="5"/>
  <c r="H5" i="5"/>
  <c r="F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O4" i="5"/>
  <c r="N4" i="5"/>
  <c r="M4" i="5"/>
  <c r="L4" i="5"/>
  <c r="K4" i="5"/>
  <c r="J4" i="5"/>
  <c r="I4" i="5"/>
  <c r="H4" i="5"/>
  <c r="F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O3" i="5"/>
  <c r="N3" i="5"/>
  <c r="M3" i="5"/>
  <c r="L3" i="5"/>
  <c r="K3" i="5"/>
  <c r="J3" i="5"/>
  <c r="I3" i="5"/>
  <c r="H3" i="5"/>
  <c r="F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O2" i="5"/>
  <c r="N2" i="5"/>
  <c r="M2" i="5"/>
  <c r="L2" i="5"/>
  <c r="K2" i="5"/>
  <c r="J2" i="5"/>
  <c r="I2" i="5"/>
  <c r="H2" i="5"/>
  <c r="F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O8" i="1"/>
  <c r="O7" i="1"/>
  <c r="O6" i="1"/>
  <c r="O5" i="1"/>
  <c r="O4" i="1"/>
  <c r="O3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4" i="1"/>
  <c r="H5" i="1"/>
  <c r="H6" i="1"/>
  <c r="H7" i="1"/>
  <c r="H8" i="1"/>
  <c r="H3" i="1"/>
  <c r="H2" i="1"/>
  <c r="F3" i="1"/>
  <c r="F4" i="1"/>
  <c r="F5" i="1"/>
  <c r="F6" i="1"/>
  <c r="F7" i="1"/>
  <c r="F8" i="1"/>
  <c r="F2" i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C5" i="1" l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<sst xmlns="http://schemas.openxmlformats.org/spreadsheetml/2006/main" count="115" uniqueCount="38">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</sst>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18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18</c:v>
                </c:pt>
                <c:pt idx="5">
                  <c:v>30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37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64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40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70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18</c:v>
                </c:pt>
                <c:pt idx="5">
                  <c:v>35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22</c:v>
                </c:pt>
                <c:pt idx="5">
                  <c:v>47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B1" activePane="topRight" state="frozen"/>
      <selection pane="topRight" activeCell="E2" sqref="E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(($B2 + 3 * $C2) / 10 / (1 - $D2 * 0.006) + POWER($E2, 1.8) / 50) * $C$14</f>
        <v>46.865252596366318</v>
      </c>
      <c r="H2">
        <f>IF('Sword Stats'!$E$2 - $C2 &gt; 0, ROUNDUP($B2 / ('Sword Stats'!$E$2 - $C2), 0), 100)</f>
        <v>6</v>
      </c>
      <c r="I2">
        <f>IF('Sword Stats'!$E$3 - $C2 &gt; 0, ROUNDUP($B2 / ('Sword Stats'!$E$3 - $C2), 0), 100)</f>
        <v>4</v>
      </c>
      <c r="J2">
        <f>IF('Sword Stats'!$E$4 - $C2 &gt; 0, ROUNDUP($B2 / ('Sword Stats'!$E$4 - $C2), 0), 100)</f>
        <v>3</v>
      </c>
      <c r="K2">
        <f>IF('Sword Stats'!$E$5 - $C2 &gt; 0, ROUNDUP($B2 / ('Sword Stats'!$E$5 - $C2), 0), 100)</f>
        <v>3</v>
      </c>
      <c r="L2">
        <f>IF('Sword Stats'!$E$6 - $C2 &gt; 0, ROUNDUP($B2 / ('Sword Stats'!$E$6 - $C2), 0), 100)</f>
        <v>2</v>
      </c>
      <c r="M2">
        <f>IF('Sword Stats'!$E$7 - $C2 &gt; 0, ROUNDUP($B2 / ('Sword Stats'!$E$7 - $C2), 0), 100)</f>
        <v>2</v>
      </c>
      <c r="N2">
        <f>IF('Sword Stats'!$E$8 - $C2 &gt; 0, ROUNDUP($B2 / ('Sword Stats'!$E$8 - $C2), 0), 100)</f>
        <v>2</v>
      </c>
      <c r="O2">
        <f>IF('Sword Stats'!$E$9 - $C2 &gt; 0, ROUNDUP($B2 / ('Sword Stats'!$E$9 - $C2),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(($B3 + 3 * $C3) / 10 / (1 - $D3 * 0.006) + POWER($E3, 1.8) / 50) * $C$14</f>
        <v>68.166886786849503</v>
      </c>
      <c r="H3">
        <f>IF('Sword Stats'!$E$2 - $C3 &gt; 0, ROUNDUP($B3 / ('Sword Stats'!$E$2 - $C3), 0), 100)</f>
        <v>8</v>
      </c>
      <c r="I3">
        <f>IF('Sword Stats'!$E$3 - $C3 &gt; 0, ROUNDUP($B3 / ('Sword Stats'!$E$3 - $C3), 0), 100)</f>
        <v>6</v>
      </c>
      <c r="J3">
        <f>IF('Sword Stats'!$E$4 - $C3 &gt; 0, ROUNDUP($B3 / ('Sword Stats'!$E$4 - $C3), 0), 100)</f>
        <v>4</v>
      </c>
      <c r="K3">
        <f>IF('Sword Stats'!$E$5 - $C3 &gt; 0, ROUNDUP($B3 / ('Sword Stats'!$E$5 - $C3), 0), 100)</f>
        <v>3</v>
      </c>
      <c r="L3">
        <f>IF('Sword Stats'!$E$6 - $C3 &gt; 0, ROUNDUP($B3 / ('Sword Stats'!$E$6 - $C3), 0), 100)</f>
        <v>3</v>
      </c>
      <c r="M3">
        <f>IF('Sword Stats'!$E$7 - $C3 &gt; 0, ROUNDUP($B3 / ('Sword Stats'!$E$7 - $C3), 0), 100)</f>
        <v>2</v>
      </c>
      <c r="N3">
        <f>IF('Sword Stats'!$E$8 - $C3 &gt; 0, ROUNDUP($B3 / ('Sword Stats'!$E$8 - $C3), 0), 100)</f>
        <v>2</v>
      </c>
      <c r="O3">
        <f>IF('Sword Stats'!$E$9 - $C3 &gt; 0, ROUNDUP($B3 / ('Sword Stats'!$E$9 - $C3),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375</v>
      </c>
      <c r="C4">
        <v>10</v>
      </c>
      <c r="D4">
        <v>0</v>
      </c>
      <c r="E4">
        <v>75</v>
      </c>
      <c r="F4">
        <f t="shared" si="0"/>
        <v>87.939518213559367</v>
      </c>
      <c r="H4">
        <f>IF('Sword Stats'!$E$2 - $C4 &gt; 0, ROUNDUP($B4 / ('Sword Stats'!$E$2 - $C4), 0), 100)</f>
        <v>11</v>
      </c>
      <c r="I4">
        <f>IF('Sword Stats'!$E$3 - $C4 &gt; 0, ROUNDUP($B4 / ('Sword Stats'!$E$3 - $C4), 0), 100)</f>
        <v>7</v>
      </c>
      <c r="J4">
        <f>IF('Sword Stats'!$E$4 - $C4 &gt; 0, ROUNDUP($B4 / ('Sword Stats'!$E$4 - $C4), 0), 100)</f>
        <v>5</v>
      </c>
      <c r="K4">
        <f>IF('Sword Stats'!$E$5 - $C4 &gt; 0, ROUNDUP($B4 / ('Sword Stats'!$E$5 - $C4), 0), 100)</f>
        <v>4</v>
      </c>
      <c r="L4">
        <f>IF('Sword Stats'!$E$6 - $C4 &gt; 0, ROUNDUP($B4 / ('Sword Stats'!$E$6 - $C4), 0), 100)</f>
        <v>3</v>
      </c>
      <c r="M4">
        <f>IF('Sword Stats'!$E$7 - $C4 &gt; 0, ROUNDUP($B4 / ('Sword Stats'!$E$7 - $C4), 0), 100)</f>
        <v>3</v>
      </c>
      <c r="N4">
        <f>IF('Sword Stats'!$E$8 - $C4 &gt; 0, ROUNDUP($B4 / ('Sword Stats'!$E$8 - $C4), 0), 100)</f>
        <v>3</v>
      </c>
      <c r="O4">
        <f>IF('Sword Stats'!$E$9 - $C4 &gt; 0, ROUNDUP($B4 / ('Sword Stats'!$E$9 - $C4),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450</v>
      </c>
      <c r="C5">
        <v>20</v>
      </c>
      <c r="D5">
        <v>2</v>
      </c>
      <c r="E5">
        <v>90</v>
      </c>
      <c r="F5">
        <f t="shared" si="0"/>
        <v>117.48622530959508</v>
      </c>
      <c r="H5">
        <f>IF('Sword Stats'!$E$2 - $C5 &gt; 0, ROUNDUP($B5 / ('Sword Stats'!$E$2 - $C5), 0), 100)</f>
        <v>18</v>
      </c>
      <c r="I5">
        <f>IF('Sword Stats'!$E$3 - $C5 &gt; 0, ROUNDUP($B5 / ('Sword Stats'!$E$3 - $C5), 0), 100)</f>
        <v>11</v>
      </c>
      <c r="J5">
        <f>IF('Sword Stats'!$E$4 - $C5 &gt; 0, ROUNDUP($B5 / ('Sword Stats'!$E$4 - $C5), 0), 100)</f>
        <v>7</v>
      </c>
      <c r="K5">
        <f>IF('Sword Stats'!$E$5 - $C5 &gt; 0, ROUNDUP($B5 / ('Sword Stats'!$E$5 - $C5), 0), 100)</f>
        <v>5</v>
      </c>
      <c r="L5">
        <f>IF('Sword Stats'!$E$6 - $C5 &gt; 0, ROUNDUP($B5 / ('Sword Stats'!$E$6 - $C5), 0), 100)</f>
        <v>4</v>
      </c>
      <c r="M5">
        <f>IF('Sword Stats'!$E$7 - $C5 &gt; 0, ROUNDUP($B5 / ('Sword Stats'!$E$7 - $C5), 0), 100)</f>
        <v>4</v>
      </c>
      <c r="N5">
        <f>IF('Sword Stats'!$E$8 - $C5 &gt; 0, ROUNDUP($B5 / ('Sword Stats'!$E$8 - $C5), 0), 100)</f>
        <v>3</v>
      </c>
      <c r="O5">
        <f>IF('Sword Stats'!$E$9 - $C5 &gt; 0, ROUNDUP($B5 / ('Sword Stats'!$E$9 - $C5), 0), 100)</f>
        <v>12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500</v>
      </c>
      <c r="C6">
        <v>35</v>
      </c>
      <c r="D6">
        <v>5</v>
      </c>
      <c r="E6">
        <v>100</v>
      </c>
      <c r="F6">
        <f t="shared" si="0"/>
        <v>141.99256813131808</v>
      </c>
      <c r="H6">
        <f>IF('Sword Stats'!$E$2 - $C6 &gt; 0, ROUNDUP($B6 / ('Sword Stats'!$E$2 - $C6), 0), 100)</f>
        <v>50</v>
      </c>
      <c r="I6">
        <f>IF('Sword Stats'!$E$3 - $C6 &gt; 0, ROUNDUP($B6 / ('Sword Stats'!$E$3 - $C6), 0), 100)</f>
        <v>18</v>
      </c>
      <c r="J6">
        <f>IF('Sword Stats'!$E$4 - $C6 &gt; 0, ROUNDUP($B6 / ('Sword Stats'!$E$4 - $C6), 0), 100)</f>
        <v>10</v>
      </c>
      <c r="K6">
        <f>IF('Sword Stats'!$E$5 - $C6 &gt; 0, ROUNDUP($B6 / ('Sword Stats'!$E$5 - $C6), 0), 100)</f>
        <v>7</v>
      </c>
      <c r="L6">
        <f>IF('Sword Stats'!$E$6 - $C6 &gt; 0, ROUNDUP($B6 / ('Sword Stats'!$E$6 - $C6), 0), 100)</f>
        <v>5</v>
      </c>
      <c r="M6">
        <f>IF('Sword Stats'!$E$7 - $C6 &gt; 0, ROUNDUP($B6 / ('Sword Stats'!$E$7 - $C6), 0), 100)</f>
        <v>4</v>
      </c>
      <c r="N6">
        <f>IF('Sword Stats'!$E$8 - $C6 &gt; 0, ROUNDUP($B6 / ('Sword Stats'!$E$8 - $C6), 0), 100)</f>
        <v>4</v>
      </c>
      <c r="O6">
        <f>IF('Sword Stats'!$E$9 - $C6 &gt; 0, ROUNDUP($B6 / ('Sword Stats'!$E$9 - $C6), 0), 100)</f>
        <v>20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18</v>
      </c>
      <c r="Y6">
        <f>ROUNDUP($B6 / ('Scythe Stats'!$E$3 * (1 - $D6 / 100)), 0)</f>
        <v>13</v>
      </c>
      <c r="Z6">
        <f>ROUNDUP($B6 / ('Scythe Stats'!$E$4 * (1 - $D6 / 100)), 0)</f>
        <v>10</v>
      </c>
      <c r="AA6">
        <f>ROUNDUP($B6 / ('Scythe Stats'!$E$5 * (1 - $D6 / 100)), 0)</f>
        <v>7</v>
      </c>
      <c r="AB6">
        <f>ROUNDUP($B6 / ('Scythe Stats'!$E$6 * (1 - $D6 / 100)), 0)</f>
        <v>6</v>
      </c>
      <c r="AC6">
        <f>ROUNDUP($B6 / ('Scythe Stats'!$E$7 * (1 - $D6 / 100)), 0)</f>
        <v>4</v>
      </c>
      <c r="AD6">
        <f>ROUNDUP($B6 / ('Scythe Stats'!$E$8 * (1 - $D6 / 100)), 0)</f>
        <v>15</v>
      </c>
      <c r="AE6">
        <f>ROUNDUP($B6 / ('Scythe Stats'!$E$9 * (1 - $D6 / 100)), 0)</f>
        <v>12</v>
      </c>
      <c r="AF6">
        <f>ROUNDUP($B6 / ('Scythe Stats'!$E$10 * (1 - $D6 / 100)), 0)</f>
        <v>11</v>
      </c>
    </row>
    <row r="7" spans="1:32" x14ac:dyDescent="0.3">
      <c r="A7" s="1">
        <v>6</v>
      </c>
      <c r="B7">
        <v>550</v>
      </c>
      <c r="C7">
        <v>45</v>
      </c>
      <c r="D7">
        <v>10</v>
      </c>
      <c r="E7">
        <v>115</v>
      </c>
      <c r="F7">
        <f t="shared" si="0"/>
        <v>175.26907525086881</v>
      </c>
      <c r="H7">
        <f>IF('Sword Stats'!$E$2 - $C7 &gt; 0, ROUNDUP($B7 / ('Sword Stats'!$E$2 - $C7), 0), 100)</f>
        <v>100</v>
      </c>
      <c r="I7">
        <f>IF('Sword Stats'!$E$3 - $C7 &gt; 0, ROUNDUP($B7 / ('Sword Stats'!$E$3 - $C7), 0), 100)</f>
        <v>30</v>
      </c>
      <c r="J7">
        <f>IF('Sword Stats'!$E$4 - $C7 &gt; 0, ROUNDUP($B7 / ('Sword Stats'!$E$4 - $C7), 0), 100)</f>
        <v>14</v>
      </c>
      <c r="K7">
        <f>IF('Sword Stats'!$E$5 - $C7 &gt; 0, ROUNDUP($B7 / ('Sword Stats'!$E$5 - $C7), 0), 100)</f>
        <v>9</v>
      </c>
      <c r="L7">
        <f>IF('Sword Stats'!$E$6 - $C7 &gt; 0, ROUNDUP($B7 / ('Sword Stats'!$E$6 - $C7), 0), 100)</f>
        <v>6</v>
      </c>
      <c r="M7">
        <f>IF('Sword Stats'!$E$7 - $C7 &gt; 0, ROUNDUP($B7 / ('Sword Stats'!$E$7 - $C7), 0), 100)</f>
        <v>5</v>
      </c>
      <c r="N7">
        <f>IF('Sword Stats'!$E$8 - $C7 &gt; 0, ROUNDUP($B7 / ('Sword Stats'!$E$8 - $C7), 0), 100)</f>
        <v>4</v>
      </c>
      <c r="O7">
        <f>IF('Sword Stats'!$E$9 - $C7 &gt; 0, ROUNDUP($B7 / ('Sword Stats'!$E$9 - $C7), 0), 100)</f>
        <v>37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20</v>
      </c>
      <c r="Y7">
        <f>ROUNDUP($B7 / ('Scythe Stats'!$E$3 * (1 - $D7 / 100)), 0)</f>
        <v>15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17</v>
      </c>
      <c r="AE7">
        <f>ROUNDUP($B7 / ('Scythe Stats'!$E$9 * (1 - $D7 / 100)), 0)</f>
        <v>14</v>
      </c>
      <c r="AF7">
        <f>ROUNDUP($B7 / ('Scythe Stats'!$E$10 * (1 - $D7 / 100)), 0)</f>
        <v>12</v>
      </c>
    </row>
    <row r="8" spans="1:32" x14ac:dyDescent="0.3">
      <c r="A8" s="1">
        <v>7</v>
      </c>
      <c r="B8">
        <v>650</v>
      </c>
      <c r="C8">
        <v>50</v>
      </c>
      <c r="D8">
        <v>15</v>
      </c>
      <c r="E8">
        <v>125</v>
      </c>
      <c r="F8">
        <f t="shared" si="0"/>
        <v>206.89045908183044</v>
      </c>
      <c r="H8">
        <f>IF('Sword Stats'!$E$2 - $C8 &gt; 0, ROUNDUP($B8 / ('Sword Stats'!$E$2 - $C8), 0), 100)</f>
        <v>100</v>
      </c>
      <c r="I8">
        <f>IF('Sword Stats'!$E$3 - $C8 &gt; 0, ROUNDUP($B8 / ('Sword Stats'!$E$3 - $C8), 0), 100)</f>
        <v>48</v>
      </c>
      <c r="J8">
        <f>IF('Sword Stats'!$E$4 - $C8 &gt; 0, ROUNDUP($B8 / ('Sword Stats'!$E$4 - $C8), 0), 100)</f>
        <v>18</v>
      </c>
      <c r="K8">
        <f>IF('Sword Stats'!$E$5 - $C8 &gt; 0, ROUNDUP($B8 / ('Sword Stats'!$E$5 - $C8), 0), 100)</f>
        <v>11</v>
      </c>
      <c r="L8">
        <f>IF('Sword Stats'!$E$6 - $C8 &gt; 0, ROUNDUP($B8 / ('Sword Stats'!$E$6 - $C8), 0), 100)</f>
        <v>8</v>
      </c>
      <c r="M8">
        <f>IF('Sword Stats'!$E$7 - $C8 &gt; 0, ROUNDUP($B8 / ('Sword Stats'!$E$7 - $C8), 0), 100)</f>
        <v>6</v>
      </c>
      <c r="N8">
        <f>IF('Sword Stats'!$E$8 - $C8 &gt; 0, ROUNDUP($B8 / ('Sword Stats'!$E$8 - $C8), 0), 100)</f>
        <v>5</v>
      </c>
      <c r="O8">
        <f>IF('Sword Stats'!$E$9 - $C8 &gt; 0, ROUNDUP($B8 / ('Sword Stats'!$E$9 - $C8), 0), 100)</f>
        <v>65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25</v>
      </c>
      <c r="Y8">
        <f>ROUNDUP($B8 / ('Scythe Stats'!$E$3 * (1 - $D8 / 100)), 0)</f>
        <v>18</v>
      </c>
      <c r="Z8">
        <f>ROUNDUP($B8 / ('Scythe Stats'!$E$4 * (1 - $D8 / 100)), 0)</f>
        <v>14</v>
      </c>
      <c r="AA8">
        <f>ROUNDUP($B8 / ('Scythe Stats'!$E$5 * (1 - $D8 / 100)), 0)</f>
        <v>10</v>
      </c>
      <c r="AB8">
        <f>ROUNDUP($B8 / ('Scythe Stats'!$E$6 * (1 - $D8 / 100)), 0)</f>
        <v>8</v>
      </c>
      <c r="AC8">
        <f>ROUNDUP($B8 / ('Scythe Stats'!$E$7 * (1 - $D8 / 100)), 0)</f>
        <v>6</v>
      </c>
      <c r="AD8">
        <f>ROUNDUP($B8 / ('Scythe Stats'!$E$8 * (1 - $D8 / 100)), 0)</f>
        <v>21</v>
      </c>
      <c r="AE8">
        <f>ROUNDUP($B8 / ('Scythe Stats'!$E$9 * (1 - $D8 / 100)), 0)</f>
        <v>17</v>
      </c>
      <c r="AF8">
        <f>ROUNDUP($B8 / ('Scythe Stats'!$E$10 * (1 - $D8 / 100)), 0)</f>
        <v>15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tabSelected="1"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(($B2 + 3 * $C2) / 10 / (1 - $D2 * 0.006) + POWER($E2, 1.8) / 50) * $C$14</f>
        <v>73.831014857522618</v>
      </c>
      <c r="H2">
        <f>IF('Sword Stats'!$E$2 - $C2 &gt; 0, ROUNDUP($B2 / ('Sword Stats'!$E$2 - $C2), 0), 100)</f>
        <v>4</v>
      </c>
      <c r="I2">
        <f>IF('Sword Stats'!$E$3 - $C2 &gt; 0, ROUNDUP($B2 / ('Sword Stats'!$E$3 - $C2), 0), 100)</f>
        <v>3</v>
      </c>
      <c r="J2">
        <f>IF('Sword Stats'!$E$4 - $C2 &gt; 0, ROUNDUP($B2 / ('Sword Stats'!$E$4 - $C2), 0), 100)</f>
        <v>2</v>
      </c>
      <c r="K2">
        <f>IF('Sword Stats'!$E$5 - $C2 &gt; 0, ROUNDUP($B2 / ('Sword Stats'!$E$5 - $C2), 0), 100)</f>
        <v>2</v>
      </c>
      <c r="L2">
        <f>IF('Sword Stats'!$E$6 - $C2 &gt; 0, ROUNDUP($B2 / ('Sword Stats'!$E$6 - $C2), 0), 100)</f>
        <v>2</v>
      </c>
      <c r="M2">
        <f>IF('Sword Stats'!$E$7 - $C2 &gt; 0, ROUNDUP($B2 / ('Sword Stats'!$E$7 - $C2), 0), 100)</f>
        <v>2</v>
      </c>
      <c r="N2">
        <f>IF('Sword Stats'!$E$8 - $C2 &gt; 0, ROUNDUP($B2 / ('Sword Stats'!$E$8 - $C2), 0), 100)</f>
        <v>1</v>
      </c>
      <c r="O2">
        <f>IF('Sword Stats'!$E$9 - $C2 &gt; 0, ROUNDUP($B2 / ('Sword Stats'!$E$9 - $C2),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2</v>
      </c>
      <c r="E3">
        <v>45</v>
      </c>
      <c r="F3">
        <f t="shared" ref="F3:F8" si="0">(($B3 + 3 * $C3) / 10 / (1 - $D3 * 0.006) + POWER($E3, 1.8) / 50) * $C$14</f>
        <v>105.48655290872894</v>
      </c>
      <c r="H3">
        <f>IF('Sword Stats'!$E$2 - $C3 &gt; 0, ROUNDUP($B3 / ('Sword Stats'!$E$2 - $C3), 0), 100)</f>
        <v>6</v>
      </c>
      <c r="I3">
        <f>IF('Sword Stats'!$E$3 - $C3 &gt; 0, ROUNDUP($B3 / ('Sword Stats'!$E$3 - $C3), 0), 100)</f>
        <v>4</v>
      </c>
      <c r="J3">
        <f>IF('Sword Stats'!$E$4 - $C3 &gt; 0, ROUNDUP($B3 / ('Sword Stats'!$E$4 - $C3), 0), 100)</f>
        <v>3</v>
      </c>
      <c r="K3">
        <f>IF('Sword Stats'!$E$5 - $C3 &gt; 0, ROUNDUP($B3 / ('Sword Stats'!$E$5 - $C3), 0), 100)</f>
        <v>2</v>
      </c>
      <c r="L3">
        <f>IF('Sword Stats'!$E$6 - $C3 &gt; 0, ROUNDUP($B3 / ('Sword Stats'!$E$6 - $C3), 0), 100)</f>
        <v>2</v>
      </c>
      <c r="M3">
        <f>IF('Sword Stats'!$E$7 - $C3 &gt; 0, ROUNDUP($B3 / ('Sword Stats'!$E$7 - $C3), 0), 100)</f>
        <v>2</v>
      </c>
      <c r="N3">
        <f>IF('Sword Stats'!$E$8 - $C3 &gt; 0, ROUNDUP($B3 / ('Sword Stats'!$E$8 - $C3), 0), 100)</f>
        <v>2</v>
      </c>
      <c r="O3">
        <f>IF('Sword Stats'!$E$9 - $C3 &gt; 0, ROUNDUP($B3 / ('Sword Stats'!$E$9 - $C3),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250</v>
      </c>
      <c r="C4">
        <v>15</v>
      </c>
      <c r="D4">
        <v>4</v>
      </c>
      <c r="E4">
        <v>50</v>
      </c>
      <c r="F4">
        <f t="shared" si="0"/>
        <v>132.72665608107974</v>
      </c>
      <c r="H4">
        <f>IF('Sword Stats'!$E$2 - $C4 &gt; 0, ROUNDUP($B4 / ('Sword Stats'!$E$2 - $C4), 0), 100)</f>
        <v>9</v>
      </c>
      <c r="I4">
        <f>IF('Sword Stats'!$E$3 - $C4 &gt; 0, ROUNDUP($B4 / ('Sword Stats'!$E$3 - $C4), 0), 100)</f>
        <v>6</v>
      </c>
      <c r="J4">
        <f>IF('Sword Stats'!$E$4 - $C4 &gt; 0, ROUNDUP($B4 / ('Sword Stats'!$E$4 - $C4), 0), 100)</f>
        <v>4</v>
      </c>
      <c r="K4">
        <f>IF('Sword Stats'!$E$5 - $C4 &gt; 0, ROUNDUP($B4 / ('Sword Stats'!$E$5 - $C4), 0), 100)</f>
        <v>3</v>
      </c>
      <c r="L4">
        <f>IF('Sword Stats'!$E$6 - $C4 &gt; 0, ROUNDUP($B4 / ('Sword Stats'!$E$6 - $C4), 0), 100)</f>
        <v>3</v>
      </c>
      <c r="M4">
        <f>IF('Sword Stats'!$E$7 - $C4 &gt; 0, ROUNDUP($B4 / ('Sword Stats'!$E$7 - $C4), 0), 100)</f>
        <v>2</v>
      </c>
      <c r="N4">
        <f>IF('Sword Stats'!$E$8 - $C4 &gt; 0, ROUNDUP($B4 / ('Sword Stats'!$E$8 - $C4), 0), 100)</f>
        <v>2</v>
      </c>
      <c r="O4">
        <f>IF('Sword Stats'!$E$9 - $C4 &gt; 0, ROUNDUP($B4 / ('Sword Stats'!$E$9 - $C4),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300</v>
      </c>
      <c r="C5">
        <v>25</v>
      </c>
      <c r="D5">
        <v>7</v>
      </c>
      <c r="E5">
        <v>60</v>
      </c>
      <c r="F5">
        <f t="shared" si="0"/>
        <v>177.22754382091517</v>
      </c>
      <c r="H5">
        <f>IF('Sword Stats'!$E$2 - $C5 &gt; 0, ROUNDUP($B5 / ('Sword Stats'!$E$2 - $C5), 0), 100)</f>
        <v>15</v>
      </c>
      <c r="I5">
        <f>IF('Sword Stats'!$E$3 - $C5 &gt; 0, ROUNDUP($B5 / ('Sword Stats'!$E$3 - $C5), 0), 100)</f>
        <v>8</v>
      </c>
      <c r="J5">
        <f>IF('Sword Stats'!$E$4 - $C5 &gt; 0, ROUNDUP($B5 / ('Sword Stats'!$E$4 - $C5), 0), 100)</f>
        <v>5</v>
      </c>
      <c r="K5">
        <f>IF('Sword Stats'!$E$5 - $C5 &gt; 0, ROUNDUP($B5 / ('Sword Stats'!$E$5 - $C5), 0), 100)</f>
        <v>4</v>
      </c>
      <c r="L5">
        <f>IF('Sword Stats'!$E$6 - $C5 &gt; 0, ROUNDUP($B5 / ('Sword Stats'!$E$6 - $C5), 0), 100)</f>
        <v>3</v>
      </c>
      <c r="M5">
        <f>IF('Sword Stats'!$E$7 - $C5 &gt; 0, ROUNDUP($B5 / ('Sword Stats'!$E$7 - $C5), 0), 100)</f>
        <v>3</v>
      </c>
      <c r="N5">
        <f>IF('Sword Stats'!$E$8 - $C5 &gt; 0, ROUNDUP($B5 / ('Sword Stats'!$E$8 - $C5), 0), 100)</f>
        <v>2</v>
      </c>
      <c r="O5">
        <f>IF('Sword Stats'!$E$9 - $C5 &gt; 0, ROUNDUP($B5 / ('Sword Stats'!$E$9 - $C5),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320</v>
      </c>
      <c r="C6">
        <v>40</v>
      </c>
      <c r="D6">
        <v>10</v>
      </c>
      <c r="E6">
        <v>70</v>
      </c>
      <c r="F6">
        <f t="shared" si="0"/>
        <v>221.76945431068634</v>
      </c>
      <c r="H6">
        <f>IF('Sword Stats'!$E$2 - $C6 &gt; 0, ROUNDUP($B6 / ('Sword Stats'!$E$2 - $C6), 0), 100)</f>
        <v>64</v>
      </c>
      <c r="I6">
        <f>IF('Sword Stats'!$E$3 - $C6 &gt; 0, ROUNDUP($B6 / ('Sword Stats'!$E$3 - $C6), 0), 100)</f>
        <v>14</v>
      </c>
      <c r="J6">
        <f>IF('Sword Stats'!$E$4 - $C6 &gt; 0, ROUNDUP($B6 / ('Sword Stats'!$E$4 - $C6), 0), 100)</f>
        <v>7</v>
      </c>
      <c r="K6">
        <f>IF('Sword Stats'!$E$5 - $C6 &gt; 0, ROUNDUP($B6 / ('Sword Stats'!$E$5 - $C6), 0), 100)</f>
        <v>5</v>
      </c>
      <c r="L6">
        <f>IF('Sword Stats'!$E$6 - $C6 &gt; 0, ROUNDUP($B6 / ('Sword Stats'!$E$6 - $C6), 0), 100)</f>
        <v>4</v>
      </c>
      <c r="M6">
        <f>IF('Sword Stats'!$E$7 - $C6 &gt; 0, ROUNDUP($B6 / ('Sword Stats'!$E$7 - $C6), 0), 100)</f>
        <v>3</v>
      </c>
      <c r="N6">
        <f>IF('Sword Stats'!$E$8 - $C6 &gt; 0, ROUNDUP($B6 / ('Sword Stats'!$E$8 - $C6), 0), 100)</f>
        <v>3</v>
      </c>
      <c r="O6">
        <f>IF('Sword Stats'!$E$9 - $C6 &gt; 0, ROUNDUP($B6 / ('Sword Stats'!$E$9 - $C6),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350</v>
      </c>
      <c r="C7">
        <v>55</v>
      </c>
      <c r="D7">
        <v>15</v>
      </c>
      <c r="E7">
        <v>85</v>
      </c>
      <c r="F7">
        <f t="shared" si="0"/>
        <v>290.05110379751909</v>
      </c>
      <c r="H7">
        <f>IF('Sword Stats'!$E$2 - $C7 &gt; 0, ROUNDUP($B7 / ('Sword Stats'!$E$2 - $C7), 0), 100)</f>
        <v>100</v>
      </c>
      <c r="I7">
        <f>IF('Sword Stats'!$E$3 - $C7 &gt; 0, ROUNDUP($B7 / ('Sword Stats'!$E$3 - $C7), 0), 100)</f>
        <v>40</v>
      </c>
      <c r="J7">
        <f>IF('Sword Stats'!$E$4 - $C7 &gt; 0, ROUNDUP($B7 / ('Sword Stats'!$E$4 - $C7), 0), 100)</f>
        <v>12</v>
      </c>
      <c r="K7">
        <f>IF('Sword Stats'!$E$5 - $C7 &gt; 0, ROUNDUP($B7 / ('Sword Stats'!$E$5 - $C7), 0), 100)</f>
        <v>7</v>
      </c>
      <c r="L7">
        <f>IF('Sword Stats'!$E$6 - $C7 &gt; 0, ROUNDUP($B7 / ('Sword Stats'!$E$6 - $C7), 0), 100)</f>
        <v>5</v>
      </c>
      <c r="M7">
        <f>IF('Sword Stats'!$E$7 - $C7 &gt; 0, ROUNDUP($B7 / ('Sword Stats'!$E$7 - $C7), 0), 100)</f>
        <v>4</v>
      </c>
      <c r="N7">
        <f>IF('Sword Stats'!$E$8 - $C7 &gt; 0, ROUNDUP($B7 / ('Sword Stats'!$E$8 - $C7), 0), 100)</f>
        <v>3</v>
      </c>
      <c r="O7">
        <f>IF('Sword Stats'!$E$9 - $C7 &gt; 0, ROUNDUP($B7 / ('Sword Stats'!$E$9 - $C7), 0), 100)</f>
        <v>70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14</v>
      </c>
      <c r="Y7">
        <f>ROUNDUP($B7 / ('Scythe Stats'!$E$3 * (1 - $D7 / 100)), 0)</f>
        <v>10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4</v>
      </c>
      <c r="AC7">
        <f>ROUNDUP($B7 / ('Scythe Stats'!$E$7 * (1 - $D7 / 100)), 0)</f>
        <v>4</v>
      </c>
      <c r="AD7">
        <f>ROUNDUP($B7 / ('Scythe Stats'!$E$8 * (1 - $D7 / 100)), 0)</f>
        <v>11</v>
      </c>
      <c r="AE7">
        <f>ROUNDUP($B7 / ('Scythe Stats'!$E$9 * (1 - $D7 / 100)), 0)</f>
        <v>10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60</v>
      </c>
      <c r="D8">
        <v>25</v>
      </c>
      <c r="E8">
        <v>95</v>
      </c>
      <c r="F8">
        <f t="shared" si="0"/>
        <v>352.08650699075338</v>
      </c>
      <c r="H8">
        <f>IF('Sword Stats'!$E$2 - $C8 &gt; 0, ROUNDUP($B8 / ('Sword Stats'!$E$2 - $C8), 0), 100)</f>
        <v>100</v>
      </c>
      <c r="I8">
        <f>IF('Sword Stats'!$E$3 - $C8 &gt; 0, ROUNDUP($B8 / ('Sword Stats'!$E$3 - $C8), 0), 100)</f>
        <v>107</v>
      </c>
      <c r="J8">
        <f>IF('Sword Stats'!$E$4 - $C8 &gt; 0, ROUNDUP($B8 / ('Sword Stats'!$E$4 - $C8), 0), 100)</f>
        <v>16</v>
      </c>
      <c r="K8">
        <f>IF('Sword Stats'!$E$5 - $C8 &gt; 0, ROUNDUP($B8 / ('Sword Stats'!$E$5 - $C8), 0), 100)</f>
        <v>8</v>
      </c>
      <c r="L8">
        <f>IF('Sword Stats'!$E$6 - $C8 &gt; 0, ROUNDUP($B8 / ('Sword Stats'!$E$6 - $C8), 0), 100)</f>
        <v>6</v>
      </c>
      <c r="M8">
        <f>IF('Sword Stats'!$E$7 - $C8 &gt; 0, ROUNDUP($B8 / ('Sword Stats'!$E$7 - $C8), 0), 100)</f>
        <v>4</v>
      </c>
      <c r="N8">
        <f>IF('Sword Stats'!$E$8 - $C8 &gt; 0, ROUNDUP($B8 / ('Sword Stats'!$E$8 - $C8), 0), 100)</f>
        <v>3</v>
      </c>
      <c r="O8">
        <f>IF('Sword Stats'!$E$9 - $C8 &gt; 0, ROUNDUP($B8 / ('Sword Stats'!$E$9 - $C8),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18</v>
      </c>
      <c r="Y8">
        <f>ROUNDUP($B8 / ('Scythe Stats'!$E$3 * (1 - $D8 / 100)), 0)</f>
        <v>13</v>
      </c>
      <c r="Z8">
        <f>ROUNDUP($B8 / ('Scythe Stats'!$E$4 * (1 - $D8 / 100)), 0)</f>
        <v>10</v>
      </c>
      <c r="AA8">
        <f>ROUNDUP($B8 / ('Scythe Stats'!$E$5 * (1 - $D8 / 100)), 0)</f>
        <v>7</v>
      </c>
      <c r="AB8">
        <f>ROUNDUP($B8 / ('Scythe Stats'!$E$6 * (1 - $D8 / 100)), 0)</f>
        <v>6</v>
      </c>
      <c r="AC8">
        <f>ROUNDUP($B8 / ('Scythe Stats'!$E$7 * (1 - $D8 / 100)), 0)</f>
        <v>4</v>
      </c>
      <c r="AD8">
        <f>ROUNDUP($B8 / ('Scythe Stats'!$E$8 * (1 - $D8 / 100)), 0)</f>
        <v>15</v>
      </c>
      <c r="AE8">
        <f>ROUNDUP($B8 / ('Scythe Stats'!$E$9 * (1 - $D8 / 100)), 0)</f>
        <v>12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D25" sqref="D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4</v>
      </c>
      <c r="D2">
        <v>0</v>
      </c>
      <c r="E2">
        <v>70</v>
      </c>
      <c r="F2">
        <f>(($B2 + 3 * $C2) / 10 / (1 - $D2 * 0.006) + POWER($E2, 1.8) / 50) * $C$14</f>
        <v>73.319125303172001</v>
      </c>
      <c r="H2">
        <f>IF('Sword Stats'!$E$2 - $C2 &gt; 0, ROUNDUP($B2 / ('Sword Stats'!$E$2 - $C2), 0), 100)</f>
        <v>5</v>
      </c>
      <c r="I2">
        <f>IF('Sword Stats'!$E$3 - $C2 &gt; 0, ROUNDUP($B2 / ('Sword Stats'!$E$3 - $C2), 0), 100)</f>
        <v>4</v>
      </c>
      <c r="J2">
        <f>IF('Sword Stats'!$E$4 - $C2 &gt; 0, ROUNDUP($B2 / ('Sword Stats'!$E$4 - $C2), 0), 100)</f>
        <v>3</v>
      </c>
      <c r="K2">
        <f>IF('Sword Stats'!$E$5 - $C2 &gt; 0, ROUNDUP($B2 / ('Sword Stats'!$E$5 - $C2), 0), 100)</f>
        <v>2</v>
      </c>
      <c r="L2">
        <f>IF('Sword Stats'!$E$6 - $C2 &gt; 0, ROUNDUP($B2 / ('Sword Stats'!$E$6 - $C2), 0), 100)</f>
        <v>2</v>
      </c>
      <c r="M2">
        <f>IF('Sword Stats'!$E$7 - $C2 &gt; 0, ROUNDUP($B2 / ('Sword Stats'!$E$7 - $C2), 0), 100)</f>
        <v>2</v>
      </c>
      <c r="N2">
        <f>IF('Sword Stats'!$E$8 - $C2 &gt; 0, ROUNDUP($B2 / ('Sword Stats'!$E$8 - $C2), 0), 100)</f>
        <v>1</v>
      </c>
      <c r="O2">
        <f>IF('Sword Stats'!$E$9 - $C2 &gt; 0, ROUNDUP($B2 / ('Sword Stats'!$E$9 - $C2),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250</v>
      </c>
      <c r="C3">
        <v>8</v>
      </c>
      <c r="D3">
        <v>0</v>
      </c>
      <c r="E3">
        <v>85</v>
      </c>
      <c r="F3">
        <f t="shared" ref="F3:F8" si="0">(($B3 + 3 * $C3) / 10 / (1 - $D3 * 0.006) + POWER($E3, 1.8) / 50) * $C$14</f>
        <v>104.19244191072126</v>
      </c>
      <c r="H3">
        <f>IF('Sword Stats'!$E$2 - $C3 &gt; 0, ROUNDUP($B3 / ('Sword Stats'!$E$2 - $C3), 0), 100)</f>
        <v>7</v>
      </c>
      <c r="I3">
        <f>IF('Sword Stats'!$E$3 - $C3 &gt; 0, ROUNDUP($B3 / ('Sword Stats'!$E$3 - $C3), 0), 100)</f>
        <v>5</v>
      </c>
      <c r="J3">
        <f>IF('Sword Stats'!$E$4 - $C3 &gt; 0, ROUNDUP($B3 / ('Sword Stats'!$E$4 - $C3), 0), 100)</f>
        <v>4</v>
      </c>
      <c r="K3">
        <f>IF('Sword Stats'!$E$5 - $C3 &gt; 0, ROUNDUP($B3 / ('Sword Stats'!$E$5 - $C3), 0), 100)</f>
        <v>3</v>
      </c>
      <c r="L3">
        <f>IF('Sword Stats'!$E$6 - $C3 &gt; 0, ROUNDUP($B3 / ('Sword Stats'!$E$6 - $C3), 0), 100)</f>
        <v>2</v>
      </c>
      <c r="M3">
        <f>IF('Sword Stats'!$E$7 - $C3 &gt; 0, ROUNDUP($B3 / ('Sword Stats'!$E$7 - $C3), 0), 100)</f>
        <v>2</v>
      </c>
      <c r="N3">
        <f>IF('Sword Stats'!$E$8 - $C3 &gt; 0, ROUNDUP($B3 / ('Sword Stats'!$E$8 - $C3), 0), 100)</f>
        <v>2</v>
      </c>
      <c r="O3">
        <f>IF('Sword Stats'!$E$9 - $C3 &gt; 0, ROUNDUP($B3 / ('Sword Stats'!$E$9 - $C3), 0), 100)</f>
        <v>5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9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310</v>
      </c>
      <c r="C4">
        <v>15</v>
      </c>
      <c r="D4">
        <v>0</v>
      </c>
      <c r="E4">
        <v>100</v>
      </c>
      <c r="F4">
        <f t="shared" si="0"/>
        <v>138.14572093283945</v>
      </c>
      <c r="H4">
        <f>IF('Sword Stats'!$E$2 - $C4 &gt; 0, ROUNDUP($B4 / ('Sword Stats'!$E$2 - $C4), 0), 100)</f>
        <v>11</v>
      </c>
      <c r="I4">
        <f>IF('Sword Stats'!$E$3 - $C4 &gt; 0, ROUNDUP($B4 / ('Sword Stats'!$E$3 - $C4), 0), 100)</f>
        <v>7</v>
      </c>
      <c r="J4">
        <f>IF('Sword Stats'!$E$4 - $C4 &gt; 0, ROUNDUP($B4 / ('Sword Stats'!$E$4 - $C4), 0), 100)</f>
        <v>5</v>
      </c>
      <c r="K4">
        <f>IF('Sword Stats'!$E$5 - $C4 &gt; 0, ROUNDUP($B4 / ('Sword Stats'!$E$5 - $C4), 0), 100)</f>
        <v>4</v>
      </c>
      <c r="L4">
        <f>IF('Sword Stats'!$E$6 - $C4 &gt; 0, ROUNDUP($B4 / ('Sword Stats'!$E$6 - $C4), 0), 100)</f>
        <v>3</v>
      </c>
      <c r="M4">
        <f>IF('Sword Stats'!$E$7 - $C4 &gt; 0, ROUNDUP($B4 / ('Sword Stats'!$E$7 - $C4), 0), 100)</f>
        <v>3</v>
      </c>
      <c r="N4">
        <f>IF('Sword Stats'!$E$8 - $C4 &gt; 0, ROUNDUP($B4 / ('Sword Stats'!$E$8 - $C4), 0), 100)</f>
        <v>2</v>
      </c>
      <c r="O4">
        <f>IF('Sword Stats'!$E$9 - $C4 &gt; 0, ROUNDUP($B4 / ('Sword Stats'!$E$9 - $C4),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11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390</v>
      </c>
      <c r="C5">
        <v>25</v>
      </c>
      <c r="D5">
        <v>3</v>
      </c>
      <c r="E5">
        <v>115</v>
      </c>
      <c r="F5">
        <f t="shared" si="0"/>
        <v>179.69889238103562</v>
      </c>
      <c r="H5">
        <f>IF('Sword Stats'!$E$2 - $C5 &gt; 0, ROUNDUP($B5 / ('Sword Stats'!$E$2 - $C5), 0), 100)</f>
        <v>20</v>
      </c>
      <c r="I5">
        <f>IF('Sword Stats'!$E$3 - $C5 &gt; 0, ROUNDUP($B5 / ('Sword Stats'!$E$3 - $C5), 0), 100)</f>
        <v>11</v>
      </c>
      <c r="J5">
        <f>IF('Sword Stats'!$E$4 - $C5 &gt; 0, ROUNDUP($B5 / ('Sword Stats'!$E$4 - $C5), 0), 100)</f>
        <v>7</v>
      </c>
      <c r="K5">
        <f>IF('Sword Stats'!$E$5 - $C5 &gt; 0, ROUNDUP($B5 / ('Sword Stats'!$E$5 - $C5), 0), 100)</f>
        <v>5</v>
      </c>
      <c r="L5">
        <f>IF('Sword Stats'!$E$6 - $C5 &gt; 0, ROUNDUP($B5 / ('Sword Stats'!$E$6 - $C5), 0), 100)</f>
        <v>4</v>
      </c>
      <c r="M5">
        <f>IF('Sword Stats'!$E$7 - $C5 &gt; 0, ROUNDUP($B5 / ('Sword Stats'!$E$7 - $C5), 0), 100)</f>
        <v>3</v>
      </c>
      <c r="N5">
        <f>IF('Sword Stats'!$E$8 - $C5 &gt; 0, ROUNDUP($B5 / ('Sword Stats'!$E$8 - $C5), 0), 100)</f>
        <v>3</v>
      </c>
      <c r="O5">
        <f>IF('Sword Stats'!$E$9 - $C5 &gt; 0, ROUNDUP($B5 / ('Sword Stats'!$E$9 - $C5),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10</v>
      </c>
      <c r="Z5">
        <f>ROUNDUP($B5 / ('Scythe Stats'!$E$4 * (1 - $D5 / 100)), 0)</f>
        <v>7</v>
      </c>
      <c r="AA5">
        <f>ROUNDUP($B5 / ('Scythe Stats'!$E$5 * (1 - $D5 / 100)), 0)</f>
        <v>6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11</v>
      </c>
      <c r="AE5">
        <f>ROUNDUP($B5 / ('Scythe Stats'!$E$9 * (1 - $D5 / 100)), 0)</f>
        <v>9</v>
      </c>
      <c r="AF5">
        <f>ROUNDUP($B5 / ('Scythe Stats'!$E$10 * (1 - $D5 / 100)), 0)</f>
        <v>8</v>
      </c>
    </row>
    <row r="6" spans="1:32" x14ac:dyDescent="0.3">
      <c r="A6" s="1">
        <v>5</v>
      </c>
      <c r="B6">
        <v>425</v>
      </c>
      <c r="C6">
        <v>40</v>
      </c>
      <c r="D6">
        <v>8</v>
      </c>
      <c r="E6">
        <v>130</v>
      </c>
      <c r="F6">
        <f t="shared" si="0"/>
        <v>221.91529793531046</v>
      </c>
      <c r="H6">
        <f>IF('Sword Stats'!$E$2 - $C6 &gt; 0, ROUNDUP($B6 / ('Sword Stats'!$E$2 - $C6), 0), 100)</f>
        <v>85</v>
      </c>
      <c r="I6">
        <f>IF('Sword Stats'!$E$3 - $C6 &gt; 0, ROUNDUP($B6 / ('Sword Stats'!$E$3 - $C6), 0), 100)</f>
        <v>18</v>
      </c>
      <c r="J6">
        <f>IF('Sword Stats'!$E$4 - $C6 &gt; 0, ROUNDUP($B6 / ('Sword Stats'!$E$4 - $C6), 0), 100)</f>
        <v>10</v>
      </c>
      <c r="K6">
        <f>IF('Sword Stats'!$E$5 - $C6 &gt; 0, ROUNDUP($B6 / ('Sword Stats'!$E$5 - $C6), 0), 100)</f>
        <v>6</v>
      </c>
      <c r="L6">
        <f>IF('Sword Stats'!$E$6 - $C6 &gt; 0, ROUNDUP($B6 / ('Sword Stats'!$E$6 - $C6), 0), 100)</f>
        <v>5</v>
      </c>
      <c r="M6">
        <f>IF('Sword Stats'!$E$7 - $C6 &gt; 0, ROUNDUP($B6 / ('Sword Stats'!$E$7 - $C6), 0), 100)</f>
        <v>4</v>
      </c>
      <c r="N6">
        <f>IF('Sword Stats'!$E$8 - $C6 &gt; 0, ROUNDUP($B6 / ('Sword Stats'!$E$8 - $C6), 0), 100)</f>
        <v>3</v>
      </c>
      <c r="O6">
        <f>IF('Sword Stats'!$E$9 - $C6 &gt; 0, ROUNDUP($B6 / ('Sword Stats'!$E$9 - $C6), 0), 100)</f>
        <v>22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11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9</v>
      </c>
    </row>
    <row r="7" spans="1:32" x14ac:dyDescent="0.3">
      <c r="A7" s="1">
        <v>6</v>
      </c>
      <c r="B7">
        <v>470</v>
      </c>
      <c r="C7">
        <v>50</v>
      </c>
      <c r="D7">
        <v>12</v>
      </c>
      <c r="E7">
        <v>150</v>
      </c>
      <c r="F7">
        <f t="shared" si="0"/>
        <v>278.40521044899538</v>
      </c>
      <c r="H7">
        <f>IF('Sword Stats'!$E$2 - $C7 &gt; 0, ROUNDUP($B7 / ('Sword Stats'!$E$2 - $C7), 0), 100)</f>
        <v>100</v>
      </c>
      <c r="I7">
        <f>IF('Sword Stats'!$E$3 - $C7 &gt; 0, ROUNDUP($B7 / ('Sword Stats'!$E$3 - $C7), 0), 100)</f>
        <v>35</v>
      </c>
      <c r="J7">
        <f>IF('Sword Stats'!$E$4 - $C7 &gt; 0, ROUNDUP($B7 / ('Sword Stats'!$E$4 - $C7), 0), 100)</f>
        <v>13</v>
      </c>
      <c r="K7">
        <f>IF('Sword Stats'!$E$5 - $C7 &gt; 0, ROUNDUP($B7 / ('Sword Stats'!$E$5 - $C7), 0), 100)</f>
        <v>8</v>
      </c>
      <c r="L7">
        <f>IF('Sword Stats'!$E$6 - $C7 &gt; 0, ROUNDUP($B7 / ('Sword Stats'!$E$6 - $C7), 0), 100)</f>
        <v>6</v>
      </c>
      <c r="M7">
        <f>IF('Sword Stats'!$E$7 - $C7 &gt; 0, ROUNDUP($B7 / ('Sword Stats'!$E$7 - $C7), 0), 100)</f>
        <v>5</v>
      </c>
      <c r="N7">
        <f>IF('Sword Stats'!$E$8 - $C7 &gt; 0, ROUNDUP($B7 / ('Sword Stats'!$E$8 - $C7), 0), 100)</f>
        <v>4</v>
      </c>
      <c r="O7">
        <f>IF('Sword Stats'!$E$9 - $C7 &gt; 0, ROUNDUP($B7 / ('Sword Stats'!$E$9 - $C7), 0), 100)</f>
        <v>47</v>
      </c>
      <c r="Q7">
        <f>IF('Axe Stats'!$E$2 - $C7 &gt; 0, ROUNDUP($B7 / ('Axe Stats'!$E$2 - $C7), 0), 100)</f>
        <v>9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18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7</v>
      </c>
      <c r="AB7">
        <f>ROUNDUP($B7 / ('Scythe Stats'!$E$6 * (1 - $D7 / 100)), 0)</f>
        <v>6</v>
      </c>
      <c r="AC7">
        <f>ROUNDUP($B7 / ('Scythe Stats'!$E$7 * (1 - $D7 / 100)), 0)</f>
        <v>4</v>
      </c>
      <c r="AD7">
        <f>ROUNDUP($B7 / ('Scythe Stats'!$E$8 * (1 - $D7 / 100)), 0)</f>
        <v>15</v>
      </c>
      <c r="AE7">
        <f>ROUNDUP($B7 / ('Scythe Stats'!$E$9 * (1 - $D7 / 100)), 0)</f>
        <v>12</v>
      </c>
      <c r="AF7">
        <f>ROUNDUP($B7 / ('Scythe Stats'!$E$10 * (1 - $D7 / 100)), 0)</f>
        <v>11</v>
      </c>
    </row>
    <row r="8" spans="1:32" x14ac:dyDescent="0.3">
      <c r="A8" s="1">
        <v>7</v>
      </c>
      <c r="B8">
        <v>525</v>
      </c>
      <c r="C8">
        <v>55</v>
      </c>
      <c r="D8">
        <v>18</v>
      </c>
      <c r="E8">
        <v>160</v>
      </c>
      <c r="F8">
        <f t="shared" si="0"/>
        <v>315.4774247894112</v>
      </c>
      <c r="H8">
        <f>IF('Sword Stats'!$E$2 - $C8 &gt; 0, ROUNDUP($B8 / ('Sword Stats'!$E$2 - $C8), 0), 100)</f>
        <v>100</v>
      </c>
      <c r="I8">
        <f>IF('Sword Stats'!$E$3 - $C8 &gt; 0, ROUNDUP($B8 / ('Sword Stats'!$E$3 - $C8), 0), 100)</f>
        <v>60</v>
      </c>
      <c r="J8">
        <f>IF('Sword Stats'!$E$4 - $C8 &gt; 0, ROUNDUP($B8 / ('Sword Stats'!$E$4 - $C8), 0), 100)</f>
        <v>17</v>
      </c>
      <c r="K8">
        <f>IF('Sword Stats'!$E$5 - $C8 &gt; 0, ROUNDUP($B8 / ('Sword Stats'!$E$5 - $C8), 0), 100)</f>
        <v>10</v>
      </c>
      <c r="L8">
        <f>IF('Sword Stats'!$E$6 - $C8 &gt; 0, ROUNDUP($B8 / ('Sword Stats'!$E$6 - $C8), 0), 100)</f>
        <v>7</v>
      </c>
      <c r="M8">
        <f>IF('Sword Stats'!$E$7 - $C8 &gt; 0, ROUNDUP($B8 / ('Sword Stats'!$E$7 - $C8), 0), 100)</f>
        <v>5</v>
      </c>
      <c r="N8">
        <f>IF('Sword Stats'!$E$8 - $C8 &gt; 0, ROUNDUP($B8 / ('Sword Stats'!$E$8 - $C8), 0), 100)</f>
        <v>4</v>
      </c>
      <c r="O8">
        <f>IF('Sword Stats'!$E$9 - $C8 &gt; 0, ROUNDUP($B8 / ('Sword Stats'!$E$9 - $C8), 0), 100)</f>
        <v>105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21</v>
      </c>
      <c r="Y8">
        <f>ROUNDUP($B8 / ('Scythe Stats'!$E$3 * (1 - $D8 / 100)), 0)</f>
        <v>15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9"/>
  <sheetViews>
    <sheetView workbookViewId="0">
      <selection activeCell="E2" sqref="E2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</row>
    <row r="4" spans="1:5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</row>
    <row r="5" spans="1:5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</row>
    <row r="6" spans="1:5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</row>
    <row r="7" spans="1:5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</row>
    <row r="8" spans="1:5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</row>
    <row r="9" spans="1:5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E7"/>
  <sheetViews>
    <sheetView workbookViewId="0">
      <selection activeCell="C6" sqref="C6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</row>
    <row r="3" spans="1:5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</row>
    <row r="4" spans="1:5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</row>
    <row r="5" spans="1:5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</row>
    <row r="6" spans="1:5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</row>
    <row r="7" spans="1:5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E10"/>
  <sheetViews>
    <sheetView workbookViewId="0">
      <selection activeCell="C8" sqref="C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</row>
    <row r="3" spans="1:5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</row>
    <row r="4" spans="1:5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</row>
    <row r="5" spans="1:5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</row>
    <row r="6" spans="1:5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</row>
    <row r="7" spans="1:5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</row>
    <row r="8" spans="1:5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</row>
    <row r="9" spans="1:5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</row>
    <row r="10" spans="1:5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Zombie Stats</vt:lpstr>
      <vt:lpstr>Baby Zombie Stats</vt:lpstr>
      <vt:lpstr>Skeleton Stats</vt:lpstr>
      <vt:lpstr>Sword Stats</vt:lpstr>
      <vt:lpstr>Axe Stats</vt:lpstr>
      <vt:lpstr>Scythe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2023-02-11T06:15:21Z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