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Thesis\"/>
    </mc:Choice>
  </mc:AlternateContent>
  <xr:revisionPtr revIDLastSave="0" documentId="13_ncr:1_{47F14647-4DD1-4178-9EB4-01057F65EA8A}" xr6:coauthVersionLast="46" xr6:coauthVersionMax="46" xr10:uidLastSave="{00000000-0000-0000-0000-000000000000}"/>
  <bookViews>
    <workbookView xWindow="19090" yWindow="-110" windowWidth="19420" windowHeight="10420" xr2:uid="{297119D3-728E-4160-A353-DB4FFAD81E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G38" i="1"/>
  <c r="G37" i="1"/>
  <c r="G35" i="1"/>
  <c r="G34" i="1"/>
  <c r="F31" i="1"/>
  <c r="D38" i="1"/>
  <c r="D37" i="1"/>
  <c r="D31" i="1"/>
  <c r="D36" i="1"/>
  <c r="D35" i="1"/>
  <c r="D34" i="1"/>
  <c r="I29" i="1"/>
  <c r="I11" i="1"/>
  <c r="D26" i="1"/>
  <c r="D27" i="1"/>
  <c r="D28" i="1"/>
  <c r="D30" i="1"/>
  <c r="D29" i="1"/>
  <c r="G14" i="1"/>
  <c r="F14" i="1"/>
  <c r="E26" i="1"/>
  <c r="E25" i="1"/>
  <c r="D23" i="1"/>
  <c r="M23" i="1"/>
  <c r="D22" i="1"/>
  <c r="D21" i="1"/>
  <c r="D20" i="1"/>
  <c r="D19" i="1"/>
  <c r="E18" i="1"/>
  <c r="D18" i="1"/>
  <c r="D17" i="1"/>
  <c r="E43" i="1"/>
  <c r="E44" i="1"/>
  <c r="D16" i="1"/>
  <c r="D15" i="1"/>
  <c r="D13" i="1"/>
  <c r="D12" i="1"/>
  <c r="D3" i="1"/>
</calcChain>
</file>

<file path=xl/sharedStrings.xml><?xml version="1.0" encoding="utf-8"?>
<sst xmlns="http://schemas.openxmlformats.org/spreadsheetml/2006/main" count="99" uniqueCount="84">
  <si>
    <t>AI Results</t>
  </si>
  <si>
    <t>Big Money</t>
  </si>
  <si>
    <t>85/200</t>
  </si>
  <si>
    <t>x/y</t>
  </si>
  <si>
    <t>x = number of wins for top</t>
  </si>
  <si>
    <t>y = number of total games</t>
  </si>
  <si>
    <t>Random</t>
  </si>
  <si>
    <t>Single Witch</t>
  </si>
  <si>
    <t>Double Witch</t>
  </si>
  <si>
    <t>200/200</t>
  </si>
  <si>
    <t>4/200</t>
  </si>
  <si>
    <t>14/200</t>
  </si>
  <si>
    <t>162/200</t>
  </si>
  <si>
    <t>Time taken in hours:</t>
  </si>
  <si>
    <t>MCTS Random 100k iter</t>
  </si>
  <si>
    <t>Ram usage by end of game</t>
  </si>
  <si>
    <t>~17 GB</t>
  </si>
  <si>
    <t xml:space="preserve">Time per game </t>
  </si>
  <si>
    <t>42.6 minutes</t>
  </si>
  <si>
    <t>4./20.</t>
  </si>
  <si>
    <t>MCTS Big Money 1k iter</t>
  </si>
  <si>
    <t>MCTS Big Money 10k iter</t>
  </si>
  <si>
    <t>MCTS 10k Sarasua 1 vs MCTS 1K Sarasua1</t>
  </si>
  <si>
    <t>89/100</t>
  </si>
  <si>
    <t>7.2 hours</t>
  </si>
  <si>
    <t>MCTS 10k Sarasua 1 UCT sqrt2 vs MCTS 10k Sarasua 1 UCT 0.5</t>
  </si>
  <si>
    <t>10.5/20</t>
  </si>
  <si>
    <t>MCTS 10k Sarasua 1 UCT sqrt2 vs MCTS 10k Sarasua 1 UCT 5</t>
  </si>
  <si>
    <t>11.0/20</t>
  </si>
  <si>
    <t>23/50</t>
  </si>
  <si>
    <t>MCTS 10k Sarasua1 0 Chaos vs MCTS Sarasua1 0.15 Chaos</t>
  </si>
  <si>
    <t>MCTS 20k RandomPLUS vs Big Money</t>
  </si>
  <si>
    <t>61.5/100</t>
  </si>
  <si>
    <t>Wins</t>
  </si>
  <si>
    <t>Simulations</t>
  </si>
  <si>
    <t>Win %</t>
  </si>
  <si>
    <t>MCTS results against C=√2</t>
  </si>
  <si>
    <t>C Value</t>
  </si>
  <si>
    <t>MCTS 10k Sarasua1 0.15 chaos use heuristics vs Double Witch</t>
  </si>
  <si>
    <t>56.5/100</t>
  </si>
  <si>
    <t>MCTS 10k RandomPLUS Heuristics vs All Moves</t>
  </si>
  <si>
    <t>29/50</t>
  </si>
  <si>
    <t>MCTS 10k RandomPLUS vs MCTS 10k Greedy</t>
  </si>
  <si>
    <t>21/50</t>
  </si>
  <si>
    <t>MCTS 10k Greedy Heuristics vs Double Witch</t>
  </si>
  <si>
    <t>56/100</t>
  </si>
  <si>
    <t>93/100</t>
  </si>
  <si>
    <t>MCTS 10k Greedy Heuristics vs Big Money</t>
  </si>
  <si>
    <t>MCTS 10k Sarasua1 Heuristics vs MCTS 10k Sarasua1 All Moves</t>
  </si>
  <si>
    <t>37.5/50</t>
  </si>
  <si>
    <t>Sarasua1</t>
  </si>
  <si>
    <t>0/200</t>
  </si>
  <si>
    <t>196/200</t>
  </si>
  <si>
    <t>47/200</t>
  </si>
  <si>
    <t>186/200</t>
  </si>
  <si>
    <t>149.5/200</t>
  </si>
  <si>
    <t>126/200</t>
  </si>
  <si>
    <t>MCTS 10k Sarasua1 Heuristics 0 Chaos vs 0.05 Chaos</t>
  </si>
  <si>
    <t>18.5/50</t>
  </si>
  <si>
    <t>Need to run</t>
  </si>
  <si>
    <t>MCTS 10k Greedy vs 10k RandomPLUS</t>
  </si>
  <si>
    <t>MCTS 10k Greedy vs 10k Sarasua1</t>
  </si>
  <si>
    <t>MCTS 10k Greedy vs Big Money</t>
  </si>
  <si>
    <t>MCTS 10k Greedy vs Double Witch</t>
  </si>
  <si>
    <t>MCTS 10k Sarasua1 Heuristics 0 Chaos vs 0.1 Chaos</t>
  </si>
  <si>
    <t>MCTS 10k Sarasua1 Heuristics 0 Chaos vs 0.15 Chaos</t>
  </si>
  <si>
    <t>MCTS 10k Sarasua1 Heuristics 0.05 Chaos vs Double Witch</t>
  </si>
  <si>
    <t>87.5/100</t>
  </si>
  <si>
    <t>39.5/100</t>
  </si>
  <si>
    <t>27/100</t>
  </si>
  <si>
    <t>MCTS 10k Greedy vs Sarasua1</t>
  </si>
  <si>
    <t>25/50</t>
  </si>
  <si>
    <t>27.5/50</t>
  </si>
  <si>
    <t>MCTS 10k Sarasua1 Everything</t>
  </si>
  <si>
    <t>53.5/100</t>
  </si>
  <si>
    <t>MCTS 20k Sarasua1 Everything vs Double Witch</t>
  </si>
  <si>
    <t>13.5/20</t>
  </si>
  <si>
    <t>8./20</t>
  </si>
  <si>
    <t>MCTS 20k Sarasua1 Everything vs Sarasua1</t>
  </si>
  <si>
    <t>19/50</t>
  </si>
  <si>
    <t>MCTS 20k Greedy Everything vs Double Witch</t>
  </si>
  <si>
    <t>13/20</t>
  </si>
  <si>
    <t>MCTS 20k Greedy Everything vs Sarasua1</t>
  </si>
  <si>
    <t>3./20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</si>
</sst>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F86270-4CDE-449F-881A-53A92173EAD4}" name="Table3" displayName="Table3" ref="B42:E44" totalsRowShown="0">
  <autoFilter ref="B42:E44" xr:uid="{17D7722B-6034-4B05-88C6-412D0685B0A1}"/>
  <tableColumns count="4">
    <tableColumn id="1" xr3:uid="{A1679219-C9E4-45A0-BEF4-B65CE4B95BFD}" name="C Value"/>
    <tableColumn id="2" xr3:uid="{8837B049-1314-46A7-8FEB-954E0C05D198}" name="Wins"/>
    <tableColumn id="3" xr3:uid="{230A7E7F-5C85-4521-950C-4A8D316DE790}" name="Simulations"/>
    <tableColumn id="4" xr3:uid="{4C3680D7-00C8-4EDB-845A-BD0A32CDC885}" name="Win %">
      <calculatedColumnFormula>C43/D43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A307-2F1F-4558-A660-8CF283252646}">
  <dimension ref="A1:M44"/>
  <sheetViews>
    <sheetView tabSelected="1" topLeftCell="B22" workbookViewId="0">
      <selection activeCell="H38" sqref="H38"/>
    </sheetView>
  </sheetViews>
  <sheetFormatPr defaultRowHeight="15" x14ac:dyDescent="0.25"/>
  <cols>
    <col min="1" max="1" width="10.28515625" bestFit="1" customWidth="1"/>
    <col min="2" max="2" width="55.42578125" bestFit="1" customWidth="1"/>
    <col min="3" max="3" width="24.5703125" bestFit="1" customWidth="1"/>
    <col min="4" max="4" width="25" bestFit="1" customWidth="1"/>
    <col min="5" max="5" width="12" bestFit="1" customWidth="1"/>
    <col min="9" max="9" width="26.42578125" bestFit="1" customWidth="1"/>
  </cols>
  <sheetData>
    <row r="1" spans="1:10" x14ac:dyDescent="0.25">
      <c r="A1" t="s">
        <v>0</v>
      </c>
    </row>
    <row r="2" spans="1:10" x14ac:dyDescent="0.25">
      <c r="B2" t="s">
        <v>3</v>
      </c>
      <c r="C2" t="s">
        <v>4</v>
      </c>
      <c r="D2" t="s">
        <v>13</v>
      </c>
    </row>
    <row r="3" spans="1:10" x14ac:dyDescent="0.25">
      <c r="C3" t="s">
        <v>5</v>
      </c>
      <c r="D3">
        <f>37988/60/60</f>
        <v>10.552222222222222</v>
      </c>
      <c r="E3">
        <v>14.2</v>
      </c>
      <c r="J3" t="s">
        <v>14</v>
      </c>
    </row>
    <row r="4" spans="1:10" x14ac:dyDescent="0.25">
      <c r="B4" t="s">
        <v>20</v>
      </c>
      <c r="C4" t="s">
        <v>1</v>
      </c>
      <c r="D4" t="s">
        <v>21</v>
      </c>
      <c r="E4" t="s">
        <v>14</v>
      </c>
      <c r="I4" t="s">
        <v>17</v>
      </c>
      <c r="J4" t="s">
        <v>18</v>
      </c>
    </row>
    <row r="5" spans="1:10" x14ac:dyDescent="0.25">
      <c r="A5" t="s">
        <v>1</v>
      </c>
      <c r="B5" t="s">
        <v>2</v>
      </c>
      <c r="D5" t="s">
        <v>12</v>
      </c>
      <c r="E5" s="1" t="s">
        <v>19</v>
      </c>
      <c r="I5" t="s">
        <v>15</v>
      </c>
      <c r="J5" t="s">
        <v>16</v>
      </c>
    </row>
    <row r="6" spans="1:10" x14ac:dyDescent="0.25">
      <c r="A6" t="s">
        <v>6</v>
      </c>
      <c r="C6" t="s">
        <v>9</v>
      </c>
    </row>
    <row r="7" spans="1:10" x14ac:dyDescent="0.25">
      <c r="A7" t="s">
        <v>7</v>
      </c>
      <c r="C7" t="s">
        <v>10</v>
      </c>
    </row>
    <row r="8" spans="1:10" x14ac:dyDescent="0.25">
      <c r="A8" t="s">
        <v>8</v>
      </c>
      <c r="C8" t="s">
        <v>11</v>
      </c>
    </row>
    <row r="9" spans="1:10" x14ac:dyDescent="0.25">
      <c r="D9" t="s">
        <v>13</v>
      </c>
    </row>
    <row r="10" spans="1:10" x14ac:dyDescent="0.25">
      <c r="B10" t="s">
        <v>22</v>
      </c>
      <c r="C10" t="s">
        <v>23</v>
      </c>
      <c r="D10" t="s">
        <v>24</v>
      </c>
    </row>
    <row r="11" spans="1:10" x14ac:dyDescent="0.25">
      <c r="I11">
        <f>74/200</f>
        <v>0.37</v>
      </c>
    </row>
    <row r="12" spans="1:10" x14ac:dyDescent="0.25">
      <c r="B12" t="s">
        <v>25</v>
      </c>
      <c r="C12" t="s">
        <v>26</v>
      </c>
      <c r="D12">
        <f>8059/60/60</f>
        <v>2.2386111111111111</v>
      </c>
    </row>
    <row r="13" spans="1:10" x14ac:dyDescent="0.25">
      <c r="B13" t="s">
        <v>27</v>
      </c>
      <c r="C13" s="1" t="s">
        <v>28</v>
      </c>
      <c r="D13">
        <f>10090/3600</f>
        <v>2.8027777777777776</v>
      </c>
    </row>
    <row r="14" spans="1:10" x14ac:dyDescent="0.25">
      <c r="F14">
        <f>4/100*60</f>
        <v>2.4</v>
      </c>
      <c r="G14">
        <f>8.5*60/50</f>
        <v>10.199999999999999</v>
      </c>
    </row>
    <row r="15" spans="1:10" x14ac:dyDescent="0.25">
      <c r="B15" t="s">
        <v>30</v>
      </c>
      <c r="C15" t="s">
        <v>29</v>
      </c>
      <c r="D15">
        <f>22684/3600</f>
        <v>6.3011111111111111</v>
      </c>
    </row>
    <row r="16" spans="1:10" x14ac:dyDescent="0.25">
      <c r="B16" t="s">
        <v>31</v>
      </c>
      <c r="C16" t="s">
        <v>32</v>
      </c>
      <c r="D16">
        <f>63877/60/60</f>
        <v>17.743611111111111</v>
      </c>
    </row>
    <row r="17" spans="2:13" x14ac:dyDescent="0.25">
      <c r="B17" t="s">
        <v>38</v>
      </c>
      <c r="C17" t="s">
        <v>39</v>
      </c>
      <c r="D17">
        <f>17143/3600</f>
        <v>4.7619444444444445</v>
      </c>
    </row>
    <row r="18" spans="2:13" x14ac:dyDescent="0.25">
      <c r="B18" t="s">
        <v>40</v>
      </c>
      <c r="C18" t="s">
        <v>41</v>
      </c>
      <c r="D18">
        <f>22048/3600</f>
        <v>6.1244444444444444</v>
      </c>
      <c r="E18">
        <f>29*2</f>
        <v>58</v>
      </c>
      <c r="H18" t="s">
        <v>6</v>
      </c>
      <c r="I18" t="s">
        <v>1</v>
      </c>
      <c r="J18" t="s">
        <v>7</v>
      </c>
      <c r="K18" t="s">
        <v>8</v>
      </c>
      <c r="L18" t="s">
        <v>50</v>
      </c>
    </row>
    <row r="19" spans="2:13" x14ac:dyDescent="0.25">
      <c r="B19" t="s">
        <v>42</v>
      </c>
      <c r="C19" t="s">
        <v>43</v>
      </c>
      <c r="D19">
        <f>30481/3600</f>
        <v>8.4669444444444437</v>
      </c>
      <c r="G19" t="s">
        <v>6</v>
      </c>
      <c r="H19">
        <v>0</v>
      </c>
      <c r="I19" t="s">
        <v>51</v>
      </c>
      <c r="J19">
        <v>0</v>
      </c>
      <c r="K19">
        <v>0</v>
      </c>
      <c r="L19">
        <v>0</v>
      </c>
    </row>
    <row r="20" spans="2:13" x14ac:dyDescent="0.25">
      <c r="B20" t="s">
        <v>44</v>
      </c>
      <c r="C20" t="s">
        <v>45</v>
      </c>
      <c r="D20">
        <f>15154/3600</f>
        <v>4.2094444444444443</v>
      </c>
      <c r="G20" t="s">
        <v>1</v>
      </c>
      <c r="H20" t="s">
        <v>9</v>
      </c>
      <c r="I20">
        <v>0</v>
      </c>
      <c r="J20" t="s">
        <v>10</v>
      </c>
      <c r="K20" t="s">
        <v>11</v>
      </c>
    </row>
    <row r="21" spans="2:13" x14ac:dyDescent="0.25">
      <c r="B21" t="s">
        <v>47</v>
      </c>
      <c r="C21" t="s">
        <v>46</v>
      </c>
      <c r="D21">
        <f>13182/3600</f>
        <v>3.6616666666666666</v>
      </c>
      <c r="G21" t="s">
        <v>7</v>
      </c>
      <c r="H21">
        <v>0</v>
      </c>
      <c r="I21" t="s">
        <v>52</v>
      </c>
      <c r="J21">
        <v>0</v>
      </c>
      <c r="K21" t="s">
        <v>53</v>
      </c>
      <c r="L21">
        <v>0</v>
      </c>
    </row>
    <row r="22" spans="2:13" x14ac:dyDescent="0.25">
      <c r="B22" t="s">
        <v>48</v>
      </c>
      <c r="C22" t="s">
        <v>49</v>
      </c>
      <c r="D22">
        <f>21527/3600</f>
        <v>5.9797222222222226</v>
      </c>
      <c r="G22" t="s">
        <v>8</v>
      </c>
      <c r="H22">
        <v>0</v>
      </c>
      <c r="I22" t="s">
        <v>54</v>
      </c>
      <c r="J22" t="s">
        <v>55</v>
      </c>
    </row>
    <row r="23" spans="2:13" x14ac:dyDescent="0.25">
      <c r="B23" t="s">
        <v>57</v>
      </c>
      <c r="C23" t="s">
        <v>58</v>
      </c>
      <c r="D23">
        <f>15930/3600</f>
        <v>4.4249999999999998</v>
      </c>
      <c r="G23" t="s">
        <v>50</v>
      </c>
      <c r="H23">
        <v>0</v>
      </c>
      <c r="I23">
        <v>0</v>
      </c>
      <c r="J23">
        <v>0</v>
      </c>
      <c r="K23" t="s">
        <v>56</v>
      </c>
      <c r="M23">
        <f>126/200</f>
        <v>0.63</v>
      </c>
    </row>
    <row r="25" spans="2:13" x14ac:dyDescent="0.25">
      <c r="B25" t="s">
        <v>59</v>
      </c>
      <c r="E25">
        <f>37.5/50</f>
        <v>0.75</v>
      </c>
    </row>
    <row r="26" spans="2:13" x14ac:dyDescent="0.25">
      <c r="B26" t="s">
        <v>60</v>
      </c>
      <c r="C26" t="s">
        <v>72</v>
      </c>
      <c r="D26">
        <f>47281/3600</f>
        <v>13.133611111111112</v>
      </c>
      <c r="E26">
        <f>10.5/20</f>
        <v>0.52500000000000002</v>
      </c>
    </row>
    <row r="27" spans="2:13" x14ac:dyDescent="0.25">
      <c r="B27" t="s">
        <v>61</v>
      </c>
      <c r="C27" t="s">
        <v>71</v>
      </c>
      <c r="D27">
        <f>41475/3600</f>
        <v>11.520833333333334</v>
      </c>
    </row>
    <row r="28" spans="2:13" x14ac:dyDescent="0.25">
      <c r="B28" t="s">
        <v>70</v>
      </c>
      <c r="C28" t="s">
        <v>69</v>
      </c>
      <c r="D28">
        <f>25488/3600</f>
        <v>7.08</v>
      </c>
    </row>
    <row r="29" spans="2:13" x14ac:dyDescent="0.25">
      <c r="B29" t="s">
        <v>62</v>
      </c>
      <c r="C29" t="s">
        <v>67</v>
      </c>
      <c r="D29">
        <f>14670/3600</f>
        <v>4.0750000000000002</v>
      </c>
      <c r="I29">
        <f>1657/3600/10*60*40</f>
        <v>110.46666666666667</v>
      </c>
    </row>
    <row r="30" spans="2:13" x14ac:dyDescent="0.25">
      <c r="B30" t="s">
        <v>63</v>
      </c>
      <c r="C30" t="s">
        <v>68</v>
      </c>
      <c r="D30">
        <f>21615/3600</f>
        <v>6.0041666666666664</v>
      </c>
    </row>
    <row r="31" spans="2:13" x14ac:dyDescent="0.25">
      <c r="B31" t="s">
        <v>64</v>
      </c>
      <c r="C31" t="s">
        <v>79</v>
      </c>
      <c r="D31">
        <f>21205/3600</f>
        <v>5.8902777777777775</v>
      </c>
      <c r="F31">
        <f>19/50</f>
        <v>0.38</v>
      </c>
    </row>
    <row r="32" spans="2:13" x14ac:dyDescent="0.25">
      <c r="B32" t="s">
        <v>65</v>
      </c>
    </row>
    <row r="33" spans="2:8" x14ac:dyDescent="0.25">
      <c r="B33" t="s">
        <v>66</v>
      </c>
    </row>
    <row r="34" spans="2:8" x14ac:dyDescent="0.25">
      <c r="B34" t="s">
        <v>73</v>
      </c>
      <c r="C34" t="s">
        <v>74</v>
      </c>
      <c r="D34">
        <f>23334/3600</f>
        <v>6.4816666666666665</v>
      </c>
      <c r="G34">
        <f>13.5/20</f>
        <v>0.67500000000000004</v>
      </c>
    </row>
    <row r="35" spans="2:8" x14ac:dyDescent="0.25">
      <c r="B35" t="s">
        <v>75</v>
      </c>
      <c r="C35" t="s">
        <v>76</v>
      </c>
      <c r="D35">
        <f>11599/3600</f>
        <v>3.2219444444444445</v>
      </c>
      <c r="G35">
        <f>13.5/20</f>
        <v>0.67500000000000004</v>
      </c>
    </row>
    <row r="36" spans="2:8" x14ac:dyDescent="0.25">
      <c r="B36" t="s">
        <v>78</v>
      </c>
      <c r="C36" s="1" t="s">
        <v>77</v>
      </c>
      <c r="D36">
        <f>11887/3600</f>
        <v>3.3019444444444446</v>
      </c>
    </row>
    <row r="37" spans="2:8" x14ac:dyDescent="0.25">
      <c r="B37" t="s">
        <v>80</v>
      </c>
      <c r="C37" s="1" t="s">
        <v>81</v>
      </c>
      <c r="D37">
        <f>10106/3600</f>
        <v>2.8072222222222223</v>
      </c>
      <c r="G37">
        <f>8/20</f>
        <v>0.4</v>
      </c>
      <c r="H37">
        <f>13/20</f>
        <v>0.65</v>
      </c>
    </row>
    <row r="38" spans="2:8" x14ac:dyDescent="0.25">
      <c r="B38" t="s">
        <v>82</v>
      </c>
      <c r="C38" s="1" t="s">
        <v>83</v>
      </c>
      <c r="D38">
        <f>6815/3600</f>
        <v>1.8930555555555555</v>
      </c>
      <c r="G38">
        <f>3/20</f>
        <v>0.15</v>
      </c>
    </row>
    <row r="41" spans="2:8" x14ac:dyDescent="0.25">
      <c r="B41" s="2" t="s">
        <v>36</v>
      </c>
      <c r="C41" s="2"/>
      <c r="D41" s="2"/>
      <c r="E41" s="2"/>
    </row>
    <row r="42" spans="2:8" x14ac:dyDescent="0.25">
      <c r="B42" t="s">
        <v>37</v>
      </c>
      <c r="C42" t="s">
        <v>33</v>
      </c>
      <c r="D42" t="s">
        <v>34</v>
      </c>
      <c r="E42" t="s">
        <v>35</v>
      </c>
    </row>
    <row r="43" spans="2:8" x14ac:dyDescent="0.25">
      <c r="B43">
        <v>0.5</v>
      </c>
      <c r="C43">
        <v>9.5</v>
      </c>
      <c r="D43">
        <v>20</v>
      </c>
      <c r="E43">
        <f>C43/D43</f>
        <v>0.47499999999999998</v>
      </c>
    </row>
    <row r="44" spans="2:8" x14ac:dyDescent="0.25">
      <c r="B44">
        <v>5</v>
      </c>
      <c r="C44">
        <v>9</v>
      </c>
      <c r="D44">
        <v>20</v>
      </c>
      <c r="E44">
        <f>C44/D44</f>
        <v>0.45</v>
      </c>
    </row>
  </sheetData>
  <mergeCells count="1">
    <mergeCell ref="B41:E4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Sarasua</dc:creator>
  <cp:lastModifiedBy>Jonathan Sarasua</cp:lastModifiedBy>
  <dcterms:created xsi:type="dcterms:W3CDTF">2021-04-08T23:40:15Z</dcterms:created>
  <dcterms:modified xsi:type="dcterms:W3CDTF">2021-05-05T17:01:23Z</dcterms:modified>
</cp:coreProperties>
</file>