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School_GCU\CST-247\"/>
    </mc:Choice>
  </mc:AlternateContent>
  <xr:revisionPtr revIDLastSave="0" documentId="13_ncr:1_{B9A08C07-6AC6-498E-878C-D2AEF326878E}" xr6:coauthVersionLast="45" xr6:coauthVersionMax="45" xr10:uidLastSave="{00000000-0000-0000-0000-000000000000}"/>
  <bookViews>
    <workbookView xWindow="-120" yWindow="-120" windowWidth="29040" windowHeight="15840" xr2:uid="{FB3DB3AD-35F9-4189-A3DF-BB2AC9706680}"/>
  </bookViews>
  <sheets>
    <sheet name="Burn Chart" sheetId="1" r:id="rId1"/>
    <sheet name="Product Backlog" sheetId="2" r:id="rId2"/>
    <sheet name="Sprint 1" sheetId="3" r:id="rId3"/>
    <sheet name="Sprint 2" sheetId="4" r:id="rId4"/>
    <sheet name="Sprint 3" sheetId="5" r:id="rId5"/>
    <sheet name="Sprint 4" sheetId="7" r:id="rId6"/>
    <sheet name="Sprint 5" sheetId="9" r:id="rId7"/>
  </sheets>
  <definedNames>
    <definedName name="_xlchart.v1.0" hidden="1">'Burn Chart'!$A$2:$A$7</definedName>
    <definedName name="_xlchart.v1.1" hidden="1">'Burn Chart'!$I$7</definedName>
    <definedName name="_xlchart.v1.10" hidden="1">'Burn Chart'!$B$2</definedName>
    <definedName name="_xlchart.v1.11" hidden="1">'Burn Chart'!$B$3:$B$7</definedName>
    <definedName name="_xlchart.v1.12" hidden="1">'Burn Chart'!$C$2</definedName>
    <definedName name="_xlchart.v1.13" hidden="1">'Burn Chart'!$C$3:$C$7</definedName>
    <definedName name="_xlchart.v1.14" hidden="1">'Burn Chart'!$A$2</definedName>
    <definedName name="_xlchart.v1.15" hidden="1">'Burn Chart'!$A$3:$A$7</definedName>
    <definedName name="_xlchart.v1.16" hidden="1">'Burn Chart'!$C$2</definedName>
    <definedName name="_xlchart.v1.17" hidden="1">'Burn Chart'!$C$3:$C$7</definedName>
    <definedName name="_xlchart.v1.18" hidden="1">'Burn Chart'!$A$1</definedName>
    <definedName name="_xlchart.v1.19" hidden="1">'Burn Chart'!$A$2:$A$6</definedName>
    <definedName name="_xlchart.v1.2" hidden="1">'Burn Chart'!#REF!</definedName>
    <definedName name="_xlchart.v1.20" hidden="1">'Burn Chart'!$C$1</definedName>
    <definedName name="_xlchart.v1.21" hidden="1">'Burn Chart'!$C$2:$C$6</definedName>
    <definedName name="_xlchart.v1.3" hidden="1">'Burn Chart'!#REF!</definedName>
    <definedName name="_xlchart.v1.4" hidden="1">'Burn Chart'!#REF!</definedName>
    <definedName name="_xlchart.v1.5" hidden="1">'Burn Chart'!#REF!</definedName>
    <definedName name="_xlchart.v1.6" hidden="1">'Burn Chart'!#REF!</definedName>
    <definedName name="_xlchart.v1.7" hidden="1">'Burn Chart'!#REF!</definedName>
    <definedName name="_xlchart.v1.8" hidden="1">'Burn Chart'!$A$2</definedName>
    <definedName name="_xlchart.v1.9" hidden="1">'Burn Chart'!$A$3:$A$7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C7" i="1" s="1"/>
  <c r="B6" i="1"/>
  <c r="C6" i="1" s="1"/>
  <c r="B5" i="1"/>
  <c r="C5" i="1" s="1"/>
  <c r="B4" i="1"/>
  <c r="C4" i="1" s="1"/>
  <c r="B3" i="1"/>
  <c r="C3" i="1" s="1"/>
  <c r="I2" i="9"/>
  <c r="I2" i="7"/>
  <c r="I2" i="5"/>
  <c r="I2" i="4"/>
  <c r="I2" i="3"/>
  <c r="I1" i="9"/>
  <c r="I1" i="7"/>
  <c r="I1" i="5"/>
  <c r="I1" i="4"/>
  <c r="I1" i="3"/>
  <c r="F3" i="9"/>
  <c r="F2" i="9"/>
  <c r="F3" i="7"/>
  <c r="F2" i="7"/>
  <c r="F3" i="5"/>
  <c r="F4" i="5"/>
  <c r="F2" i="5"/>
  <c r="F3" i="4"/>
  <c r="F4" i="4"/>
  <c r="F2" i="4"/>
  <c r="F3" i="3"/>
  <c r="F4" i="3"/>
  <c r="F2" i="3"/>
  <c r="E3" i="9"/>
  <c r="E2" i="9"/>
  <c r="E3" i="7"/>
  <c r="E2" i="7"/>
  <c r="E3" i="5"/>
  <c r="E4" i="5"/>
  <c r="E2" i="5"/>
  <c r="E3" i="4"/>
  <c r="E4" i="4"/>
  <c r="E2" i="4"/>
  <c r="E3" i="3"/>
  <c r="E4" i="3"/>
  <c r="E2" i="3"/>
</calcChain>
</file>

<file path=xl/sharedStrings.xml><?xml version="1.0" encoding="utf-8"?>
<sst xmlns="http://schemas.openxmlformats.org/spreadsheetml/2006/main" count="85" uniqueCount="49">
  <si>
    <t>User Logs in</t>
  </si>
  <si>
    <t>User Registers</t>
  </si>
  <si>
    <t>User views his high scores</t>
  </si>
  <si>
    <t>User views all time high scores</t>
  </si>
  <si>
    <t>User plays Minesweeper</t>
  </si>
  <si>
    <t>Users selects Minesweeper difficulty</t>
  </si>
  <si>
    <t>User saves game</t>
  </si>
  <si>
    <t>User views profile</t>
  </si>
  <si>
    <t>User Edits Profile</t>
  </si>
  <si>
    <t>User adds picture to profile</t>
  </si>
  <si>
    <t>User adds friends</t>
  </si>
  <si>
    <t>User views badges</t>
  </si>
  <si>
    <t>User view wins, losses, and win loss ratio</t>
  </si>
  <si>
    <t>user views high score</t>
  </si>
  <si>
    <t>User plays old game</t>
  </si>
  <si>
    <t>User search for friends</t>
  </si>
  <si>
    <t>Admin can delete profiles</t>
  </si>
  <si>
    <t>Admin can edit profiles</t>
  </si>
  <si>
    <t>Admin can edit high scores</t>
  </si>
  <si>
    <t>Admin can add badges</t>
  </si>
  <si>
    <t>User views rank</t>
  </si>
  <si>
    <t>Users/other apps can pull high scores through rest api</t>
  </si>
  <si>
    <t>Products</t>
  </si>
  <si>
    <t>Completed?</t>
  </si>
  <si>
    <t>Tasks</t>
  </si>
  <si>
    <t>Hours Project</t>
  </si>
  <si>
    <t>Hours Worked</t>
  </si>
  <si>
    <t>Hours Left</t>
  </si>
  <si>
    <t>Percent Complete</t>
  </si>
  <si>
    <t>Login</t>
  </si>
  <si>
    <t>Registration</t>
  </si>
  <si>
    <t>Profile</t>
  </si>
  <si>
    <t>Game Board</t>
  </si>
  <si>
    <t>Scores</t>
  </si>
  <si>
    <t>Stats</t>
  </si>
  <si>
    <t>Admin</t>
  </si>
  <si>
    <t>Profile Pictures</t>
  </si>
  <si>
    <t>User Ranks</t>
  </si>
  <si>
    <t>Badges</t>
  </si>
  <si>
    <t>Friend Function</t>
  </si>
  <si>
    <t>Save/Resume Game</t>
  </si>
  <si>
    <t>REST API</t>
  </si>
  <si>
    <t>Total Hours</t>
  </si>
  <si>
    <t>Sprint</t>
  </si>
  <si>
    <t>Hours Total</t>
  </si>
  <si>
    <t>Sum of Total hours:</t>
  </si>
  <si>
    <t>Sum of Total hours left:</t>
  </si>
  <si>
    <t>Actual Metrics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</si>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</sst>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1" fillId="3" borderId="2" xfId="1" applyFill="1" applyBorder="1"/>
  </cellXfs>
  <cellStyles count="2">
    <cellStyle name="Check Cell" xfId="1" builtinId="23"/>
    <cellStyle name="Normal" xfId="0" builtinId="0"/>
  </cellStyles>
  <dxfs count="8">
    <dxf>
      <fill>
        <patternFill patternType="solid">
          <fgColor indexed="64"/>
          <bgColor theme="1"/>
        </patternFill>
      </fill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top style="double">
          <color rgb="FF3F3F3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 Chart'!$C$12</c:f>
              <c:strCache>
                <c:ptCount val="1"/>
                <c:pt idx="0">
                  <c:v>Hours Left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'Burn Chart'!$C$13:$C$17</c:f>
              <c:numCache>
                <c:formatCode>General</c:formatCode>
                <c:ptCount val="5"/>
                <c:pt idx="0">
                  <c:v>204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C-4A6C-9D5C-075806CF5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176544"/>
        <c:axId val="1961196512"/>
      </c:barChart>
      <c:catAx>
        <c:axId val="196117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96512"/>
        <c:crosses val="autoZero"/>
        <c:auto val="1"/>
        <c:lblAlgn val="ctr"/>
        <c:lblOffset val="100"/>
        <c:noMultiLvlLbl val="0"/>
      </c:catAx>
      <c:valAx>
        <c:axId val="196119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Hours</a:t>
                </a:r>
                <a:r>
                  <a:rPr lang="en-US" sz="1400" b="1" baseline="0"/>
                  <a:t> Left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7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52386</xdr:colOff>
      <xdr:row>0</xdr:row>
      <xdr:rowOff>90486</xdr:rowOff>
    </xdr:from>
    <xdr:to>
      <xdr:col>19</xdr:col>
      <xdr:colOff>352425</xdr:colOff>
      <xdr:row>23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B9489E-7D06-48D2-9C6D-AD6091D66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C321E-F276-4A49-B934-1F6BBEA4CC17}" name="Table1" displayName="Table1" ref="A2:C7" totalsRowShown="0" headerRowDxfId="0" dataDxfId="2" headerRowBorderDxfId="6" tableBorderDxfId="7" headerRowCellStyle="Check Cell">
  <autoFilter ref="A2:C7" xr:uid="{CFB30C88-0DBE-4261-81C7-B006A6E40AFD}"/>
  <tableColumns count="3">
    <tableColumn id="1" xr3:uid="{3C47853D-EA35-429B-88C4-1F7CFDE48CC9}" name="Sprint" dataDxfId="5"/>
    <tableColumn id="2" xr3:uid="{DA49791B-7F7B-4B64-B777-9268175FED6E}" name="Hours Total" dataDxfId="4"/>
    <tableColumn id="3" xr3:uid="{894FAEF8-6244-4551-8A6D-0AFE67FD26F8}" name="Hours Left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13845-4316-40C2-AF96-4D68110C3B76}" name="Table2" displayName="Table2" ref="A12:C17" totalsRowShown="0" tableBorderDxfId="1">
  <autoFilter ref="A12:C17" xr:uid="{BCACDE53-9D42-40D3-B619-BC8F74E670CF}"/>
  <tableColumns count="3">
    <tableColumn id="1" xr3:uid="{171D74DA-0AAA-4473-AB28-A9B8AE709663}" name="Sprint"/>
    <tableColumn id="2" xr3:uid="{D01134F7-5059-4739-9170-9BDDBAC5B96D}" name="Hours Total"/>
    <tableColumn id="3" xr3:uid="{39F7D9E5-A5A3-4B93-A3F6-6791CEE319A8}" name="Hours Lef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A806-4112-4C78-BA41-229D7307496C}">
  <dimension ref="A1:C17"/>
  <sheetViews>
    <sheetView tabSelected="1" workbookViewId="0">
      <selection activeCell="R26" sqref="R26"/>
    </sheetView>
  </sheetViews>
  <sheetFormatPr defaultRowHeight="15" x14ac:dyDescent="0.25"/>
  <cols>
    <col min="1" max="1" width="16.5703125" bestFit="1" customWidth="1"/>
    <col min="2" max="2" width="13.140625" customWidth="1"/>
    <col min="3" max="3" width="12.140625" customWidth="1"/>
  </cols>
  <sheetData>
    <row r="1" spans="1:3" ht="16.5" thickTop="1" thickBot="1" x14ac:dyDescent="0.3">
      <c r="A1" s="2" t="s">
        <v>48</v>
      </c>
      <c r="B1" s="2"/>
      <c r="C1" s="2"/>
    </row>
    <row r="2" spans="1:3" ht="16.5" thickTop="1" thickBot="1" x14ac:dyDescent="0.3">
      <c r="A2" s="4" t="s">
        <v>43</v>
      </c>
      <c r="B2" s="4" t="s">
        <v>44</v>
      </c>
      <c r="C2" s="4" t="s">
        <v>27</v>
      </c>
    </row>
    <row r="3" spans="1:3" ht="15.75" thickTop="1" x14ac:dyDescent="0.25">
      <c r="A3" s="1">
        <v>1</v>
      </c>
      <c r="B3" s="1">
        <f>'Sprint 1'!$I1+'Sprint 2'!$I1+'Sprint 3'!$I1+'Sprint 4'!$I1+'Sprint 5'!$I1</f>
        <v>204</v>
      </c>
      <c r="C3" s="1">
        <f>B3-('Sprint 1'!$I3+'Sprint 2'!$I3+'Sprint 3'!$I3+'Sprint 4'!$I3+'Sprint 5'!$I3)</f>
        <v>204</v>
      </c>
    </row>
    <row r="4" spans="1:3" x14ac:dyDescent="0.25">
      <c r="A4" s="1">
        <v>2</v>
      </c>
      <c r="B4" s="1">
        <f>'Sprint 2'!$I1+'Sprint 3'!$I1+'Sprint 4'!$I1+'Sprint 5'!$I1</f>
        <v>184</v>
      </c>
      <c r="C4" s="1">
        <f>B4-('Sprint 2'!$I3+'Sprint 3'!$I3+'Sprint 4'!$I3+'Sprint 5'!$I3)</f>
        <v>184</v>
      </c>
    </row>
    <row r="5" spans="1:3" x14ac:dyDescent="0.25">
      <c r="A5" s="1">
        <v>3</v>
      </c>
      <c r="B5" s="1">
        <f>'Sprint 3'!$I1+'Sprint 4'!$I1+'Sprint 5'!$I1</f>
        <v>116</v>
      </c>
      <c r="C5" s="1">
        <f>B5-('Sprint 3'!$I3+'Sprint 4'!$I3+'Sprint 5'!$I3)</f>
        <v>116</v>
      </c>
    </row>
    <row r="6" spans="1:3" x14ac:dyDescent="0.25">
      <c r="A6" s="1">
        <v>4</v>
      </c>
      <c r="B6" s="1">
        <f>'Sprint 4'!$I1+'Sprint 5'!$I1</f>
        <v>96</v>
      </c>
      <c r="C6" s="1">
        <f>B6-('Sprint 4'!$I3+'Sprint 5'!$I3)</f>
        <v>96</v>
      </c>
    </row>
    <row r="7" spans="1:3" x14ac:dyDescent="0.25">
      <c r="A7" s="1">
        <v>5</v>
      </c>
      <c r="B7" s="1">
        <f>'Sprint 5'!$I1</f>
        <v>32</v>
      </c>
      <c r="C7" s="1">
        <f>B7-('Sprint 4'!$I3+'Sprint 5'!$I3)</f>
        <v>32</v>
      </c>
    </row>
    <row r="10" spans="1:3" ht="15.75" thickBot="1" x14ac:dyDescent="0.3"/>
    <row r="11" spans="1:3" ht="15.75" thickTop="1" x14ac:dyDescent="0.25">
      <c r="A11" s="3" t="s">
        <v>47</v>
      </c>
      <c r="B11" s="3"/>
      <c r="C11" s="3"/>
    </row>
    <row r="12" spans="1:3" x14ac:dyDescent="0.25">
      <c r="A12" t="s">
        <v>43</v>
      </c>
      <c r="B12" t="s">
        <v>44</v>
      </c>
      <c r="C12" t="s">
        <v>27</v>
      </c>
    </row>
    <row r="13" spans="1:3" x14ac:dyDescent="0.25">
      <c r="A13">
        <v>1</v>
      </c>
      <c r="B13">
        <v>204</v>
      </c>
      <c r="C13">
        <v>204</v>
      </c>
    </row>
    <row r="14" spans="1:3" x14ac:dyDescent="0.25">
      <c r="A14">
        <v>2</v>
      </c>
      <c r="B14">
        <v>0</v>
      </c>
      <c r="C14">
        <v>0</v>
      </c>
    </row>
    <row r="15" spans="1:3" x14ac:dyDescent="0.25">
      <c r="A15">
        <v>3</v>
      </c>
      <c r="B15">
        <v>0</v>
      </c>
      <c r="C15">
        <v>0</v>
      </c>
    </row>
    <row r="16" spans="1:3" x14ac:dyDescent="0.25">
      <c r="A16">
        <v>4</v>
      </c>
      <c r="B16">
        <v>0</v>
      </c>
      <c r="C16">
        <v>0</v>
      </c>
    </row>
    <row r="17" spans="1:3" x14ac:dyDescent="0.25">
      <c r="A17">
        <v>5</v>
      </c>
      <c r="B17">
        <v>0</v>
      </c>
      <c r="C17">
        <v>0</v>
      </c>
    </row>
  </sheetData>
  <mergeCells count="2">
    <mergeCell ref="A1:C1"/>
    <mergeCell ref="A11:C1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42E4-7E58-4F5E-9927-75CCD0B7C413}">
  <dimension ref="A1:B23"/>
  <sheetViews>
    <sheetView workbookViewId="0">
      <selection activeCell="D3" sqref="D3"/>
    </sheetView>
  </sheetViews>
  <sheetFormatPr defaultRowHeight="15" x14ac:dyDescent="0.25"/>
  <cols>
    <col min="1" max="1" width="49.42578125" bestFit="1" customWidth="1"/>
    <col min="2" max="2" width="11.855468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471-A929-4F68-8046-7FE859273F51}">
  <dimension ref="A1:I4"/>
  <sheetViews>
    <sheetView workbookViewId="0">
      <selection activeCell="H2" sqref="H2:I2"/>
    </sheetView>
  </sheetViews>
  <sheetFormatPr defaultRowHeight="15" x14ac:dyDescent="0.25"/>
  <cols>
    <col min="1" max="1" width="19.42578125" customWidth="1"/>
    <col min="2" max="2" width="12.85546875" bestFit="1" customWidth="1"/>
    <col min="3" max="3" width="13.7109375" bestFit="1" customWidth="1"/>
    <col min="4" max="4" width="16.5703125" bestFit="1" customWidth="1"/>
    <col min="5" max="5" width="17.28515625" bestFit="1" customWidth="1"/>
    <col min="6" max="6" width="11" bestFit="1" customWidth="1"/>
    <col min="8" max="8" width="22" bestFit="1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42</v>
      </c>
      <c r="H1" t="s">
        <v>45</v>
      </c>
      <c r="I1">
        <f>SUM(F:F)</f>
        <v>20</v>
      </c>
    </row>
    <row r="2" spans="1:9" x14ac:dyDescent="0.25">
      <c r="A2" t="s">
        <v>29</v>
      </c>
      <c r="B2">
        <v>4</v>
      </c>
      <c r="C2">
        <v>0</v>
      </c>
      <c r="D2">
        <v>0</v>
      </c>
      <c r="E2">
        <f>IF(C2=0, 0, IF(C2&gt;B2,D2/(C2+D2),B2/C2))</f>
        <v>0</v>
      </c>
      <c r="F2">
        <f>IF(C2&gt;B2,C2+D2,B2)</f>
        <v>4</v>
      </c>
      <c r="H2" t="s">
        <v>46</v>
      </c>
      <c r="I2">
        <f>I1-SUM(C:C)</f>
        <v>20</v>
      </c>
    </row>
    <row r="3" spans="1:9" x14ac:dyDescent="0.25">
      <c r="A3" t="s">
        <v>30</v>
      </c>
      <c r="B3">
        <v>8</v>
      </c>
      <c r="C3">
        <v>0</v>
      </c>
      <c r="D3">
        <v>0</v>
      </c>
      <c r="E3">
        <f t="shared" ref="E3:E4" si="0">IF(C3=0, 0, IF(C3&gt;B3,D3/(C3+D3),B3/C3))</f>
        <v>0</v>
      </c>
      <c r="F3">
        <f t="shared" ref="F3:F4" si="1">IF(C3&gt;B3,C3+D3,B3)</f>
        <v>8</v>
      </c>
    </row>
    <row r="4" spans="1:9" x14ac:dyDescent="0.25">
      <c r="A4" t="s">
        <v>31</v>
      </c>
      <c r="B4">
        <v>8</v>
      </c>
      <c r="C4">
        <v>0</v>
      </c>
      <c r="D4">
        <v>0</v>
      </c>
      <c r="E4">
        <f t="shared" si="0"/>
        <v>0</v>
      </c>
      <c r="F4">
        <f t="shared" si="1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8E4B-4DEF-48AF-93D0-88C96D3A4ACE}">
  <dimension ref="A1:I4"/>
  <sheetViews>
    <sheetView workbookViewId="0">
      <selection activeCell="H2" sqref="H2:I2"/>
    </sheetView>
  </sheetViews>
  <sheetFormatPr defaultRowHeight="15" x14ac:dyDescent="0.25"/>
  <cols>
    <col min="1" max="1" width="19.42578125" customWidth="1"/>
    <col min="2" max="2" width="12.85546875" bestFit="1" customWidth="1"/>
    <col min="3" max="3" width="13.7109375" bestFit="1" customWidth="1"/>
    <col min="4" max="4" width="16.5703125" bestFit="1" customWidth="1"/>
    <col min="5" max="5" width="17.28515625" bestFit="1" customWidth="1"/>
    <col min="8" max="8" width="22" bestFit="1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42</v>
      </c>
      <c r="H1" t="s">
        <v>45</v>
      </c>
      <c r="I1">
        <f>SUM(F:F)</f>
        <v>68</v>
      </c>
    </row>
    <row r="2" spans="1:9" x14ac:dyDescent="0.25">
      <c r="A2" t="s">
        <v>32</v>
      </c>
      <c r="B2">
        <v>32</v>
      </c>
      <c r="C2">
        <v>0</v>
      </c>
      <c r="D2">
        <v>0</v>
      </c>
      <c r="E2">
        <f>IF(C2=0, 0, IF(C2&gt;B2,D2/(C2+D2),B2/C2))</f>
        <v>0</v>
      </c>
      <c r="F2">
        <f>IF(C2&gt;B2,C2+D2,B2)</f>
        <v>32</v>
      </c>
      <c r="H2" t="s">
        <v>46</v>
      </c>
      <c r="I2">
        <f>I1-SUM(C:C)</f>
        <v>68</v>
      </c>
    </row>
    <row r="3" spans="1:9" x14ac:dyDescent="0.25">
      <c r="A3" t="s">
        <v>33</v>
      </c>
      <c r="B3">
        <v>32</v>
      </c>
      <c r="C3">
        <v>0</v>
      </c>
      <c r="D3">
        <v>0</v>
      </c>
      <c r="E3">
        <f t="shared" ref="E3:E4" si="0">IF(C3=0, 0, IF(C3&gt;B3,D3/(C3+D3),B3/C3))</f>
        <v>0</v>
      </c>
      <c r="F3">
        <f t="shared" ref="F3:F4" si="1">IF(C3&gt;B3,C3+D3,B3)</f>
        <v>32</v>
      </c>
    </row>
    <row r="4" spans="1:9" x14ac:dyDescent="0.25">
      <c r="A4" t="s">
        <v>34</v>
      </c>
      <c r="B4">
        <v>4</v>
      </c>
      <c r="C4">
        <v>0</v>
      </c>
      <c r="D4">
        <v>0</v>
      </c>
      <c r="E4">
        <f t="shared" si="0"/>
        <v>0</v>
      </c>
      <c r="F4">
        <f t="shared" si="1"/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5035-DA64-4BB6-857E-D3633DC3A741}">
  <dimension ref="A1:I4"/>
  <sheetViews>
    <sheetView workbookViewId="0">
      <selection activeCell="H2" sqref="H2:I2"/>
    </sheetView>
  </sheetViews>
  <sheetFormatPr defaultRowHeight="15" x14ac:dyDescent="0.25"/>
  <cols>
    <col min="1" max="1" width="19.42578125" customWidth="1"/>
    <col min="2" max="2" width="12.85546875" bestFit="1" customWidth="1"/>
    <col min="3" max="3" width="13.7109375" bestFit="1" customWidth="1"/>
    <col min="4" max="4" width="16.5703125" bestFit="1" customWidth="1"/>
    <col min="5" max="5" width="17.28515625" bestFit="1" customWidth="1"/>
    <col min="8" max="8" width="22" bestFit="1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42</v>
      </c>
      <c r="H1" t="s">
        <v>45</v>
      </c>
      <c r="I1">
        <f>SUM(F:F)</f>
        <v>20</v>
      </c>
    </row>
    <row r="2" spans="1:9" x14ac:dyDescent="0.25">
      <c r="A2" t="s">
        <v>35</v>
      </c>
      <c r="B2">
        <v>8</v>
      </c>
      <c r="C2">
        <v>0</v>
      </c>
      <c r="D2">
        <v>0</v>
      </c>
      <c r="E2">
        <f>IF(C2=0, 0, IF(C2&gt;B2,D2/(C2+D2),B2/C2))</f>
        <v>0</v>
      </c>
      <c r="F2">
        <f>IF(C2&gt;B2,C2+D2,B2)</f>
        <v>8</v>
      </c>
      <c r="H2" t="s">
        <v>46</v>
      </c>
      <c r="I2">
        <f>I1-SUM(C:C)</f>
        <v>20</v>
      </c>
    </row>
    <row r="3" spans="1:9" x14ac:dyDescent="0.25">
      <c r="A3" t="s">
        <v>36</v>
      </c>
      <c r="B3">
        <v>8</v>
      </c>
      <c r="C3">
        <v>0</v>
      </c>
      <c r="D3">
        <v>0</v>
      </c>
      <c r="E3">
        <f t="shared" ref="E3:E4" si="0">IF(C3=0, 0, IF(C3&gt;B3,D3/(C3+D3),B3/C3))</f>
        <v>0</v>
      </c>
      <c r="F3">
        <f t="shared" ref="F3:F4" si="1">IF(C3&gt;B3,C3+D3,B3)</f>
        <v>8</v>
      </c>
    </row>
    <row r="4" spans="1:9" x14ac:dyDescent="0.25">
      <c r="A4" t="s">
        <v>37</v>
      </c>
      <c r="B4">
        <v>4</v>
      </c>
      <c r="C4">
        <v>0</v>
      </c>
      <c r="D4">
        <v>0</v>
      </c>
      <c r="E4">
        <f t="shared" si="0"/>
        <v>0</v>
      </c>
      <c r="F4">
        <f t="shared" si="1"/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EF15-F9DE-4EB0-BC7A-55CAAD37BB62}">
  <dimension ref="A1:I3"/>
  <sheetViews>
    <sheetView workbookViewId="0">
      <selection activeCell="H2" sqref="H2:I2"/>
    </sheetView>
  </sheetViews>
  <sheetFormatPr defaultRowHeight="15" x14ac:dyDescent="0.25"/>
  <cols>
    <col min="1" max="1" width="19.42578125" customWidth="1"/>
    <col min="2" max="2" width="12.85546875" bestFit="1" customWidth="1"/>
    <col min="3" max="3" width="13.7109375" bestFit="1" customWidth="1"/>
    <col min="4" max="4" width="16.5703125" bestFit="1" customWidth="1"/>
    <col min="5" max="5" width="17.28515625" bestFit="1" customWidth="1"/>
    <col min="8" max="8" width="22" bestFit="1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42</v>
      </c>
      <c r="H1" t="s">
        <v>45</v>
      </c>
      <c r="I1">
        <f>SUM(F:F)</f>
        <v>64</v>
      </c>
    </row>
    <row r="2" spans="1:9" x14ac:dyDescent="0.25">
      <c r="A2" t="s">
        <v>38</v>
      </c>
      <c r="B2">
        <v>32</v>
      </c>
      <c r="C2">
        <v>0</v>
      </c>
      <c r="D2">
        <v>0</v>
      </c>
      <c r="E2">
        <f>IF(C2=0, 0, IF(C2&gt;B2,D2/(C2+D2),B2/C2))</f>
        <v>0</v>
      </c>
      <c r="F2">
        <f>IF(C2&gt;B2,C2+D2,B2)</f>
        <v>32</v>
      </c>
      <c r="H2" t="s">
        <v>46</v>
      </c>
      <c r="I2">
        <f>I1-SUM(C:C)</f>
        <v>64</v>
      </c>
    </row>
    <row r="3" spans="1:9" x14ac:dyDescent="0.25">
      <c r="A3" t="s">
        <v>39</v>
      </c>
      <c r="B3">
        <v>32</v>
      </c>
      <c r="C3">
        <v>0</v>
      </c>
      <c r="D3">
        <v>0</v>
      </c>
      <c r="E3">
        <f>IF(C3=0, 0, IF(C3&gt;B3,D3/(C3+D3),B3/C3))</f>
        <v>0</v>
      </c>
      <c r="F3">
        <f>IF(C3&gt;B3,C3+D3,B3)</f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E85C-9A77-4183-80BB-47EE433EEB49}">
  <dimension ref="A1:I3"/>
  <sheetViews>
    <sheetView workbookViewId="0">
      <selection activeCell="H2" sqref="H2:I2"/>
    </sheetView>
  </sheetViews>
  <sheetFormatPr defaultRowHeight="15" x14ac:dyDescent="0.25"/>
  <cols>
    <col min="1" max="1" width="19.42578125" customWidth="1"/>
    <col min="2" max="2" width="12.85546875" bestFit="1" customWidth="1"/>
    <col min="3" max="3" width="13.7109375" bestFit="1" customWidth="1"/>
    <col min="4" max="4" width="16.5703125" bestFit="1" customWidth="1"/>
    <col min="5" max="5" width="17.28515625" bestFit="1" customWidth="1"/>
    <col min="8" max="8" width="22" bestFit="1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42</v>
      </c>
      <c r="H1" t="s">
        <v>45</v>
      </c>
      <c r="I1">
        <f>SUM(F:F)</f>
        <v>32</v>
      </c>
    </row>
    <row r="2" spans="1:9" x14ac:dyDescent="0.25">
      <c r="A2" t="s">
        <v>40</v>
      </c>
      <c r="B2">
        <v>16</v>
      </c>
      <c r="C2">
        <v>0</v>
      </c>
      <c r="D2">
        <v>0</v>
      </c>
      <c r="E2">
        <f>IF(C2=0, 0, IF(C2&gt;B2,D2/(C2+D2),B2/C2))</f>
        <v>0</v>
      </c>
      <c r="F2">
        <f>IF(C2&gt;B2,C2+D2,B2)</f>
        <v>16</v>
      </c>
      <c r="H2" t="s">
        <v>46</v>
      </c>
      <c r="I2">
        <f>I1-SUM(C:C)</f>
        <v>32</v>
      </c>
    </row>
    <row r="3" spans="1:9" x14ac:dyDescent="0.25">
      <c r="A3" t="s">
        <v>41</v>
      </c>
      <c r="B3">
        <v>16</v>
      </c>
      <c r="C3">
        <v>0</v>
      </c>
      <c r="D3">
        <v>0</v>
      </c>
      <c r="E3">
        <f>IF(C3=0, 0, IF(C3&gt;B3,D3/(C3+D3),B3/C3))</f>
        <v>0</v>
      </c>
      <c r="F3">
        <f>IF(C3&gt;B3,C3+D3,B3)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Burn Chart</vt:lpstr>
      <vt:lpstr>Product Backlog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2021-01-08T08:34:32Z</dcterms:created>
  <dcterms:modified xsi:type="dcterms:W3CDTF">2021-01-09T08:07:06Z</dcterms:modified>
</cp:coreProperties>
</file>