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erop\Documents\GitHub\CST-247-Milestone-CLC\Planning and Design\"/>
    </mc:Choice>
  </mc:AlternateContent>
  <xr:revisionPtr revIDLastSave="0" documentId="13_ncr:1_{F0F69883-C915-421C-A8E6-422CEF00BBC5}" xr6:coauthVersionLast="46" xr6:coauthVersionMax="46" xr10:uidLastSave="{00000000-0000-0000-0000-000000000000}"/>
  <bookViews>
    <workbookView xWindow="-120" yWindow="-120" windowWidth="38640" windowHeight="21240" activeTab="6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E3" i="7"/>
  <c r="D3" i="7"/>
  <c r="C2" i="7"/>
  <c r="E2" i="7" s="1"/>
  <c r="D9" i="6"/>
  <c r="E3" i="6"/>
  <c r="D3" i="6"/>
  <c r="E2" i="6"/>
  <c r="D9" i="5"/>
  <c r="E4" i="5"/>
  <c r="D4" i="5"/>
  <c r="E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H37" i="1"/>
  <c r="H36" i="1"/>
  <c r="H35" i="1"/>
  <c r="H34" i="1"/>
  <c r="H33" i="1"/>
  <c r="H32" i="1"/>
  <c r="H31" i="1"/>
  <c r="G30" i="1"/>
  <c r="G29" i="1"/>
  <c r="G17" i="1"/>
  <c r="G16" i="1"/>
  <c r="G15" i="1"/>
  <c r="G14" i="1"/>
  <c r="G13" i="1"/>
  <c r="G12" i="1"/>
  <c r="G9" i="1"/>
  <c r="G8" i="1"/>
  <c r="G7" i="1"/>
  <c r="B7" i="1"/>
  <c r="G6" i="1"/>
  <c r="B6" i="1"/>
  <c r="B5" i="1"/>
  <c r="G4" i="1"/>
  <c r="B4" i="1"/>
  <c r="G3" i="1"/>
  <c r="B3" i="1"/>
  <c r="C9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<sst xmlns="http://schemas.openxmlformats.org/spreadsheetml/2006/main" count="159" uniqueCount="63">
  <si>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</si>
  <si>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</si>
  <si>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</si>
  <si>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</si>
  <si>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</si>
  <si>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</si>
  <si>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</si>
  <si>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</si>
  <si>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</si>
  <si>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</si>
  <si>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</si>
  <si>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</si>
  <si>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</si>
  <si>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</si>
  <si>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</si>
  <si>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</si>
  <si>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</si>
  <si>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</si>
  <si>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</si>
  <si>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</si>
  <si>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</si>
  <si>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</si>
  <si>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</si>
  <si>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</si>
  <si>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</si>
  <si>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</si>
  <si>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</si>
  <si>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</si>
  <si>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</si>
  <si>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</si>
  <si>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</si>
  <si>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</si>
  <si>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</si>
  <si>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</si>
  <si>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</si>
  <si>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</si>
  <si>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</si>
  <si>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</si>
  <si>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</si>
  <si>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</si>
  <si>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</si>
  <si>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</si>
  <si>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</si>
  <si>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</si>
  <si>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</si>
  <si>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</si>
  <si>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</si>
  <si>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</si>
  <si>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</si>
  <si>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</si>
  <si>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</si>
  <si>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</si>
  <si>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</si>
  <si>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</si>
  <si>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</si>
  <si>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</si>
  <si>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</si>
  <si>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</si>
  <si>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</si>
  <si>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</si>
  <si>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</si>
  <si>
    <t>GameBoard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</si>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</sst>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79"/>
      <tableStyleElement type="secondRowStripe" dxfId="78"/>
    </tableStyle>
    <tableStyle name="Burn Chart-style 2" pivot="0" count="2" xr9:uid="{00000000-0011-0000-FFFF-FFFF01000000}">
      <tableStyleElement type="firstRowStripe" dxfId="77"/>
      <tableStyleElement type="secondRowStripe" dxfId="76"/>
    </tableStyle>
    <tableStyle name="Burn Chart-style 3" pivot="0" count="2" xr9:uid="{00000000-0011-0000-FFFF-FFFF02000000}">
      <tableStyleElement type="firstRowStripe" dxfId="75"/>
      <tableStyleElement type="secondRowStripe" dxfId="74"/>
    </tableStyle>
    <tableStyle name="Burn Chart-style 4" pivot="0" count="2" xr9:uid="{00000000-0011-0000-FFFF-FFFF03000000}">
      <tableStyleElement type="firstRowStripe" dxfId="73"/>
      <tableStyleElement type="secondRowStripe" dxfId="72"/>
    </tableStyle>
    <tableStyle name="Burn Chart-style 5" pivot="0" count="2" xr9:uid="{00000000-0011-0000-FFFF-FFFF04000000}">
      <tableStyleElement type="firstRowStripe" dxfId="71"/>
      <tableStyleElement type="secondRowStripe" dxfId="70"/>
    </tableStyle>
    <tableStyle name="Sprint 1-style" pivot="0" count="2" xr9:uid="{00000000-0011-0000-FFFF-FFFF05000000}">
      <tableStyleElement type="firstRowStripe" dxfId="69"/>
      <tableStyleElement type="secondRowStripe" dxfId="68"/>
    </tableStyle>
    <tableStyle name="Sprint 1-style 2" pivot="0" count="2" xr9:uid="{00000000-0011-0000-FFFF-FFFF06000000}">
      <tableStyleElement type="firstRowStripe" dxfId="67"/>
      <tableStyleElement type="secondRowStripe" dxfId="66"/>
    </tableStyle>
    <tableStyle name="Sprint 1-style 3" pivot="0" count="2" xr9:uid="{00000000-0011-0000-FFFF-FFFF07000000}">
      <tableStyleElement type="firstRowStripe" dxfId="65"/>
      <tableStyleElement type="secondRowStripe" dxfId="64"/>
    </tableStyle>
    <tableStyle name="Sprint 1-style 4" pivot="0" count="2" xr9:uid="{00000000-0011-0000-FFFF-FFFF08000000}">
      <tableStyleElement type="firstRowStripe" dxfId="63"/>
      <tableStyleElement type="secondRowStripe" dxfId="62"/>
    </tableStyle>
    <tableStyle name="Sprint 1-style 5" pivot="0" count="2" xr9:uid="{00000000-0011-0000-FFFF-FFFF09000000}">
      <tableStyleElement type="firstRowStripe" dxfId="61"/>
      <tableStyleElement type="secondRowStripe" dxfId="60"/>
    </tableStyle>
    <tableStyle name="Sprint 1-style 6" pivot="0" count="2" xr9:uid="{00000000-0011-0000-FFFF-FFFF0A000000}">
      <tableStyleElement type="firstRowStripe" dxfId="59"/>
      <tableStyleElement type="secondRowStripe" dxfId="58"/>
    </tableStyle>
    <tableStyle name="Sprint 1-style 7" pivot="0" count="2" xr9:uid="{00000000-0011-0000-FFFF-FFFF0B000000}">
      <tableStyleElement type="firstRowStripe" dxfId="57"/>
      <tableStyleElement type="secondRowStripe" dxfId="56"/>
    </tableStyle>
    <tableStyle name="Sprint 2-style" pivot="0" count="2" xr9:uid="{00000000-0011-0000-FFFF-FFFF0C000000}">
      <tableStyleElement type="firstRowStripe" dxfId="55"/>
      <tableStyleElement type="secondRowStripe" dxfId="54"/>
    </tableStyle>
    <tableStyle name="Sprint 2-style 2" pivot="0" count="2" xr9:uid="{00000000-0011-0000-FFFF-FFFF0D000000}">
      <tableStyleElement type="firstRowStripe" dxfId="53"/>
      <tableStyleElement type="secondRowStripe" dxfId="52"/>
    </tableStyle>
    <tableStyle name="Sprint 2-style 3" pivot="0" count="2" xr9:uid="{00000000-0011-0000-FFFF-FFFF0E000000}">
      <tableStyleElement type="firstRowStripe" dxfId="51"/>
      <tableStyleElement type="secondRowStripe" dxfId="50"/>
    </tableStyle>
    <tableStyle name="Sprint 2-style 4" pivot="0" count="2" xr9:uid="{00000000-0011-0000-FFFF-FFFF0F000000}">
      <tableStyleElement type="firstRowStripe" dxfId="49"/>
      <tableStyleElement type="secondRowStripe" dxfId="48"/>
    </tableStyle>
    <tableStyle name="Sprint 2-style 5" pivot="0" count="2" xr9:uid="{00000000-0011-0000-FFFF-FFFF10000000}">
      <tableStyleElement type="firstRowStripe" dxfId="47"/>
      <tableStyleElement type="secondRowStripe" dxfId="46"/>
    </tableStyle>
    <tableStyle name="Sprint 2-style 6" pivot="0" count="2" xr9:uid="{00000000-0011-0000-FFFF-FFFF11000000}">
      <tableStyleElement type="firstRowStripe" dxfId="45"/>
      <tableStyleElement type="secondRowStripe" dxfId="44"/>
    </tableStyle>
    <tableStyle name="Sprint 2-style 7" pivot="0" count="2" xr9:uid="{00000000-0011-0000-FFFF-FFFF12000000}">
      <tableStyleElement type="firstRowStripe" dxfId="43"/>
      <tableStyleElement type="secondRowStripe" dxfId="42"/>
    </tableStyle>
    <tableStyle name="Sprint 3-style" pivot="0" count="2" xr9:uid="{00000000-0011-0000-FFFF-FFFF13000000}">
      <tableStyleElement type="firstRowStripe" dxfId="41"/>
      <tableStyleElement type="secondRowStripe" dxfId="40"/>
    </tableStyle>
    <tableStyle name="Sprint 3-style 2" pivot="0" count="2" xr9:uid="{00000000-0011-0000-FFFF-FFFF14000000}">
      <tableStyleElement type="firstRowStripe" dxfId="39"/>
      <tableStyleElement type="secondRowStripe" dxfId="38"/>
    </tableStyle>
    <tableStyle name="Sprint 3-style 3" pivot="0" count="2" xr9:uid="{00000000-0011-0000-FFFF-FFFF15000000}">
      <tableStyleElement type="firstRowStripe" dxfId="37"/>
      <tableStyleElement type="secondRowStripe" dxfId="36"/>
    </tableStyle>
    <tableStyle name="Sprint 3-style 4" pivot="0" count="2" xr9:uid="{00000000-0011-0000-FFFF-FFFF16000000}">
      <tableStyleElement type="firstRowStripe" dxfId="35"/>
      <tableStyleElement type="secondRowStripe" dxfId="34"/>
    </tableStyle>
    <tableStyle name="Sprint 3-style 5" pivot="0" count="2" xr9:uid="{00000000-0011-0000-FFFF-FFFF17000000}">
      <tableStyleElement type="firstRowStripe" dxfId="33"/>
      <tableStyleElement type="secondRowStripe" dxfId="32"/>
    </tableStyle>
    <tableStyle name="Sprint 3-style 6" pivot="0" count="2" xr9:uid="{00000000-0011-0000-FFFF-FFFF18000000}">
      <tableStyleElement type="firstRowStripe" dxfId="31"/>
      <tableStyleElement type="secondRowStripe" dxfId="30"/>
    </tableStyle>
    <tableStyle name="Sprint 3-style 7" pivot="0" count="2" xr9:uid="{00000000-0011-0000-FFFF-FFFF19000000}">
      <tableStyleElement type="firstRowStripe" dxfId="29"/>
      <tableStyleElement type="secondRowStripe" dxfId="28"/>
    </tableStyle>
    <tableStyle name="Sprint 4-style" pivot="0" count="2" xr9:uid="{00000000-0011-0000-FFFF-FFFF1A000000}">
      <tableStyleElement type="firstRowStripe" dxfId="27"/>
      <tableStyleElement type="secondRowStripe" dxfId="26"/>
    </tableStyle>
    <tableStyle name="Sprint 4-style 2" pivot="0" count="2" xr9:uid="{00000000-0011-0000-FFFF-FFFF1B000000}">
      <tableStyleElement type="firstRowStripe" dxfId="25"/>
      <tableStyleElement type="secondRowStripe" dxfId="24"/>
    </tableStyle>
    <tableStyle name="Sprint 4-style 3" pivot="0" count="2" xr9:uid="{00000000-0011-0000-FFFF-FFFF1C000000}">
      <tableStyleElement type="firstRowStripe" dxfId="23"/>
      <tableStyleElement type="secondRowStripe" dxfId="22"/>
    </tableStyle>
    <tableStyle name="Sprint 4-style 4" pivot="0" count="2" xr9:uid="{00000000-0011-0000-FFFF-FFFF1D000000}">
      <tableStyleElement type="firstRowStripe" dxfId="21"/>
      <tableStyleElement type="secondRowStripe" dxfId="20"/>
    </tableStyle>
    <tableStyle name="Sprint 4-style 5" pivot="0" count="2" xr9:uid="{00000000-0011-0000-FFFF-FFFF1E000000}">
      <tableStyleElement type="firstRowStripe" dxfId="19"/>
      <tableStyleElement type="secondRowStripe" dxfId="18"/>
    </tableStyle>
    <tableStyle name="Sprint 4-style 6" pivot="0" count="2" xr9:uid="{00000000-0011-0000-FFFF-FFFF1F000000}">
      <tableStyleElement type="firstRowStripe" dxfId="17"/>
      <tableStyleElement type="secondRowStripe" dxfId="16"/>
    </tableStyle>
    <tableStyle name="Sprint 4-style 7" pivot="0" count="2" xr9:uid="{00000000-0011-0000-FFFF-FFFF20000000}">
      <tableStyleElement type="firstRowStripe" dxfId="15"/>
      <tableStyleElement type="secondRowStripe" dxfId="14"/>
    </tableStyle>
    <tableStyle name="Sprint 5-style" pivot="0" count="2" xr9:uid="{00000000-0011-0000-FFFF-FFFF21000000}">
      <tableStyleElement type="firstRowStripe" dxfId="13"/>
      <tableStyleElement type="secondRowStripe" dxfId="12"/>
    </tableStyle>
    <tableStyle name="Sprint 5-style 2" pivot="0" count="2" xr9:uid="{00000000-0011-0000-FFFF-FFFF22000000}">
      <tableStyleElement type="firstRowStripe" dxfId="11"/>
      <tableStyleElement type="secondRowStripe" dxfId="10"/>
    </tableStyle>
    <tableStyle name="Sprint 5-style 3" pivot="0" count="2" xr9:uid="{00000000-0011-0000-FFFF-FFFF23000000}">
      <tableStyleElement type="firstRowStripe" dxfId="9"/>
      <tableStyleElement type="secondRowStripe" dxfId="8"/>
    </tableStyle>
    <tableStyle name="Sprint 5-style 4" pivot="0" count="2" xr9:uid="{00000000-0011-0000-FFFF-FFFF24000000}">
      <tableStyleElement type="firstRowStripe" dxfId="7"/>
      <tableStyleElement type="secondRowStripe" dxfId="6"/>
    </tableStyle>
    <tableStyle name="Sprint 5-style 5" pivot="0" count="2" xr9:uid="{00000000-0011-0000-FFFF-FFFF25000000}">
      <tableStyleElement type="firstRowStripe" dxfId="5"/>
      <tableStyleElement type="secondRowStripe" dxfId="4"/>
    </tableStyle>
    <tableStyle name="Sprint 5-style 6" pivot="0" count="2" xr9:uid="{00000000-0011-0000-FFFF-FFFF26000000}">
      <tableStyleElement type="firstRowStripe" dxfId="3"/>
      <tableStyleElement type="secondRowStripe" dxfId="2"/>
    </tableStyle>
    <tableStyle name="Sprint 5-style 7" pivot="0" count="2" xr9:uid="{00000000-0011-0000-FFFF-FFFF2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80</c:v>
                </c:pt>
                <c:pt idx="10">
                  <c:v>72</c:v>
                </c:pt>
                <c:pt idx="11">
                  <c:v>61</c:v>
                </c:pt>
                <c:pt idx="12">
                  <c:v>53</c:v>
                </c:pt>
                <c:pt idx="13">
                  <c:v>45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38</c:v>
                </c:pt>
                <c:pt idx="27">
                  <c:v>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topLeftCell="A7" workbookViewId="0">
      <selection activeCell="G31" sqref="G31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1" t="s">
        <v>0</v>
      </c>
      <c r="B1" s="32"/>
      <c r="C1" s="33"/>
      <c r="D1" s="1"/>
      <c r="E1" s="31" t="s">
        <v>1</v>
      </c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30">
        <v>1</v>
      </c>
      <c r="F3" s="9">
        <v>1</v>
      </c>
      <c r="G3" s="10">
        <f>IF(SUM('Sprint 1'!J$2:J$8)=0,"",SUM('Sprint 1'!J$2:J$8))</f>
        <v>2</v>
      </c>
      <c r="H3" s="11">
        <f>IF(G3=0,"",C9 - G3)</f>
        <v>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8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98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8</v>
      </c>
      <c r="C5" s="8">
        <f>'Sprint 3'!D$10</f>
        <v>6</v>
      </c>
      <c r="D5" s="1"/>
      <c r="E5" s="28"/>
      <c r="F5" s="9">
        <v>3</v>
      </c>
      <c r="G5" s="10">
        <v>0</v>
      </c>
      <c r="H5" s="11">
        <f t="shared" si="0"/>
        <v>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8</v>
      </c>
      <c r="C6" s="8">
        <f>'Sprint 4'!D$10</f>
        <v>8</v>
      </c>
      <c r="D6" s="1"/>
      <c r="E6" s="28"/>
      <c r="F6" s="9">
        <v>4</v>
      </c>
      <c r="G6" s="10">
        <f>IF(SUM('Sprint 1'!J$23:J$29)=0,"",SUM('Sprint 1'!J$23:J$29))</f>
        <v>4</v>
      </c>
      <c r="H6" s="11">
        <f t="shared" si="0"/>
        <v>94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26</v>
      </c>
      <c r="C7" s="8">
        <f>'Sprint 5'!D$10</f>
        <v>16</v>
      </c>
      <c r="D7" s="1"/>
      <c r="E7" s="28"/>
      <c r="F7" s="9">
        <v>5</v>
      </c>
      <c r="G7" s="10">
        <f>IF(SUM('Sprint 1'!J$30:J$36)=0,"",SUM('Sprint 1'!J$30:J$36))</f>
        <v>4</v>
      </c>
      <c r="H7" s="11">
        <f t="shared" si="0"/>
        <v>90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8"/>
      <c r="F8" s="9">
        <v>6</v>
      </c>
      <c r="G8" s="10">
        <f>IF(SUM('Sprint 1'!J$37:J$43)=0,"",SUM('Sprint 1'!J$37:J$43))</f>
        <v>4</v>
      </c>
      <c r="H8" s="11">
        <f t="shared" si="0"/>
        <v>86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102</v>
      </c>
      <c r="D9" s="1"/>
      <c r="E9" s="29"/>
      <c r="F9" s="9">
        <v>7</v>
      </c>
      <c r="G9" s="10">
        <f>IF(SUM('Sprint 1'!J$44:J$50)=0,"",SUM('Sprint 1'!J$44:J$50))</f>
        <v>3</v>
      </c>
      <c r="H9" s="11">
        <f t="shared" si="0"/>
        <v>83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4">
        <v>2</v>
      </c>
      <c r="F10" s="9">
        <v>8</v>
      </c>
      <c r="G10" s="10">
        <v>0</v>
      </c>
      <c r="H10" s="11">
        <f>IF(G10="","",H9 - G10)</f>
        <v>83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8"/>
      <c r="F11" s="9">
        <v>9</v>
      </c>
      <c r="G11" s="10">
        <v>0</v>
      </c>
      <c r="H11" s="11">
        <f t="shared" si="0"/>
        <v>83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8"/>
      <c r="F12" s="9">
        <v>10</v>
      </c>
      <c r="G12" s="10">
        <f>IF(SUM('Sprint 2'!J$16:J$22)=0,"",SUM('Sprint 2'!J$16:J$22))</f>
        <v>3</v>
      </c>
      <c r="H12" s="11">
        <f t="shared" si="0"/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8"/>
      <c r="F13" s="9">
        <v>11</v>
      </c>
      <c r="G13" s="10">
        <f>IF(SUM('Sprint 2'!J$23:J$29)=0,"",SUM('Sprint 2'!J$23:J$29))</f>
        <v>8</v>
      </c>
      <c r="H13" s="11">
        <f t="shared" si="0"/>
        <v>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8"/>
      <c r="F14" s="9">
        <v>12</v>
      </c>
      <c r="G14" s="10">
        <f>IF(SUM('Sprint 2'!J$30:J$36)=0,"",SUM('Sprint 2'!J$30:J$36))</f>
        <v>11</v>
      </c>
      <c r="H14" s="11">
        <f t="shared" si="0"/>
        <v>61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8"/>
      <c r="F15" s="9">
        <v>13</v>
      </c>
      <c r="G15" s="10">
        <f>IF(SUM('Sprint 2'!J$37:J$43)=0,"",SUM('Sprint 2'!J$37:J$43))</f>
        <v>8</v>
      </c>
      <c r="H15" s="11">
        <f t="shared" si="0"/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9"/>
      <c r="F16" s="9">
        <v>14</v>
      </c>
      <c r="G16" s="10">
        <f>IF(SUM('Sprint 2'!J$44:J$50)=0,"",SUM('Sprint 2'!J$44:J$50))</f>
        <v>8</v>
      </c>
      <c r="H16" s="11">
        <f t="shared" si="0"/>
        <v>45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5">
        <v>3</v>
      </c>
      <c r="F17" s="9">
        <v>15</v>
      </c>
      <c r="G17" s="10">
        <f>IF(SUM('Sprint 3'!J$2:J$8)=0,"",SUM('Sprint 3'!J$2:J$8))</f>
        <v>2</v>
      </c>
      <c r="H17" s="11">
        <f t="shared" si="0"/>
        <v>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8"/>
      <c r="F18" s="9">
        <v>16</v>
      </c>
      <c r="G18" s="10">
        <v>0</v>
      </c>
      <c r="H18" s="11">
        <f t="shared" si="0"/>
        <v>43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8"/>
      <c r="F19" s="9">
        <v>17</v>
      </c>
      <c r="G19" s="10">
        <v>0</v>
      </c>
      <c r="H19" s="11">
        <f t="shared" si="0"/>
        <v>43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8"/>
      <c r="F20" s="9">
        <v>18</v>
      </c>
      <c r="G20" s="10">
        <v>0</v>
      </c>
      <c r="H20" s="11">
        <f t="shared" si="0"/>
        <v>43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8"/>
      <c r="F21" s="9">
        <v>19</v>
      </c>
      <c r="G21" s="10">
        <v>0</v>
      </c>
      <c r="H21" s="11">
        <f t="shared" si="0"/>
        <v>43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8"/>
      <c r="F22" s="9">
        <v>20</v>
      </c>
      <c r="G22" s="10">
        <v>0</v>
      </c>
      <c r="H22" s="11">
        <f t="shared" si="0"/>
        <v>43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9"/>
      <c r="F23" s="9">
        <v>21</v>
      </c>
      <c r="G23" s="10">
        <v>0</v>
      </c>
      <c r="H23" s="11">
        <f t="shared" si="0"/>
        <v>43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7">
        <v>4</v>
      </c>
      <c r="F24" s="9">
        <v>22</v>
      </c>
      <c r="G24" s="10">
        <v>0</v>
      </c>
      <c r="H24" s="11">
        <f t="shared" si="0"/>
        <v>43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8"/>
      <c r="F25" s="9">
        <v>23</v>
      </c>
      <c r="G25" s="10">
        <v>0</v>
      </c>
      <c r="H25" s="11">
        <f t="shared" si="0"/>
        <v>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8"/>
      <c r="F26" s="9">
        <v>24</v>
      </c>
      <c r="G26" s="10">
        <v>0</v>
      </c>
      <c r="H26" s="11">
        <f t="shared" si="0"/>
        <v>43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8"/>
      <c r="F27" s="9">
        <v>25</v>
      </c>
      <c r="G27" s="10">
        <v>0</v>
      </c>
      <c r="H27" s="11">
        <f t="shared" si="0"/>
        <v>43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8"/>
      <c r="F28" s="9">
        <v>26</v>
      </c>
      <c r="G28" s="10">
        <v>0</v>
      </c>
      <c r="H28" s="11">
        <f t="shared" si="0"/>
        <v>43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8"/>
      <c r="F29" s="9">
        <v>27</v>
      </c>
      <c r="G29" s="10">
        <f>IF(SUM('Sprint 4'!J$37:J$43)=0,"",SUM('Sprint 4'!J$37:J$43))</f>
        <v>5</v>
      </c>
      <c r="H29" s="11">
        <f t="shared" si="0"/>
        <v>38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9"/>
      <c r="F30" s="9">
        <v>28</v>
      </c>
      <c r="G30" s="10">
        <f>IF(SUM('Sprint 4'!J$44:J$50)=0,"",SUM('Sprint 4'!J$44:J$50))</f>
        <v>3</v>
      </c>
      <c r="H30" s="11">
        <f t="shared" si="0"/>
        <v>35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30">
        <v>5</v>
      </c>
      <c r="F31" s="9">
        <v>29</v>
      </c>
      <c r="G31" s="10"/>
      <c r="H31" s="11" t="str">
        <f t="shared" si="0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8"/>
      <c r="F32" s="9">
        <v>30</v>
      </c>
      <c r="G32" s="10"/>
      <c r="H32" s="11" t="str">
        <f t="shared" si="0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8"/>
      <c r="F33" s="9">
        <v>31</v>
      </c>
      <c r="G33" s="10"/>
      <c r="H33" s="11" t="str">
        <f t="shared" si="0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8"/>
      <c r="F34" s="9">
        <v>32</v>
      </c>
      <c r="G34" s="10"/>
      <c r="H34" s="11" t="str">
        <f t="shared" si="0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8"/>
      <c r="F35" s="9">
        <v>33</v>
      </c>
      <c r="G35" s="10"/>
      <c r="H35" s="11" t="str">
        <f t="shared" si="0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8"/>
      <c r="F36" s="9">
        <v>34</v>
      </c>
      <c r="G36" s="10"/>
      <c r="H36" s="11" t="str">
        <f t="shared" si="0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9"/>
      <c r="F37" s="9">
        <v>35</v>
      </c>
      <c r="G37" s="10"/>
      <c r="H37" s="11" t="str">
        <f t="shared" si="0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30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8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8"/>
      <c r="H4" s="22"/>
      <c r="I4" s="10"/>
      <c r="J4" s="11"/>
    </row>
    <row r="5" spans="1:12" ht="15.75" customHeight="1">
      <c r="G5" s="28"/>
      <c r="H5" s="22"/>
      <c r="I5" s="10"/>
      <c r="J5" s="11"/>
    </row>
    <row r="6" spans="1:12" ht="15.75" customHeight="1">
      <c r="G6" s="28"/>
      <c r="H6" s="9"/>
      <c r="I6" s="10"/>
      <c r="J6" s="11"/>
    </row>
    <row r="7" spans="1:12" ht="15.75" customHeight="1">
      <c r="G7" s="28"/>
      <c r="H7" s="9"/>
      <c r="I7" s="10"/>
      <c r="J7" s="11"/>
    </row>
    <row r="8" spans="1:12" ht="15.75" customHeight="1">
      <c r="G8" s="29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4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8"/>
      <c r="H10" s="22"/>
      <c r="I10" s="10"/>
      <c r="J10" s="11"/>
    </row>
    <row r="11" spans="1:12" ht="15.75" customHeight="1">
      <c r="G11" s="28"/>
      <c r="H11" s="9"/>
      <c r="I11" s="10"/>
      <c r="J11" s="11"/>
    </row>
    <row r="12" spans="1:12" ht="15.75" customHeight="1">
      <c r="G12" s="28"/>
      <c r="H12" s="9"/>
      <c r="I12" s="10"/>
      <c r="J12" s="11"/>
    </row>
    <row r="13" spans="1:12" ht="15.75" customHeight="1">
      <c r="G13" s="28"/>
      <c r="H13" s="9"/>
      <c r="I13" s="10"/>
      <c r="J13" s="11"/>
    </row>
    <row r="14" spans="1:12" ht="15.75" customHeight="1">
      <c r="D14" s="25" t="s">
        <v>46</v>
      </c>
      <c r="G14" s="28"/>
      <c r="H14" s="9"/>
      <c r="I14" s="10"/>
      <c r="J14" s="11"/>
    </row>
    <row r="15" spans="1:12" ht="15.75" customHeight="1">
      <c r="G15" s="29"/>
      <c r="H15" s="9"/>
      <c r="I15" s="10"/>
      <c r="J15" s="11"/>
    </row>
    <row r="16" spans="1:12" ht="15.75" customHeight="1">
      <c r="G16" s="35">
        <v>3</v>
      </c>
      <c r="H16" s="22"/>
      <c r="I16" s="10"/>
      <c r="J16" s="11"/>
      <c r="L16" s="25" t="s">
        <v>47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8"/>
      <c r="H24" s="22" t="s">
        <v>48</v>
      </c>
      <c r="I24" s="10" t="s">
        <v>42</v>
      </c>
      <c r="J24" s="11">
        <v>2</v>
      </c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1" ht="15.75" customHeight="1">
      <c r="G33" s="28"/>
      <c r="H33" s="9"/>
      <c r="I33" s="10"/>
      <c r="J33" s="11"/>
    </row>
    <row r="34" spans="7:11" ht="15.75" customHeight="1">
      <c r="G34" s="28"/>
      <c r="H34" s="9"/>
      <c r="I34" s="10"/>
      <c r="J34" s="11"/>
    </row>
    <row r="35" spans="7:11" ht="15.75" customHeight="1">
      <c r="G35" s="28"/>
      <c r="H35" s="9"/>
      <c r="I35" s="10"/>
      <c r="J35" s="11"/>
    </row>
    <row r="36" spans="7:11" ht="15.75" customHeight="1">
      <c r="G36" s="29"/>
      <c r="H36" s="9"/>
      <c r="I36" s="10"/>
      <c r="J36" s="11"/>
    </row>
    <row r="37" spans="7:11" ht="15.75" customHeight="1">
      <c r="G37" s="34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8"/>
      <c r="H38" s="9"/>
      <c r="I38" s="10"/>
      <c r="J38" s="11"/>
    </row>
    <row r="39" spans="7:11" ht="15.75" customHeight="1">
      <c r="G39" s="28"/>
      <c r="H39" s="9"/>
      <c r="I39" s="10"/>
      <c r="J39" s="11"/>
    </row>
    <row r="40" spans="7:11" ht="15">
      <c r="G40" s="28"/>
      <c r="H40" s="9"/>
      <c r="I40" s="10"/>
      <c r="J40" s="11"/>
    </row>
    <row r="41" spans="7:11" ht="15">
      <c r="G41" s="28"/>
      <c r="H41" s="9"/>
      <c r="I41" s="10"/>
      <c r="J41" s="11"/>
    </row>
    <row r="42" spans="7:11" ht="15">
      <c r="G42" s="28"/>
      <c r="H42" s="9"/>
      <c r="I42" s="10"/>
      <c r="J42" s="11"/>
    </row>
    <row r="43" spans="7:11" ht="15">
      <c r="G43" s="29"/>
      <c r="H43" s="9"/>
      <c r="I43" s="10"/>
      <c r="J43" s="11"/>
    </row>
    <row r="44" spans="7:11" ht="15">
      <c r="G44" s="35">
        <v>7</v>
      </c>
      <c r="H44" s="9" t="s">
        <v>48</v>
      </c>
      <c r="I44" s="10" t="s">
        <v>39</v>
      </c>
      <c r="J44" s="11">
        <v>0.5</v>
      </c>
      <c r="K44" s="26" t="s">
        <v>58</v>
      </c>
    </row>
    <row r="45" spans="7:11" ht="15">
      <c r="G45" s="28"/>
      <c r="H45" s="9" t="s">
        <v>48</v>
      </c>
      <c r="I45" s="10" t="s">
        <v>41</v>
      </c>
      <c r="J45" s="11">
        <v>0.5</v>
      </c>
      <c r="K45" s="26" t="s">
        <v>59</v>
      </c>
    </row>
    <row r="46" spans="7:11" ht="15">
      <c r="G46" s="28"/>
      <c r="H46" s="9" t="s">
        <v>44</v>
      </c>
      <c r="I46" s="10" t="s">
        <v>42</v>
      </c>
      <c r="J46" s="11">
        <v>2</v>
      </c>
      <c r="K46" s="26" t="s">
        <v>60</v>
      </c>
    </row>
    <row r="47" spans="7:11" ht="15">
      <c r="G47" s="28"/>
      <c r="H47" s="9"/>
      <c r="I47" s="10"/>
      <c r="J47" s="11"/>
      <c r="K47" s="26"/>
    </row>
    <row r="48" spans="7:11" ht="15">
      <c r="G48" s="28"/>
      <c r="H48" s="9"/>
      <c r="I48" s="10"/>
      <c r="J48" s="11"/>
      <c r="K48" s="26"/>
    </row>
    <row r="49" spans="7:11" ht="15">
      <c r="G49" s="28"/>
      <c r="H49" s="9"/>
      <c r="I49" s="10"/>
      <c r="J49" s="11"/>
      <c r="K49" s="26"/>
    </row>
    <row r="50" spans="7:11" ht="15">
      <c r="G50" s="29"/>
      <c r="H50" s="9"/>
      <c r="I50" s="10"/>
      <c r="J50" s="11"/>
      <c r="K50" s="26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30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8"/>
      <c r="H31" s="9" t="s">
        <v>40</v>
      </c>
      <c r="I31" s="10" t="s">
        <v>49</v>
      </c>
      <c r="J31" s="11">
        <v>8</v>
      </c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48</v>
      </c>
      <c r="I37" s="10" t="s">
        <v>49</v>
      </c>
      <c r="J37" s="11">
        <v>4</v>
      </c>
    </row>
    <row r="38" spans="7:10" ht="15">
      <c r="G38" s="28"/>
      <c r="H38" s="9" t="s">
        <v>40</v>
      </c>
      <c r="I38" s="10" t="s">
        <v>49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49</v>
      </c>
      <c r="J44" s="11">
        <v>4</v>
      </c>
    </row>
    <row r="45" spans="7:10" ht="15">
      <c r="G45" s="28"/>
      <c r="H45" s="9" t="s">
        <v>40</v>
      </c>
      <c r="I45" s="10" t="s">
        <v>49</v>
      </c>
      <c r="J45" s="11">
        <v>4</v>
      </c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D10" sqref="D10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30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0</v>
      </c>
      <c r="C3" s="20">
        <v>0</v>
      </c>
      <c r="D3" s="20"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 t="s">
        <v>54</v>
      </c>
      <c r="B4" s="20">
        <v>0</v>
      </c>
      <c r="C4" s="20">
        <v>0</v>
      </c>
      <c r="D4" s="20">
        <f t="shared" si="0"/>
        <v>0</v>
      </c>
      <c r="E4" s="21" t="e">
        <f t="shared" si="1"/>
        <v>#DIV/0!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>
      <selection activeCell="K48" sqref="K48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61</v>
      </c>
      <c r="B2" s="20">
        <v>8</v>
      </c>
      <c r="C2" s="20">
        <v>0</v>
      </c>
      <c r="D2" s="20">
        <f t="shared" ref="D2:D3" si="0">B2-C2</f>
        <v>8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55</v>
      </c>
      <c r="B3" s="20">
        <v>0</v>
      </c>
      <c r="C3" s="20">
        <v>0</v>
      </c>
      <c r="D3" s="20">
        <f t="shared" si="0"/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8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61</v>
      </c>
      <c r="J37" s="11">
        <v>5</v>
      </c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61</v>
      </c>
      <c r="J44" s="11">
        <v>3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tabSelected="1" topLeftCell="A16" workbookViewId="0">
      <selection activeCell="J38" sqref="J38"/>
    </sheetView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56</v>
      </c>
      <c r="B2" s="20">
        <v>10</v>
      </c>
      <c r="C2" s="20">
        <f>SUMIF(I2:I50, A2, J2:J50)</f>
        <v>10</v>
      </c>
      <c r="D2" s="20">
        <f t="shared" ref="D2:D3" si="0">B2-C2</f>
        <v>0</v>
      </c>
      <c r="E2" s="21">
        <f t="shared" ref="E2:E3" si="1">C2/B2</f>
        <v>1</v>
      </c>
      <c r="F2" s="17"/>
      <c r="G2" s="30">
        <v>1</v>
      </c>
      <c r="H2" s="9"/>
      <c r="I2" s="10"/>
      <c r="J2" s="11"/>
    </row>
    <row r="3" spans="1:10" ht="15.75" customHeight="1">
      <c r="A3" s="19" t="s">
        <v>57</v>
      </c>
      <c r="B3" s="20">
        <v>16</v>
      </c>
      <c r="C3" s="20">
        <v>0</v>
      </c>
      <c r="D3" s="20">
        <f t="shared" si="0"/>
        <v>16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26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16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40</v>
      </c>
      <c r="I30" s="10" t="s">
        <v>56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56</v>
      </c>
      <c r="J37" s="11">
        <v>4</v>
      </c>
    </row>
    <row r="38" spans="7:10" ht="15">
      <c r="G38" s="28"/>
      <c r="H38" s="9" t="s">
        <v>44</v>
      </c>
      <c r="I38" s="10" t="s">
        <v>62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40</v>
      </c>
      <c r="I44" s="10" t="s">
        <v>56</v>
      </c>
      <c r="J44" s="11">
        <v>2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Scott</cp:lastModifiedBy>
  <dcterms:modified xsi:type="dcterms:W3CDTF">2021-02-15T03:16:09Z</dcterms:modified>
</cp:coreProperties>
</file>