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donal\source\repos\CST-247-Milestone-CLC\Planning and Design\"/>
    </mc:Choice>
  </mc:AlternateContent>
  <xr:revisionPtr revIDLastSave="0" documentId="13_ncr:1_{3A3E1BE8-26DA-4C9C-8CC6-05CB174D3E3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urn Chart" sheetId="1" r:id="rId1"/>
    <sheet name="Product Backlog" sheetId="2" r:id="rId2"/>
    <sheet name="Sprint 1" sheetId="3" r:id="rId3"/>
    <sheet name="Sprint 2" sheetId="4" r:id="rId4"/>
    <sheet name="Sprint 3" sheetId="5" r:id="rId5"/>
    <sheet name="Sprint 4" sheetId="6" r:id="rId6"/>
    <sheet name="Sprint 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7" l="1"/>
  <c r="E3" i="7"/>
  <c r="D3" i="7"/>
  <c r="C2" i="7"/>
  <c r="E2" i="7" s="1"/>
  <c r="D9" i="6"/>
  <c r="E3" i="6"/>
  <c r="D3" i="6"/>
  <c r="C2" i="6"/>
  <c r="E2" i="6" s="1"/>
  <c r="D9" i="5"/>
  <c r="E4" i="5"/>
  <c r="D4" i="5"/>
  <c r="E3" i="5"/>
  <c r="D3" i="5"/>
  <c r="C2" i="5"/>
  <c r="E2" i="5" s="1"/>
  <c r="D9" i="4"/>
  <c r="E4" i="4"/>
  <c r="D4" i="4"/>
  <c r="E3" i="4"/>
  <c r="D3" i="4"/>
  <c r="C2" i="4"/>
  <c r="E2" i="4" s="1"/>
  <c r="D9" i="3"/>
  <c r="C4" i="3"/>
  <c r="E4" i="3" s="1"/>
  <c r="C3" i="3"/>
  <c r="D3" i="3" s="1"/>
  <c r="C2" i="3"/>
  <c r="E2" i="3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H23" i="1"/>
  <c r="G23" i="1"/>
  <c r="G22" i="1"/>
  <c r="H22" i="1" s="1"/>
  <c r="G21" i="1"/>
  <c r="H21" i="1" s="1"/>
  <c r="H20" i="1"/>
  <c r="G20" i="1"/>
  <c r="G19" i="1"/>
  <c r="H19" i="1" s="1"/>
  <c r="G18" i="1"/>
  <c r="H18" i="1" s="1"/>
  <c r="G17" i="1"/>
  <c r="G16" i="1"/>
  <c r="G15" i="1"/>
  <c r="G14" i="1"/>
  <c r="G13" i="1"/>
  <c r="G12" i="1"/>
  <c r="H11" i="1"/>
  <c r="H10" i="1"/>
  <c r="G9" i="1"/>
  <c r="G8" i="1"/>
  <c r="G7" i="1"/>
  <c r="B7" i="1"/>
  <c r="G6" i="1"/>
  <c r="B6" i="1"/>
  <c r="B5" i="1"/>
  <c r="G4" i="1"/>
  <c r="B4" i="1"/>
  <c r="G3" i="1"/>
  <c r="B3" i="1"/>
  <c r="C9" i="1" l="1"/>
  <c r="H3" i="1" s="1"/>
  <c r="H4" i="1" s="1"/>
  <c r="H5" i="1" s="1"/>
  <c r="H6" i="1" s="1"/>
  <c r="H7" i="1" s="1"/>
  <c r="H8" i="1" s="1"/>
  <c r="H9" i="1" s="1"/>
  <c r="H12" i="1"/>
  <c r="H13" i="1" s="1"/>
  <c r="H14" i="1" s="1"/>
  <c r="H15" i="1" s="1"/>
  <c r="H16" i="1" s="1"/>
  <c r="H17" i="1" s="1"/>
  <c r="D2" i="4"/>
  <c r="D10" i="4" s="1"/>
  <c r="C4" i="1" s="1"/>
  <c r="D2" i="6"/>
  <c r="D10" i="6" s="1"/>
  <c r="C6" i="1" s="1"/>
  <c r="D2" i="3"/>
  <c r="E3" i="3"/>
  <c r="D2" i="5"/>
  <c r="D10" i="5" s="1"/>
  <c r="C5" i="1" s="1"/>
  <c r="D2" i="7"/>
  <c r="D10" i="7" s="1"/>
  <c r="C7" i="1" s="1"/>
  <c r="D4" i="3"/>
  <c r="D10" i="3" l="1"/>
  <c r="C3" i="1" s="1"/>
</calcChain>
</file>

<file path=xl/sharedStrings.xml><?xml version="1.0" encoding="utf-8"?>
<sst xmlns="http://schemas.openxmlformats.org/spreadsheetml/2006/main" count="147" uniqueCount="62">
  <si>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</si>
  <si>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</si>
  <si>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</si>
  <si>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</si>
  <si>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</si>
  <si>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</si>
  <si>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</si>
  <si>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</si>
  <si>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</si>
  <si>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</si>
  <si>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</si>
  <si>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Y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</si>
  <si>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</si>
  <si>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</si>
  <si>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</si>
  <si>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</si>
  <si>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</si>
  <si>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</si>
  <si>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</si>
  <si>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</si>
  <si>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</si>
  <si>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</si>
  <si>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</si>
  <si>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</si>
  <si>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</si>
  <si>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</si>
  <si>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</si>
  <si>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</si>
  <si>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</si>
  <si>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</si>
  <si>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</si>
  <si>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</si>
  <si>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</si>
  <si>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</si>
  <si>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</si>
  <si>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</si>
  <si>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</si>
  <si>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</si>
  <si>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</si>
  <si>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</si>
  <si>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</si>
  <si>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</si>
  <si>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Profile</t>
  </si>
  <si>
    <t>Total hours:</t>
  </si>
  <si>
    <t>Joshua</t>
  </si>
  <si>
    <t>Total hours left:</t>
  </si>
  <si>
    <t xml:space="preserve">  </t>
  </si>
  <si>
    <t xml:space="preserve"> </t>
  </si>
  <si>
    <t>Donald</t>
  </si>
  <si>
    <t>Game Board</t>
  </si>
  <si>
    <t>Scores</t>
  </si>
  <si>
    <t>Stats</t>
  </si>
  <si>
    <t>Admin</t>
  </si>
  <si>
    <t>Profile Pictures</t>
  </si>
  <si>
    <t>User Ranks</t>
  </si>
  <si>
    <t>Badges</t>
  </si>
  <si>
    <t>Friend Function</t>
  </si>
  <si>
    <t>Save/Resume Game</t>
  </si>
  <si>
    <t>Rest API</t>
  </si>
  <si>
    <t>Actually occurred in sprint 2</t>
  </si>
  <si>
    <t>Actually occurred in sprint 3</t>
  </si>
  <si>
    <t>Actually occurred in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</si>
</sst>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0"/>
      <color rgb="FF000000"/>
      <name val="Arial"/>
    </font>
    <font>
      <b/>
      <sz val="11"/>
      <color rgb="FF434343"/>
      <name val="Calibri"/>
    </font>
    <font>
      <sz val="10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434343"/>
      <name val="Calibri"/>
    </font>
    <font>
      <sz val="36"/>
      <color rgb="FF434343"/>
      <name val="Calibri"/>
    </font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  <font>
      <b/>
      <sz val="10"/>
      <color theme="1"/>
      <name val="Arial"/>
    </font>
    <font>
      <sz val="10"/>
      <color theme="1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3" fillId="0" borderId="0" xfId="0" applyFo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4" fillId="0" borderId="2" xfId="0" applyFont="1" applyBorder="1" applyAlignment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10" fontId="7" fillId="0" borderId="0" xfId="0" applyNumberFormat="1" applyFont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0" xfId="0" applyFont="1" applyAlignment="1"/>
    <xf numFmtId="0" fontId="0" fillId="0" borderId="0" xfId="0"/>
    <xf numFmtId="0" fontId="6" fillId="6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6" fillId="3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6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</dxfs>
  <tableStyles count="40">
    <tableStyle name="Burn Chart-style" pivot="0" count="2" xr9:uid="{00000000-0011-0000-FFFF-FFFF00000000}">
      <tableStyleElement type="firstRowStripe" dxfId="79"/>
      <tableStyleElement type="secondRowStripe" dxfId="78"/>
    </tableStyle>
    <tableStyle name="Burn Chart-style 2" pivot="0" count="2" xr9:uid="{00000000-0011-0000-FFFF-FFFF01000000}">
      <tableStyleElement type="firstRowStripe" dxfId="77"/>
      <tableStyleElement type="secondRowStripe" dxfId="76"/>
    </tableStyle>
    <tableStyle name="Burn Chart-style 3" pivot="0" count="2" xr9:uid="{00000000-0011-0000-FFFF-FFFF02000000}">
      <tableStyleElement type="firstRowStripe" dxfId="75"/>
      <tableStyleElement type="secondRowStripe" dxfId="74"/>
    </tableStyle>
    <tableStyle name="Burn Chart-style 4" pivot="0" count="2" xr9:uid="{00000000-0011-0000-FFFF-FFFF03000000}">
      <tableStyleElement type="firstRowStripe" dxfId="73"/>
      <tableStyleElement type="secondRowStripe" dxfId="72"/>
    </tableStyle>
    <tableStyle name="Burn Chart-style 5" pivot="0" count="2" xr9:uid="{00000000-0011-0000-FFFF-FFFF04000000}">
      <tableStyleElement type="firstRowStripe" dxfId="71"/>
      <tableStyleElement type="secondRowStripe" dxfId="70"/>
    </tableStyle>
    <tableStyle name="Sprint 1-style" pivot="0" count="2" xr9:uid="{00000000-0011-0000-FFFF-FFFF05000000}">
      <tableStyleElement type="firstRowStripe" dxfId="69"/>
      <tableStyleElement type="secondRowStripe" dxfId="68"/>
    </tableStyle>
    <tableStyle name="Sprint 1-style 2" pivot="0" count="2" xr9:uid="{00000000-0011-0000-FFFF-FFFF06000000}">
      <tableStyleElement type="firstRowStripe" dxfId="67"/>
      <tableStyleElement type="secondRowStripe" dxfId="66"/>
    </tableStyle>
    <tableStyle name="Sprint 1-style 3" pivot="0" count="2" xr9:uid="{00000000-0011-0000-FFFF-FFFF07000000}">
      <tableStyleElement type="firstRowStripe" dxfId="65"/>
      <tableStyleElement type="secondRowStripe" dxfId="64"/>
    </tableStyle>
    <tableStyle name="Sprint 1-style 4" pivot="0" count="2" xr9:uid="{00000000-0011-0000-FFFF-FFFF08000000}">
      <tableStyleElement type="firstRowStripe" dxfId="63"/>
      <tableStyleElement type="secondRowStripe" dxfId="62"/>
    </tableStyle>
    <tableStyle name="Sprint 1-style 5" pivot="0" count="2" xr9:uid="{00000000-0011-0000-FFFF-FFFF09000000}">
      <tableStyleElement type="firstRowStripe" dxfId="61"/>
      <tableStyleElement type="secondRowStripe" dxfId="60"/>
    </tableStyle>
    <tableStyle name="Sprint 1-style 6" pivot="0" count="2" xr9:uid="{00000000-0011-0000-FFFF-FFFF0A000000}">
      <tableStyleElement type="firstRowStripe" dxfId="59"/>
      <tableStyleElement type="secondRowStripe" dxfId="58"/>
    </tableStyle>
    <tableStyle name="Sprint 1-style 7" pivot="0" count="2" xr9:uid="{00000000-0011-0000-FFFF-FFFF0B000000}">
      <tableStyleElement type="firstRowStripe" dxfId="57"/>
      <tableStyleElement type="secondRowStripe" dxfId="56"/>
    </tableStyle>
    <tableStyle name="Sprint 2-style" pivot="0" count="2" xr9:uid="{00000000-0011-0000-FFFF-FFFF0C000000}">
      <tableStyleElement type="firstRowStripe" dxfId="55"/>
      <tableStyleElement type="secondRowStripe" dxfId="54"/>
    </tableStyle>
    <tableStyle name="Sprint 2-style 2" pivot="0" count="2" xr9:uid="{00000000-0011-0000-FFFF-FFFF0D000000}">
      <tableStyleElement type="firstRowStripe" dxfId="53"/>
      <tableStyleElement type="secondRowStripe" dxfId="52"/>
    </tableStyle>
    <tableStyle name="Sprint 2-style 3" pivot="0" count="2" xr9:uid="{00000000-0011-0000-FFFF-FFFF0E000000}">
      <tableStyleElement type="firstRowStripe" dxfId="51"/>
      <tableStyleElement type="secondRowStripe" dxfId="50"/>
    </tableStyle>
    <tableStyle name="Sprint 2-style 4" pivot="0" count="2" xr9:uid="{00000000-0011-0000-FFFF-FFFF0F000000}">
      <tableStyleElement type="firstRowStripe" dxfId="49"/>
      <tableStyleElement type="secondRowStripe" dxfId="48"/>
    </tableStyle>
    <tableStyle name="Sprint 2-style 5" pivot="0" count="2" xr9:uid="{00000000-0011-0000-FFFF-FFFF10000000}">
      <tableStyleElement type="firstRowStripe" dxfId="47"/>
      <tableStyleElement type="secondRowStripe" dxfId="46"/>
    </tableStyle>
    <tableStyle name="Sprint 2-style 6" pivot="0" count="2" xr9:uid="{00000000-0011-0000-FFFF-FFFF11000000}">
      <tableStyleElement type="firstRowStripe" dxfId="45"/>
      <tableStyleElement type="secondRowStripe" dxfId="44"/>
    </tableStyle>
    <tableStyle name="Sprint 2-style 7" pivot="0" count="2" xr9:uid="{00000000-0011-0000-FFFF-FFFF12000000}">
      <tableStyleElement type="firstRowStripe" dxfId="43"/>
      <tableStyleElement type="secondRowStripe" dxfId="42"/>
    </tableStyle>
    <tableStyle name="Sprint 3-style" pivot="0" count="2" xr9:uid="{00000000-0011-0000-FFFF-FFFF13000000}">
      <tableStyleElement type="firstRowStripe" dxfId="41"/>
      <tableStyleElement type="secondRowStripe" dxfId="40"/>
    </tableStyle>
    <tableStyle name="Sprint 3-style 2" pivot="0" count="2" xr9:uid="{00000000-0011-0000-FFFF-FFFF14000000}">
      <tableStyleElement type="firstRowStripe" dxfId="39"/>
      <tableStyleElement type="secondRowStripe" dxfId="38"/>
    </tableStyle>
    <tableStyle name="Sprint 3-style 3" pivot="0" count="2" xr9:uid="{00000000-0011-0000-FFFF-FFFF15000000}">
      <tableStyleElement type="firstRowStripe" dxfId="37"/>
      <tableStyleElement type="secondRowStripe" dxfId="36"/>
    </tableStyle>
    <tableStyle name="Sprint 3-style 4" pivot="0" count="2" xr9:uid="{00000000-0011-0000-FFFF-FFFF16000000}">
      <tableStyleElement type="firstRowStripe" dxfId="35"/>
      <tableStyleElement type="secondRowStripe" dxfId="34"/>
    </tableStyle>
    <tableStyle name="Sprint 3-style 5" pivot="0" count="2" xr9:uid="{00000000-0011-0000-FFFF-FFFF17000000}">
      <tableStyleElement type="firstRowStripe" dxfId="33"/>
      <tableStyleElement type="secondRowStripe" dxfId="32"/>
    </tableStyle>
    <tableStyle name="Sprint 3-style 6" pivot="0" count="2" xr9:uid="{00000000-0011-0000-FFFF-FFFF18000000}">
      <tableStyleElement type="firstRowStripe" dxfId="31"/>
      <tableStyleElement type="secondRowStripe" dxfId="30"/>
    </tableStyle>
    <tableStyle name="Sprint 3-style 7" pivot="0" count="2" xr9:uid="{00000000-0011-0000-FFFF-FFFF19000000}">
      <tableStyleElement type="firstRowStripe" dxfId="29"/>
      <tableStyleElement type="secondRowStripe" dxfId="28"/>
    </tableStyle>
    <tableStyle name="Sprint 4-style" pivot="0" count="2" xr9:uid="{00000000-0011-0000-FFFF-FFFF1A000000}">
      <tableStyleElement type="firstRowStripe" dxfId="27"/>
      <tableStyleElement type="secondRowStripe" dxfId="26"/>
    </tableStyle>
    <tableStyle name="Sprint 4-style 2" pivot="0" count="2" xr9:uid="{00000000-0011-0000-FFFF-FFFF1B000000}">
      <tableStyleElement type="firstRowStripe" dxfId="25"/>
      <tableStyleElement type="secondRowStripe" dxfId="24"/>
    </tableStyle>
    <tableStyle name="Sprint 4-style 3" pivot="0" count="2" xr9:uid="{00000000-0011-0000-FFFF-FFFF1C000000}">
      <tableStyleElement type="firstRowStripe" dxfId="23"/>
      <tableStyleElement type="secondRowStripe" dxfId="22"/>
    </tableStyle>
    <tableStyle name="Sprint 4-style 4" pivot="0" count="2" xr9:uid="{00000000-0011-0000-FFFF-FFFF1D000000}">
      <tableStyleElement type="firstRowStripe" dxfId="21"/>
      <tableStyleElement type="secondRowStripe" dxfId="20"/>
    </tableStyle>
    <tableStyle name="Sprint 4-style 5" pivot="0" count="2" xr9:uid="{00000000-0011-0000-FFFF-FFFF1E000000}">
      <tableStyleElement type="firstRowStripe" dxfId="19"/>
      <tableStyleElement type="secondRowStripe" dxfId="18"/>
    </tableStyle>
    <tableStyle name="Sprint 4-style 6" pivot="0" count="2" xr9:uid="{00000000-0011-0000-FFFF-FFFF1F000000}">
      <tableStyleElement type="firstRowStripe" dxfId="17"/>
      <tableStyleElement type="secondRowStripe" dxfId="16"/>
    </tableStyle>
    <tableStyle name="Sprint 4-style 7" pivot="0" count="2" xr9:uid="{00000000-0011-0000-FFFF-FFFF20000000}">
      <tableStyleElement type="firstRowStripe" dxfId="15"/>
      <tableStyleElement type="secondRowStripe" dxfId="14"/>
    </tableStyle>
    <tableStyle name="Sprint 5-style" pivot="0" count="2" xr9:uid="{00000000-0011-0000-FFFF-FFFF21000000}">
      <tableStyleElement type="firstRowStripe" dxfId="13"/>
      <tableStyleElement type="secondRowStripe" dxfId="12"/>
    </tableStyle>
    <tableStyle name="Sprint 5-style 2" pivot="0" count="2" xr9:uid="{00000000-0011-0000-FFFF-FFFF22000000}">
      <tableStyleElement type="firstRowStripe" dxfId="11"/>
      <tableStyleElement type="secondRowStripe" dxfId="10"/>
    </tableStyle>
    <tableStyle name="Sprint 5-style 3" pivot="0" count="2" xr9:uid="{00000000-0011-0000-FFFF-FFFF23000000}">
      <tableStyleElement type="firstRowStripe" dxfId="9"/>
      <tableStyleElement type="secondRowStripe" dxfId="8"/>
    </tableStyle>
    <tableStyle name="Sprint 5-style 4" pivot="0" count="2" xr9:uid="{00000000-0011-0000-FFFF-FFFF24000000}">
      <tableStyleElement type="firstRowStripe" dxfId="7"/>
      <tableStyleElement type="secondRowStripe" dxfId="6"/>
    </tableStyle>
    <tableStyle name="Sprint 5-style 5" pivot="0" count="2" xr9:uid="{00000000-0011-0000-FFFF-FFFF25000000}">
      <tableStyleElement type="firstRowStripe" dxfId="5"/>
      <tableStyleElement type="secondRowStripe" dxfId="4"/>
    </tableStyle>
    <tableStyle name="Sprint 5-style 6" pivot="0" count="2" xr9:uid="{00000000-0011-0000-FFFF-FFFF26000000}">
      <tableStyleElement type="firstRowStripe" dxfId="3"/>
      <tableStyleElement type="secondRowStripe" dxfId="2"/>
    </tableStyle>
    <tableStyle name="Sprint 5-style 7" pivot="0" count="2" xr9:uid="{00000000-0011-0000-FFFF-FFFF27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lang="en-US"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'Burn Chart'!$F$3:$F$37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cat>
          <c:val>
            <c:numRef>
              <c:f>'Burn Chart'!$H$3:$H$37</c:f>
              <c:numCache>
                <c:formatCode>General</c:formatCode>
                <c:ptCount val="35"/>
                <c:pt idx="0">
                  <c:v>174</c:v>
                </c:pt>
                <c:pt idx="1">
                  <c:v>172</c:v>
                </c:pt>
                <c:pt idx="2">
                  <c:v>172</c:v>
                </c:pt>
                <c:pt idx="3">
                  <c:v>168</c:v>
                </c:pt>
                <c:pt idx="4">
                  <c:v>164</c:v>
                </c:pt>
                <c:pt idx="5">
                  <c:v>160</c:v>
                </c:pt>
                <c:pt idx="6">
                  <c:v>157</c:v>
                </c:pt>
                <c:pt idx="7">
                  <c:v>157</c:v>
                </c:pt>
                <c:pt idx="8">
                  <c:v>157</c:v>
                </c:pt>
                <c:pt idx="9">
                  <c:v>154</c:v>
                </c:pt>
                <c:pt idx="10">
                  <c:v>146</c:v>
                </c:pt>
                <c:pt idx="11">
                  <c:v>135</c:v>
                </c:pt>
                <c:pt idx="12">
                  <c:v>127</c:v>
                </c:pt>
                <c:pt idx="13">
                  <c:v>119</c:v>
                </c:pt>
                <c:pt idx="14">
                  <c:v>117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7-4DFF-8753-249F0B53E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243378"/>
        <c:axId val="89246595"/>
      </c:lineChart>
      <c:catAx>
        <c:axId val="11102433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9246595"/>
        <c:crosses val="autoZero"/>
        <c:auto val="1"/>
        <c:lblAlgn val="ctr"/>
        <c:lblOffset val="100"/>
        <c:noMultiLvlLbl val="1"/>
      </c:catAx>
      <c:valAx>
        <c:axId val="89246595"/>
        <c:scaling>
          <c:orientation val="minMax"/>
          <c:max val="2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Arial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02433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323850</xdr:colOff>
      <xdr:row>0</xdr:row>
      <xdr:rowOff>123825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F3:H9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Burn Chart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H44:K50" headerRowCount="0">
  <tableColumns count="4">
    <tableColumn id="1" xr3:uid="{00000000-0010-0000-0900-000001000000}" name="Column1"/>
    <tableColumn id="2" xr3:uid="{00000000-0010-0000-0900-000002000000}" name="Column2"/>
    <tableColumn id="3" xr3:uid="{00000000-0010-0000-0900-000003000000}" name="Column3"/>
    <tableColumn id="4" xr3:uid="{056AFB56-110F-4E9D-BC1C-49EB09189090}" name="Column4" dataCellStyle="Normal"/>
  </tableColumns>
  <tableStyleInfo name="Sprint 1-style 5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11" displayName="Table_11" ref="H30:J36" headerRowCount="0">
  <tableColumns count="3">
    <tableColumn id="1" xr3:uid="{00000000-0010-0000-0A00-000001000000}" name="Column1"/>
    <tableColumn id="2" xr3:uid="{00000000-0010-0000-0A00-000002000000}" name="Column2"/>
    <tableColumn id="3" xr3:uid="{00000000-0010-0000-0A00-000003000000}" name="Column3"/>
  </tableColumns>
  <tableStyleInfo name="Sprint 1-style 6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_12" displayName="Table_12" ref="H2:J8" headerRowCount="0">
  <tableColumns count="3">
    <tableColumn id="1" xr3:uid="{00000000-0010-0000-0B00-000001000000}" name="Column1"/>
    <tableColumn id="2" xr3:uid="{00000000-0010-0000-0B00-000002000000}" name="Column2"/>
    <tableColumn id="3" xr3:uid="{00000000-0010-0000-0B00-000003000000}" name="Column3"/>
  </tableColumns>
  <tableStyleInfo name="Sprint 1-style 7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_13" displayName="Table_13" ref="H23:J29" headerRowCount="0">
  <tableColumns count="3">
    <tableColumn id="1" xr3:uid="{00000000-0010-0000-0C00-000001000000}" name="Column1"/>
    <tableColumn id="2" xr3:uid="{00000000-0010-0000-0C00-000002000000}" name="Column2"/>
    <tableColumn id="3" xr3:uid="{00000000-0010-0000-0C00-000003000000}" name="Column3"/>
  </tableColumns>
  <tableStyleInfo name="Sprint 2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_14" displayName="Table_14" ref="H44:J50" headerRowCount="0">
  <tableColumns count="3">
    <tableColumn id="1" xr3:uid="{00000000-0010-0000-0D00-000001000000}" name="Column1"/>
    <tableColumn id="2" xr3:uid="{00000000-0010-0000-0D00-000002000000}" name="Column2"/>
    <tableColumn id="3" xr3:uid="{00000000-0010-0000-0D00-000003000000}" name="Column3"/>
  </tableColumns>
  <tableStyleInfo name="Sprint 2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_15" displayName="Table_15" ref="H16:J22" headerRowCount="0">
  <tableColumns count="3">
    <tableColumn id="1" xr3:uid="{00000000-0010-0000-0E00-000001000000}" name="Column1"/>
    <tableColumn id="2" xr3:uid="{00000000-0010-0000-0E00-000002000000}" name="Column2"/>
    <tableColumn id="3" xr3:uid="{00000000-0010-0000-0E00-000003000000}" name="Column3"/>
  </tableColumns>
  <tableStyleInfo name="Sprint 2-style 3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_16" displayName="Table_16" ref="H30:J36" headerRowCount="0">
  <tableColumns count="3">
    <tableColumn id="1" xr3:uid="{00000000-0010-0000-0F00-000001000000}" name="Column1"/>
    <tableColumn id="2" xr3:uid="{00000000-0010-0000-0F00-000002000000}" name="Column2"/>
    <tableColumn id="3" xr3:uid="{00000000-0010-0000-0F00-000003000000}" name="Column3"/>
  </tableColumns>
  <tableStyleInfo name="Sprint 2-style 4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_17" displayName="Table_17" ref="H37:J43" headerRowCount="0">
  <tableColumns count="3">
    <tableColumn id="1" xr3:uid="{00000000-0010-0000-1000-000001000000}" name="Column1"/>
    <tableColumn id="2" xr3:uid="{00000000-0010-0000-1000-000002000000}" name="Column2"/>
    <tableColumn id="3" xr3:uid="{00000000-0010-0000-1000-000003000000}" name="Column3"/>
  </tableColumns>
  <tableStyleInfo name="Sprint 2-style 5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_18" displayName="Table_18" ref="H2:J8" headerRowCount="0">
  <tableColumns count="3">
    <tableColumn id="1" xr3:uid="{00000000-0010-0000-1100-000001000000}" name="Column1"/>
    <tableColumn id="2" xr3:uid="{00000000-0010-0000-1100-000002000000}" name="Column2"/>
    <tableColumn id="3" xr3:uid="{00000000-0010-0000-1100-000003000000}" name="Column3"/>
  </tableColumns>
  <tableStyleInfo name="Sprint 2-style 6" showFirstColumn="1" showLastColumn="1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_19" displayName="Table_19" ref="H9:J15" headerRowCount="0">
  <tableColumns count="3">
    <tableColumn id="1" xr3:uid="{00000000-0010-0000-1200-000001000000}" name="Column1"/>
    <tableColumn id="2" xr3:uid="{00000000-0010-0000-1200-000002000000}" name="Column2"/>
    <tableColumn id="3" xr3:uid="{00000000-0010-0000-1200-000003000000}" name="Column3"/>
  </tableColumns>
  <tableStyleInfo name="Sprint 2-style 7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0:H16" headerRowCount="0">
  <tableColumns count="3">
    <tableColumn id="1" xr3:uid="{00000000-0010-0000-0100-000001000000}" name="Column1"/>
    <tableColumn id="2" xr3:uid="{00000000-0010-0000-0100-000002000000}" name="Column2"/>
    <tableColumn id="3" xr3:uid="{00000000-0010-0000-0100-000003000000}" name="Column3"/>
  </tableColumns>
  <tableStyleInfo name="Burn Chart-style 2" showFirstColumn="1" showLastColumn="1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_20" displayName="Table_20" ref="H30:J36" headerRowCount="0">
  <tableColumns count="3">
    <tableColumn id="1" xr3:uid="{00000000-0010-0000-1300-000001000000}" name="Column1"/>
    <tableColumn id="2" xr3:uid="{00000000-0010-0000-1300-000002000000}" name="Column2"/>
    <tableColumn id="3" xr3:uid="{00000000-0010-0000-1300-000003000000}" name="Column3"/>
  </tableColumns>
  <tableStyleInfo name="Sprint 3-style" showFirstColumn="1" showLastColumn="1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_21" displayName="Table_21" ref="H16:J22" headerRowCount="0">
  <tableColumns count="3">
    <tableColumn id="1" xr3:uid="{00000000-0010-0000-1400-000001000000}" name="Column1"/>
    <tableColumn id="2" xr3:uid="{00000000-0010-0000-1400-000002000000}" name="Column2"/>
    <tableColumn id="3" xr3:uid="{00000000-0010-0000-1400-000003000000}" name="Column3"/>
  </tableColumns>
  <tableStyleInfo name="Sprint 3-style 2" showFirstColumn="1" showLastColumn="1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_22" displayName="Table_22" ref="H37:J43" headerRowCount="0">
  <tableColumns count="3">
    <tableColumn id="1" xr3:uid="{00000000-0010-0000-1500-000001000000}" name="Column1"/>
    <tableColumn id="2" xr3:uid="{00000000-0010-0000-1500-000002000000}" name="Column2"/>
    <tableColumn id="3" xr3:uid="{00000000-0010-0000-1500-000003000000}" name="Column3"/>
  </tableColumns>
  <tableStyleInfo name="Sprint 3-style 3" showFirstColumn="1" showLastColumn="1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_23" displayName="Table_23" ref="H2:J8" headerRowCount="0">
  <tableColumns count="3">
    <tableColumn id="1" xr3:uid="{00000000-0010-0000-1600-000001000000}" name="Column1"/>
    <tableColumn id="2" xr3:uid="{00000000-0010-0000-1600-000002000000}" name="Column2"/>
    <tableColumn id="3" xr3:uid="{00000000-0010-0000-1600-000003000000}" name="Column3"/>
  </tableColumns>
  <tableStyleInfo name="Sprint 3-style 4" showFirstColumn="1" showLastColumn="1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_24" displayName="Table_24" ref="H23:J29" headerRowCount="0">
  <tableColumns count="3">
    <tableColumn id="1" xr3:uid="{00000000-0010-0000-1700-000001000000}" name="Column1"/>
    <tableColumn id="2" xr3:uid="{00000000-0010-0000-1700-000002000000}" name="Column2"/>
    <tableColumn id="3" xr3:uid="{00000000-0010-0000-1700-000003000000}" name="Column3"/>
  </tableColumns>
  <tableStyleInfo name="Sprint 3-style 5" showFirstColumn="1" showLastColumn="1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_25" displayName="Table_25" ref="H44:J50" headerRowCount="0">
  <tableColumns count="3">
    <tableColumn id="1" xr3:uid="{00000000-0010-0000-1800-000001000000}" name="Column1"/>
    <tableColumn id="2" xr3:uid="{00000000-0010-0000-1800-000002000000}" name="Column2"/>
    <tableColumn id="3" xr3:uid="{00000000-0010-0000-1800-000003000000}" name="Column3"/>
  </tableColumns>
  <tableStyleInfo name="Sprint 3-style 6" showFirstColumn="1" showLastColumn="1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_26" displayName="Table_26" ref="H9:J15" headerRowCount="0">
  <tableColumns count="3">
    <tableColumn id="1" xr3:uid="{00000000-0010-0000-1900-000001000000}" name="Column1"/>
    <tableColumn id="2" xr3:uid="{00000000-0010-0000-1900-000002000000}" name="Column2"/>
    <tableColumn id="3" xr3:uid="{00000000-0010-0000-1900-000003000000}" name="Column3"/>
  </tableColumns>
  <tableStyleInfo name="Sprint 3-style 7" showFirstColumn="1" showLastColumn="1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_27" displayName="Table_27" ref="H2:J8" headerRowCount="0">
  <tableColumns count="3">
    <tableColumn id="1" xr3:uid="{00000000-0010-0000-1A00-000001000000}" name="Column1"/>
    <tableColumn id="2" xr3:uid="{00000000-0010-0000-1A00-000002000000}" name="Column2"/>
    <tableColumn id="3" xr3:uid="{00000000-0010-0000-1A00-000003000000}" name="Column3"/>
  </tableColumns>
  <tableStyleInfo name="Sprint 4-style" showFirstColumn="1" showLastColumn="1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_28" displayName="Table_28" ref="H37:J43" headerRowCount="0">
  <tableColumns count="3">
    <tableColumn id="1" xr3:uid="{00000000-0010-0000-1B00-000001000000}" name="Column1"/>
    <tableColumn id="2" xr3:uid="{00000000-0010-0000-1B00-000002000000}" name="Column2"/>
    <tableColumn id="3" xr3:uid="{00000000-0010-0000-1B00-000003000000}" name="Column3"/>
  </tableColumns>
  <tableStyleInfo name="Sprint 4-style 2" showFirstColumn="1" showLastColumn="1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_29" displayName="Table_29" ref="H9:J15" headerRowCount="0">
  <tableColumns count="3">
    <tableColumn id="1" xr3:uid="{00000000-0010-0000-1C00-000001000000}" name="Column1"/>
    <tableColumn id="2" xr3:uid="{00000000-0010-0000-1C00-000002000000}" name="Column2"/>
    <tableColumn id="3" xr3:uid="{00000000-0010-0000-1C00-000003000000}" name="Column3"/>
  </tableColumns>
  <tableStyleInfo name="Sprint 4-style 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F24:H30" headerRowCount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Burn Chart-style 3" showFirstColumn="1" showLastColumn="1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_30" displayName="Table_30" ref="H30:J36" headerRowCount="0">
  <tableColumns count="3">
    <tableColumn id="1" xr3:uid="{00000000-0010-0000-1D00-000001000000}" name="Column1"/>
    <tableColumn id="2" xr3:uid="{00000000-0010-0000-1D00-000002000000}" name="Column2"/>
    <tableColumn id="3" xr3:uid="{00000000-0010-0000-1D00-000003000000}" name="Column3"/>
  </tableColumns>
  <tableStyleInfo name="Sprint 4-style 4" showFirstColumn="1" showLastColumn="1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_31" displayName="Table_31" ref="H23:J29" headerRowCount="0">
  <tableColumns count="3">
    <tableColumn id="1" xr3:uid="{00000000-0010-0000-1E00-000001000000}" name="Column1"/>
    <tableColumn id="2" xr3:uid="{00000000-0010-0000-1E00-000002000000}" name="Column2"/>
    <tableColumn id="3" xr3:uid="{00000000-0010-0000-1E00-000003000000}" name="Column3"/>
  </tableColumns>
  <tableStyleInfo name="Sprint 4-style 5" showFirstColumn="1" showLastColumn="1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_32" displayName="Table_32" ref="H44:J50" headerRowCount="0">
  <tableColumns count="3">
    <tableColumn id="1" xr3:uid="{00000000-0010-0000-1F00-000001000000}" name="Column1"/>
    <tableColumn id="2" xr3:uid="{00000000-0010-0000-1F00-000002000000}" name="Column2"/>
    <tableColumn id="3" xr3:uid="{00000000-0010-0000-1F00-000003000000}" name="Column3"/>
  </tableColumns>
  <tableStyleInfo name="Sprint 4-style 6" showFirstColumn="1" showLastColumn="1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_33" displayName="Table_33" ref="H16:J22" headerRowCount="0">
  <tableColumns count="3">
    <tableColumn id="1" xr3:uid="{00000000-0010-0000-2000-000001000000}" name="Column1"/>
    <tableColumn id="2" xr3:uid="{00000000-0010-0000-2000-000002000000}" name="Column2"/>
    <tableColumn id="3" xr3:uid="{00000000-0010-0000-2000-000003000000}" name="Column3"/>
  </tableColumns>
  <tableStyleInfo name="Sprint 4-style 7" showFirstColumn="1" showLastColumn="1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_34" displayName="Table_34" ref="H23:J29" headerRowCount="0">
  <tableColumns count="3">
    <tableColumn id="1" xr3:uid="{00000000-0010-0000-2100-000001000000}" name="Column1"/>
    <tableColumn id="2" xr3:uid="{00000000-0010-0000-2100-000002000000}" name="Column2"/>
    <tableColumn id="3" xr3:uid="{00000000-0010-0000-2100-000003000000}" name="Column3"/>
  </tableColumns>
  <tableStyleInfo name="Sprint 5-style" showFirstColumn="1" showLastColumn="1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_35" displayName="Table_35" ref="H9:J15" headerRowCount="0">
  <tableColumns count="3">
    <tableColumn id="1" xr3:uid="{00000000-0010-0000-2200-000001000000}" name="Column1"/>
    <tableColumn id="2" xr3:uid="{00000000-0010-0000-2200-000002000000}" name="Column2"/>
    <tableColumn id="3" xr3:uid="{00000000-0010-0000-2200-000003000000}" name="Column3"/>
  </tableColumns>
  <tableStyleInfo name="Sprint 5-style 2" showFirstColumn="1" showLastColumn="1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_36" displayName="Table_36" ref="H16:J22" headerRowCount="0">
  <tableColumns count="3">
    <tableColumn id="1" xr3:uid="{00000000-0010-0000-2300-000001000000}" name="Column1"/>
    <tableColumn id="2" xr3:uid="{00000000-0010-0000-2300-000002000000}" name="Column2"/>
    <tableColumn id="3" xr3:uid="{00000000-0010-0000-2300-000003000000}" name="Column3"/>
  </tableColumns>
  <tableStyleInfo name="Sprint 5-style 3" showFirstColumn="1" showLastColumn="1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_37" displayName="Table_37" ref="H44:J50" headerRowCount="0">
  <tableColumns count="3">
    <tableColumn id="1" xr3:uid="{00000000-0010-0000-2400-000001000000}" name="Column1"/>
    <tableColumn id="2" xr3:uid="{00000000-0010-0000-2400-000002000000}" name="Column2"/>
    <tableColumn id="3" xr3:uid="{00000000-0010-0000-2400-000003000000}" name="Column3"/>
  </tableColumns>
  <tableStyleInfo name="Sprint 5-style 4" showFirstColumn="1" showLastColumn="1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_38" displayName="Table_38" ref="H30:J36" headerRowCount="0">
  <tableColumns count="3">
    <tableColumn id="1" xr3:uid="{00000000-0010-0000-2500-000001000000}" name="Column1"/>
    <tableColumn id="2" xr3:uid="{00000000-0010-0000-2500-000002000000}" name="Column2"/>
    <tableColumn id="3" xr3:uid="{00000000-0010-0000-2500-000003000000}" name="Column3"/>
  </tableColumns>
  <tableStyleInfo name="Sprint 5-style 5" showFirstColumn="1" showLastColumn="1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_39" displayName="Table_39" ref="H37:J43" headerRowCount="0">
  <tableColumns count="3">
    <tableColumn id="1" xr3:uid="{00000000-0010-0000-2600-000001000000}" name="Column1"/>
    <tableColumn id="2" xr3:uid="{00000000-0010-0000-2600-000002000000}" name="Column2"/>
    <tableColumn id="3" xr3:uid="{00000000-0010-0000-2600-000003000000}" name="Column3"/>
  </tableColumns>
  <tableStyleInfo name="Sprint 5-style 6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F17:H23" headerRowCount="0">
  <tableColumns count="3">
    <tableColumn id="1" xr3:uid="{00000000-0010-0000-0300-000001000000}" name="Column1"/>
    <tableColumn id="2" xr3:uid="{00000000-0010-0000-0300-000002000000}" name="Column2"/>
    <tableColumn id="3" xr3:uid="{00000000-0010-0000-0300-000003000000}" name="Column3"/>
  </tableColumns>
  <tableStyleInfo name="Burn Chart-style 4" showFirstColumn="1" showLastColumn="1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_40" displayName="Table_40" ref="H2:J8" headerRowCount="0">
  <tableColumns count="3">
    <tableColumn id="1" xr3:uid="{00000000-0010-0000-2700-000001000000}" name="Column1"/>
    <tableColumn id="2" xr3:uid="{00000000-0010-0000-2700-000002000000}" name="Column2"/>
    <tableColumn id="3" xr3:uid="{00000000-0010-0000-2700-000003000000}" name="Column3"/>
  </tableColumns>
  <tableStyleInfo name="Sprint 5-style 7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F31:H37" headerRowCount="0">
  <tableColumns count="3">
    <tableColumn id="1" xr3:uid="{00000000-0010-0000-0400-000001000000}" name="Column1"/>
    <tableColumn id="2" xr3:uid="{00000000-0010-0000-0400-000002000000}" name="Column2"/>
    <tableColumn id="3" xr3:uid="{00000000-0010-0000-0400-000003000000}" name="Column3"/>
  </tableColumns>
  <tableStyleInfo name="Burn Chart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6:J22" headerRowCount="0">
  <tableColumns count="3">
    <tableColumn id="1" xr3:uid="{00000000-0010-0000-0500-000001000000}" name="Column1"/>
    <tableColumn id="2" xr3:uid="{00000000-0010-0000-0500-000002000000}" name="Column2"/>
    <tableColumn id="3" xr3:uid="{00000000-0010-0000-0500-000003000000}" name="Column3"/>
  </tableColumns>
  <tableStyleInfo name="Sprint 1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H23:J29" headerRowCount="0">
  <tableColumns count="3">
    <tableColumn id="1" xr3:uid="{00000000-0010-0000-0600-000001000000}" name="Column1"/>
    <tableColumn id="2" xr3:uid="{00000000-0010-0000-0600-000002000000}" name="Column2"/>
    <tableColumn id="3" xr3:uid="{00000000-0010-0000-0600-000003000000}" name="Column3"/>
  </tableColumns>
  <tableStyleInfo name="Sprint 1-style 2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H9:J15" headerRowCount="0">
  <tableColumns count="3">
    <tableColumn id="1" xr3:uid="{00000000-0010-0000-0700-000001000000}" name="Column1"/>
    <tableColumn id="2" xr3:uid="{00000000-0010-0000-0700-000002000000}" name="Column2"/>
    <tableColumn id="3" xr3:uid="{00000000-0010-0000-0700-000003000000}" name="Column3"/>
  </tableColumns>
  <tableStyleInfo name="Sprint 1-style 3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H37:J43" headerRowCount="0">
  <tableColumns count="3">
    <tableColumn id="1" xr3:uid="{00000000-0010-0000-0800-000001000000}" name="Column1"/>
    <tableColumn id="2" xr3:uid="{00000000-0010-0000-0800-000002000000}" name="Column2"/>
    <tableColumn id="3" xr3:uid="{00000000-0010-0000-0800-000003000000}" name="Column3"/>
  </tableColumns>
  <tableStyleInfo name="Sprint 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6" Type="http://schemas.openxmlformats.org/officeDocument/2006/relationships/table" Target="../tables/table32.xml"/><Relationship Id="rId5" Type="http://schemas.openxmlformats.org/officeDocument/2006/relationships/table" Target="../tables/table31.xml"/><Relationship Id="rId4" Type="http://schemas.openxmlformats.org/officeDocument/2006/relationships/table" Target="../tables/table3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7" Type="http://schemas.openxmlformats.org/officeDocument/2006/relationships/table" Target="../tables/table40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Relationship Id="rId6" Type="http://schemas.openxmlformats.org/officeDocument/2006/relationships/table" Target="../tables/table39.xml"/><Relationship Id="rId5" Type="http://schemas.openxmlformats.org/officeDocument/2006/relationships/table" Target="../tables/table38.xml"/><Relationship Id="rId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40"/>
  <sheetViews>
    <sheetView tabSelected="1" workbookViewId="0">
      <selection activeCell="H15" sqref="H15"/>
    </sheetView>
  </sheetViews>
  <sheetFormatPr defaultColWidth="14.42578125" defaultRowHeight="15.75" customHeight="1"/>
  <cols>
    <col min="7" max="7" width="16.42578125" customWidth="1"/>
  </cols>
  <sheetData>
    <row r="1" spans="1:26" ht="15.75" customHeight="1">
      <c r="A1" s="31" t="s">
        <v>0</v>
      </c>
      <c r="B1" s="32"/>
      <c r="C1" s="33"/>
      <c r="D1" s="1"/>
      <c r="E1" s="31" t="s">
        <v>1</v>
      </c>
      <c r="F1" s="32"/>
      <c r="G1" s="32"/>
      <c r="H1" s="3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2</v>
      </c>
      <c r="B2" s="3" t="s">
        <v>3</v>
      </c>
      <c r="C2" s="4" t="s">
        <v>4</v>
      </c>
      <c r="D2" s="1"/>
      <c r="E2" s="2" t="s">
        <v>2</v>
      </c>
      <c r="F2" s="5" t="s">
        <v>5</v>
      </c>
      <c r="G2" s="3" t="s">
        <v>6</v>
      </c>
      <c r="H2" s="4" t="s">
        <v>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6">
        <v>1</v>
      </c>
      <c r="B3" s="7">
        <f>'Sprint 1'!D$9</f>
        <v>16</v>
      </c>
      <c r="C3" s="8">
        <f>'Sprint 1'!D$10</f>
        <v>-3</v>
      </c>
      <c r="D3" s="1"/>
      <c r="E3" s="30">
        <v>1</v>
      </c>
      <c r="F3" s="9">
        <v>1</v>
      </c>
      <c r="G3" s="10">
        <f>IF(SUM('Sprint 1'!J$2:J$8)=0,"",SUM('Sprint 1'!J$2:J$8))</f>
        <v>2</v>
      </c>
      <c r="H3" s="11">
        <f>IF(G3=0,"",C9 - G3)</f>
        <v>174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">
        <v>2</v>
      </c>
      <c r="B4" s="7">
        <f>'Sprint 2'!D$9</f>
        <v>44</v>
      </c>
      <c r="C4" s="8">
        <f>'Sprint 2'!D$10</f>
        <v>6</v>
      </c>
      <c r="D4" s="1"/>
      <c r="E4" s="28"/>
      <c r="F4" s="9">
        <v>2</v>
      </c>
      <c r="G4" s="10">
        <f>IF(SUM('Sprint 1'!J$9:J$15)=0,"",SUM('Sprint 1'!J$9:J$15))</f>
        <v>2</v>
      </c>
      <c r="H4" s="11">
        <f t="shared" ref="H4:H37" si="0">IF(G4="","",H3 - G4)</f>
        <v>172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6">
        <v>3</v>
      </c>
      <c r="B5" s="7">
        <f>'Sprint 3'!D$9</f>
        <v>20</v>
      </c>
      <c r="C5" s="8">
        <f>'Sprint 3'!D$10</f>
        <v>18</v>
      </c>
      <c r="D5" s="1"/>
      <c r="E5" s="28"/>
      <c r="F5" s="9">
        <v>3</v>
      </c>
      <c r="G5" s="10">
        <v>0</v>
      </c>
      <c r="H5" s="11">
        <f t="shared" si="0"/>
        <v>172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6">
        <v>4</v>
      </c>
      <c r="B6" s="7">
        <f>'Sprint 4'!D$9</f>
        <v>64</v>
      </c>
      <c r="C6" s="8">
        <f>'Sprint 4'!D$10</f>
        <v>64</v>
      </c>
      <c r="D6" s="1"/>
      <c r="E6" s="28"/>
      <c r="F6" s="9">
        <v>4</v>
      </c>
      <c r="G6" s="10">
        <f>IF(SUM('Sprint 1'!J$23:J$29)=0,"",SUM('Sprint 1'!J$23:J$29))</f>
        <v>4</v>
      </c>
      <c r="H6" s="11">
        <f t="shared" si="0"/>
        <v>168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6">
        <v>5</v>
      </c>
      <c r="B7" s="7">
        <f>'Sprint 5'!D$9</f>
        <v>32</v>
      </c>
      <c r="C7" s="8">
        <f>'Sprint 5'!D$10</f>
        <v>32</v>
      </c>
      <c r="D7" s="1"/>
      <c r="E7" s="28"/>
      <c r="F7" s="9">
        <v>5</v>
      </c>
      <c r="G7" s="10">
        <f>IF(SUM('Sprint 1'!J$30:J$36)=0,"",SUM('Sprint 1'!J$30:J$36))</f>
        <v>4</v>
      </c>
      <c r="H7" s="11">
        <f t="shared" si="0"/>
        <v>164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2"/>
      <c r="B8" s="12"/>
      <c r="C8" s="12"/>
      <c r="D8" s="1"/>
      <c r="E8" s="28"/>
      <c r="F8" s="9">
        <v>6</v>
      </c>
      <c r="G8" s="10">
        <f>IF(SUM('Sprint 1'!J$37:J$43)=0,"",SUM('Sprint 1'!J$37:J$43))</f>
        <v>4</v>
      </c>
      <c r="H8" s="11">
        <f t="shared" si="0"/>
        <v>160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2"/>
      <c r="B9" s="13" t="s">
        <v>7</v>
      </c>
      <c r="C9" s="13">
        <f>SUM(B3:B7)</f>
        <v>176</v>
      </c>
      <c r="D9" s="1"/>
      <c r="E9" s="29"/>
      <c r="F9" s="9">
        <v>7</v>
      </c>
      <c r="G9" s="10">
        <f>IF(SUM('Sprint 1'!J$44:J$50)=0,"",SUM('Sprint 1'!J$44:J$50))</f>
        <v>3</v>
      </c>
      <c r="H9" s="11">
        <f t="shared" si="0"/>
        <v>157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2"/>
      <c r="B10" s="13"/>
      <c r="C10" s="12"/>
      <c r="D10" s="1"/>
      <c r="E10" s="34">
        <v>2</v>
      </c>
      <c r="F10" s="9">
        <v>8</v>
      </c>
      <c r="G10" s="10">
        <v>0</v>
      </c>
      <c r="H10" s="11">
        <f>IF(G10="","",H9 - G10)</f>
        <v>157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28"/>
      <c r="F11" s="9">
        <v>9</v>
      </c>
      <c r="G11" s="10">
        <v>0</v>
      </c>
      <c r="H11" s="11">
        <f t="shared" si="0"/>
        <v>157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28"/>
      <c r="F12" s="9">
        <v>10</v>
      </c>
      <c r="G12" s="10">
        <f>IF(SUM('Sprint 2'!J$16:J$22)=0,"",SUM('Sprint 2'!J$16:J$22))</f>
        <v>3</v>
      </c>
      <c r="H12" s="11">
        <f t="shared" si="0"/>
        <v>154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28"/>
      <c r="F13" s="9">
        <v>11</v>
      </c>
      <c r="G13" s="10">
        <f>IF(SUM('Sprint 2'!J$23:J$29)=0,"",SUM('Sprint 2'!J$23:J$29))</f>
        <v>8</v>
      </c>
      <c r="H13" s="11">
        <f t="shared" si="0"/>
        <v>146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"/>
      <c r="C14" s="1"/>
      <c r="D14" s="1"/>
      <c r="E14" s="28"/>
      <c r="F14" s="9">
        <v>12</v>
      </c>
      <c r="G14" s="10">
        <f>IF(SUM('Sprint 2'!J$30:J$36)=0,"",SUM('Sprint 2'!J$30:J$36))</f>
        <v>11</v>
      </c>
      <c r="H14" s="11">
        <f t="shared" si="0"/>
        <v>135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"/>
      <c r="C15" s="1"/>
      <c r="D15" s="1"/>
      <c r="E15" s="28"/>
      <c r="F15" s="9">
        <v>13</v>
      </c>
      <c r="G15" s="10">
        <f>IF(SUM('Sprint 2'!J$37:J$43)=0,"",SUM('Sprint 2'!J$37:J$43))</f>
        <v>8</v>
      </c>
      <c r="H15" s="11">
        <f t="shared" si="0"/>
        <v>127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"/>
      <c r="C16" s="1"/>
      <c r="D16" s="1"/>
      <c r="E16" s="29"/>
      <c r="F16" s="9">
        <v>14</v>
      </c>
      <c r="G16" s="10">
        <f>IF(SUM('Sprint 2'!J$44:J$50)=0,"",SUM('Sprint 2'!J$44:J$50))</f>
        <v>8</v>
      </c>
      <c r="H16" s="11">
        <f t="shared" si="0"/>
        <v>119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"/>
      <c r="C17" s="1"/>
      <c r="D17" s="1"/>
      <c r="E17" s="35">
        <v>3</v>
      </c>
      <c r="F17" s="9">
        <v>15</v>
      </c>
      <c r="G17" s="10">
        <f>IF(SUM('Sprint 3'!J$2:J$8)=0,"",SUM('Sprint 3'!J$2:J$8))</f>
        <v>2</v>
      </c>
      <c r="H17" s="11">
        <f t="shared" si="0"/>
        <v>117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28"/>
      <c r="F18" s="9">
        <v>16</v>
      </c>
      <c r="G18" s="10" t="str">
        <f>IF(SUM('Sprint 3'!J$9:J$15)=0,"",SUM('Sprint 3'!J$9:J$15))</f>
        <v/>
      </c>
      <c r="H18" s="11" t="str">
        <f t="shared" si="0"/>
        <v/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28"/>
      <c r="F19" s="9">
        <v>17</v>
      </c>
      <c r="G19" s="10" t="str">
        <f>IF(SUM('Sprint 3'!J$16:J$22)=0,"",SUM('Sprint 3'!J$16:J$22))</f>
        <v/>
      </c>
      <c r="H19" s="11" t="str">
        <f t="shared" si="0"/>
        <v/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28"/>
      <c r="F20" s="9">
        <v>18</v>
      </c>
      <c r="G20" s="10" t="str">
        <f>IF(SUM('Sprint 3'!J$23:J$29)=0,"",SUM('Sprint 3'!J$23:J$29))</f>
        <v/>
      </c>
      <c r="H20" s="11" t="str">
        <f t="shared" si="0"/>
        <v/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28"/>
      <c r="F21" s="9">
        <v>19</v>
      </c>
      <c r="G21" s="10" t="str">
        <f>IF(SUM('Sprint 3'!J$30:J$36)=0,"",SUM('Sprint 3'!J$30:J$36))</f>
        <v/>
      </c>
      <c r="H21" s="11" t="str">
        <f t="shared" si="0"/>
        <v/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28"/>
      <c r="F22" s="9">
        <v>20</v>
      </c>
      <c r="G22" s="10" t="str">
        <f>IF(SUM('Sprint 3'!J$37:J$43)=0,"",SUM('Sprint 3'!J$37:J$43))</f>
        <v/>
      </c>
      <c r="H22" s="11" t="str">
        <f t="shared" si="0"/>
        <v/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29"/>
      <c r="F23" s="9">
        <v>21</v>
      </c>
      <c r="G23" s="10" t="str">
        <f>IF(SUM('Sprint 3'!J$44:J$50)=0,"",SUM('Sprint 3'!J$44:J$50))</f>
        <v/>
      </c>
      <c r="H23" s="11" t="str">
        <f t="shared" si="0"/>
        <v/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27">
        <v>4</v>
      </c>
      <c r="F24" s="9">
        <v>22</v>
      </c>
      <c r="G24" s="10" t="str">
        <f>IF(SUM('Sprint 4'!J$2:J$8)=0,"",SUM('Sprint 4'!J$2:J$8))</f>
        <v/>
      </c>
      <c r="H24" s="11" t="str">
        <f t="shared" si="0"/>
        <v/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28"/>
      <c r="F25" s="9">
        <v>23</v>
      </c>
      <c r="G25" s="10" t="str">
        <f>IF(SUM('Sprint 4'!J$9:J$15)=0,"",SUM('Sprint 4'!J$9:J$15))</f>
        <v/>
      </c>
      <c r="H25" s="11" t="str">
        <f t="shared" si="0"/>
        <v/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28"/>
      <c r="F26" s="9">
        <v>24</v>
      </c>
      <c r="G26" s="10" t="str">
        <f>IF(SUM('Sprint 4'!J$16:J$22)=0,"",SUM('Sprint 4'!J$16:J$22))</f>
        <v/>
      </c>
      <c r="H26" s="11" t="str">
        <f t="shared" si="0"/>
        <v/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28"/>
      <c r="F27" s="9">
        <v>25</v>
      </c>
      <c r="G27" s="10" t="str">
        <f>IF(SUM('Sprint 4'!J$23:J$29)=0,"",SUM('Sprint 4'!J$23:J$29))</f>
        <v/>
      </c>
      <c r="H27" s="11" t="str">
        <f t="shared" si="0"/>
        <v/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28"/>
      <c r="F28" s="9">
        <v>26</v>
      </c>
      <c r="G28" s="10" t="str">
        <f>IF(SUM('Sprint 4'!J$30:J$36)=0,"",SUM('Sprint 4'!J$30:J$36))</f>
        <v/>
      </c>
      <c r="H28" s="11" t="str">
        <f t="shared" si="0"/>
        <v/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28"/>
      <c r="F29" s="9">
        <v>27</v>
      </c>
      <c r="G29" s="10" t="str">
        <f>IF(SUM('Sprint 4'!J$37:J$43)=0,"",SUM('Sprint 4'!J$37:J$43))</f>
        <v/>
      </c>
      <c r="H29" s="11" t="str">
        <f t="shared" si="0"/>
        <v/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9"/>
      <c r="F30" s="9">
        <v>28</v>
      </c>
      <c r="G30" s="10" t="str">
        <f>IF(SUM('Sprint 4'!J$44:J$50)=0,"",SUM('Sprint 4'!J$44:J$50))</f>
        <v/>
      </c>
      <c r="H30" s="11" t="str">
        <f t="shared" si="0"/>
        <v/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30">
        <v>5</v>
      </c>
      <c r="F31" s="9">
        <v>29</v>
      </c>
      <c r="G31" s="10" t="str">
        <f>IF(SUM('Sprint 5'!J$2:J$8)=0,"",SUM('Sprint 5'!J$2:J$8))</f>
        <v/>
      </c>
      <c r="H31" s="11" t="str">
        <f t="shared" si="0"/>
        <v/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28"/>
      <c r="F32" s="9">
        <v>30</v>
      </c>
      <c r="G32" s="10" t="str">
        <f>IF(SUM('Sprint 5'!J$9:J$15)=0,"",SUM('Sprint 5'!J$9:J$15))</f>
        <v/>
      </c>
      <c r="H32" s="11" t="str">
        <f t="shared" si="0"/>
        <v/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28"/>
      <c r="F33" s="9">
        <v>31</v>
      </c>
      <c r="G33" s="10" t="str">
        <f>IF(SUM('Sprint 5'!J$16:J$22)=0,"",SUM('Sprint 5'!J$16:J$22))</f>
        <v/>
      </c>
      <c r="H33" s="11" t="str">
        <f t="shared" si="0"/>
        <v/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28"/>
      <c r="F34" s="9">
        <v>32</v>
      </c>
      <c r="G34" s="10" t="str">
        <f>IF(SUM('Sprint 5'!J$23:J$29)=0,"",SUM('Sprint 5'!J$23:J$29))</f>
        <v/>
      </c>
      <c r="H34" s="11" t="str">
        <f t="shared" si="0"/>
        <v/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28"/>
      <c r="F35" s="9">
        <v>33</v>
      </c>
      <c r="G35" s="10" t="str">
        <f>IF(SUM('Sprint 5'!J$30:J$36)=0,"",SUM('Sprint 5'!J$30:J$36))</f>
        <v/>
      </c>
      <c r="H35" s="11" t="str">
        <f t="shared" si="0"/>
        <v/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28"/>
      <c r="F36" s="9">
        <v>34</v>
      </c>
      <c r="G36" s="10" t="str">
        <f>IF(SUM('Sprint 5'!J$37:J$43)=0,"",SUM('Sprint 5'!J$37:J$43))</f>
        <v/>
      </c>
      <c r="H36" s="11" t="str">
        <f t="shared" si="0"/>
        <v/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29"/>
      <c r="F37" s="9">
        <v>35</v>
      </c>
      <c r="G37" s="10" t="str">
        <f>IF(SUM('Sprint 5'!J$44:J$50)=0,"",SUM('Sprint 5'!J$44:J$50))</f>
        <v/>
      </c>
      <c r="H37" s="11" t="str">
        <f t="shared" si="0"/>
        <v/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</sheetData>
  <mergeCells count="7">
    <mergeCell ref="E24:E30"/>
    <mergeCell ref="E31:E37"/>
    <mergeCell ref="A1:C1"/>
    <mergeCell ref="E1:H1"/>
    <mergeCell ref="E3:E9"/>
    <mergeCell ref="E10:E16"/>
    <mergeCell ref="E17:E23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C4" sqref="C4"/>
    </sheetView>
  </sheetViews>
  <sheetFormatPr defaultColWidth="14.42578125" defaultRowHeight="15.75" customHeight="1"/>
  <cols>
    <col min="2" max="2" width="48.7109375" customWidth="1"/>
  </cols>
  <sheetData>
    <row r="1" spans="1:26" ht="15.75" customHeight="1">
      <c r="A1" s="1"/>
      <c r="B1" s="14" t="s">
        <v>8</v>
      </c>
      <c r="C1" s="14" t="s">
        <v>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3" t="s">
        <v>10</v>
      </c>
      <c r="C2" s="15" t="s">
        <v>11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3" t="s">
        <v>12</v>
      </c>
      <c r="C3" s="15" t="s">
        <v>11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3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3" t="s">
        <v>14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3" t="s">
        <v>15</v>
      </c>
      <c r="C6" s="1" t="s">
        <v>11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3" t="s">
        <v>16</v>
      </c>
      <c r="C7" s="1" t="s">
        <v>11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3" t="s">
        <v>17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3" t="s">
        <v>18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3" t="s">
        <v>19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3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3" t="s">
        <v>21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3" t="s">
        <v>22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3" t="s">
        <v>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3" t="s">
        <v>24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3" t="s">
        <v>25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3" t="s">
        <v>26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3" t="s">
        <v>27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3" t="s">
        <v>28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3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3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3" t="s">
        <v>31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3" t="s">
        <v>32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50"/>
  <sheetViews>
    <sheetView workbookViewId="0">
      <pane ySplit="1" topLeftCell="A2" activePane="bottomLeft" state="frozen"/>
      <selection pane="bottomLeft" activeCell="M15" sqref="M15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2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2" ht="15.75" customHeight="1">
      <c r="A2" s="19" t="s">
        <v>39</v>
      </c>
      <c r="B2" s="20">
        <v>4</v>
      </c>
      <c r="C2" s="20">
        <f t="shared" ref="C2:C4" si="0">SUMIF(I2:I50, A2, J2:J50)</f>
        <v>4.5</v>
      </c>
      <c r="D2" s="20">
        <f t="shared" ref="D2:D4" si="1">B2-C2</f>
        <v>-0.5</v>
      </c>
      <c r="E2" s="21">
        <f t="shared" ref="E2:E4" si="2">C2/B2</f>
        <v>1.125</v>
      </c>
      <c r="F2" s="17"/>
      <c r="G2" s="30">
        <v>1</v>
      </c>
      <c r="H2" s="22" t="s">
        <v>40</v>
      </c>
      <c r="I2" s="10" t="s">
        <v>39</v>
      </c>
      <c r="J2" s="11">
        <v>2</v>
      </c>
    </row>
    <row r="3" spans="1:12" ht="15.75" customHeight="1">
      <c r="A3" s="19" t="s">
        <v>41</v>
      </c>
      <c r="B3" s="20">
        <v>8</v>
      </c>
      <c r="C3" s="20">
        <f t="shared" si="0"/>
        <v>8.5</v>
      </c>
      <c r="D3" s="20">
        <f t="shared" si="1"/>
        <v>-0.5</v>
      </c>
      <c r="E3" s="21">
        <f t="shared" si="2"/>
        <v>1.0625</v>
      </c>
      <c r="F3" s="17"/>
      <c r="G3" s="28"/>
      <c r="H3" s="22"/>
      <c r="I3" s="10"/>
      <c r="J3" s="11"/>
    </row>
    <row r="4" spans="1:12" ht="15.75" customHeight="1">
      <c r="A4" s="19" t="s">
        <v>42</v>
      </c>
      <c r="B4" s="20">
        <v>4</v>
      </c>
      <c r="C4" s="20">
        <f t="shared" si="0"/>
        <v>6</v>
      </c>
      <c r="D4" s="20">
        <f t="shared" si="1"/>
        <v>-2</v>
      </c>
      <c r="E4" s="21">
        <f t="shared" si="2"/>
        <v>1.5</v>
      </c>
      <c r="F4" s="17"/>
      <c r="G4" s="28"/>
      <c r="H4" s="22"/>
      <c r="I4" s="10"/>
      <c r="J4" s="11"/>
    </row>
    <row r="5" spans="1:12" ht="15.75" customHeight="1">
      <c r="G5" s="28"/>
      <c r="H5" s="22"/>
      <c r="I5" s="10"/>
      <c r="J5" s="11"/>
    </row>
    <row r="6" spans="1:12" ht="15.75" customHeight="1">
      <c r="G6" s="28"/>
      <c r="H6" s="9"/>
      <c r="I6" s="10"/>
      <c r="J6" s="11"/>
    </row>
    <row r="7" spans="1:12" ht="15.75" customHeight="1">
      <c r="G7" s="28"/>
      <c r="H7" s="9"/>
      <c r="I7" s="10"/>
      <c r="J7" s="11"/>
    </row>
    <row r="8" spans="1:12" ht="15.75" customHeight="1">
      <c r="G8" s="29"/>
      <c r="H8" s="9"/>
      <c r="I8" s="10"/>
      <c r="J8" s="11"/>
    </row>
    <row r="9" spans="1:12" ht="15.75" customHeight="1">
      <c r="C9" s="23" t="s">
        <v>43</v>
      </c>
      <c r="D9" s="24">
        <f>SUM(B2:B4)</f>
        <v>16</v>
      </c>
      <c r="G9" s="34">
        <v>2</v>
      </c>
      <c r="H9" s="22" t="s">
        <v>44</v>
      </c>
      <c r="I9" s="10" t="s">
        <v>42</v>
      </c>
      <c r="J9" s="11">
        <v>2</v>
      </c>
    </row>
    <row r="10" spans="1:12" ht="15.75" customHeight="1">
      <c r="C10" s="23" t="s">
        <v>45</v>
      </c>
      <c r="D10" s="24">
        <f>SUM(D2:D4)</f>
        <v>-3</v>
      </c>
      <c r="G10" s="28"/>
      <c r="H10" s="22"/>
      <c r="I10" s="10"/>
      <c r="J10" s="11"/>
    </row>
    <row r="11" spans="1:12" ht="15.75" customHeight="1">
      <c r="G11" s="28"/>
      <c r="H11" s="9"/>
      <c r="I11" s="10"/>
      <c r="J11" s="11"/>
    </row>
    <row r="12" spans="1:12" ht="15.75" customHeight="1">
      <c r="G12" s="28"/>
      <c r="H12" s="9"/>
      <c r="I12" s="10"/>
      <c r="J12" s="11"/>
    </row>
    <row r="13" spans="1:12" ht="15.75" customHeight="1">
      <c r="G13" s="28"/>
      <c r="H13" s="9"/>
      <c r="I13" s="10"/>
      <c r="J13" s="11"/>
    </row>
    <row r="14" spans="1:12" ht="15.75" customHeight="1">
      <c r="D14" s="25" t="s">
        <v>46</v>
      </c>
      <c r="G14" s="28"/>
      <c r="H14" s="9"/>
      <c r="I14" s="10"/>
      <c r="J14" s="11"/>
    </row>
    <row r="15" spans="1:12" ht="15.75" customHeight="1">
      <c r="G15" s="29"/>
      <c r="H15" s="9"/>
      <c r="I15" s="10"/>
      <c r="J15" s="11"/>
    </row>
    <row r="16" spans="1:12" ht="15.75" customHeight="1">
      <c r="G16" s="35">
        <v>3</v>
      </c>
      <c r="H16" s="22"/>
      <c r="I16" s="10"/>
      <c r="J16" s="11"/>
      <c r="L16" s="25" t="s">
        <v>47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22" t="s">
        <v>48</v>
      </c>
      <c r="I23" s="10" t="s">
        <v>39</v>
      </c>
      <c r="J23" s="11">
        <v>2</v>
      </c>
    </row>
    <row r="24" spans="7:10" ht="15.75" customHeight="1">
      <c r="G24" s="28"/>
      <c r="H24" s="22" t="s">
        <v>48</v>
      </c>
      <c r="I24" s="10" t="s">
        <v>42</v>
      </c>
      <c r="J24" s="11">
        <v>2</v>
      </c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22" t="s">
        <v>48</v>
      </c>
      <c r="I30" s="10" t="s">
        <v>41</v>
      </c>
      <c r="J30" s="11">
        <v>4</v>
      </c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1" ht="15.75" customHeight="1">
      <c r="G33" s="28"/>
      <c r="H33" s="9"/>
      <c r="I33" s="10"/>
      <c r="J33" s="11"/>
    </row>
    <row r="34" spans="7:11" ht="15.75" customHeight="1">
      <c r="G34" s="28"/>
      <c r="H34" s="9"/>
      <c r="I34" s="10"/>
      <c r="J34" s="11"/>
    </row>
    <row r="35" spans="7:11" ht="15.75" customHeight="1">
      <c r="G35" s="28"/>
      <c r="H35" s="9"/>
      <c r="I35" s="10"/>
      <c r="J35" s="11"/>
    </row>
    <row r="36" spans="7:11" ht="15.75" customHeight="1">
      <c r="G36" s="29"/>
      <c r="H36" s="9"/>
      <c r="I36" s="10"/>
      <c r="J36" s="11"/>
    </row>
    <row r="37" spans="7:11" ht="15.75" customHeight="1">
      <c r="G37" s="34">
        <v>6</v>
      </c>
      <c r="H37" s="22" t="s">
        <v>40</v>
      </c>
      <c r="I37" s="10" t="s">
        <v>41</v>
      </c>
      <c r="J37" s="11">
        <v>4</v>
      </c>
    </row>
    <row r="38" spans="7:11" ht="15.75" customHeight="1">
      <c r="G38" s="28"/>
      <c r="H38" s="9"/>
      <c r="I38" s="10"/>
      <c r="J38" s="11"/>
    </row>
    <row r="39" spans="7:11" ht="15.75" customHeight="1">
      <c r="G39" s="28"/>
      <c r="H39" s="9"/>
      <c r="I39" s="10"/>
      <c r="J39" s="11"/>
    </row>
    <row r="40" spans="7:11" ht="15">
      <c r="G40" s="28"/>
      <c r="H40" s="9"/>
      <c r="I40" s="10"/>
      <c r="J40" s="11"/>
    </row>
    <row r="41" spans="7:11" ht="15">
      <c r="G41" s="28"/>
      <c r="H41" s="9"/>
      <c r="I41" s="10"/>
      <c r="J41" s="11"/>
    </row>
    <row r="42" spans="7:11" ht="15">
      <c r="G42" s="28"/>
      <c r="H42" s="9"/>
      <c r="I42" s="10"/>
      <c r="J42" s="11"/>
    </row>
    <row r="43" spans="7:11" ht="15">
      <c r="G43" s="29"/>
      <c r="H43" s="9"/>
      <c r="I43" s="10"/>
      <c r="J43" s="11"/>
    </row>
    <row r="44" spans="7:11" ht="15">
      <c r="G44" s="35">
        <v>7</v>
      </c>
      <c r="H44" s="9" t="s">
        <v>48</v>
      </c>
      <c r="I44" s="10" t="s">
        <v>39</v>
      </c>
      <c r="J44" s="11">
        <v>0.5</v>
      </c>
      <c r="K44" s="26" t="s">
        <v>59</v>
      </c>
    </row>
    <row r="45" spans="7:11" ht="15">
      <c r="G45" s="28"/>
      <c r="H45" s="9" t="s">
        <v>48</v>
      </c>
      <c r="I45" s="10" t="s">
        <v>41</v>
      </c>
      <c r="J45" s="11">
        <v>0.5</v>
      </c>
      <c r="K45" s="26" t="s">
        <v>60</v>
      </c>
    </row>
    <row r="46" spans="7:11" ht="15">
      <c r="G46" s="28"/>
      <c r="H46" s="9" t="s">
        <v>44</v>
      </c>
      <c r="I46" s="10" t="s">
        <v>42</v>
      </c>
      <c r="J46" s="11">
        <v>2</v>
      </c>
      <c r="K46" s="26" t="s">
        <v>61</v>
      </c>
    </row>
    <row r="47" spans="7:11" ht="15">
      <c r="G47" s="28"/>
      <c r="H47" s="9"/>
      <c r="I47" s="10"/>
      <c r="J47" s="11"/>
      <c r="K47" s="26"/>
    </row>
    <row r="48" spans="7:11" ht="15">
      <c r="G48" s="28"/>
      <c r="H48" s="9"/>
      <c r="I48" s="10"/>
      <c r="J48" s="11"/>
      <c r="K48" s="26"/>
    </row>
    <row r="49" spans="7:11" ht="15">
      <c r="G49" s="28"/>
      <c r="H49" s="9"/>
      <c r="I49" s="10"/>
      <c r="J49" s="11"/>
      <c r="K49" s="26"/>
    </row>
    <row r="50" spans="7:11" ht="15">
      <c r="G50" s="29"/>
      <c r="H50" s="9"/>
      <c r="I50" s="10"/>
      <c r="J50" s="11"/>
      <c r="K50" s="26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phoneticPr fontId="12" type="noConversion"/>
  <dataValidations count="1">
    <dataValidation type="list" allowBlank="1" sqref="I2:I50" xr:uid="{00000000-0002-0000-02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50"/>
  <sheetViews>
    <sheetView topLeftCell="A31" workbookViewId="0">
      <selection activeCell="H46" sqref="H4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49</v>
      </c>
      <c r="B2" s="20">
        <v>32</v>
      </c>
      <c r="C2" s="20">
        <f>SUMIF(I2:I50, A2, J2:J50)</f>
        <v>38</v>
      </c>
      <c r="D2" s="20">
        <f t="shared" ref="D2:D4" si="0">B2-C2</f>
        <v>-6</v>
      </c>
      <c r="E2" s="21">
        <f t="shared" ref="E2:E4" si="1">C2/B2</f>
        <v>1.1875</v>
      </c>
      <c r="F2" s="17"/>
      <c r="G2" s="30">
        <v>1</v>
      </c>
      <c r="H2" s="9"/>
      <c r="I2" s="10"/>
      <c r="J2" s="11"/>
    </row>
    <row r="3" spans="1:10" ht="15.75" customHeight="1">
      <c r="A3" s="19" t="s">
        <v>50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51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44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 t="s">
        <v>48</v>
      </c>
      <c r="I16" s="10" t="s">
        <v>49</v>
      </c>
      <c r="J16" s="11">
        <v>3</v>
      </c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 t="s">
        <v>40</v>
      </c>
      <c r="I23" s="10" t="s">
        <v>49</v>
      </c>
      <c r="J23" s="11">
        <v>8</v>
      </c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 t="s">
        <v>48</v>
      </c>
      <c r="I30" s="10" t="s">
        <v>49</v>
      </c>
      <c r="J30" s="11">
        <v>3</v>
      </c>
    </row>
    <row r="31" spans="7:10" ht="15.75" customHeight="1">
      <c r="G31" s="28"/>
      <c r="H31" s="9" t="s">
        <v>40</v>
      </c>
      <c r="I31" s="10" t="s">
        <v>49</v>
      </c>
      <c r="J31" s="11">
        <v>8</v>
      </c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 t="s">
        <v>48</v>
      </c>
      <c r="I37" s="10" t="s">
        <v>49</v>
      </c>
      <c r="J37" s="11">
        <v>4</v>
      </c>
    </row>
    <row r="38" spans="7:10" ht="15">
      <c r="G38" s="28"/>
      <c r="H38" s="9" t="s">
        <v>40</v>
      </c>
      <c r="I38" s="10" t="s">
        <v>49</v>
      </c>
      <c r="J38" s="11">
        <v>4</v>
      </c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 t="s">
        <v>48</v>
      </c>
      <c r="I44" s="10" t="s">
        <v>49</v>
      </c>
      <c r="J44" s="11">
        <v>4</v>
      </c>
    </row>
    <row r="45" spans="7:10" ht="15">
      <c r="G45" s="28"/>
      <c r="H45" s="9" t="s">
        <v>40</v>
      </c>
      <c r="I45" s="10" t="s">
        <v>49</v>
      </c>
      <c r="J45" s="11">
        <v>4</v>
      </c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3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50"/>
  <sheetViews>
    <sheetView workbookViewId="0">
      <selection activeCell="E26" sqref="E26"/>
    </sheetView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52</v>
      </c>
      <c r="B2" s="20">
        <v>8</v>
      </c>
      <c r="C2" s="20">
        <f>SUMIF(I2:I50, A2, J2:J50)</f>
        <v>2</v>
      </c>
      <c r="D2" s="20">
        <f t="shared" ref="D2:D4" si="0">B2-C2</f>
        <v>6</v>
      </c>
      <c r="E2" s="21">
        <f t="shared" ref="E2:E4" si="1">C2/B2</f>
        <v>0.25</v>
      </c>
      <c r="F2" s="17"/>
      <c r="G2" s="30">
        <v>1</v>
      </c>
      <c r="H2" s="22" t="s">
        <v>48</v>
      </c>
      <c r="I2" s="10" t="s">
        <v>52</v>
      </c>
      <c r="J2" s="11">
        <v>2</v>
      </c>
    </row>
    <row r="3" spans="1:10" ht="15.75" customHeight="1">
      <c r="A3" s="19" t="s">
        <v>53</v>
      </c>
      <c r="B3" s="20">
        <v>8</v>
      </c>
      <c r="C3" s="20">
        <v>0</v>
      </c>
      <c r="D3" s="20">
        <f t="shared" si="0"/>
        <v>8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 t="s">
        <v>54</v>
      </c>
      <c r="B4" s="20">
        <v>4</v>
      </c>
      <c r="C4" s="20">
        <v>0</v>
      </c>
      <c r="D4" s="20">
        <f t="shared" si="0"/>
        <v>4</v>
      </c>
      <c r="E4" s="21">
        <f t="shared" si="1"/>
        <v>0</v>
      </c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20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18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4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55</v>
      </c>
      <c r="B2" s="20">
        <v>32</v>
      </c>
      <c r="C2" s="20">
        <f>SUMIF(I2:I50, A2, J2:J50)</f>
        <v>0</v>
      </c>
      <c r="D2" s="20">
        <f t="shared" ref="D2:D3" si="0">B2-C2</f>
        <v>32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56</v>
      </c>
      <c r="B3" s="20">
        <v>32</v>
      </c>
      <c r="C3" s="20">
        <v>0</v>
      </c>
      <c r="D3" s="20">
        <f t="shared" si="0"/>
        <v>32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64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64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5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50"/>
  <sheetViews>
    <sheetView workbookViewId="0"/>
  </sheetViews>
  <sheetFormatPr defaultColWidth="14.42578125" defaultRowHeight="15.75" customHeight="1"/>
  <cols>
    <col min="1" max="1" width="18" customWidth="1"/>
    <col min="5" max="5" width="17" customWidth="1"/>
    <col min="10" max="10" width="16.5703125" customWidth="1"/>
  </cols>
  <sheetData>
    <row r="1" spans="1:10" ht="15.75" customHeight="1">
      <c r="A1" s="16" t="s">
        <v>33</v>
      </c>
      <c r="B1" s="16" t="s">
        <v>34</v>
      </c>
      <c r="C1" s="16" t="s">
        <v>35</v>
      </c>
      <c r="D1" s="16" t="s">
        <v>4</v>
      </c>
      <c r="E1" s="16" t="s">
        <v>36</v>
      </c>
      <c r="F1" s="17"/>
      <c r="G1" s="18" t="s">
        <v>5</v>
      </c>
      <c r="H1" s="16" t="s">
        <v>37</v>
      </c>
      <c r="I1" s="18" t="s">
        <v>38</v>
      </c>
      <c r="J1" s="18" t="s">
        <v>6</v>
      </c>
    </row>
    <row r="2" spans="1:10" ht="15.75" customHeight="1">
      <c r="A2" s="19" t="s">
        <v>57</v>
      </c>
      <c r="B2" s="20">
        <v>16</v>
      </c>
      <c r="C2" s="20">
        <f>SUMIF(I2:I50, A2, J2:J50)</f>
        <v>0</v>
      </c>
      <c r="D2" s="20">
        <f t="shared" ref="D2:D3" si="0">B2-C2</f>
        <v>16</v>
      </c>
      <c r="E2" s="21">
        <f t="shared" ref="E2:E3" si="1">C2/B2</f>
        <v>0</v>
      </c>
      <c r="F2" s="17"/>
      <c r="G2" s="30">
        <v>1</v>
      </c>
      <c r="H2" s="9"/>
      <c r="I2" s="10"/>
      <c r="J2" s="11"/>
    </row>
    <row r="3" spans="1:10" ht="15.75" customHeight="1">
      <c r="A3" s="19" t="s">
        <v>58</v>
      </c>
      <c r="B3" s="20">
        <v>16</v>
      </c>
      <c r="C3" s="20">
        <v>0</v>
      </c>
      <c r="D3" s="20">
        <f t="shared" si="0"/>
        <v>16</v>
      </c>
      <c r="E3" s="21">
        <f t="shared" si="1"/>
        <v>0</v>
      </c>
      <c r="F3" s="17"/>
      <c r="G3" s="28"/>
      <c r="H3" s="9"/>
      <c r="I3" s="10"/>
      <c r="J3" s="11"/>
    </row>
    <row r="4" spans="1:10" ht="15.75" customHeight="1">
      <c r="A4" s="19"/>
      <c r="B4" s="20"/>
      <c r="C4" s="20"/>
      <c r="D4" s="20"/>
      <c r="E4" s="21"/>
      <c r="F4" s="17"/>
      <c r="G4" s="28"/>
      <c r="H4" s="9"/>
      <c r="I4" s="10"/>
      <c r="J4" s="11"/>
    </row>
    <row r="5" spans="1:10" ht="15.75" customHeight="1">
      <c r="G5" s="28"/>
      <c r="H5" s="9"/>
      <c r="I5" s="10"/>
      <c r="J5" s="11"/>
    </row>
    <row r="6" spans="1:10" ht="15.75" customHeight="1">
      <c r="G6" s="28"/>
      <c r="H6" s="9"/>
      <c r="I6" s="10"/>
      <c r="J6" s="11"/>
    </row>
    <row r="7" spans="1:10" ht="15.75" customHeight="1">
      <c r="G7" s="28"/>
      <c r="H7" s="9"/>
      <c r="I7" s="10"/>
      <c r="J7" s="11"/>
    </row>
    <row r="8" spans="1:10" ht="15.75" customHeight="1">
      <c r="G8" s="29"/>
      <c r="H8" s="9"/>
      <c r="I8" s="10"/>
      <c r="J8" s="11"/>
    </row>
    <row r="9" spans="1:10" ht="15.75" customHeight="1">
      <c r="C9" s="23" t="s">
        <v>43</v>
      </c>
      <c r="D9" s="24">
        <f>SUM(B2:B4)</f>
        <v>32</v>
      </c>
      <c r="G9" s="34">
        <v>2</v>
      </c>
      <c r="H9" s="9"/>
      <c r="I9" s="10"/>
      <c r="J9" s="11"/>
    </row>
    <row r="10" spans="1:10" ht="15.75" customHeight="1">
      <c r="C10" s="23" t="s">
        <v>45</v>
      </c>
      <c r="D10" s="24">
        <f>SUM(D2:D4)</f>
        <v>32</v>
      </c>
      <c r="G10" s="28"/>
      <c r="H10" s="9"/>
      <c r="I10" s="10"/>
      <c r="J10" s="11"/>
    </row>
    <row r="11" spans="1:10" ht="15.75" customHeight="1">
      <c r="G11" s="28"/>
      <c r="H11" s="9"/>
      <c r="I11" s="10"/>
      <c r="J11" s="11"/>
    </row>
    <row r="12" spans="1:10" ht="15.75" customHeight="1">
      <c r="G12" s="28"/>
      <c r="H12" s="9"/>
      <c r="I12" s="10"/>
      <c r="J12" s="11"/>
    </row>
    <row r="13" spans="1:10" ht="15.75" customHeight="1">
      <c r="G13" s="28"/>
      <c r="H13" s="9"/>
      <c r="I13" s="10"/>
      <c r="J13" s="11"/>
    </row>
    <row r="14" spans="1:10" ht="15.75" customHeight="1">
      <c r="G14" s="28"/>
      <c r="H14" s="9"/>
      <c r="I14" s="10"/>
      <c r="J14" s="11"/>
    </row>
    <row r="15" spans="1:10" ht="15.75" customHeight="1">
      <c r="G15" s="29"/>
      <c r="H15" s="9"/>
      <c r="I15" s="10"/>
      <c r="J15" s="11"/>
    </row>
    <row r="16" spans="1:10" ht="15.75" customHeight="1">
      <c r="G16" s="35">
        <v>3</v>
      </c>
      <c r="H16" s="9"/>
      <c r="I16" s="10"/>
      <c r="J16" s="11"/>
    </row>
    <row r="17" spans="7:10" ht="15.75" customHeight="1">
      <c r="G17" s="28"/>
      <c r="H17" s="9"/>
      <c r="I17" s="10"/>
      <c r="J17" s="11"/>
    </row>
    <row r="18" spans="7:10" ht="15.75" customHeight="1">
      <c r="G18" s="28"/>
      <c r="H18" s="9"/>
      <c r="I18" s="10"/>
      <c r="J18" s="11"/>
    </row>
    <row r="19" spans="7:10" ht="15.75" customHeight="1">
      <c r="G19" s="28"/>
      <c r="H19" s="9"/>
      <c r="I19" s="10"/>
      <c r="J19" s="11"/>
    </row>
    <row r="20" spans="7:10" ht="15.75" customHeight="1">
      <c r="G20" s="28"/>
      <c r="H20" s="9"/>
      <c r="I20" s="10"/>
      <c r="J20" s="11"/>
    </row>
    <row r="21" spans="7:10" ht="15.75" customHeight="1">
      <c r="G21" s="28"/>
      <c r="H21" s="9"/>
      <c r="I21" s="10"/>
      <c r="J21" s="11"/>
    </row>
    <row r="22" spans="7:10" ht="15.75" customHeight="1">
      <c r="G22" s="29"/>
      <c r="H22" s="9"/>
      <c r="I22" s="10"/>
      <c r="J22" s="11"/>
    </row>
    <row r="23" spans="7:10" ht="15.75" customHeight="1">
      <c r="G23" s="27">
        <v>4</v>
      </c>
      <c r="H23" s="9"/>
      <c r="I23" s="10"/>
      <c r="J23" s="11"/>
    </row>
    <row r="24" spans="7:10" ht="15.75" customHeight="1">
      <c r="G24" s="28"/>
      <c r="H24" s="9"/>
      <c r="I24" s="10"/>
      <c r="J24" s="11"/>
    </row>
    <row r="25" spans="7:10" ht="15.75" customHeight="1">
      <c r="G25" s="28"/>
      <c r="H25" s="9"/>
      <c r="I25" s="10"/>
      <c r="J25" s="11"/>
    </row>
    <row r="26" spans="7:10" ht="15.75" customHeight="1">
      <c r="G26" s="28"/>
      <c r="H26" s="9"/>
      <c r="I26" s="10"/>
      <c r="J26" s="11"/>
    </row>
    <row r="27" spans="7:10" ht="15.75" customHeight="1">
      <c r="G27" s="28"/>
      <c r="H27" s="9"/>
      <c r="I27" s="10"/>
      <c r="J27" s="11"/>
    </row>
    <row r="28" spans="7:10" ht="15.75" customHeight="1">
      <c r="G28" s="28"/>
      <c r="H28" s="9"/>
      <c r="I28" s="10"/>
      <c r="J28" s="11"/>
    </row>
    <row r="29" spans="7:10" ht="15.75" customHeight="1">
      <c r="G29" s="29"/>
      <c r="H29" s="9"/>
      <c r="I29" s="10"/>
      <c r="J29" s="11"/>
    </row>
    <row r="30" spans="7:10" ht="15.75" customHeight="1">
      <c r="G30" s="30">
        <v>5</v>
      </c>
      <c r="H30" s="9"/>
      <c r="I30" s="10"/>
      <c r="J30" s="11"/>
    </row>
    <row r="31" spans="7:10" ht="15.75" customHeight="1">
      <c r="G31" s="28"/>
      <c r="H31" s="9"/>
      <c r="I31" s="10"/>
      <c r="J31" s="11"/>
    </row>
    <row r="32" spans="7:10" ht="15.75" customHeight="1">
      <c r="G32" s="28"/>
      <c r="H32" s="9"/>
      <c r="I32" s="10"/>
      <c r="J32" s="11"/>
    </row>
    <row r="33" spans="7:10" ht="15.75" customHeight="1">
      <c r="G33" s="28"/>
      <c r="H33" s="9"/>
      <c r="I33" s="10"/>
      <c r="J33" s="11"/>
    </row>
    <row r="34" spans="7:10" ht="15.75" customHeight="1">
      <c r="G34" s="28"/>
      <c r="H34" s="9"/>
      <c r="I34" s="10"/>
      <c r="J34" s="11"/>
    </row>
    <row r="35" spans="7:10" ht="15.75" customHeight="1">
      <c r="G35" s="28"/>
      <c r="H35" s="9"/>
      <c r="I35" s="10"/>
      <c r="J35" s="11"/>
    </row>
    <row r="36" spans="7:10" ht="15.75" customHeight="1">
      <c r="G36" s="29"/>
      <c r="H36" s="9"/>
      <c r="I36" s="10"/>
      <c r="J36" s="11"/>
    </row>
    <row r="37" spans="7:10" ht="15.75" customHeight="1">
      <c r="G37" s="34">
        <v>6</v>
      </c>
      <c r="H37" s="9"/>
      <c r="I37" s="10"/>
      <c r="J37" s="11"/>
    </row>
    <row r="38" spans="7:10" ht="15">
      <c r="G38" s="28"/>
      <c r="H38" s="9"/>
      <c r="I38" s="10"/>
      <c r="J38" s="11"/>
    </row>
    <row r="39" spans="7:10" ht="15">
      <c r="G39" s="28"/>
      <c r="H39" s="9"/>
      <c r="I39" s="10"/>
      <c r="J39" s="11"/>
    </row>
    <row r="40" spans="7:10" ht="15">
      <c r="G40" s="28"/>
      <c r="H40" s="9"/>
      <c r="I40" s="10"/>
      <c r="J40" s="11"/>
    </row>
    <row r="41" spans="7:10" ht="15">
      <c r="G41" s="28"/>
      <c r="H41" s="9"/>
      <c r="I41" s="10"/>
      <c r="J41" s="11"/>
    </row>
    <row r="42" spans="7:10" ht="15">
      <c r="G42" s="28"/>
      <c r="H42" s="9"/>
      <c r="I42" s="10"/>
      <c r="J42" s="11"/>
    </row>
    <row r="43" spans="7:10" ht="15">
      <c r="G43" s="29"/>
      <c r="H43" s="9"/>
      <c r="I43" s="10"/>
      <c r="J43" s="11"/>
    </row>
    <row r="44" spans="7:10" ht="15">
      <c r="G44" s="35">
        <v>7</v>
      </c>
      <c r="H44" s="9"/>
      <c r="I44" s="10"/>
      <c r="J44" s="11"/>
    </row>
    <row r="45" spans="7:10" ht="15">
      <c r="G45" s="28"/>
      <c r="H45" s="9"/>
      <c r="I45" s="10"/>
      <c r="J45" s="11"/>
    </row>
    <row r="46" spans="7:10" ht="15">
      <c r="G46" s="28"/>
      <c r="H46" s="9"/>
      <c r="I46" s="10"/>
      <c r="J46" s="11"/>
    </row>
    <row r="47" spans="7:10" ht="15">
      <c r="G47" s="28"/>
      <c r="H47" s="9"/>
      <c r="I47" s="10"/>
      <c r="J47" s="11"/>
    </row>
    <row r="48" spans="7:10" ht="15">
      <c r="G48" s="28"/>
      <c r="H48" s="9"/>
      <c r="I48" s="10"/>
      <c r="J48" s="11"/>
    </row>
    <row r="49" spans="7:10" ht="15">
      <c r="G49" s="28"/>
      <c r="H49" s="9"/>
      <c r="I49" s="10"/>
      <c r="J49" s="11"/>
    </row>
    <row r="50" spans="7:10" ht="15">
      <c r="G50" s="29"/>
      <c r="H50" s="9"/>
      <c r="I50" s="10"/>
      <c r="J50" s="11"/>
    </row>
  </sheetData>
  <mergeCells count="7">
    <mergeCell ref="G37:G43"/>
    <mergeCell ref="G44:G50"/>
    <mergeCell ref="G2:G8"/>
    <mergeCell ref="G9:G15"/>
    <mergeCell ref="G16:G22"/>
    <mergeCell ref="G23:G29"/>
    <mergeCell ref="G30:G36"/>
  </mergeCells>
  <dataValidations count="1">
    <dataValidation type="list" allowBlank="1" sqref="I2:I50" xr:uid="{00000000-0002-0000-0600-000000000000}">
      <formula1>$A$2:$A$8</formula1>
    </dataValidation>
  </dataValidation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Burn Chart</vt:lpstr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donal</cp:lastModifiedBy>
  <dcterms:modified xsi:type="dcterms:W3CDTF">2021-01-25T03:04:23Z</dcterms:modified>
</cp:coreProperties>
</file>