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ASE publishing ICSF and\ICSF Experimental Validation Article\"/>
    </mc:Choice>
  </mc:AlternateContent>
  <xr:revisionPtr revIDLastSave="0" documentId="13_ncr:1_{343C292D-ACAD-4E17-AD5C-C1310A564A79}" xr6:coauthVersionLast="45" xr6:coauthVersionMax="45" xr10:uidLastSave="{00000000-0000-0000-0000-000000000000}"/>
  <bookViews>
    <workbookView xWindow="1913" yWindow="270" windowWidth="10829" windowHeight="7560" xr2:uid="{FACE350A-3AAD-4EE9-B271-DF7960D02B72}"/>
  </bookViews>
  <sheets>
    <sheet name="Sheet1" sheetId="1" r:id="rId1"/>
  </sheets>
  <definedNames>
    <definedName name="adj">Sheet1!$F$26</definedName>
    <definedName name="adj_2">Sheet1!$F$28</definedName>
    <definedName name="Cond_Insulation">Sheet1!$E$35</definedName>
    <definedName name="Cond_Tube">Sheet1!$E$37</definedName>
    <definedName name="Conv_InsulationAir">Sheet1!$E$33</definedName>
    <definedName name="Conv_WaterTube">Sheet1!#REF!</definedName>
    <definedName name="factor_1">Sheet1!$E$30</definedName>
    <definedName name="factor_2">Sheet1!$E$32</definedName>
    <definedName name="factor_3">Sheet1!$E$34</definedName>
    <definedName name="factor_4">Sheet1!$E$36</definedName>
    <definedName name="Modelica.Constants.pi">Sheet1!$G$17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6" i="1" l="1"/>
  <c r="E37" i="1" s="1" a="1"/>
  <c r="E37" i="1" s="1"/>
  <c r="D37" i="1" s="1"/>
  <c r="E34" i="1"/>
  <c r="E35" i="1" s="1"/>
  <c r="D35" i="1" s="1"/>
  <c r="E32" i="1"/>
  <c r="E33" i="1" s="1"/>
  <c r="D33" i="1" s="1"/>
  <c r="E30" i="1"/>
  <c r="E31" i="1" s="1"/>
  <c r="D31" i="1" s="1"/>
  <c r="E21" i="1"/>
  <c r="E23" i="1"/>
  <c r="G9" i="1"/>
  <c r="G17" i="1"/>
  <c r="B42" i="1" l="1"/>
  <c r="B4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<sst xmlns="http://schemas.openxmlformats.org/spreadsheetml/2006/main" count="27" uniqueCount="26">
  <si>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Gc_Receiver = 3.66 * 401 / (2 * (0.003175 + 0.01905)) * (2 * Modelica.Constants.pi * (0.003175 + 0.01905) * 0.01 + 2 * Modelica.Constants.pi * (0.003175 + 0.01905) ^ 2)</t>
  </si>
  <si>
    <t xml:space="preserve">    //parameter Real Conv_Receiver = 0.0534;</t>
  </si>
  <si>
    <t xml:space="preserve">    parameter Real Conv_Receiver = adj_2 * 5;</t>
  </si>
  <si>
    <t xml:space="preserve">    // 0.07 "Convection Heat Transfer of Receiver to air h(=10)*A(=0.004m2)";</t>
  </si>
  <si>
    <t xml:space="preserve">    //parameter Real Conv_Receiver = 0.0618321 "Convection Heat Transfer of Receiver to air h(=10)*A(=0.004m2)";</t>
  </si>
  <si>
    <t xml:space="preserve">    parameter Real adj = 0.21;</t>
  </si>
  <si>
    <t xml:space="preserve">    //0.26;</t>
  </si>
  <si>
    <t xml:space="preserve">    parameter Real adj_2 = 0.7;</t>
  </si>
  <si>
    <t xml:space="preserve">  parameter Real Cond_RecToEnv = adj_2 * 0.083 "This is a thermal conductivity to determine the amount of heat lost to the environment from the receiver";</t>
  </si>
  <si>
    <t xml:space="preserve">    // adjustment to keep the temperatures the same, but change the overall heat loss</t>
  </si>
  <si>
    <t xml:space="preserve">    parameter Real factor_1 = 10 * adj;</t>
  </si>
  <si>
    <t xml:space="preserve">    parameter Real Conv_WaterTube = factor_1 * 3.66 * 0.58 / (2 * 0.003175) * 2 * Modelica.Constants.pi * 0.003175 * 0.3 "Convection Heat Transfer of Water to Piping = h*SurfArea = Nu(=3.66) * kofWater / Diameter * Surface Area";</t>
  </si>
  <si>
    <t xml:space="preserve">    parameter Real factor_2 = 110 * adj;</t>
  </si>
  <si>
    <t xml:space="preserve">    parameter Real Conv_InsulationAir = factor_2 * 3.66 * 0.023 / (2 * (0.003175 + 0.0015 + 0.09525)) * 2 * Modelica.Constants.pi * (0.003175 + 0.0015 + 0.01905) * 0.3 "Convection Heat Transfer of Piping to Air Nu(=3.66) * kofAir / Diameter * Surface Area";</t>
  </si>
  <si>
    <t xml:space="preserve">    parameter Real factor_3 = 0.3 * adj;</t>
  </si>
  <si>
    <t xml:space="preserve">    parameter Real Cond_Insulation = factor_3 * 1 / (Modelica.Math.log(14.2 / 4.675) / (2 * Modelica.Constants.pi * 0.037 * 0.3) * 2 * Modelica.Constants.pi * (0.003175 + 0.0015 + 0.01905) * 0.3) "Thermal conductivity of Tubing Insulation: ln((23.55e-3)/(4.5e-3))/(2*pi*0.037*0.3)";</t>
  </si>
  <si>
    <t xml:space="preserve">    parameter Real factor_4 = 0.05 * adj;</t>
  </si>
  <si>
    <t xml:space="preserve">    parameter Real Cond_Tube = factor_4 * 1 / (Modelica.Math.log(4.675 / 3.175) / (2 * Modelica.Constants.pi * 0.145 * 0.3) * 2 * Modelica.Constants.pi * (0.003175 + 0.0015) * 0.3) "Thermal conductivity of the silicone tubing: 1/(ln(4.5e-3/3e-3)/(2*pi*0.145*0.3))";</t>
  </si>
  <si>
    <t xml:space="preserve">    parameter Real HeatCap_Receiver = 60; </t>
  </si>
  <si>
    <t xml:space="preserve">    //30;</t>
  </si>
  <si>
    <t>W/K</t>
  </si>
  <si>
    <t>RECEIVER-AMBIENT CONDUCTIVITY</t>
  </si>
  <si>
    <t>TUBING-AMBIENT CONDUCTIVITY</t>
  </si>
  <si>
    <t>referring to ICSolar.mo in github</t>
  </si>
  <si>
    <t>What are the receiver and tubing loss to ambient coefficients that we arrived at during RSME regression fitting?</t>
  </si>
  <si>
    <t>done for conf paper 2020-08-22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</si>
</sst>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8BF27-A375-48A2-89FB-F887990A2DBF}">
  <dimension ref="A1:G42"/>
  <sheetViews>
    <sheetView tabSelected="1" workbookViewId="0">
      <selection activeCell="B30" sqref="B30"/>
    </sheetView>
  </sheetViews>
  <sheetFormatPr defaultRowHeight="14.25" x14ac:dyDescent="0.45"/>
  <cols>
    <col min="1" max="1" width="28.796875" bestFit="1" customWidth="1"/>
    <col min="7" max="7" width="50.59765625" customWidth="1"/>
  </cols>
  <sheetData>
    <row r="1" spans="1:7" x14ac:dyDescent="0.45">
      <c r="A1" t="s">
        <v>24</v>
      </c>
    </row>
    <row r="2" spans="1:7" x14ac:dyDescent="0.45">
      <c r="A2" t="s">
        <v>23</v>
      </c>
    </row>
    <row r="3" spans="1:7" x14ac:dyDescent="0.45">
      <c r="A3" t="s">
        <v>25</v>
      </c>
    </row>
    <row r="9" spans="1:7" x14ac:dyDescent="0.45">
      <c r="G9">
        <f xml:space="preserve"> 3.66*401 /(2*(0.003175+0.01905)) *(2*Modelica.Constants.pi *(0.003175 + 0.01905)*0.01 +2*Modelica.Constants.pi*(0.003175 + 0.01905)^2)</f>
        <v>148.58270368860579</v>
      </c>
    </row>
    <row r="10" spans="1:7" x14ac:dyDescent="0.45">
      <c r="G10" t="s">
        <v>0</v>
      </c>
    </row>
    <row r="12" spans="1:7" x14ac:dyDescent="0.45">
      <c r="G12">
        <v>3.66</v>
      </c>
    </row>
    <row r="13" spans="1:7" x14ac:dyDescent="0.45">
      <c r="G13">
        <v>401</v>
      </c>
    </row>
    <row r="14" spans="1:7" x14ac:dyDescent="0.45">
      <c r="G14">
        <v>2</v>
      </c>
    </row>
    <row r="15" spans="1:7" x14ac:dyDescent="0.45">
      <c r="G15">
        <v>3.1749999999999999E-3</v>
      </c>
    </row>
    <row r="16" spans="1:7" x14ac:dyDescent="0.45">
      <c r="G16">
        <v>1.9050000000000001E-2</v>
      </c>
    </row>
    <row r="17" spans="4:7" x14ac:dyDescent="0.45">
      <c r="G17">
        <f>PI()</f>
        <v>3.1415926535897931</v>
      </c>
    </row>
    <row r="21" spans="4:7" x14ac:dyDescent="0.45">
      <c r="E21">
        <f>F21*adj</f>
        <v>1.7430000000000001E-2</v>
      </c>
      <c r="F21">
        <v>8.3000000000000004E-2</v>
      </c>
      <c r="G21" t="s">
        <v>8</v>
      </c>
    </row>
    <row r="22" spans="4:7" x14ac:dyDescent="0.45">
      <c r="G22" t="s">
        <v>1</v>
      </c>
    </row>
    <row r="23" spans="4:7" x14ac:dyDescent="0.45">
      <c r="E23">
        <f>F23*adj_2</f>
        <v>3.5</v>
      </c>
      <c r="F23">
        <v>5</v>
      </c>
      <c r="G23" t="s">
        <v>2</v>
      </c>
    </row>
    <row r="24" spans="4:7" x14ac:dyDescent="0.45">
      <c r="G24" t="s">
        <v>3</v>
      </c>
    </row>
    <row r="25" spans="4:7" x14ac:dyDescent="0.45">
      <c r="G25" t="s">
        <v>4</v>
      </c>
    </row>
    <row r="26" spans="4:7" x14ac:dyDescent="0.45">
      <c r="F26">
        <v>0.21</v>
      </c>
      <c r="G26" t="s">
        <v>5</v>
      </c>
    </row>
    <row r="27" spans="4:7" x14ac:dyDescent="0.45">
      <c r="G27" t="s">
        <v>6</v>
      </c>
    </row>
    <row r="28" spans="4:7" x14ac:dyDescent="0.45">
      <c r="F28">
        <v>0.7</v>
      </c>
      <c r="G28" t="s">
        <v>7</v>
      </c>
    </row>
    <row r="29" spans="4:7" x14ac:dyDescent="0.45">
      <c r="G29" t="s">
        <v>9</v>
      </c>
    </row>
    <row r="30" spans="4:7" x14ac:dyDescent="0.45">
      <c r="E30">
        <f>F30*adj</f>
        <v>2.1</v>
      </c>
      <c r="F30">
        <v>10</v>
      </c>
      <c r="G30" t="s">
        <v>10</v>
      </c>
    </row>
    <row r="31" spans="4:7" x14ac:dyDescent="0.45">
      <c r="D31">
        <f>1/E31</f>
        <v>0.23801290163619676</v>
      </c>
      <c r="E31">
        <f xml:space="preserve"> factor_1 * 3.66 * 0.58 / (2 * 0.003175) * 2 * Modelica.Constants.pi * 0.003175 * 0.3</f>
        <v>4.2014529175754607</v>
      </c>
      <c r="G31" t="s">
        <v>11</v>
      </c>
    </row>
    <row r="32" spans="4:7" x14ac:dyDescent="0.45">
      <c r="E32">
        <f>F32*adj</f>
        <v>23.099999999999998</v>
      </c>
      <c r="F32">
        <v>110</v>
      </c>
      <c r="G32" t="s">
        <v>12</v>
      </c>
    </row>
    <row r="33" spans="1:7" x14ac:dyDescent="0.45">
      <c r="D33">
        <f>1/E33</f>
        <v>2.2981369585922753</v>
      </c>
      <c r="E33">
        <f xml:space="preserve"> factor_2 * 3.66 * 0.023 / (2 * (0.003175 + 0.0015 + 0.09525)) * 2 * Modelica.Constants.pi * (0.003175 + 0.0015 + 0.01905) * 0.3</f>
        <v>0.43513507594105721</v>
      </c>
      <c r="G33" t="s">
        <v>13</v>
      </c>
    </row>
    <row r="34" spans="1:7" x14ac:dyDescent="0.45">
      <c r="E34">
        <f>F34*adj</f>
        <v>6.3E-2</v>
      </c>
      <c r="F34">
        <v>0.3</v>
      </c>
      <c r="G34" t="s">
        <v>14</v>
      </c>
    </row>
    <row r="35" spans="1:7" x14ac:dyDescent="0.45">
      <c r="D35">
        <f>1/E35</f>
        <v>11.307927380645324</v>
      </c>
      <c r="E35">
        <f xml:space="preserve"> factor_3 * 1 / (LN(14.2 / 4.675) / (2 * Modelica.Constants.pi * 0.037 * 0.3) * 2 * Modelica.Constants.pi * (0.003175 + 0.0015 + 0.01905) * 0.3)</f>
        <v>8.8433535725707113E-2</v>
      </c>
      <c r="G35" t="s">
        <v>15</v>
      </c>
    </row>
    <row r="36" spans="1:7" x14ac:dyDescent="0.45">
      <c r="E36">
        <f>adj*F36</f>
        <v>1.0500000000000001E-2</v>
      </c>
      <c r="F36">
        <v>0.05</v>
      </c>
      <c r="G36" t="s">
        <v>16</v>
      </c>
    </row>
    <row r="37" spans="1:7" x14ac:dyDescent="0.45">
      <c r="D37">
        <f>1/E37</f>
        <v>1.1880841737939429</v>
      </c>
      <c r="E37" cm="1">
        <f t="array" ref="E37" xml:space="preserve"> factor_4 * 1 / (LN(4.675 / 3.175) / (2 * Modelica.Constants.pi * 0.145 * 0.3) * 2 * Modelica.Constants.pi * (0.003175 + 0.0015) * 0.3)</f>
        <v>0.84169120509927475</v>
      </c>
      <c r="G37" t="s">
        <v>17</v>
      </c>
    </row>
    <row r="38" spans="1:7" x14ac:dyDescent="0.45">
      <c r="G38" t="s">
        <v>18</v>
      </c>
    </row>
    <row r="39" spans="1:7" x14ac:dyDescent="0.45">
      <c r="G39" t="s">
        <v>19</v>
      </c>
    </row>
    <row r="41" spans="1:7" x14ac:dyDescent="0.45">
      <c r="A41" t="s">
        <v>21</v>
      </c>
      <c r="B41" s="1">
        <f>1/((1/E21)+(1/E23))</f>
        <v>1.734362872892993E-2</v>
      </c>
      <c r="C41" t="s">
        <v>20</v>
      </c>
    </row>
    <row r="42" spans="1:7" x14ac:dyDescent="0.45">
      <c r="A42" t="s">
        <v>22</v>
      </c>
      <c r="B42" s="1">
        <f>1/(D31+D33+D35+D37)</f>
        <v>6.6524032866241242E-2</v>
      </c>
      <c r="C42" t="s">
        <v>20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adj</vt:lpstr>
      <vt:lpstr>adj_2</vt:lpstr>
      <vt:lpstr>Cond_Insulation</vt:lpstr>
      <vt:lpstr>Cond_Tube</vt:lpstr>
      <vt:lpstr>Conv_InsulationAir</vt:lpstr>
      <vt:lpstr>factor_1</vt:lpstr>
      <vt:lpstr>factor_2</vt:lpstr>
      <vt:lpstr>factor_3</vt:lpstr>
      <vt:lpstr>factor_4</vt:lpstr>
      <vt:lpstr>Modelica.Constants.pi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Novelli</dc:creator>
  <cp:lastModifiedBy>Nick Novelli</cp:lastModifiedBy>
  <dcterms:created xsi:type="dcterms:W3CDTF">2020-08-22T16:27:42Z</dcterms:created>
  <dcterms:modified xsi:type="dcterms:W3CDTF">2020-08-22T18:10:21Z</dcterms:modified>
</cp:coreProperties>
</file>